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stavební\2018\01 ZMR\ředitelství\24 Vyškov, Křečkovská 8\Ke zveřejnění\"/>
    </mc:Choice>
  </mc:AlternateContent>
  <workbookProtection workbookAlgorithmName="SHA-512" workbookHashValue="iuEgyrCpz83fylN2mDnB4aA2EY+VRtao5Wh0Rn2LN6iliQNzKtIKu90udNGefHzfZYQ0kPi7p0uWajQ/2wPepQ==" workbookSaltValue="QVU3NoYwE8pmaavSL2sBqw==" workbookSpinCount="100000" lockStructure="1"/>
  <bookViews>
    <workbookView xWindow="360" yWindow="270" windowWidth="18735" windowHeight="12210" firstSheet="6" activeTab="12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22200101a Pol" sheetId="12" r:id="rId6"/>
    <sheet name="01 22200101b Pol" sheetId="13" r:id="rId7"/>
    <sheet name="01 22200101c Pol" sheetId="14" r:id="rId8"/>
    <sheet name="01 22200101d Pol" sheetId="15" r:id="rId9"/>
    <sheet name="Ústřední topení" sheetId="17" r:id="rId10"/>
    <sheet name="Vnitřní plynovod" sheetId="18" r:id="rId11"/>
    <sheet name="Zdravotechnika" sheetId="19" r:id="rId12"/>
    <sheet name="Vzduchotechnika" sheetId="20" r:id="rId13"/>
  </sheets>
  <externalReferences>
    <externalReference r:id="rId14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22200101a Pol'!$A$1:$I$285</definedName>
    <definedName name="_xlnm.Print_Area" localSheetId="6">'01 22200101b Pol'!$A$1:$I$206</definedName>
    <definedName name="_xlnm.Print_Area" localSheetId="7">'01 22200101c Pol'!$A$1:$I$492</definedName>
    <definedName name="_xlnm.Print_Area" localSheetId="8">'01 22200101d Pol'!$A$1:$I$173</definedName>
    <definedName name="_xlnm.Print_Area" localSheetId="4">'Rekapitulace Objekt 01'!$A$1:$H$23</definedName>
    <definedName name="_xlnm.Print_Area" localSheetId="1">Stavba!$A$1:$J$27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G170" i="15" l="1"/>
  <c r="G166" i="15"/>
  <c r="G492" i="14"/>
  <c r="G489" i="14" l="1"/>
  <c r="G488" i="14"/>
  <c r="G484" i="14"/>
  <c r="G203" i="13"/>
  <c r="G202" i="13"/>
  <c r="G201" i="13"/>
  <c r="G281" i="12"/>
  <c r="G279" i="12"/>
  <c r="G277" i="12"/>
  <c r="H22" i="11" l="1"/>
  <c r="BA167" i="15" l="1"/>
  <c r="AN169" i="15" l="1"/>
  <c r="O21" i="11" s="1"/>
  <c r="AK168" i="15"/>
  <c r="AL168" i="15"/>
  <c r="BA165" i="15"/>
  <c r="BA155" i="15"/>
  <c r="BA140" i="15"/>
  <c r="AZ108" i="15"/>
  <c r="BA88" i="15"/>
  <c r="AZ71" i="15"/>
  <c r="AZ44" i="15"/>
  <c r="AZ29" i="15"/>
  <c r="G12" i="15"/>
  <c r="G15" i="15"/>
  <c r="G17" i="15"/>
  <c r="G21" i="15"/>
  <c r="G26" i="15"/>
  <c r="G30" i="15"/>
  <c r="G34" i="15"/>
  <c r="G38" i="15"/>
  <c r="G41" i="15"/>
  <c r="G45" i="15"/>
  <c r="G48" i="15"/>
  <c r="G49" i="15"/>
  <c r="G51" i="15"/>
  <c r="G55" i="15"/>
  <c r="F53" i="15" s="1"/>
  <c r="G60" i="15"/>
  <c r="G64" i="15"/>
  <c r="G72" i="15"/>
  <c r="G75" i="15"/>
  <c r="G80" i="15"/>
  <c r="G81" i="15"/>
  <c r="G83" i="15"/>
  <c r="G87" i="15"/>
  <c r="G92" i="15"/>
  <c r="G94" i="15"/>
  <c r="G96" i="15"/>
  <c r="G99" i="15"/>
  <c r="G100" i="15"/>
  <c r="G101" i="15"/>
  <c r="G103" i="15"/>
  <c r="G110" i="15"/>
  <c r="F106" i="15" s="1"/>
  <c r="G115" i="15"/>
  <c r="G119" i="15"/>
  <c r="G121" i="15"/>
  <c r="G127" i="15"/>
  <c r="F123" i="15" s="1"/>
  <c r="G130" i="15"/>
  <c r="G132" i="15"/>
  <c r="G136" i="15"/>
  <c r="G139" i="15"/>
  <c r="G142" i="15"/>
  <c r="G146" i="15"/>
  <c r="G148" i="15"/>
  <c r="F147" i="15" s="1"/>
  <c r="G152" i="15"/>
  <c r="G154" i="15"/>
  <c r="G156" i="15"/>
  <c r="G158" i="15"/>
  <c r="G159" i="15"/>
  <c r="G161" i="15"/>
  <c r="G163" i="15"/>
  <c r="G164" i="15"/>
  <c r="AN487" i="14"/>
  <c r="O20" i="11" s="1"/>
  <c r="AK486" i="14"/>
  <c r="AL486" i="14"/>
  <c r="BA485" i="14"/>
  <c r="BA483" i="14"/>
  <c r="BA473" i="14"/>
  <c r="BA455" i="14"/>
  <c r="BA450" i="14"/>
  <c r="BA397" i="14"/>
  <c r="BA343" i="14"/>
  <c r="BA270" i="14"/>
  <c r="BA250" i="14"/>
  <c r="BA197" i="14"/>
  <c r="BA192" i="14"/>
  <c r="BA189" i="14"/>
  <c r="AZ161" i="14"/>
  <c r="AZ150" i="14"/>
  <c r="AZ141" i="14"/>
  <c r="BA135" i="14"/>
  <c r="AZ52" i="14"/>
  <c r="BA43" i="14"/>
  <c r="AZ32" i="14"/>
  <c r="BA19" i="14"/>
  <c r="BA16" i="14"/>
  <c r="BA13" i="14"/>
  <c r="G9" i="14"/>
  <c r="F8" i="14" s="1"/>
  <c r="G12" i="14"/>
  <c r="G15" i="14"/>
  <c r="G18" i="14"/>
  <c r="G24" i="14"/>
  <c r="G29" i="14"/>
  <c r="G34" i="14"/>
  <c r="G38" i="14"/>
  <c r="G42" i="14"/>
  <c r="G49" i="14"/>
  <c r="G53" i="14"/>
  <c r="G57" i="14"/>
  <c r="G59" i="14"/>
  <c r="G61" i="14"/>
  <c r="G63" i="14"/>
  <c r="G65" i="14"/>
  <c r="G67" i="14"/>
  <c r="G71" i="14"/>
  <c r="G87" i="14"/>
  <c r="G102" i="14"/>
  <c r="G124" i="14"/>
  <c r="G130" i="14"/>
  <c r="G134" i="14"/>
  <c r="G137" i="14"/>
  <c r="G142" i="14"/>
  <c r="G143" i="14"/>
  <c r="G144" i="14"/>
  <c r="G147" i="14"/>
  <c r="F145" i="14" s="1"/>
  <c r="G151" i="14"/>
  <c r="G153" i="14"/>
  <c r="G154" i="14"/>
  <c r="G155" i="14"/>
  <c r="G162" i="14"/>
  <c r="G165" i="14"/>
  <c r="G169" i="14"/>
  <c r="G173" i="14"/>
  <c r="G178" i="14"/>
  <c r="G182" i="14"/>
  <c r="G188" i="14"/>
  <c r="G191" i="14"/>
  <c r="G196" i="14"/>
  <c r="G201" i="14"/>
  <c r="G205" i="14"/>
  <c r="G209" i="14"/>
  <c r="G211" i="14"/>
  <c r="G232" i="14"/>
  <c r="G245" i="14"/>
  <c r="F241" i="14" s="1"/>
  <c r="G249" i="14"/>
  <c r="G256" i="14"/>
  <c r="G263" i="14"/>
  <c r="G266" i="14"/>
  <c r="G269" i="14"/>
  <c r="G273" i="14"/>
  <c r="G277" i="14"/>
  <c r="G279" i="14"/>
  <c r="F278" i="14" s="1"/>
  <c r="G281" i="14"/>
  <c r="F280" i="14" s="1"/>
  <c r="G283" i="14"/>
  <c r="F282" i="14" s="1"/>
  <c r="G287" i="14"/>
  <c r="G290" i="14"/>
  <c r="G293" i="14"/>
  <c r="G295" i="14"/>
  <c r="G296" i="14"/>
  <c r="G298" i="14"/>
  <c r="G302" i="14"/>
  <c r="G305" i="14"/>
  <c r="G307" i="14"/>
  <c r="G309" i="14"/>
  <c r="G310" i="14"/>
  <c r="G311" i="14"/>
  <c r="G312" i="14"/>
  <c r="G313" i="14"/>
  <c r="G314" i="14"/>
  <c r="G317" i="14"/>
  <c r="G319" i="14"/>
  <c r="G323" i="14"/>
  <c r="G326" i="14"/>
  <c r="G330" i="14"/>
  <c r="G334" i="14"/>
  <c r="G339" i="14"/>
  <c r="G342" i="14"/>
  <c r="G348" i="14"/>
  <c r="G351" i="14"/>
  <c r="G354" i="14"/>
  <c r="G357" i="14"/>
  <c r="G360" i="14"/>
  <c r="G364" i="14"/>
  <c r="G367" i="14"/>
  <c r="G371" i="14"/>
  <c r="G375" i="14"/>
  <c r="G380" i="14"/>
  <c r="G384" i="14"/>
  <c r="G387" i="14"/>
  <c r="G388" i="14"/>
  <c r="G393" i="14"/>
  <c r="G396" i="14"/>
  <c r="G413" i="14"/>
  <c r="G429" i="14"/>
  <c r="G430" i="14"/>
  <c r="G434" i="14"/>
  <c r="G443" i="14"/>
  <c r="G446" i="14"/>
  <c r="G449" i="14"/>
  <c r="G454" i="14"/>
  <c r="G460" i="14"/>
  <c r="G464" i="14"/>
  <c r="G470" i="14"/>
  <c r="G472" i="14"/>
  <c r="G474" i="14"/>
  <c r="G476" i="14"/>
  <c r="G477" i="14"/>
  <c r="G479" i="14"/>
  <c r="G481" i="14"/>
  <c r="G482" i="14"/>
  <c r="AN200" i="13"/>
  <c r="O19" i="11" s="1"/>
  <c r="AK199" i="13"/>
  <c r="AL199" i="13"/>
  <c r="BA198" i="13"/>
  <c r="BA196" i="13"/>
  <c r="BA186" i="13"/>
  <c r="AZ83" i="13"/>
  <c r="BA68" i="13"/>
  <c r="BA46" i="13"/>
  <c r="AZ37" i="13"/>
  <c r="AZ33" i="13"/>
  <c r="AZ15" i="13"/>
  <c r="AZ10" i="13"/>
  <c r="G11" i="13"/>
  <c r="F8" i="13" s="1"/>
  <c r="G16" i="13"/>
  <c r="G20" i="13"/>
  <c r="G24" i="13"/>
  <c r="G29" i="13"/>
  <c r="G34" i="13"/>
  <c r="G39" i="13"/>
  <c r="G45" i="13"/>
  <c r="G49" i="13"/>
  <c r="G51" i="13"/>
  <c r="G53" i="13"/>
  <c r="G55" i="13"/>
  <c r="F54" i="13" s="1"/>
  <c r="G61" i="13"/>
  <c r="G63" i="13"/>
  <c r="G67" i="13"/>
  <c r="G71" i="13"/>
  <c r="G74" i="13"/>
  <c r="G76" i="13"/>
  <c r="G78" i="13"/>
  <c r="G80" i="13"/>
  <c r="G84" i="13"/>
  <c r="F81" i="13" s="1"/>
  <c r="G89" i="13"/>
  <c r="G93" i="13"/>
  <c r="G97" i="13"/>
  <c r="G101" i="13"/>
  <c r="G103" i="13"/>
  <c r="G107" i="13"/>
  <c r="G111" i="13"/>
  <c r="G114" i="13"/>
  <c r="G117" i="13"/>
  <c r="G119" i="13"/>
  <c r="G122" i="13"/>
  <c r="G124" i="13"/>
  <c r="G128" i="13"/>
  <c r="G133" i="13"/>
  <c r="G139" i="13"/>
  <c r="F135" i="13" s="1"/>
  <c r="G143" i="13"/>
  <c r="G146" i="13"/>
  <c r="G149" i="13"/>
  <c r="G153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3" i="13"/>
  <c r="G175" i="13"/>
  <c r="G176" i="13"/>
  <c r="G179" i="13"/>
  <c r="G183" i="13"/>
  <c r="G185" i="13"/>
  <c r="G187" i="13"/>
  <c r="G189" i="13"/>
  <c r="G190" i="13"/>
  <c r="G192" i="13"/>
  <c r="G194" i="13"/>
  <c r="G195" i="13"/>
  <c r="G197" i="13"/>
  <c r="AN283" i="12"/>
  <c r="O18" i="11" s="1"/>
  <c r="AK282" i="12"/>
  <c r="AL282" i="12"/>
  <c r="BA281" i="12"/>
  <c r="BA278" i="12"/>
  <c r="BA268" i="12"/>
  <c r="BA239" i="12"/>
  <c r="BA228" i="12"/>
  <c r="BA224" i="12"/>
  <c r="BA222" i="12"/>
  <c r="BA219" i="12"/>
  <c r="BA216" i="12"/>
  <c r="BA213" i="12"/>
  <c r="BA209" i="12"/>
  <c r="BA173" i="12"/>
  <c r="BA161" i="12"/>
  <c r="BA137" i="12"/>
  <c r="AZ135" i="12"/>
  <c r="BA114" i="12"/>
  <c r="BA84" i="12"/>
  <c r="BA81" i="12"/>
  <c r="BA78" i="12"/>
  <c r="AZ65" i="12"/>
  <c r="AZ60" i="12"/>
  <c r="BA23" i="12"/>
  <c r="BA18" i="12"/>
  <c r="AZ14" i="12"/>
  <c r="G11" i="12"/>
  <c r="G15" i="12"/>
  <c r="G17" i="12"/>
  <c r="G22" i="12"/>
  <c r="F19" i="12" s="1"/>
  <c r="G28" i="12"/>
  <c r="G34" i="12"/>
  <c r="G38" i="12"/>
  <c r="G41" i="12"/>
  <c r="G47" i="12"/>
  <c r="G50" i="12"/>
  <c r="G53" i="12"/>
  <c r="F52" i="12" s="1"/>
  <c r="G57" i="12"/>
  <c r="F55" i="12" s="1"/>
  <c r="G61" i="12"/>
  <c r="F58" i="12" s="1"/>
  <c r="G66" i="12"/>
  <c r="G69" i="12"/>
  <c r="G72" i="12"/>
  <c r="G77" i="12"/>
  <c r="G80" i="12"/>
  <c r="G83" i="12"/>
  <c r="G90" i="12"/>
  <c r="F86" i="12" s="1"/>
  <c r="G94" i="12"/>
  <c r="G98" i="12"/>
  <c r="G104" i="12"/>
  <c r="G106" i="12"/>
  <c r="G111" i="12"/>
  <c r="G113" i="12"/>
  <c r="G117" i="12"/>
  <c r="G119" i="12"/>
  <c r="G123" i="12"/>
  <c r="G126" i="12"/>
  <c r="G127" i="12"/>
  <c r="G130" i="12"/>
  <c r="G132" i="12"/>
  <c r="G136" i="12"/>
  <c r="G140" i="12"/>
  <c r="G156" i="12"/>
  <c r="G160" i="12"/>
  <c r="G165" i="12"/>
  <c r="G168" i="12"/>
  <c r="G172" i="12"/>
  <c r="G177" i="12"/>
  <c r="G180" i="12"/>
  <c r="G184" i="12"/>
  <c r="G187" i="12"/>
  <c r="G190" i="12"/>
  <c r="G193" i="12"/>
  <c r="G195" i="12"/>
  <c r="G197" i="12"/>
  <c r="G198" i="12"/>
  <c r="G201" i="12"/>
  <c r="G204" i="12"/>
  <c r="G208" i="12"/>
  <c r="G212" i="12"/>
  <c r="G215" i="12"/>
  <c r="G218" i="12"/>
  <c r="G221" i="12"/>
  <c r="G223" i="12"/>
  <c r="G227" i="12"/>
  <c r="G231" i="12"/>
  <c r="G234" i="12"/>
  <c r="G238" i="12"/>
  <c r="G243" i="12"/>
  <c r="G246" i="12"/>
  <c r="G249" i="12"/>
  <c r="G251" i="12"/>
  <c r="G255" i="12"/>
  <c r="G258" i="12"/>
  <c r="F256" i="12" s="1"/>
  <c r="G262" i="12"/>
  <c r="G265" i="12"/>
  <c r="G267" i="12"/>
  <c r="G269" i="12"/>
  <c r="G271" i="12"/>
  <c r="G272" i="12"/>
  <c r="G274" i="12"/>
  <c r="G276" i="12"/>
  <c r="D23" i="11"/>
  <c r="B7" i="11"/>
  <c r="B6" i="11"/>
  <c r="C1" i="11"/>
  <c r="B1" i="11"/>
  <c r="B1" i="9"/>
  <c r="C1" i="9"/>
  <c r="B7" i="9"/>
  <c r="B6" i="9"/>
  <c r="F162" i="15" l="1"/>
  <c r="F264" i="14"/>
  <c r="F69" i="14"/>
  <c r="F457" i="14"/>
  <c r="F447" i="14"/>
  <c r="F318" i="14"/>
  <c r="F125" i="13"/>
  <c r="F57" i="13"/>
  <c r="F174" i="13"/>
  <c r="F13" i="13"/>
  <c r="F275" i="12"/>
  <c r="AO283" i="12"/>
  <c r="P18" i="11" s="1"/>
  <c r="F244" i="12"/>
  <c r="AO169" i="15"/>
  <c r="P21" i="11" s="1"/>
  <c r="F365" i="14"/>
  <c r="F284" i="14"/>
  <c r="F126" i="14"/>
  <c r="F21" i="14"/>
  <c r="F10" i="14"/>
  <c r="AO487" i="14"/>
  <c r="P20" i="11" s="1"/>
  <c r="F137" i="15"/>
  <c r="F112" i="15"/>
  <c r="F480" i="14"/>
  <c r="F303" i="14"/>
  <c r="F159" i="14"/>
  <c r="F148" i="14"/>
  <c r="F139" i="14"/>
  <c r="F149" i="15"/>
  <c r="F57" i="15"/>
  <c r="F8" i="15"/>
  <c r="F91" i="12"/>
  <c r="F26" i="12"/>
  <c r="F157" i="12"/>
  <c r="F74" i="12"/>
  <c r="F45" i="12"/>
  <c r="F31" i="13"/>
  <c r="AO200" i="13"/>
  <c r="P19" i="11" s="1"/>
  <c r="F467" i="14"/>
  <c r="F246" i="14"/>
  <c r="F184" i="14"/>
  <c r="F180" i="13"/>
  <c r="F154" i="13"/>
  <c r="F65" i="13"/>
  <c r="F260" i="12"/>
  <c r="F63" i="12"/>
  <c r="F202" i="12"/>
  <c r="F8" i="12"/>
  <c r="F193" i="13"/>
  <c r="F140" i="13"/>
  <c r="F86" i="13"/>
  <c r="F394" i="14"/>
  <c r="F324" i="14"/>
  <c r="F128" i="15"/>
  <c r="G206" i="13" l="1"/>
  <c r="H19" i="11" s="1"/>
  <c r="G173" i="15"/>
  <c r="H21" i="11" l="1"/>
  <c r="H20" i="11"/>
  <c r="G285" i="12" l="1"/>
  <c r="H18" i="11" s="1"/>
  <c r="H23" i="11" l="1"/>
  <c r="J23" i="1" s="1"/>
  <c r="J24" i="1" s="1"/>
  <c r="D8" i="1" s="1"/>
</calcChain>
</file>

<file path=xl/sharedStrings.xml><?xml version="1.0" encoding="utf-8"?>
<sst xmlns="http://schemas.openxmlformats.org/spreadsheetml/2006/main" count="3292" uniqueCount="1679">
  <si>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</si>
  <si>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</si>
  <si>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</si>
  <si>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</si>
  <si>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</si>
  <si>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</si>
  <si>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</si>
  <si>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</si>
  <si>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</si>
  <si>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</si>
  <si>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</si>
  <si>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</si>
  <si>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</si>
  <si>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</si>
  <si>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</si>
  <si>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</si>
  <si>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</si>
  <si>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</si>
  <si>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</si>
  <si>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</si>
  <si>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</si>
  <si>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</si>
  <si>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</si>
  <si>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</si>
  <si>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</si>
  <si>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</si>
  <si>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</si>
  <si>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</si>
  <si>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</si>
  <si>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</si>
  <si>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</si>
  <si>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</si>
  <si>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</si>
  <si>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</si>
  <si>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</si>
  <si>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</si>
  <si>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</si>
  <si>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</si>
  <si>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</si>
  <si>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</si>
  <si>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</si>
  <si>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</si>
  <si>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2220/17</t>
  </si>
  <si>
    <t>Stavební úpravy objektu šaten SÚS JmK, Vyškov</t>
  </si>
  <si>
    <t>Stavební objekt</t>
  </si>
  <si>
    <t>01</t>
  </si>
  <si>
    <t>Objekt šaten</t>
  </si>
  <si>
    <t>Celkem za stavbu</t>
  </si>
  <si>
    <t>Rozsah:</t>
  </si>
  <si>
    <t>Rekapitulace soupisů náležejících k objektu</t>
  </si>
  <si>
    <t>Soupis</t>
  </si>
  <si>
    <t>Cena (Kč)</t>
  </si>
  <si>
    <t>22200101a</t>
  </si>
  <si>
    <t>Rozpočet DSÚŘSP - oprava střechy</t>
  </si>
  <si>
    <t>22200101b</t>
  </si>
  <si>
    <t>Rozpočet DSÚŘSP - výměna výplní otvorů + zateplení</t>
  </si>
  <si>
    <t>22200101c</t>
  </si>
  <si>
    <t>Rozpočet DSÚŘSP - vnitřní stavební úpravy</t>
  </si>
  <si>
    <t>22200101d</t>
  </si>
  <si>
    <t>Rozpočet DSÚŘSP - venkovní úpravy zpevněných ploch, dešťová kanalizace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</si>
  <si>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</si>
  <si>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</si>
  <si>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</si>
  <si>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</si>
  <si>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</si>
  <si>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</si>
  <si>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</si>
  <si>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2</t>
  </si>
  <si>
    <t>Základy a zvláštní zakládání</t>
  </si>
  <si>
    <t>275 31 Beton základových patek prostý</t>
  </si>
  <si>
    <t>275 31-3 prostý</t>
  </si>
  <si>
    <t>275313621R00</t>
  </si>
  <si>
    <t>...z betonu C 20/25</t>
  </si>
  <si>
    <t>m3</t>
  </si>
  <si>
    <t>801-1</t>
  </si>
  <si>
    <t>RTS</t>
  </si>
  <si>
    <t>Betonové patky ve zdivu pro sloupky krovu : 0,25*0,3*0,5*6+0,25*0,35*0,5*2+0,25*0,68*0,5*2</t>
  </si>
  <si>
    <t>275 35 Bednění stěn základových patek</t>
  </si>
  <si>
    <t>bednění svislé nebo šikmé (odkloněné), půdorysně přímé nebo zalomené, stěn základových patek ve volných nebo zapažených jámách, rýhách, šachtách, včetně případných vzpěr,</t>
  </si>
  <si>
    <t>275351215R00</t>
  </si>
  <si>
    <t>...zřízení</t>
  </si>
  <si>
    <t>m2</t>
  </si>
  <si>
    <t>Betonové patky ve zdivu pro sloupky krovu : 0,3*0,5*2*10</t>
  </si>
  <si>
    <t>275351216R00</t>
  </si>
  <si>
    <t>...odstranění</t>
  </si>
  <si>
    <t>Včetně očištění, vytřídění a uložení bednícího materiálu.</t>
  </si>
  <si>
    <t>3</t>
  </si>
  <si>
    <t>Svislé a kompletní konstrukce</t>
  </si>
  <si>
    <t>311 23 Zdivo nosné z cihel a tvarovek pálených</t>
  </si>
  <si>
    <t>311 23-1 pod omítku</t>
  </si>
  <si>
    <t>311231114R00</t>
  </si>
  <si>
    <t>...z cihel plných, 290x140x65 mm, P 15, na maltu MVC 2,5</t>
  </si>
  <si>
    <t>Včetně pomocného lešení o výšce podlahy do 1,90 m a pro zatížení do 1,5 kPa.</t>
  </si>
  <si>
    <t>Dozdívka zdiva pod věnec objektu dvorního křídla : 0,3*0,6*(5,64+1,0)</t>
  </si>
  <si>
    <t>Dozdívka půdního šťítu objektu k sousednímu řadovému domu : 0,15*0,3*(5,4+5,6)</t>
  </si>
  <si>
    <t>4</t>
  </si>
  <si>
    <t>Vodorovné konstrukce</t>
  </si>
  <si>
    <t>417 32 Železobeton ztužujících pásů a věnců</t>
  </si>
  <si>
    <t>417321315R00</t>
  </si>
  <si>
    <t xml:space="preserve">Nový ztužující věnec objektu : </t>
  </si>
  <si>
    <t>250x350 mm : 0,25*0,35*(24,15+7,65+4,95*2+4,55)</t>
  </si>
  <si>
    <t>400x350 mm : 0,4*0,35*(21,32+3,58)</t>
  </si>
  <si>
    <t>417 35-11 Bednění bočnic ztužujících pásů a věnců</t>
  </si>
  <si>
    <t>bednění bočnic ztužujících pásů a věnců včetně vzpěr</t>
  </si>
  <si>
    <t>417351111R00</t>
  </si>
  <si>
    <t>Bednění ztužujících věnců, obě strany - zřízení</t>
  </si>
  <si>
    <t>m</t>
  </si>
  <si>
    <t>250x350 mm : 0,25*2*(24,15+7,65+4,95*2+4,55)</t>
  </si>
  <si>
    <t>400x350 mm : 0,4*2*(21,32+3,58)</t>
  </si>
  <si>
    <t>417351113R00</t>
  </si>
  <si>
    <t>Bednění ztužujících věnců, obě strany - odstranění</t>
  </si>
  <si>
    <t>417 36 Výztuž ztužujících pásů a věnců</t>
  </si>
  <si>
    <t>417 36-1 z betonářské oceli</t>
  </si>
  <si>
    <t>417361821R00</t>
  </si>
  <si>
    <t>...10 505(R)</t>
  </si>
  <si>
    <t>t</t>
  </si>
  <si>
    <t xml:space="preserve">Nový ztužující věnec objektu 4xR14 + třmínky R6 po 200 mm : </t>
  </si>
  <si>
    <t>250x350 mm : (4*(24,15+7,65+4,95*2+4,55)*1,21*1,15+1,05*(24,15+7,65+4,95*2+4,55)/0,2*0,23)*0,001</t>
  </si>
  <si>
    <t>400x350 mm : (4*(21,32+3,58)*1,21*1,15+1,35*(21,32+3,58)/0,2*0,23)*0,001</t>
  </si>
  <si>
    <t>62</t>
  </si>
  <si>
    <t>Úpravy povrchů vnější</t>
  </si>
  <si>
    <t>622 42-11 Omítky vnější stěn vápenné nebo vápenocementové</t>
  </si>
  <si>
    <t>622421143R00</t>
  </si>
  <si>
    <t>...štukové, složitost 1÷ 2</t>
  </si>
  <si>
    <t>Omítka šťítové požární nadezdívky : 0,3*5,8*2</t>
  </si>
  <si>
    <t>622 47-13 Nátěry a nástřiky vnějších stěn a pilířů základním a krycím nátěrem (nebo přestřikem povrchu)</t>
  </si>
  <si>
    <t>622471317RU4</t>
  </si>
  <si>
    <t>...hmota silikonová, složitost 1 ÷ 2</t>
  </si>
  <si>
    <t>Nátěr omítky šťítové požární nadezdívky : 0,3*5,8*2</t>
  </si>
  <si>
    <t>63</t>
  </si>
  <si>
    <t>Podlahy a podlahové konstrukce</t>
  </si>
  <si>
    <t>632451022RT1</t>
  </si>
  <si>
    <t>Vyrovnávací potěr MC 15, v pásu, tl. 30 mm, vč. bednění</t>
  </si>
  <si>
    <t>Vlastní</t>
  </si>
  <si>
    <t>Pod oplechování požární šťítové nadezdívky : 0,15*5,6*2</t>
  </si>
  <si>
    <t>94</t>
  </si>
  <si>
    <t>Lešení a stavební výtahy</t>
  </si>
  <si>
    <t>941 95-5 Lešení lehké pracovní pomocné</t>
  </si>
  <si>
    <t>941955002R00</t>
  </si>
  <si>
    <t>...pomocné, o výšce lešeňové podlahy přes 1,2 do 1,9 m</t>
  </si>
  <si>
    <t>800-3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</si>
  <si>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</si>
  <si>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</si>
  <si>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</si>
  <si>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</si>
  <si>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</si>
  <si>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</si>
  <si>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Podlahová plocha 1.NP : 29,4+3,05+1,28+1,5+13,55+25,21+20,12+3,39+16,95+24,76+5,16+1,55+1,38+4,95+4,92+1,14+7,39</t>
  </si>
  <si>
    <t>96</t>
  </si>
  <si>
    <t>Bourání konstrukcí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</si>
  <si>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</si>
  <si>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</t>
  </si>
  <si>
    <t>962032231R00</t>
  </si>
  <si>
    <t>...z cihel pálených nebo vápenopískových, na maltu vápenou nebo vápenocementovou</t>
  </si>
  <si>
    <t>801-3</t>
  </si>
  <si>
    <t>Štítové zdivo střechy : 0,15*(3,9*8,5)/2*2+0,3*0,15*(2,3*2+3,9)*2+0,15*(4,0*1,5)/2</t>
  </si>
  <si>
    <t>Zdivo vikýře mansardové střechy : 0,2*1,6*1,5</t>
  </si>
  <si>
    <t>962032631R00</t>
  </si>
  <si>
    <t>...komínového z jakýchkoliv cihel pálených, šamotových nebo vápenopískových nad střechou, na maltu vápenou nebo vápenocementovou</t>
  </si>
  <si>
    <t>Ubourání komínů : 0,45*0,45*7,8+0,45*0,45*5,5</t>
  </si>
  <si>
    <t>966 03-1 Vybourání částí říms z cihel vyložených do 25 cm</t>
  </si>
  <si>
    <t>966031313R00</t>
  </si>
  <si>
    <t>...tloušťky do 300 mm</t>
  </si>
  <si>
    <t>Hlavní podokapní římsa : 16,9+2,8+8,8+3,7+21,3</t>
  </si>
  <si>
    <t>97</t>
  </si>
  <si>
    <t>Prorážení otvorů</t>
  </si>
  <si>
    <t>973 03-1 Vysekání v cihelném zdivu výklenků a kapes</t>
  </si>
  <si>
    <t>973 03-12 kapes</t>
  </si>
  <si>
    <t>973031335R00</t>
  </si>
  <si>
    <t>...na jakoukoliv maltu vápennou nebo vápenocementovou, plochy do 0,16 m2, hloubky do 300 mm</t>
  </si>
  <si>
    <t>kus</t>
  </si>
  <si>
    <t>Včetně pomocného lešení o výšce podlahy do 1900 mm a pro zatížení do 1,5 kPa  (150 kg/m2).</t>
  </si>
  <si>
    <t>Kapsy pro betonové patky kotvení sloupků krovu : 6</t>
  </si>
  <si>
    <t>973031336R00</t>
  </si>
  <si>
    <t>...na jakoukoliv maltu vápennou nebo vápenocementovou, plochy do 0,16 m2, hloubky do 450 mm</t>
  </si>
  <si>
    <t>Kapsy pro betonové patky kotvení sloupků krovu : 2</t>
  </si>
  <si>
    <t>973031337R00</t>
  </si>
  <si>
    <t>Vysekání kapes zeď cih. MVC pl. 0,16 m2, hl. 68 cm</t>
  </si>
  <si>
    <t>99</t>
  </si>
  <si>
    <t>Staveništní přesun hmot</t>
  </si>
  <si>
    <t>999 28 Přesun hmot pro opravy a údržbu objektů</t>
  </si>
  <si>
    <t>oborů 801, 803, 811 a 812</t>
  </si>
  <si>
    <t>999 28-1 pro opravy a údržbu dosavadních objektů včetně vnějších plášťů</t>
  </si>
  <si>
    <t>999281108R00</t>
  </si>
  <si>
    <t>...výšky do 12 m</t>
  </si>
  <si>
    <t>801-4</t>
  </si>
  <si>
    <t>762</t>
  </si>
  <si>
    <t>Konstrukce tesařské</t>
  </si>
  <si>
    <t>762 33 Vázané konstrukce krovů</t>
  </si>
  <si>
    <t>762 33-1 montáž</t>
  </si>
  <si>
    <t>762332110R00</t>
  </si>
  <si>
    <t>...střech pultových, sedlových, valbových, stanových čtvercového nebo obdélníkového půdorysu z řeziva, průřezové plochy do 120 cm2</t>
  </si>
  <si>
    <t>800-762</t>
  </si>
  <si>
    <t xml:space="preserve">Kleštiny 50x160 mm : </t>
  </si>
  <si>
    <t>Plná vazba : (6,2+2,3+5,1)*2*5</t>
  </si>
  <si>
    <t>Dvorní křídlo : 5,6*10</t>
  </si>
  <si>
    <t>762332120R00</t>
  </si>
  <si>
    <t>...střech pultových, sedlových, valbových, stanových čtvercového nebo obdélníkového půdorysu z řeziva, průřezové plochy přes 120 do 224 cm2</t>
  </si>
  <si>
    <t>Pozednice 100x140 mm : 24,15+7,65+4,95*2+4,55+21,32+3,58</t>
  </si>
  <si>
    <t>Pásky 100x140 mm : 1,45*18</t>
  </si>
  <si>
    <t>Krokve 100x160 mm : 5,85*35+5,1*4+4,1*6+3,3+2,65+1,2+4,3+2,9+1,4+1,2+1,6+3,2+4,5+5,2+4,6+3,4+2,2+1,0+3,5*2+2,2*2+1,0*2+2,6+2+1,2*2+1,0*2+2,2*2+3,4*2</t>
  </si>
  <si>
    <t>Podkladní hranol úžlabí 100x140 mm : 6,0*2</t>
  </si>
  <si>
    <t>Nárožní krokve 140x160 mm : 8,0+8,4+6,0+5,7*2</t>
  </si>
  <si>
    <t>762332130R00</t>
  </si>
  <si>
    <t>...střech pultových, sedlových, valbových, stanových čtvercového nebo obdélníkového půdorysu z řeziva, průřezové plochy přes 120 do 288 cm2</t>
  </si>
  <si>
    <t>Sloupky krovu 160x160 mm : 1,93*10</t>
  </si>
  <si>
    <t>762332140R00</t>
  </si>
  <si>
    <t>...střech pultových, sedlových, valbových, stanových čtvercového nebo obdélníkového půdorysu z řeziva, průřezové plochy přes 288 do 450 cm2</t>
  </si>
  <si>
    <t>Vaznice krovu 160x240 mm : 21,18*2+1,35*2+3,6</t>
  </si>
  <si>
    <t>762 34 Bednění a laťování</t>
  </si>
  <si>
    <t>762 34-2 s dodávkou řeziva</t>
  </si>
  <si>
    <t>762 34-22 laťování střech o sklonu do 60°</t>
  </si>
  <si>
    <t>762342203RT4</t>
  </si>
  <si>
    <t>...Montáž laťování střech, vzdálenost latí 22 - 36 cm, včetně dodávky řeziva, latě 4/6 cm</t>
  </si>
  <si>
    <t>Laťování pro krytinu : 21,3*5,85*2+3,9*5,85/2*2+8,65*5,9/2+5,8*4,1*2</t>
  </si>
  <si>
    <t>762342204RT4</t>
  </si>
  <si>
    <t>...Montáž laťování střech, svislé, vzdálenost 100 cm, včetně dodávky řeziva, latě 4/6 cm</t>
  </si>
  <si>
    <t>Montáž svislého laťování ve vzdálenosti 100 cm bez dodávky řeziva a spojovacích prostředků.</t>
  </si>
  <si>
    <t>Kontralatě : 21,3*5,85*2+3,9*5,85/2*2+8,65*5,9/2+5,8*4,1*2</t>
  </si>
  <si>
    <t>762 34-8 Demontáž bednění a laťování</t>
  </si>
  <si>
    <t>762341811R00</t>
  </si>
  <si>
    <t>...bednění střech rovných, obloukových, o sklonu do 60 stupňů včetně všech nadstřešních konstrukcí z prken hrubých</t>
  </si>
  <si>
    <t>Eternitová střešní krytina přístavku : 3,7*4,9/2*2+8,2*4,55/2</t>
  </si>
  <si>
    <t>762342812R00</t>
  </si>
  <si>
    <t>...laťování střech o sklonu do 60 stupňů včetně všech nadstřešních konstrukcí rozteč latí přes 22 do 50 cm</t>
  </si>
  <si>
    <t>Střecha hlavního objektu šaten : 21,34*(5,6+5,8)+7,5*(2,9+4,1)</t>
  </si>
  <si>
    <t>762 35-8 Demontáž nadstřešních konstrukcí</t>
  </si>
  <si>
    <t>762 35-82 střešních vikýřů, světlíků z řeziva průřezu do 120 cm2</t>
  </si>
  <si>
    <t>762354803R00</t>
  </si>
  <si>
    <t>...sklonu střechy do 15°</t>
  </si>
  <si>
    <t>Vikýř mansardové střechy přístavku : 1</t>
  </si>
  <si>
    <t>762 39 Spojovací a ochranné prostředky</t>
  </si>
  <si>
    <t>762395000R00</t>
  </si>
  <si>
    <t>...Spojovací a ochranné prostředky pro střechy</t>
  </si>
  <si>
    <t>762311103RT1</t>
  </si>
  <si>
    <t>Montáž kotevních želez, příložek, patek, táhel, vč.materiálu</t>
  </si>
  <si>
    <t>Kotvení pozednice  kus/mb : 24+8+5*2+5+22+4</t>
  </si>
  <si>
    <t>Kotvení sloupků krovu : 10</t>
  </si>
  <si>
    <t>762313112RT1</t>
  </si>
  <si>
    <t>Montáž svorníků, šroubů délky 300 mm, vč. dodávky materiálu</t>
  </si>
  <si>
    <t>9*5+21</t>
  </si>
  <si>
    <t>762395099</t>
  </si>
  <si>
    <t>Podkladní lepenka pod pozednice</t>
  </si>
  <si>
    <t>762 90-003 Demontáž krovů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</si>
  <si>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</si>
  <si>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762900030RA0</t>
  </si>
  <si>
    <t>... , s laťováním</t>
  </si>
  <si>
    <t>AP-PSV</t>
  </si>
  <si>
    <t>Svislé přemístění ze 2. NP, nebo 1. PP, vodorovné vnitrostaveništní přemístění do 30 m, odvoz na skládku do 10 km. Bez poplatku za skládku.</t>
  </si>
  <si>
    <t>Střecha hlavního objektu šaten : 21,34*8,5+7,5*5,9</t>
  </si>
  <si>
    <t>Eternitová střešní krytina přístavku : 3,7*8,5</t>
  </si>
  <si>
    <t>60515200R</t>
  </si>
  <si>
    <t>Řezivo krovu vč. prořezu a impregnace</t>
  </si>
  <si>
    <t>SPCM</t>
  </si>
  <si>
    <t>Začátek provozního součtu</t>
  </si>
  <si>
    <t xml:space="preserve">  Kleštiny 50x160 mm : ((6,2+2,3+5,1)*2*5+5,6*10)*0,05*0,16</t>
  </si>
  <si>
    <t xml:space="preserve">  Pozednice 100x140 mm : (24,15+7,65+4,95*2+4,55+21,32+3,58)*0,1*0,14</t>
  </si>
  <si>
    <t xml:space="preserve">  Pásky 100x140 mm : 1,45*18*0,1*0,14</t>
  </si>
  <si>
    <t xml:space="preserve">  Krokve 100x160 mm : (5,85*35+5,1*4+4,1*6+3,3+2,65+1,2+4,3+2,9+1,4+1,2+1,6+3,2+4,5+5,2+4,6+3,4+2,2+1,0+3,5*2+2,2*2+1,0*2+2,6+2+1,2*2+1,0*2+2,2*2+3,4*2)*0,1*0,16</t>
  </si>
  <si>
    <t xml:space="preserve">  Podkladní hranol úžlabí 100x140 mm : 6,0*2*0,1*0,14</t>
  </si>
  <si>
    <t xml:space="preserve">  Nárožní krokve 140x160 mm : (8,0+8,4+6,0+5,7*2)*0,14*0,16</t>
  </si>
  <si>
    <t xml:space="preserve">  Sloupky krovu 160x160 mm : 1,93*10*0,16*0,16</t>
  </si>
  <si>
    <t xml:space="preserve">  Vaznice krovu 160x240 mm : (21,18*2+1,35*2+3,6)*0,16*0,24</t>
  </si>
  <si>
    <t xml:space="preserve">  Latě a kontralatě : 345,1025*(0,00264+0,00733)</t>
  </si>
  <si>
    <t xml:space="preserve">  Mezisoučet</t>
  </si>
  <si>
    <t>Konec provozního součtu</t>
  </si>
  <si>
    <t>Řezivo celkem vč. prořezu : 14,84192*1,05</t>
  </si>
  <si>
    <t>998 76 Přesun hmot pro konstrukce tesařské</t>
  </si>
  <si>
    <t>50 m vodorovně</t>
  </si>
  <si>
    <t>998762202R00</t>
  </si>
  <si>
    <t>...Přesun hmot pro tesařské konstrukce, výšky do 12 m</t>
  </si>
  <si>
    <t>%</t>
  </si>
  <si>
    <t>764</t>
  </si>
  <si>
    <t>Konstrukce klempířské</t>
  </si>
  <si>
    <t>764 05-13 Lemování z titanzinkového plechu</t>
  </si>
  <si>
    <t>764 05-131 výroba a montáž lemování zdí</t>
  </si>
  <si>
    <t>764231440R00</t>
  </si>
  <si>
    <t>...na střechách s tvrdou krytinou včetně rohů a ukončení před požární zdí, rš 400 mm</t>
  </si>
  <si>
    <t>800-764</t>
  </si>
  <si>
    <t>včetně spojovacích prostředků.</t>
  </si>
  <si>
    <t>Lemování u štítové zdi k sousednímu objektu : 5,9*2</t>
  </si>
  <si>
    <t>764 05-15 Žlaby z titanzinkového plechu</t>
  </si>
  <si>
    <t>764 05-151 výroba a montáž žlabů včetně háků, čel, rohů, rovných hrdel a dilatací</t>
  </si>
  <si>
    <t>764252403R00</t>
  </si>
  <si>
    <t>...podokapních půlkulatých, rš 330 mm</t>
  </si>
  <si>
    <t>21,3+4,0+8,7+2,4+4,9+6,3+4,9+16,1</t>
  </si>
  <si>
    <t>764 05-154 výroba a montáž doplňků žlabů</t>
  </si>
  <si>
    <t>764259411R00</t>
  </si>
  <si>
    <t>...kotlík kónický, pro trouby do průměru 150 mm</t>
  </si>
  <si>
    <t>764 05-23 Oplechování zdí a nadezdívek z titanzinkového plechu</t>
  </si>
  <si>
    <t>764 05-231 výroba a montáž včetně rohů</t>
  </si>
  <si>
    <t>764530420RT2</t>
  </si>
  <si>
    <t>...rš 330 mm</t>
  </si>
  <si>
    <t>včetně těsnící hmoty.</t>
  </si>
  <si>
    <t>Oplechování požázní štítové nadezdívky : 5,6*2</t>
  </si>
  <si>
    <t>764 05-25 Odpadní trouby z titanzinkového plechu</t>
  </si>
  <si>
    <t>764 05-252 výroba a montáž včetně zděří, manžet, odboček, kolen, odskoků, výpustí vody a přechodových kusů</t>
  </si>
  <si>
    <t>764554402R00</t>
  </si>
  <si>
    <t>...kruhových, průměru 100 mm</t>
  </si>
  <si>
    <t>4,0*3+4,7+4,4</t>
  </si>
  <si>
    <t>764 21-11 Demontáž krytiny hladké střešní</t>
  </si>
  <si>
    <t>764311821R00</t>
  </si>
  <si>
    <t xml:space="preserve">...z tabulí 2 x 1 m, plochy do 25 m, sklonu do 30° </t>
  </si>
  <si>
    <t>Střecha vikýře : 1,7*1,5</t>
  </si>
  <si>
    <t>764 21-13 Demontáž lemování</t>
  </si>
  <si>
    <t>764 21-131 zdí</t>
  </si>
  <si>
    <t>764331851R00</t>
  </si>
  <si>
    <t>...na střechách s tvrdou krytinou, rš 400 a 500 mm, sklonu přes 30 do 45°</t>
  </si>
  <si>
    <t>(5,6+5,8)*4+4,5+4,9</t>
  </si>
  <si>
    <t>764 21-133 komínů, zděných ventilací a jiných střešních proniků</t>
  </si>
  <si>
    <t>764339811R00</t>
  </si>
  <si>
    <t>...na vlnité krytině, v ploše, sklonu přes 30 do 45°</t>
  </si>
  <si>
    <t>764 21-15 Demontáž žlabů</t>
  </si>
  <si>
    <t>764352811R00</t>
  </si>
  <si>
    <t>...podokapních půlkruhových rovných, rš 330 mm, sklonu přes 30 do 45°</t>
  </si>
  <si>
    <t>16,9+5,1+0,6+6,0+2,8+8,9+3,8+21,2</t>
  </si>
  <si>
    <t>764 21-25 Demontáž odpadních trub nebo součástí</t>
  </si>
  <si>
    <t>764454801R00</t>
  </si>
  <si>
    <t>...trub kruhových , o průměru 75 a 100 mm</t>
  </si>
  <si>
    <t>4,0*4+4,8+0,8</t>
  </si>
  <si>
    <t>764259401</t>
  </si>
  <si>
    <t>Okapnička Ti Zn plech r.š. 150 mm</t>
  </si>
  <si>
    <t>764908007</t>
  </si>
  <si>
    <t>Oplechování komínů Ti Zn plech</t>
  </si>
  <si>
    <t>764908008</t>
  </si>
  <si>
    <t>Výlez na střechu</t>
  </si>
  <si>
    <t>998 76-4 Přesun hmot pro konstrukce klempířské</t>
  </si>
  <si>
    <t>998764202R00</t>
  </si>
  <si>
    <t>...Přesun hmot pro klempířské konstr., výšky do 12 m</t>
  </si>
  <si>
    <t>765</t>
  </si>
  <si>
    <t>Krytiny tvrdé</t>
  </si>
  <si>
    <t>765 31 Demontáž pálené krytiny</t>
  </si>
  <si>
    <t>765311810R00</t>
  </si>
  <si>
    <t>...z tašek bobrovek, na sucho, do suti</t>
  </si>
  <si>
    <t>800-765</t>
  </si>
  <si>
    <t>765 31 Krytina pálená</t>
  </si>
  <si>
    <t>765 31-1 střech jednoduchých</t>
  </si>
  <si>
    <t>765313111RS2</t>
  </si>
  <si>
    <t>...Krytina Brněnka 14, střech jednoduchých, z tašek engobovaných</t>
  </si>
  <si>
    <t>Dodávka a montáž krytiny z tašek základních  a polovičních včetně spojovacích prostředků.</t>
  </si>
  <si>
    <t>Krytina pálená : 21,3*5,85*2+3,9*5,85/2*2+8,65*5,9/2+5,8*4,1*2</t>
  </si>
  <si>
    <t>765 31-3 doplňky</t>
  </si>
  <si>
    <t>765313131RS2</t>
  </si>
  <si>
    <t>...Hřeben z hřebenáčů č.2 na větrací pás s kartáči, z hřebenáčů engobovaných</t>
  </si>
  <si>
    <t>Dodávka a montáž hřebene včetně hřebenové latě, větracího pásu, ukončení hřebenáče a spojovacích prostředků.</t>
  </si>
  <si>
    <t>21+5,8</t>
  </si>
  <si>
    <t>765313141RS2</t>
  </si>
  <si>
    <t>...drážková, nároží s větracím pásem plastovým, povrchová úprava engoba</t>
  </si>
  <si>
    <t>Dodávka a montáž nároží včetně nárožní latě, větracího pásu a spojovacích prostředků.</t>
  </si>
  <si>
    <t>8,0+8,4+5,7*2+6,0</t>
  </si>
  <si>
    <t>765313151R00</t>
  </si>
  <si>
    <t xml:space="preserve">...drážková, úžlabí profilované Al s těsněním,  </t>
  </si>
  <si>
    <t>Dodávka a montáž pásu úžlabí, samolepícího těsnění úžlabí včetně spojovacích prostředků.</t>
  </si>
  <si>
    <t>5,7*2</t>
  </si>
  <si>
    <t>765313173R00</t>
  </si>
  <si>
    <t>...Taška větrací Brněnka 14, engoba</t>
  </si>
  <si>
    <t>Dodávka a montáž prosvětlovací tašky.</t>
  </si>
  <si>
    <t>765313181R00</t>
  </si>
  <si>
    <t>...Přiřezání a uchycení tašek drážkových</t>
  </si>
  <si>
    <t>Přiřezání a uchycení tašek včetně spojovacích prostředků.</t>
  </si>
  <si>
    <t>Úžlabí : 5,7*2</t>
  </si>
  <si>
    <t>Nároží : 8,0+8,4+5,7*2+6,0</t>
  </si>
  <si>
    <t>765313184RS2</t>
  </si>
  <si>
    <t>...Taška prostupová + nástavec odvětrání kanalizace, taška engobovaná</t>
  </si>
  <si>
    <t>Dodávka a montáž prostupové tašky a nástavce odvětrání kanalizace.</t>
  </si>
  <si>
    <t>Odhad - odvětrání kanalizace : 3</t>
  </si>
  <si>
    <t>765 32 Demontáž vláknocementové krytiny</t>
  </si>
  <si>
    <t>765321812R00</t>
  </si>
  <si>
    <t>...bez azbestu, ze čtverců nebo šablon, na bednění s lepenkou, do suti</t>
  </si>
  <si>
    <t>765 32-9 příplatek k ceně</t>
  </si>
  <si>
    <t>765321841R00</t>
  </si>
  <si>
    <t>...za sklon přes 45 do 60° pro demontáž krytiny ze čtverců nebo šablon , do suti</t>
  </si>
  <si>
    <t>Eternitová střešní krytina přístavku : 3,7*2,55/2*2+8,2*2,55/2</t>
  </si>
  <si>
    <t>765 90-1 Fólie parotěsné a difúzní</t>
  </si>
  <si>
    <t>765 90-12 Fólie podstřešní difuzní</t>
  </si>
  <si>
    <t>765901102R00</t>
  </si>
  <si>
    <t>...na krokve,</t>
  </si>
  <si>
    <t>Dodávka a montáž hydroizolační fólie včetně spojovacích prostředků.</t>
  </si>
  <si>
    <t>Difúzní fólie : 21,3*5,85*2+3,9*5,85/2*2+8,65*5,9/2+5,8*4,1*2</t>
  </si>
  <si>
    <t>998 76-5 Přesun hmot pro krytiny tvrdé</t>
  </si>
  <si>
    <t>998765202R00</t>
  </si>
  <si>
    <t>...Přesun hmot pro krytiny tvrdé, výšky do 12 m</t>
  </si>
  <si>
    <t>766</t>
  </si>
  <si>
    <t>Konstrukce truhlářské</t>
  </si>
  <si>
    <t>766 42 Montáž obložení podhledů</t>
  </si>
  <si>
    <t>766421223R00</t>
  </si>
  <si>
    <t>...jednoduchých, palubkami pro pero a drážku, modřínovými, šířky přes 80 do 100 mm</t>
  </si>
  <si>
    <t>800-766</t>
  </si>
  <si>
    <t>Podbití přesahů střechy : 0,52*(21,32+3,96+8,64+2,4+4,87+6,22+4,72)+0,74*16,5</t>
  </si>
  <si>
    <t>766 42-1 doplňkové konstrukce</t>
  </si>
  <si>
    <t>766427112R00</t>
  </si>
  <si>
    <t>...podkladový rošt</t>
  </si>
  <si>
    <t>Podbití přesahů střechy - podkladový rošt : 21,32+3,96+8,64+2,4+4,87+6,22+4,72+16,5</t>
  </si>
  <si>
    <t>61191741R</t>
  </si>
  <si>
    <t>palubka obkladová modřín; š = 80 mm; tl = 20,0 mm</t>
  </si>
  <si>
    <t>Podbití přesahů střechy vč. doporučeného prořezu 4% : (0,52*(21,32+3,96+8,64+2,4+4,87+6,22+4,72)+0,74*16,5)*1,04</t>
  </si>
  <si>
    <t>998 76-6 Přesun hmot pro konstrukce truhlářské</t>
  </si>
  <si>
    <t>998766202R00</t>
  </si>
  <si>
    <t>...v objektech výšky do 12 m</t>
  </si>
  <si>
    <t>783</t>
  </si>
  <si>
    <t>Dokončovací práce - nátěry</t>
  </si>
  <si>
    <t>783 61 Nátěry truhlářských výrobků olejové</t>
  </si>
  <si>
    <t>783612101R00</t>
  </si>
  <si>
    <t>...dvojnásobné</t>
  </si>
  <si>
    <t>800-783</t>
  </si>
  <si>
    <t>D96</t>
  </si>
  <si>
    <t>Přesuny suti a vybouraných hmot</t>
  </si>
  <si>
    <t>979 01 Svislá doprava suti a vybouraných hmot</t>
  </si>
  <si>
    <t>979011111R00</t>
  </si>
  <si>
    <t>...Svislá doprava suti a vybour. hmot za 2.NP a 1.PP</t>
  </si>
  <si>
    <t>979 08 Vodorovná doprava suti a vybouraných hmot</t>
  </si>
  <si>
    <t>979 08-7 nakládání na dopravní prostředky</t>
  </si>
  <si>
    <t>979087113R00</t>
  </si>
  <si>
    <t>Nakládání vybouraných hmot na dopravní prostředky</t>
  </si>
  <si>
    <t>821-1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</si>
  <si>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</si>
  <si>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</si>
  <si>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</si>
  <si>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</si>
  <si>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979081121R00</t>
  </si>
  <si>
    <t>...příplatek za každý další 1 km</t>
  </si>
  <si>
    <t>979 08-2 Vnitrostaveništní doprava suti a vybouraných hmot</t>
  </si>
  <si>
    <t>979082111R00</t>
  </si>
  <si>
    <t>...do 10 m</t>
  </si>
  <si>
    <t>979082121R00</t>
  </si>
  <si>
    <t>...příplatek k ceně za každých dalších 5 m</t>
  </si>
  <si>
    <t>979 08-4 Poplatek za skládku</t>
  </si>
  <si>
    <t>979990001R00</t>
  </si>
  <si>
    <t>...stavební suti</t>
  </si>
  <si>
    <t>VN</t>
  </si>
  <si>
    <t>Vedlejší náklady</t>
  </si>
  <si>
    <t>004111030T</t>
  </si>
  <si>
    <t>Nepředvídané nevyrozpočtované práce</t>
  </si>
  <si>
    <t>Soubor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</si>
  <si>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</si>
  <si>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</si>
  <si>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</si>
  <si>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</si>
  <si>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</si>
  <si>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</si>
  <si>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Celkem za objekt</t>
  </si>
  <si>
    <t>349 23-1 Přizdívka ostění s ozubem</t>
  </si>
  <si>
    <t>ve vybouraných otvorech, s vysekáním kapes pro zavázání, z jakýchkoliv cihel, z pomocného pracovního lešení o výšce podlahy do 1900 mm a pro zatížení do 1,5 kPa,</t>
  </si>
  <si>
    <t>349231811RT2</t>
  </si>
  <si>
    <t>...Přizdívka ostění s ozubem z cihel, kapsy do 15 cm, s použitím suché maltové směsi</t>
  </si>
  <si>
    <t>Přizdívka ostění po vybouraných kastlových oknech : 0,4*1,5*2*4</t>
  </si>
  <si>
    <t>61</t>
  </si>
  <si>
    <t>Upravy povrchů vnitřní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</si>
  <si>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</si>
  <si>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</si>
  <si>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</si>
  <si>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...Zakrývání výplní vnitřních otvorů</t>
  </si>
  <si>
    <t>Zakrývání výplní otvorů při omítání : 0,61*0,88*2+1,5*1,5+0,9*1,5*2+1,2*1,2+1,05*1,5+0,55*0,79+0,85*1,42+1,75*1,5*4+1,2*1,5*2+0,9*2,05+1,0*2,55</t>
  </si>
  <si>
    <t>610 99-10 Začišťovací okenní lišta</t>
  </si>
  <si>
    <t>nalepení, odříznutí po dokončení omítek</t>
  </si>
  <si>
    <t>610991004R00</t>
  </si>
  <si>
    <t>...Začišťovací okenní lišta pro omítku tl. 15 mm</t>
  </si>
  <si>
    <t>Připojení omítky ostění na nové okna a vstupní dveře : (0,88*2+0,61)*2+1,5*3+(1,5*2+0,9)*2+1,2*3+(1,5*2+1,05)+(0,79*2+0,55)+(1,42*2+0,85)+(1,5*2+1,75)*4+(1,5*2+1,2)*2+(2,05*2+0,9)+(2,55*2+1,0)</t>
  </si>
  <si>
    <t>612 42-5 Omítka vápenná vnitřního ostění</t>
  </si>
  <si>
    <t>okenního nebo dveřního, z pomocného pracovního lešení o výšce podlahy do 1900 mm a pro zatížení do 1,5 kPa,</t>
  </si>
  <si>
    <t>612425931R00</t>
  </si>
  <si>
    <t>...Omítka vápenná vnitřního ostění - štuková</t>
  </si>
  <si>
    <t>Ostění oken a dveří : 0,38*(0,88*2+0,61)*2+0,5*1,5*3+0,41*(1,5*2+0,9)*2+0,2*1,2*3+0,32*(1,5*2+1,05)+0,37*(0,79*2+0,55)+0,32*(1,42*2+0,85)+0,55*(1,5*2+1,75)*4+0,45*(1,5*2+1,2)*2+0,5*(2,55*2+1,0)</t>
  </si>
  <si>
    <t>612 47-31 Omítky vnitřní zdiva ze suchých směsí</t>
  </si>
  <si>
    <t>omítka vápenocementová, strojně nebo ručně nanášená v podlaží i ve schodišti na jakýkoliv druh podkladu,</t>
  </si>
  <si>
    <t>612 47-319 příplatek</t>
  </si>
  <si>
    <t>612473186R00</t>
  </si>
  <si>
    <t>...Příplatek za zabudované rohovníky</t>
  </si>
  <si>
    <t>(0,88*2+0,61)*2+1,5*3+(1,5*2+0,9)*2+1,2*3+(1,5*2+1,05)+(0,79*2+0,55)+(1,42*2+0,85)+(1,5*2+1,75)*4+(1,5*2+1,2)*2+(2,05*2+0,9)+(2,55*2+1,0)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</si>
  <si>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</si>
  <si>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</si>
  <si>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</si>
  <si>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</si>
  <si>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</si>
  <si>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</si>
  <si>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zahrnuto 0,14 m rohových lišt na m2.</t>
  </si>
  <si>
    <t>622311234RT3</t>
  </si>
  <si>
    <t>... , prodyšným expandovaným polystyrénem, tloušťky 140 mm, kontaktní nátěr a silikonová omítka, 3,2 kg/m2</t>
  </si>
  <si>
    <t>Zateplení fasády : 3,65*24,86+3,65*7,9+3,65*2,46+4,5*4,87+4,5*5,42+4,1*5,09+3,4*16,98</t>
  </si>
  <si>
    <t>Odpočet otvorových výplní : -(0,61*0,88*2+1,5*1,5+0,9*1,5*2+1,2*1,2+1,05*1,5+0,55*0,79+0,85*1,42+1,75*1,5*4+1,2*1,5*2+0,9*2,05+1,0*2,55)</t>
  </si>
  <si>
    <t>622 42 Oprava vnějších omítek vápenných</t>
  </si>
  <si>
    <t>a vápenocementových, bez otlučení vadných míst,</t>
  </si>
  <si>
    <t>622 42-1 stupeň členitosti 1 a 2</t>
  </si>
  <si>
    <t>622422311R00</t>
  </si>
  <si>
    <t>...v množství opravované plochy přes 20  do 30 % , hladkých</t>
  </si>
  <si>
    <t>Včetně barvení vždy celé plochy (100%), s výjimkou položek oprav omítek drásaných.</t>
  </si>
  <si>
    <t>Vyspravení omítek stávající fasády po zateplovací systém vč. soklové části : 4,0*24,86+4,0*7,9+3,7*2,46+4,5*4,87+4,5*5,42+4,5*5,09+3,7*16,98</t>
  </si>
  <si>
    <t>622 90-4 Očištění fasád</t>
  </si>
  <si>
    <t>622904112R00</t>
  </si>
  <si>
    <t>...tlakovou vodou, složitost fasády 1 - 2</t>
  </si>
  <si>
    <t>Očištění stávající fasády před opravou : 4,0*24,86+4,0*7,9+3,7*2,46+4,5*4,87+4,5*5,42+4,5*5,09+3,7*16,98</t>
  </si>
  <si>
    <t>622311352RT4</t>
  </si>
  <si>
    <t>Zatepl.systém Baumit, ostění, EPS F plus tl. 20 mm, s omítkou OpenTop 3,2 kg/m2</t>
  </si>
  <si>
    <t>Zateplení ostění výplní otvorů : 0,25*((0,88*2+0,61)*2+1,5*3+(1,5*2+0,9)*2+1,2*3+(1,5*2+1,05)+(0,79*2+0,55)+(1,42*2+0,85)+(1,5*2+1,75)*4+(1,5*2+1,2)*2+(2,55*2+1,0))+1,05*(2,05*2+1,0)</t>
  </si>
  <si>
    <t>629R01</t>
  </si>
  <si>
    <t>Reprofilace stávajících povrchů vnějšího schodiště dvorního traktu</t>
  </si>
  <si>
    <t>soubor</t>
  </si>
  <si>
    <t>Vyrovnávací potěr pod parapety : 0,78*1,2*2+0,89*1,75*4+0,64*(0,85+0,55+0,9)+0,49*1,2+0,84*(0,9+1,5)+0,69*0,61*2</t>
  </si>
  <si>
    <t>64</t>
  </si>
  <si>
    <t>Výplně otvorů</t>
  </si>
  <si>
    <t>648 99 Osazení parapetních desek z plastických hmot</t>
  </si>
  <si>
    <t>a poloplastických hmot na montážní pěnu, zapravení omítky pod parapetem, těsnění spáry mezi parapetem a rámem okna, dodávka silikonu.</t>
  </si>
  <si>
    <t>648 99-1 Dodávka a osazení parapetních desek z plastických hmot</t>
  </si>
  <si>
    <t>648991113RT6</t>
  </si>
  <si>
    <t>...šířky 500 mm, parapet vnitřní š = 450 mm; materiál - povrch laminátová fólie; materiál - jádro komůrkové ušlechtilé PVC; dekor bílý, mramor, imitace dřeva</t>
  </si>
  <si>
    <t>Vnitřní parapety : 0,61*2+1,5+0,9*2+1,2+1,05+0,55+0,85+1,2*2</t>
  </si>
  <si>
    <t>648991113RT7</t>
  </si>
  <si>
    <t>Osazení parapet.desek plast. a lamin. š.nad 20cm, včetně dodávky plastové parapetní desky š. 600 mm</t>
  </si>
  <si>
    <t>Vnitřní parapety : 1,75*4</t>
  </si>
  <si>
    <t>941 94-1 Montáž lešení lehkého pracovního řadového s podlahami</t>
  </si>
  <si>
    <t>941941031R00</t>
  </si>
  <si>
    <t>...šířky od 0,80 do 1,00 m, výšky do 10 m</t>
  </si>
  <si>
    <t>Včetně kotvení lešení.</t>
  </si>
  <si>
    <t>Fasádní lešení : 4,0*(25,8+9,9+3,4+5,9+6,4+6,0+17)</t>
  </si>
  <si>
    <t>941 94-19 příplatek za každý další i započatý měsíc použití lešení</t>
  </si>
  <si>
    <t>941941191R00</t>
  </si>
  <si>
    <t>...šířky šířky od 0,80 do 1,00 m a výšky do 10 m</t>
  </si>
  <si>
    <t>Pronájem fasádního lešení - doba 1,5 měsíce : 297,6*1,5</t>
  </si>
  <si>
    <t>941 94-18 Demontáž lešení lehkého řadového s podlahami</t>
  </si>
  <si>
    <t>941941831R00</t>
  </si>
  <si>
    <t>...šířky od 0,8 do 1 m, výšky do 10 m</t>
  </si>
  <si>
    <t>944 94-40 Montáž ochranné sítě</t>
  </si>
  <si>
    <t>944944011R00</t>
  </si>
  <si>
    <t>...Montáž ochranné sítě z umělých vláken</t>
  </si>
  <si>
    <t>944 94-409 příplatek k ceně za každý další i započatý měsíc použití ochranných sítí</t>
  </si>
  <si>
    <t>944944031R00</t>
  </si>
  <si>
    <t>...z umělých vláken</t>
  </si>
  <si>
    <t>944 94-48 Demontáž ochranné sítě</t>
  </si>
  <si>
    <t>944944081R00</t>
  </si>
  <si>
    <t xml:space="preserve">...z umělých vláken </t>
  </si>
  <si>
    <t>962 08 Bourání zdiva příček</t>
  </si>
  <si>
    <t>nebo vybourání otvorů jakýchkoliv rozměrů, včetně pomocného lešení o výšce podlahy do 1900 mm a pro zatížení do 1,5 kPa  (150 kg/m2),</t>
  </si>
  <si>
    <t>962081131R00</t>
  </si>
  <si>
    <t>...ze skleněných tvárnic, tloušťky do 100 mm</t>
  </si>
  <si>
    <t>Prosklení luxfery : 0,4*1,0</t>
  </si>
  <si>
    <t>964 07 Vybourání válcovaných nosníků uložených ve zdivu</t>
  </si>
  <si>
    <t>včetně pomocného lešení o výšce podlahy do 1900 mm a pro zatížení do 1,5 kPa  (150 kg/m2)</t>
  </si>
  <si>
    <t>964073221R00</t>
  </si>
  <si>
    <t>...cihelném, délky do 4 m, hmotnosti do 20 kg/m</t>
  </si>
  <si>
    <t>Překlad nad vstupními dveřmi, předpoklad 3 x I 140 : 1,3*3*14,3*0,001</t>
  </si>
  <si>
    <t>967 03-2 Odsekání plošných fasádních prvků</t>
  </si>
  <si>
    <t>předsazených před líc zdiva,</t>
  </si>
  <si>
    <t>967032974R00</t>
  </si>
  <si>
    <t>...předsazených před líc zdiva do 80 mm</t>
  </si>
  <si>
    <t>Přisekání stávajícího předsazeného soklu : 0,6*16,9+1,3*(1,5+1,8+4,9)+0,7*2,35+0,5*8,0+0,9*24,86</t>
  </si>
  <si>
    <t>968 06-1 Vyvěšení nebo zavěšení dřevěných křídel</t>
  </si>
  <si>
    <t>oken, dveří a vrat, s uložením a opětovným zavěšením po provedení stavebních změn,</t>
  </si>
  <si>
    <t>968061112R00</t>
  </si>
  <si>
    <t>...oken, plochy do 1,5 m2</t>
  </si>
  <si>
    <t>Stávající okna : 43</t>
  </si>
  <si>
    <t>968061125R00</t>
  </si>
  <si>
    <t>...dveří, plochy do 2 m2</t>
  </si>
  <si>
    <t>Stávající dveře : 2</t>
  </si>
  <si>
    <t>968 06-2 Vybourání dřevěných rámů</t>
  </si>
  <si>
    <t>včetně pomocného lešení o výšce podlahy do 1900 mm a pro zatížení do 1,5 kPa  (150 kg/m2),</t>
  </si>
  <si>
    <t>968062355R00</t>
  </si>
  <si>
    <t>...oken dvojitých nebo zdvojených, plochy do 2 m2</t>
  </si>
  <si>
    <t>Stávající okna : 0,9*1,5*2+1,2*1,2+1,05*1,5+1,75*1,5*4+1,5*1,2</t>
  </si>
  <si>
    <t>968 07-1 Vyvěšení nebo zavěšení kovových křídel</t>
  </si>
  <si>
    <t>s případným uložením a opětovným zavěšením po provedení stavebních změn,</t>
  </si>
  <si>
    <t>968071125R00</t>
  </si>
  <si>
    <t>968 07-2 Vybourání a vyjmutí kovových rámů a rolet</t>
  </si>
  <si>
    <t>968 07-21 rámů, včetně pomocného lešení o výšce podlahy do 1900 mm a pro zatížení do 1,5 kPa  (150 kg/m2)</t>
  </si>
  <si>
    <t>968072455R00</t>
  </si>
  <si>
    <t>...dveřních zárubní, plochy do 2 m2</t>
  </si>
  <si>
    <t>Stávající bourané dveře : 0,98*2,0+0,9*2,02</t>
  </si>
  <si>
    <t>968 08-3 Vybourání plastových výplní otvorů</t>
  </si>
  <si>
    <t>968083001R00</t>
  </si>
  <si>
    <t>...oken, do 1 m2</t>
  </si>
  <si>
    <t>Stávající okna : 0,61*0,88*2+0,55*0,79+0,85*0,42</t>
  </si>
  <si>
    <t>968083002R00</t>
  </si>
  <si>
    <t>...oken, do 2 m2</t>
  </si>
  <si>
    <t>Stávající okna : 1,2*1,5*2+1,5*1,5</t>
  </si>
  <si>
    <t>968 09 Vybourání vnitřních parapetů</t>
  </si>
  <si>
    <t>968095002R00</t>
  </si>
  <si>
    <t xml:space="preserve">...dřevěných, šířky do 50 cm,  </t>
  </si>
  <si>
    <t>1,5+0,61*2+1,5+0,9+1,2+0,9+1,05+0,55+0,85+1,75*4+1,2*2</t>
  </si>
  <si>
    <t>968099005</t>
  </si>
  <si>
    <t>Demontáž stávajících odkouření lokálních topidel</t>
  </si>
  <si>
    <t>978 01 Otlučení omítek vápenných nebo vápenocementových</t>
  </si>
  <si>
    <t>978 01-2 vnějších s vyškrabáním spár, s očištěním zdiva</t>
  </si>
  <si>
    <t>978015241R00</t>
  </si>
  <si>
    <t>...1. až 4. stupni složitosti, v rozsahu do 30 %</t>
  </si>
  <si>
    <t>Otlučení nesoudržných částí omítek stávající fasády : 3,2*24,86+3,4*7,9+3,1*2,46+3,4*4,87+3,4*5,42+2,8*5,09+3,1*16,98</t>
  </si>
  <si>
    <t>978 05 Odsekání a odebrání obkladů</t>
  </si>
  <si>
    <t>včetně otlučení podkladní omítky až na zdivo,</t>
  </si>
  <si>
    <t>978 05-2 stěn</t>
  </si>
  <si>
    <t>978059231R00</t>
  </si>
  <si>
    <t>...z umělého kamene, plochy přes 2 m2</t>
  </si>
  <si>
    <t>Stávající vnější obklad soklu : 0,9*24,86+0,5*8,0</t>
  </si>
  <si>
    <t>764 05-21 Oplechování parapetů z titanzinkového plechu</t>
  </si>
  <si>
    <t>764 05-211 výroba a montáž včetně rohů a spojovacích prostředků</t>
  </si>
  <si>
    <t>764510450RT2</t>
  </si>
  <si>
    <t>764 21-21 Demontáž oplechování parapetů</t>
  </si>
  <si>
    <t>764410850R00</t>
  </si>
  <si>
    <t>...rš od 100 do 330 mm</t>
  </si>
  <si>
    <t>764 21-22 Demontáž oplechování říms</t>
  </si>
  <si>
    <t>764421830R00</t>
  </si>
  <si>
    <t>...rš od 100 do 200 mm</t>
  </si>
  <si>
    <t>Oplechování nad soklovým zdivem : 26,9+1,5+1,8+5,0+2,4</t>
  </si>
  <si>
    <t>766 62-4 Montáž otvorových prvků plastových</t>
  </si>
  <si>
    <t>766629301R00</t>
  </si>
  <si>
    <t>...Montáž oken plastových plochy do 1,50 m2</t>
  </si>
  <si>
    <t>766629302R00</t>
  </si>
  <si>
    <t>...Montáž oken plastových plochy do 2,70 m2</t>
  </si>
  <si>
    <t>766629305R00</t>
  </si>
  <si>
    <t>Montáž vstupních dveří plastových</t>
  </si>
  <si>
    <t>766R01</t>
  </si>
  <si>
    <t>Repase stávajících dřevěných sklepních oken 500x1000 mm</t>
  </si>
  <si>
    <t>61143795.AR</t>
  </si>
  <si>
    <t>Dveře vchodové plast 800x2000 otevíravé jednokřídlé</t>
  </si>
  <si>
    <t>61143796.AR</t>
  </si>
  <si>
    <t>Dveře vchodové plast 880x2550 otevíravé jednokřídlé</t>
  </si>
  <si>
    <t>766R02</t>
  </si>
  <si>
    <t>Okno plastové 1-křídlé OS 610x880 mm, izolační dvojsklo Uw max. 1,2, bílá/dekor</t>
  </si>
  <si>
    <t>766R03</t>
  </si>
  <si>
    <t>Okno plastové 2-křídlé OS 1500x1500 mm, izolační dvojsklo Uw max. 1,2, bílá/dekor</t>
  </si>
  <si>
    <t>766R04</t>
  </si>
  <si>
    <t>Okno plastové 1-křídlé OS 900x1500 mm, izolační dvojsklo Uw max. 1,2, bílá/dekor</t>
  </si>
  <si>
    <t>766R05</t>
  </si>
  <si>
    <t>Okno plastové 1-křídlé OS 1200x1200 mm, izolační dvojsklo Uw max. 1,2, bílá/dekor</t>
  </si>
  <si>
    <t>766R06</t>
  </si>
  <si>
    <t>Okno plastové 1-křídlé OS 1050x1500 mm, izolační dvojsklo Uw max. 1,2, bílá/dekor</t>
  </si>
  <si>
    <t>766R07</t>
  </si>
  <si>
    <t>Okno plastové 1-křídlé OS 550x790 mm, izolační dvojsklo Uw max. 1,2, bílá/dekor</t>
  </si>
  <si>
    <t>766R08</t>
  </si>
  <si>
    <t>Okno plastové 1-křídlé OS 850x1420 mm, izolační dvojsklo Uw max. 1,2, bílá/dekor</t>
  </si>
  <si>
    <t>766R09</t>
  </si>
  <si>
    <t>Okno plastové 2-křídlé OS 1750x1500 mm, izolační dvojsklo Uw max. 1,2, bílá/dekor</t>
  </si>
  <si>
    <t>766R10</t>
  </si>
  <si>
    <t>Okno plastové 1-křídlé OS 1200x1500 mm, izolační dvojsklo Uw max. 1,2, bílá/dekor</t>
  </si>
  <si>
    <t>767</t>
  </si>
  <si>
    <t>Konstrukce zámečnické</t>
  </si>
  <si>
    <t>767R01</t>
  </si>
  <si>
    <t>Repase stávajících ocelových dveří do sklepa 760x1930 mm</t>
  </si>
  <si>
    <t>767R02</t>
  </si>
  <si>
    <t>Úprava a repase stávajícího zábradlí schodiště</t>
  </si>
  <si>
    <t>998 76-7 Přesun hmot pro kovové stavební doplňk. konstrukce</t>
  </si>
  <si>
    <t>998767202R00</t>
  </si>
  <si>
    <t>800-767</t>
  </si>
  <si>
    <t>11</t>
  </si>
  <si>
    <t>Přípravné a přidružené práce</t>
  </si>
  <si>
    <t>111R001</t>
  </si>
  <si>
    <t>Pomocná podlaha z prken při demontáži záklopu stropu nad 1.NP</t>
  </si>
  <si>
    <t>281 60 Injektování zdiva proti vzlínající vlhkosti</t>
  </si>
  <si>
    <t>281606211R00</t>
  </si>
  <si>
    <t>...nízkotlakovou injektáží, cihelného zdiva, tloušťky do 400 mm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</si>
  <si>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</si>
  <si>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4,8+2,65+4,85+3,3+1,0+2,65+3,0+2,65</t>
  </si>
  <si>
    <t>281606212R00</t>
  </si>
  <si>
    <t>...nízkotlakovou injektáží, cihelného zdiva, tloušťky do 600 mm</t>
  </si>
  <si>
    <t>5,7</t>
  </si>
  <si>
    <t>281606213R00</t>
  </si>
  <si>
    <t>...nízkotlakovou injektáží, cihelného zdiva, tloušťky do 800 mm</t>
  </si>
  <si>
    <t>13</t>
  </si>
  <si>
    <t>310 23-9 Zazdívka otvorů o ploše přes 1 m2 do 4 m2 ve zdivu nadzákladovém cihlami pálenými</t>
  </si>
  <si>
    <t>z pomocného pracovního lešení o výšce podlahy do 1900 mm a pro zatížení do 1,5 kPa,</t>
  </si>
  <si>
    <t>310239211RT2</t>
  </si>
  <si>
    <t>...pro jakoukoliv maltu vápenocementovou</t>
  </si>
  <si>
    <t>Zazdívka vybouraných dveří : 0,3*0,9*2,05+0,35*0,7*2,05</t>
  </si>
  <si>
    <t>Dozdívky parapetního zdiva oken : 0,3*0,92*1,2*4+0,2*0,97*1,2+0,2*0,3*2,0</t>
  </si>
  <si>
    <t>317 94 Dodání a osazení válcovaných nosníků do připravených otvorů</t>
  </si>
  <si>
    <t>bez zazdění hlav, nařezání nosníků na potřebný rozměr,</t>
  </si>
  <si>
    <t>317944311R00</t>
  </si>
  <si>
    <t>...do výšky 120 mm</t>
  </si>
  <si>
    <t>Nové překlady P1 a P2 IPE 100 : (1,1*2+1,2*2)*8,1*0,001</t>
  </si>
  <si>
    <t>342 24 Příčky z tvárnic pálených</t>
  </si>
  <si>
    <t>jednoduché nebo příčky zděné do svislé dřevěné, cihelné, betonové nebo ocelové konstrukce na jakoukoliv maltu vápenocementovou (MVC) nebo cementovou (MC),</t>
  </si>
  <si>
    <t>342 24-1 Příčky z tvárnic pálených</t>
  </si>
  <si>
    <t>342248109R00</t>
  </si>
  <si>
    <t>...tloušťky 80 mm, z děrovaných příčkovek, P 10, na maltu MVC 5</t>
  </si>
  <si>
    <t>m.č.105 : 0,9*3,0*3</t>
  </si>
  <si>
    <t>m.č.111 : 0,9*3,0</t>
  </si>
  <si>
    <t>m.č.115 : 0,5*2,8</t>
  </si>
  <si>
    <t>342248112R00</t>
  </si>
  <si>
    <t>...tloušťky 115 mm, z děrovaných příčkovek, P 10, na maltu MVC 5</t>
  </si>
  <si>
    <t>m.č.105 : 0,25*3,0*4</t>
  </si>
  <si>
    <t>m.č.111 : 3,0*(4,3+0,25*2+0,41)</t>
  </si>
  <si>
    <t>342 94 Kotvení příček ke konstrukcím</t>
  </si>
  <si>
    <t>342948111R00</t>
  </si>
  <si>
    <t>...kotvami na hmoždinky</t>
  </si>
  <si>
    <t>Včetně dodávky kotev i spojovacího materiálu.</t>
  </si>
  <si>
    <t>m.č.105 : 3,0*4</t>
  </si>
  <si>
    <t>m.č.111 : 3,0*4</t>
  </si>
  <si>
    <t>m.č.115 : 2,8*2</t>
  </si>
  <si>
    <t>346 24-438 Plentování ocelových nosníků jednostranné</t>
  </si>
  <si>
    <t>jakýmikoliv cihlami,</t>
  </si>
  <si>
    <t>346244381RT2</t>
  </si>
  <si>
    <t>...výšky do 200 mm</t>
  </si>
  <si>
    <t>Nové překlady P1 a P2 : 0,1*(1,1+1,2)*2*2</t>
  </si>
  <si>
    <t>346 48 Plentování rýh, nosníků apod. pletivem</t>
  </si>
  <si>
    <t>plentování potrubí, válcovaných nosníků, výklenků nebo nik, jakéhokoliv tvaru, na jakoukoliv maltu, s potřebným vypnutím pletiva, přetažením a zakotvením drátů a provedení postřiku maltou,</t>
  </si>
  <si>
    <t>346481112RT2</t>
  </si>
  <si>
    <t>...ve stěnách nebo před stěnami, pletivem keramickým a funkčně podobným</t>
  </si>
  <si>
    <t>Nové překlady P1 a P2 IPE 100 : (1,1+1,2)*0,6</t>
  </si>
  <si>
    <t>Zaplentování dozdívek a přechodů materiálů : 15</t>
  </si>
  <si>
    <t>416 09 Příplatky k podhledům sádrokartonovým</t>
  </si>
  <si>
    <t>342264098RT1</t>
  </si>
  <si>
    <t>...příplatek k podhledu sádrokartonovému za plochu do 2 m2</t>
  </si>
  <si>
    <t>SDK podhled místností 1.NP : 1,28+1,5+1,55+1,38+1,14</t>
  </si>
  <si>
    <t>342264098RT2</t>
  </si>
  <si>
    <t>...příplatek k podhledu sádrokartonovému za plochu přes 2 do 5 m2</t>
  </si>
  <si>
    <t>SDK podhled místností 1.NP : 3,05+3,39+4,95+4,92</t>
  </si>
  <si>
    <t>342264098RT3</t>
  </si>
  <si>
    <t>...příplatek k podhledu sádrokartonovému za plochu přes 5 do 10 m2</t>
  </si>
  <si>
    <t>SDK podhled místností 1.NP : 5,16+7,39</t>
  </si>
  <si>
    <t>342264052RT2</t>
  </si>
  <si>
    <t>Podhled sádrokartonový na zavěšenou ocel. konstr. D152 REI 45 DP2, 2x desky protipožární tl. 12,5 mm, bez izolace</t>
  </si>
  <si>
    <t>SDK podhled místností 1.NP : 29,4+25,21+20,12+3,39+16,95+24,76+4,95+7,39</t>
  </si>
  <si>
    <t>342264052RT4</t>
  </si>
  <si>
    <t>Podhled sádrokartonový na zavěšenou ocel. konstr. D152 REI 45 DP2, 2x desky požár. impreg. tl. 12,5 mm, bez izolace</t>
  </si>
  <si>
    <t>SDK podhled místností 1.NP - sociálky : 3,05+1,28+1,5+13,55+5,16+1,55+1,38+4,92+1,14</t>
  </si>
  <si>
    <t>346244352R00</t>
  </si>
  <si>
    <t>Obezdívka nádržek WC tl. 12,5 cm</t>
  </si>
  <si>
    <t>Zazdívka geberitů : 1,2*(0,8+0,9+0,9+1,0)</t>
  </si>
  <si>
    <t>612 40-9 Začištění omítek kolem oken, dveří a obkladů apod.</t>
  </si>
  <si>
    <t>612409991R00</t>
  </si>
  <si>
    <t>...maltou vápenou</t>
  </si>
  <si>
    <t xml:space="preserve">Začištění omítky okolo obkladů : </t>
  </si>
  <si>
    <t>m.č.102 : 0,35*2+0,58+1,2*2</t>
  </si>
  <si>
    <t>m.č.103 : 1,65*2+0,77*2</t>
  </si>
  <si>
    <t>m.č.104 : 1,65*2+0,97*2</t>
  </si>
  <si>
    <t>m.č.105 : 4,45*2+3,02*2+0,9*9</t>
  </si>
  <si>
    <t>m.č.106 : 0,5*2+0,9+1,2*2</t>
  </si>
  <si>
    <t>m.č.107 : 1,0+0,8+1,2*2</t>
  </si>
  <si>
    <t>m.č.109 : 1,2*2+1,25</t>
  </si>
  <si>
    <t>m.č.110 : 1,2*2+1,25</t>
  </si>
  <si>
    <t>m.č.111 : 2,405*2+2,14*2+0,9*4</t>
  </si>
  <si>
    <t>m.č.112 : 1,5*2+1,0*2</t>
  </si>
  <si>
    <t>m.č.113 : 1,5*2+0,99*2</t>
  </si>
  <si>
    <t>m.č.115 : 3,05*2+2,04*2</t>
  </si>
  <si>
    <t>m.č.116 : 1,2*2+0,9*2</t>
  </si>
  <si>
    <t>612 42 Omítky vnitřní stěn vápenné nebo vápenocementové v podlaží i ve schodišti</t>
  </si>
  <si>
    <t>612421626R00</t>
  </si>
  <si>
    <t>...hladké</t>
  </si>
  <si>
    <t xml:space="preserve">Omítka hladká pod obklady : </t>
  </si>
  <si>
    <t>m.č.102 : 1,2*(0,35*2+0,58)</t>
  </si>
  <si>
    <t>m.č.103 : 1,2*(1,65*2+0,77*2)-1,2*0,6</t>
  </si>
  <si>
    <t>m.č.104 : 1,2*(1,65*2+0,97*2)-1,2*0,6</t>
  </si>
  <si>
    <t>m.č.105 : 2,02*(4,45*2+3,02*2+0,9*9)-0,7*2,02</t>
  </si>
  <si>
    <t>m.č.106 : 1,2*(0,5*2+0,9)</t>
  </si>
  <si>
    <t>m.č.107 : 1,2*(1,0+0,8)</t>
  </si>
  <si>
    <t>m.č.109 : 1,2*1,25</t>
  </si>
  <si>
    <t>m.č.110 : 1,2*1,25</t>
  </si>
  <si>
    <t>m.č.111 : 2,02*(2,405*2+2,14*2+0,9*4)-0,8*2,02</t>
  </si>
  <si>
    <t>m.č.112 : 1,2*(1,5*2+1,0*2)-0,6*1,2</t>
  </si>
  <si>
    <t>m.č.113 : 1,2*(1,5*2+0,99*2)-0,6*1,2</t>
  </si>
  <si>
    <t>m.č.115 : 2,02*(3,05*2+2,04*2)-0,8*2,02</t>
  </si>
  <si>
    <t>m.č.116 : 1,2*(1,2*2+0,9*2)-0,6*1,2</t>
  </si>
  <si>
    <t>612421637R00</t>
  </si>
  <si>
    <t>...štukové</t>
  </si>
  <si>
    <t xml:space="preserve">Nové štukové omítky : </t>
  </si>
  <si>
    <t>m.č.101 : 2,94*(2,45*2+6,14*2+1,57*2+2,25*2+6,9*2+2,14*2+1,22*2)-1,0*2,2-0,8*2,0*2-0,6*2,0*3-1,5*1,5-0,88*2,55-0,9*1,5</t>
  </si>
  <si>
    <t>m.č.102 : 2,8*(1,8*2+1,75*2)-0,6*2,0*2-0,7*2,0</t>
  </si>
  <si>
    <t>m.č.103 : 2,8*(1,65*2+0,77*2)-0,6*2,0</t>
  </si>
  <si>
    <t>m.č.104 : 2,8*(1,65*2+0,97*2)-0,6*2,0-0,55*0,79</t>
  </si>
  <si>
    <t>m.č.105 : 2,8*(3,02*2+4,45*2+0,9*9)-0,7*2,0-0,85*1,42</t>
  </si>
  <si>
    <t>m.č.106 : 2,94*(6,14*2+3,95*2)-0,8*2,0-1,75*1,5*2</t>
  </si>
  <si>
    <t>m.č.107 : 2,94*(5,16*2+3,95*2)-0,8*2,0-1,75*1,5</t>
  </si>
  <si>
    <t>m.č.108 : 2,94*(1,0*2+3,1*2)</t>
  </si>
  <si>
    <t>m.č.109 : 2,94*(3,02*2+5,45*2)-1,75*1,5</t>
  </si>
  <si>
    <t>m.č.110 : 2,94*(5,39*2+4,54*2)-0,8*2,0-1,2*1,5*2</t>
  </si>
  <si>
    <t>m.č.111 : 2,94*(2,14*2+4,0*2)-0,6*2,0-0,61*0,88</t>
  </si>
  <si>
    <t>m.č.112 : 2,94*(1,34*2+1,0*2)-0,6*2,0</t>
  </si>
  <si>
    <t>m.č.113 : 2,26*(1,0*2+3,95*2,0)-0,61*0,88</t>
  </si>
  <si>
    <t>m.č.114 : 2,79*(2,04*2+3,05*2)-0,6*2,0-1,2*1,2</t>
  </si>
  <si>
    <t>m.č.115 : 2,79*(1,2*2,0+0,9*2)-0,9*2,0-0,9*1,5</t>
  </si>
  <si>
    <t>m.č.116 : 2,79*(3,05*2+2,23*2)-0,8*2,0</t>
  </si>
  <si>
    <t>Odpočet hladké omítky pod obklady : -122,5802</t>
  </si>
  <si>
    <t>...za zabudované rohovníky</t>
  </si>
  <si>
    <t>2,94*6,0+(2,0*2+0,8)*9</t>
  </si>
  <si>
    <t>631 31 Doplnění mazanin betonem prostým</t>
  </si>
  <si>
    <t>prostým betonem (s dodáním hmot) bez potěru,</t>
  </si>
  <si>
    <t>631 31-3 rýh</t>
  </si>
  <si>
    <t>631312141R00</t>
  </si>
  <si>
    <t>...v dosavadních mazaninách</t>
  </si>
  <si>
    <t>Doplnění betonových podlah po vybouraných příčkách : 0,5</t>
  </si>
  <si>
    <t>632 41-1 Potěr ze suchých směsí</t>
  </si>
  <si>
    <t>s rozprostřením a uhlazením</t>
  </si>
  <si>
    <t>632419240R00</t>
  </si>
  <si>
    <t>...samonivelační podlahová hmota na bázi anhydritu, tloušťky 40 mm, strojní zpracování</t>
  </si>
  <si>
    <t>Samonivelační podlahová hmota na bázi anhydritu, pouze pro vnitřní použití, vhodná pro podlahová vytápění, pro vyrovnání nerovných podlah.</t>
  </si>
  <si>
    <t>Vyrovnání stávajících hrubých betonových podlah samonivelační cementovou stěrkou tl. do 40 mm : 29,4+3,05+1,28+1,5+13,55+25,21+20,12+3,39+16,95+24,76+5,16+1,55+1,38+4,95+4,92+1,14+7,39</t>
  </si>
  <si>
    <t>632419904R00</t>
  </si>
  <si>
    <t>Penetrace savých podkladů 0,25 l/m2</t>
  </si>
  <si>
    <t>Penetrace podkladu pod vyrovnávací potěr podlah : 29,4+3,05+1,28+1,5+13,55+25,21+20,12+3,39+16,95+24,76+5,16+1,55+1,38+4,95+4,92+1,14+7,39</t>
  </si>
  <si>
    <t>642 94-2 Ocelové zárubně osazované dodatečně</t>
  </si>
  <si>
    <t>lisované nebo z úhelníků s vybetonováním prahu, z pomocného pracovního lešení o výšce podlahy do 1900 mm a pro zatížení do 1,5 kPa, včetně dodávky zárubně</t>
  </si>
  <si>
    <t>642944121RT2</t>
  </si>
  <si>
    <t>...šířky 600 mm , výšky 1970 mm, hloubky 110 mm</t>
  </si>
  <si>
    <t>642944121RT3</t>
  </si>
  <si>
    <t>...šířky 700 mm, výšky 1970 mm, hloubky 110 mm</t>
  </si>
  <si>
    <t>642944121RT4</t>
  </si>
  <si>
    <t>...šířky 800 mm, výšky 1970 mm, hloubky 110 mm</t>
  </si>
  <si>
    <t>941955001R00</t>
  </si>
  <si>
    <t>...pomocné, o výšce lešeňové podlahy do 1,2 m</t>
  </si>
  <si>
    <t>950R01</t>
  </si>
  <si>
    <t>Zednické výpomoci pro profese ZTI, ÚT, elektro - zapravení drážek a prostupů</t>
  </si>
  <si>
    <t>hod</t>
  </si>
  <si>
    <t>950R02</t>
  </si>
  <si>
    <t>D+M práškový hasící přístroj 21 A</t>
  </si>
  <si>
    <t>952905111R00</t>
  </si>
  <si>
    <t>Dočištění podkladů podlah po demontáži krytin</t>
  </si>
  <si>
    <t xml:space="preserve">Odsekání stávajících podlahových krytin : </t>
  </si>
  <si>
    <t>m.č.101,102,103,104,105,108,111,112,113,114,115 : 29,4+3,05+1,28+1,5+13,55+3,39+6,75+1,38+4,95+4,92+1,14</t>
  </si>
  <si>
    <t>m.č. 106,107,109,110,116 : 25,21+20,12+16,95+24,76+7,39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</si>
  <si>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</si>
  <si>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</si>
  <si>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</si>
  <si>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</si>
  <si>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m.č.105 : 3,0*(3,0+0,9*3)-0,7*2,0*3</t>
  </si>
  <si>
    <t>m.č.116 : 2,8*1,0</t>
  </si>
  <si>
    <t>962031133R00</t>
  </si>
  <si>
    <t xml:space="preserve">...z jakýchkoliv cihel pálených, plných nebo dutých, na jakoukoliv maltu vápenou nebo vápenocementovou, tloušťky do 150 mm </t>
  </si>
  <si>
    <t>m.č.111 : 3,0*(1,0+1,15)</t>
  </si>
  <si>
    <t>Překlad nad dveřmi mezi 101 a 102, předpoklad 2 x I 100 : 1,2*2*8,34*0,001</t>
  </si>
  <si>
    <t>965 08-1 Bourání dlažeb z dlaždic keramických a z xylolitu litého</t>
  </si>
  <si>
    <t>bez podkladního lože, s jakoukoliv výplní spár</t>
  </si>
  <si>
    <t>965081713RT1</t>
  </si>
  <si>
    <t>...z keramických dlaždic nebo xylolitových, plochy přes 1 m2</t>
  </si>
  <si>
    <t>Stávající dveře : 15</t>
  </si>
  <si>
    <t>Stávající bourané dveře : 0,6*2,0*6+0,7*2,0*2+0,8*2,0*8</t>
  </si>
  <si>
    <t>971 03 Vybourání otvorů ve zdivu cihelném</t>
  </si>
  <si>
    <t>základovém nebo nadzákladovém,</t>
  </si>
  <si>
    <t>971 03-2 z jakýchkoliv cihel pálených</t>
  </si>
  <si>
    <t>971033361R00</t>
  </si>
  <si>
    <t>...na jakoukoliv maltu vápenou nebo vápenocementovou, plochy do 0,09 m2, tloušťky do 600 mm</t>
  </si>
  <si>
    <t>Odvětrání m.č.103 : 1</t>
  </si>
  <si>
    <t>971033641R00</t>
  </si>
  <si>
    <t>...na jakoukoliv maltu vápenou nebo vápenocementovou, plochy do 4 m2, tloušťky do 300 mm</t>
  </si>
  <si>
    <t>Otvor pro nové dveře mezi m.č. 110 a 111 : 0,2*0,9*2,0</t>
  </si>
  <si>
    <t>973 03-11 výklenků</t>
  </si>
  <si>
    <t>973031151R00</t>
  </si>
  <si>
    <t>...na jakoukoliv maltu vápennou nebo vápenocementovou, plochy větší než 0,25 m2</t>
  </si>
  <si>
    <t>Nika pro umývátko m.č.113 : 0,15*0,61*0,88</t>
  </si>
  <si>
    <t>Odsekání zdiva v m.č.102 : 0,15*0,4*3,0</t>
  </si>
  <si>
    <t>973 03-17 kapes pro zavázání nových zdí</t>
  </si>
  <si>
    <t>973031824R00</t>
  </si>
  <si>
    <t>...na jakoukoliv maltu vápennou nebo vápenocementovou, tloušťky do 300 mm</t>
  </si>
  <si>
    <t>Kapsy pro zavázání dozdívek parapetního zdiva otvorů : 0,92*2*8</t>
  </si>
  <si>
    <t>974 03-1 Vysekání rýh v jakémkoliv zdivu cihelném</t>
  </si>
  <si>
    <t>974 03-15 pro vtahování nosníků do zdí, před vybouráním otvorů</t>
  </si>
  <si>
    <t>974031664R00</t>
  </si>
  <si>
    <t>...do hloubky 150 mm, při výšce nosníku do 150 mm</t>
  </si>
  <si>
    <t>Vysekání rýh pro nové překlady : 1,2*2*2</t>
  </si>
  <si>
    <t>978 01-1 vnitřních</t>
  </si>
  <si>
    <t>978012191R00</t>
  </si>
  <si>
    <t>...stropů rákosovaných, v rozsahu do 100 %</t>
  </si>
  <si>
    <t>Odsekání omítek stropu nad 1.NP : 29,4+3,05+1,28+1,5+13,55+25,21+20,12+3,39+16,95+24,76+6,75+1,38+4,95+4,92+1,14+7,39</t>
  </si>
  <si>
    <t>978013191R00</t>
  </si>
  <si>
    <t>...stěn, v rozsahu do 100 %</t>
  </si>
  <si>
    <t xml:space="preserve">Odstranění stávajících vnitřních omítek : </t>
  </si>
  <si>
    <t>m.č.101 : 2,94*(2,45*2+6,14*2+1,57*2+2,25*2+6,9*2+2,14*2+1,22*2)-1,0*2,2-0,8*2,0*2-0,6*2,0*3</t>
  </si>
  <si>
    <t>m.č.104 : 2,8*(1,65*2+0,97*2)-0,6*2,0</t>
  </si>
  <si>
    <t>m.č.105 : 2,8*(3,02*2+4,45*2)</t>
  </si>
  <si>
    <t>m.č.106 : 2,94*(6,14*2+3,95*2)-0,8*2,0</t>
  </si>
  <si>
    <t>m.č.107 : 2,94*(5,16*2+3,95*2)-0,8*2,0</t>
  </si>
  <si>
    <t>m.č.109 : 2,94*(3,02*2+5,45*2)</t>
  </si>
  <si>
    <t>m.č.110 : 2,94*(5,39*2+4,54*2)-0,8*2,0</t>
  </si>
  <si>
    <t>m.č.111 : 2,94*(2,14*2+4,0*2)-0,6*2,0</t>
  </si>
  <si>
    <t>m.č.113 : 2,26*(1,0*2+3,95*2,0)</t>
  </si>
  <si>
    <t>m.č.114 : 2,79*(2,04*2+3,05*2)-0,6*2,0</t>
  </si>
  <si>
    <t>m.č.115 : 2,79*(1,2*2,0+0,9*2)-0,9*2,0</t>
  </si>
  <si>
    <t>978059531R00</t>
  </si>
  <si>
    <t>...z obkládaček vnitřních z jakýchkoliv materiálů, plochy přes 2 m2</t>
  </si>
  <si>
    <t xml:space="preserve">Odsekání obkladů sociálek : </t>
  </si>
  <si>
    <t>m.č.103 : 1,5*(1,65*2+0,77*2)-0,6*2,0</t>
  </si>
  <si>
    <t>m.č.104 : 1,5*(1,65*2+0,97*2)-0,6*2,0</t>
  </si>
  <si>
    <t>m.č.105 : 2,0*(4,45*2+3,56*2)-0,7*2,0</t>
  </si>
  <si>
    <t>m.č.111 : 2,0*(2,14*2+4,02*2+1,0*2)-0,6*2,0</t>
  </si>
  <si>
    <t>m.č.112 : 1,5*(1,34*2+1,0*2)-0,6*2,0</t>
  </si>
  <si>
    <t>m.č.114 : 2,0*(3,05*2+2,04*2)-0,8*2,0-0,6*2,0</t>
  </si>
  <si>
    <t>m.č.115 : 1,5*(1,2*2+0,9*2)-0,6*2,0</t>
  </si>
  <si>
    <t>711</t>
  </si>
  <si>
    <t>Izolace proti vodě</t>
  </si>
  <si>
    <t>711 21 Izolace proti netlakové vodě - nátěry a stěrky</t>
  </si>
  <si>
    <t>711 21-3 stěrka hydroizolační</t>
  </si>
  <si>
    <t>711212002R00</t>
  </si>
  <si>
    <t>...proti vlhkosti</t>
  </si>
  <si>
    <t>800-711</t>
  </si>
  <si>
    <t>dvouvrstvá</t>
  </si>
  <si>
    <t xml:space="preserve">Stěrková hydroizolace v koupelnách pod obklad : </t>
  </si>
  <si>
    <t>m.č.105 : 13,55+2,02*(0,9*3*3+0,4*3)</t>
  </si>
  <si>
    <t>m.č.111 : 5,16+2,02*(1,03*2+0,9*4+0,53*2)</t>
  </si>
  <si>
    <t>m.č.115 : 4,92+2,02*(1,2*2+1,05+0,55)</t>
  </si>
  <si>
    <t>711 21-6 doplňky</t>
  </si>
  <si>
    <t>711212601R00</t>
  </si>
  <si>
    <t>...těsnicí pás do spoje podlaha stěna š 120 mm</t>
  </si>
  <si>
    <t>m.č.105 : 2,02*4*3+4,45*2+3,02*2+0,9*3*3</t>
  </si>
  <si>
    <t>m.č.111 : 2,02*4*2+2,405*2+2,14*2+0,9*3</t>
  </si>
  <si>
    <t>m.č.115 : 2,02*4+3,05*2+2,04*2</t>
  </si>
  <si>
    <t>998 71-1 Přesun hmot pro izolace proti vodě</t>
  </si>
  <si>
    <t>50 m vodorovně měřeno od těžiště půdorysné plochy skládky do těžiště půdorysné plochy objektu</t>
  </si>
  <si>
    <t>998711202R00</t>
  </si>
  <si>
    <t>...svisle do 12 m</t>
  </si>
  <si>
    <t>713</t>
  </si>
  <si>
    <t>Izolace tepelné</t>
  </si>
  <si>
    <t>713 11 Montáž tepelné izolace stropů</t>
  </si>
  <si>
    <t>713111111RT2</t>
  </si>
  <si>
    <t>...kladené vrchem, volně, dvouvrstvá</t>
  </si>
  <si>
    <t>800-713</t>
  </si>
  <si>
    <t>Tepelná izolace stropu nad 1.NP na OSB desku : 7,35*24,16+4,65*5,1</t>
  </si>
  <si>
    <t>713 11-2 parotěsná zábrana</t>
  </si>
  <si>
    <t>713111221RK5</t>
  </si>
  <si>
    <t>...zavěšených podhledů s přelepením spojů, včetně dodávky fólie</t>
  </si>
  <si>
    <t>včetně dodávky fólie a spojovacích prostředků.</t>
  </si>
  <si>
    <t>63151412R</t>
  </si>
  <si>
    <t>deska izolační minerální vlákno; tl. 160,0 mm; součinitel tepelné vodivosti 0,035 W/mK; R = 4,500 m2K/W; obj. hmotnost 40,00 kg/m3; hydrofobizováno</t>
  </si>
  <si>
    <t>Tepelná izolace stropu nad 1.NP na OSB desku 2 vrstvy vč. prořezu 2% : (7,35*24,16+4,65*5,1)*2*1,02</t>
  </si>
  <si>
    <t>998 71-3 Přesun hmot pro izolace tepelné</t>
  </si>
  <si>
    <t>998713202R00</t>
  </si>
  <si>
    <t>720</t>
  </si>
  <si>
    <t>Zdravotechnická instalace</t>
  </si>
  <si>
    <t>720100</t>
  </si>
  <si>
    <t>Zdravotechnické instalace - viz samostatný rozpočet</t>
  </si>
  <si>
    <t>723</t>
  </si>
  <si>
    <t>Vnitřní plynovod</t>
  </si>
  <si>
    <t>723100</t>
  </si>
  <si>
    <t>Plynoinstalace - viz samostatný rozpočet</t>
  </si>
  <si>
    <t>730</t>
  </si>
  <si>
    <t>Ústřední vytápění</t>
  </si>
  <si>
    <t>730100</t>
  </si>
  <si>
    <t>Ústřední vytápění - viz samostatný rozpočet</t>
  </si>
  <si>
    <t>762 81 Záklop stropů</t>
  </si>
  <si>
    <t>762 81-1 montáž</t>
  </si>
  <si>
    <t>762812370R00</t>
  </si>
  <si>
    <t>...z hoblovaných prken s olištováním kolem zdi, vrchního na pero a drážku, polodrážku</t>
  </si>
  <si>
    <t>Nový záklop stropu nad 1.NP OSB tl. 18 mm : 7,4*24,16+5,0*5,1</t>
  </si>
  <si>
    <t>762 81-8 Demontáž záklopů stropů vrchních, zapuštěných</t>
  </si>
  <si>
    <t>762811811R00</t>
  </si>
  <si>
    <t>...z hrubých prken tloušťky do 32 mm</t>
  </si>
  <si>
    <t>Demontáž stávajícího horního záklopu stropu : 7,4*24,16+5,0*5,1</t>
  </si>
  <si>
    <t>762 84-8 Demontáž podbíjení obkladů stropů a satřech sklonu do 60°</t>
  </si>
  <si>
    <t>762841812R00</t>
  </si>
  <si>
    <t>...z prken hrubých tloušťky do 35 mm s omítkou</t>
  </si>
  <si>
    <t>Demontáž spodního záklopu stropu nad 1.NP : 29,4+3,05+1,28+1,5+13,55+25,21+20,12+3,39+16,95+24,76+6,75+1,38+4,95+4,92+1,14+7,39</t>
  </si>
  <si>
    <t>762R01</t>
  </si>
  <si>
    <t>Revize stávajících trámů stropu nad 1.NP</t>
  </si>
  <si>
    <t>762R02</t>
  </si>
  <si>
    <t>Dřevěná lávka ke komínu š. 600 mm, vč. zábradlí</t>
  </si>
  <si>
    <t>Dřevěná lávka v půdním prostoru od půdního výlezu ke komínu : 3</t>
  </si>
  <si>
    <t>60726121R</t>
  </si>
  <si>
    <t>deska dřevoštěpková třívrstvá pro prostředí vlhké; strana broušená; hrana pero/drážka; tl = 18,0 mm</t>
  </si>
  <si>
    <t>Nový záklop stropu nad 1.NP OSB tl. 18 mm vč. doporučeného prořezu 8% : (7,4*24,16+5,0*5,1)*1,08</t>
  </si>
  <si>
    <t>766 23 Montáž schodů</t>
  </si>
  <si>
    <t>766231111R00</t>
  </si>
  <si>
    <t>...Montáž stahovacích půdních schodů</t>
  </si>
  <si>
    <t>766 66 Montáž dveřních křídel kompletizovaných</t>
  </si>
  <si>
    <t>766661112R00</t>
  </si>
  <si>
    <t>...Montáž dveří do zárubně,otevíravých 1kř.do 0,8 m</t>
  </si>
  <si>
    <t>766 67 Montáž obložkové zárubně a dveřního křídla</t>
  </si>
  <si>
    <t>766670021R00</t>
  </si>
  <si>
    <t>...Montáž kliky a štítku</t>
  </si>
  <si>
    <t>54914591R</t>
  </si>
  <si>
    <t>Kliky se štítem dveř.  804  klíč/90 Cr</t>
  </si>
  <si>
    <t>611601201R</t>
  </si>
  <si>
    <t>dveře vnitřní š = 600 mm; h = 1 970,0 mm; laminátové; otevíravé; počet křídel 1; plné; dekor dub, buk, olše, javor, třešeň, bílá, šedá, ořech, wenge, kalvados, merano, titan</t>
  </si>
  <si>
    <t>611601202R</t>
  </si>
  <si>
    <t>dveře vnitřní š = 700 mm; h = 1 970,0 mm; laminátové; otevíravé; počet křídel 1; plné; dekor dub, buk, olše, javor, třešeň, bílá, šedá, ořech, wenge, kalvados, merano, titan</t>
  </si>
  <si>
    <t>611601203R</t>
  </si>
  <si>
    <t>Dveře vnitřní CPL 0,2 KLASIK plné 1kř. 80x197 cm, 16 dekorů</t>
  </si>
  <si>
    <t>61250025R</t>
  </si>
  <si>
    <t>Schody skládací dřevěné LUX EI 15 THERM 120x70cm</t>
  </si>
  <si>
    <t>...Přesun hmot pro truhlářské konstr., výšky do 12 m</t>
  </si>
  <si>
    <t>767999901</t>
  </si>
  <si>
    <t>Demontáž ocelového schodiště š. do 1 m</t>
  </si>
  <si>
    <t>Schodiště na půdu : 4,6</t>
  </si>
  <si>
    <t>771</t>
  </si>
  <si>
    <t>Podlahy z dlaždic a obklady</t>
  </si>
  <si>
    <t>771 10 Příprava podkladu pod dlažby</t>
  </si>
  <si>
    <t>771101210RT1</t>
  </si>
  <si>
    <t>...penetrace podkladu pod dlažby</t>
  </si>
  <si>
    <t>800-771</t>
  </si>
  <si>
    <t xml:space="preserve">Penetrace podkladu pod pokládku dlažeb : </t>
  </si>
  <si>
    <t>m.č.101,102,103,104,105,108,111,112,113,114,115,116 : 29,4+3,05+1,28+1,5+13,55+3,39+5,16+1,55+1,38+4,95+4,92+1,14</t>
  </si>
  <si>
    <t>771 47 Montáž soklíků z dlaždic keramických</t>
  </si>
  <si>
    <t>771475014R00</t>
  </si>
  <si>
    <t>...výšky 100 mm, soklíků vodorovných, kladených do flexibilního tmele</t>
  </si>
  <si>
    <t xml:space="preserve">Keramický soklík k dlažbám : </t>
  </si>
  <si>
    <t>m.č.101,102,108,114 : 6,14*2+2,45*2+1,57*2+2,45+6,9*2+1,22*2+2,14+1,75+1,85+3,09*2+0,95+1,02+3,9*2</t>
  </si>
  <si>
    <t>771 57-5 Montáž podlah z dlaždic keramických</t>
  </si>
  <si>
    <t>771575109R00</t>
  </si>
  <si>
    <t>...300 x 300 mm, režných nebo glazovaných, hladkých, kladených do flexibilního tmele</t>
  </si>
  <si>
    <t xml:space="preserve">Podlahy z dlažby keramické : </t>
  </si>
  <si>
    <t>771 57-7 Hrany schodů, dilatační, koutové, ukončovací a přechodové profily</t>
  </si>
  <si>
    <t>771 57-74 profily přechodové</t>
  </si>
  <si>
    <t>771577113RS2</t>
  </si>
  <si>
    <t>...eloxovaný hliník, dekorativní spojení dvou podlah stejné výšky, uložení do tmele, výška profilu 10 mm, šířka profilu 10 mm</t>
  </si>
  <si>
    <t>0,8*2+0,7*5+0,9*3</t>
  </si>
  <si>
    <t>771 57-8 Zvláštní úpravy spár</t>
  </si>
  <si>
    <t>771578011R00</t>
  </si>
  <si>
    <t>...spára podlaha-stěna silikonem</t>
  </si>
  <si>
    <t>vč. dodávky a montáže silikonu.</t>
  </si>
  <si>
    <t>m.č.103,104,105,111,112,113,115,116 : 1,65*2+0,77+1,65*2+0,97+0,3+4,45*2+3,02*2+0,9*9+2,405*2+2,14*2+0,9*4+1,0+0,3+1,5*2+1,5*2+0,99+0,3+3,05*2+2,04*2+1,2*2+0,85+0,2</t>
  </si>
  <si>
    <t>771 57-9 Příplatky k položkám montáže podlah keramických</t>
  </si>
  <si>
    <t>771579791R00</t>
  </si>
  <si>
    <t>...příplatek za plochu podlah keramických do 5 m2 jednotlivě</t>
  </si>
  <si>
    <t>m.č.102,103,104,108,112,113,114,115,116 : 3,05+1,28+1,5+3,39+1,55+1,38+4,95+4,92+1,14</t>
  </si>
  <si>
    <t>771579793R00</t>
  </si>
  <si>
    <t>...příplatek za spárovací hmotu - plošně</t>
  </si>
  <si>
    <t>m.č.101,102,108,114 : 29,4+3,05+3,39+4,95</t>
  </si>
  <si>
    <t>771579795R00</t>
  </si>
  <si>
    <t>...příplatek za spárování vodotěsnou hmotou - plošně</t>
  </si>
  <si>
    <t>m.č.103,104,105,111,112,113,115,116 : 1,28+1,5+13,55+5,16+1,55+1,38+4,92+1,14</t>
  </si>
  <si>
    <t>59764203R</t>
  </si>
  <si>
    <t>dlažba keramická š = 300 mm; l = 300 mm; h = 9,0 mm; povrch matný; pro interiér i exteriér</t>
  </si>
  <si>
    <t xml:space="preserve">Dodávka dlažby keramické vč. prořezu 10% : </t>
  </si>
  <si>
    <t>m.č.101,102,103,104,105,108,111,112,113,114,115,116 : (29,4+3,05+1,28+1,5+13,55+3,39+5,16+1,55+1,38+4,95+4,92+1,14)*1,1</t>
  </si>
  <si>
    <t>59764241R</t>
  </si>
  <si>
    <t>dlažba keramická sokl; š = 80 mm; l = 300 mm; h = 9,0 mm; povrch matný; pro interiér i exteriér</t>
  </si>
  <si>
    <t>Dodávka keramické soklovky vč. prořezu 5% : 60,7/0,3*1,05</t>
  </si>
  <si>
    <t>998 77-1 Přesun hmot pro podlahy z dlaždic</t>
  </si>
  <si>
    <t>998771202R00</t>
  </si>
  <si>
    <t>776</t>
  </si>
  <si>
    <t>Podlahy povlakové</t>
  </si>
  <si>
    <t>776 40-8 Demontáž soklíků nebo lišt pryžových nebo PVC</t>
  </si>
  <si>
    <t>776401800R00</t>
  </si>
  <si>
    <t>...odstranění a uložení na hromady</t>
  </si>
  <si>
    <t>800-775</t>
  </si>
  <si>
    <t xml:space="preserve">Sejmutí stávajících podlahových krytin - soklíky : </t>
  </si>
  <si>
    <t>m.č. 106,107,109,110,116 : (6,14*2+3,95*2)+(5,16*2+3,95*2)+(3,02*2+5,45*2)+(5,39*2+4,54*2)+(3,05*2+2,45*2)</t>
  </si>
  <si>
    <t>776 42 Lepení soklíků PVC a napojení krytiny na stěnu</t>
  </si>
  <si>
    <t>776421100RU1</t>
  </si>
  <si>
    <t>...lepení podlahových soklíků z PVC a vinylu včetně dodávky soklíku</t>
  </si>
  <si>
    <t xml:space="preserve">Soklování PVC podlahových krytin : </t>
  </si>
  <si>
    <t>m.č.106,107,109,110,117 : 3,95*2+6,14*2+4,05*2+5,16*2+5,45*2+3,02*2+4,54*2+5,39*2+2,23*2+3,05*2</t>
  </si>
  <si>
    <t>776 51-8 Odstranění povlakových podlah z nášlapné plochy</t>
  </si>
  <si>
    <t>776511820R00</t>
  </si>
  <si>
    <t>...lepených, s podložkou, z ploch přes 20 m2</t>
  </si>
  <si>
    <t xml:space="preserve">Sejmutí stávajících podlahových krytin : </t>
  </si>
  <si>
    <t>776 52 Lepení povlakových podlah z plastů</t>
  </si>
  <si>
    <t>776 52-1 Lepení povlakových podlah z plastů - pásy</t>
  </si>
  <si>
    <t>776521100RU2</t>
  </si>
  <si>
    <t>...z PVC, montáž včetně dodávky podlahoviny, tl. 2,0 mm, podlahovina PVC v rolích; š = 1 500,0 mm; tl. 2,00 mm; heterogenní; protiskluzná; oblast bytová, komerční, průmyslová</t>
  </si>
  <si>
    <t xml:space="preserve">Podlahy PVC : </t>
  </si>
  <si>
    <t>m.č.106,107,109,110,117 : 25,21+20,12+16,95+24,76+7,39</t>
  </si>
  <si>
    <t>776 98 Přechodové, krycí a ukončující podlahové profily</t>
  </si>
  <si>
    <t>776981113RT1</t>
  </si>
  <si>
    <t>...přechodová lišta, různá výška podlahoviny, eloxovaný hliník, samolepicí profil, výška profilu 8 mm, šířka profilu 35 mm</t>
  </si>
  <si>
    <t>0,9*5</t>
  </si>
  <si>
    <t>776 99 Ostatní práce</t>
  </si>
  <si>
    <t>776994111R00</t>
  </si>
  <si>
    <t>...svařování povlakových podlah  z pásů nebo čtverců</t>
  </si>
  <si>
    <t>776101121RT1</t>
  </si>
  <si>
    <t>Provedení penetrace podkladu, penetrace G Primer</t>
  </si>
  <si>
    <t xml:space="preserve">Penetrace podkladu pod pokládku PVC : </t>
  </si>
  <si>
    <t>998 77-6 Přesun hmot pro podlahy povlakové</t>
  </si>
  <si>
    <t>vodorovně do 50 m</t>
  </si>
  <si>
    <t>998776202R00</t>
  </si>
  <si>
    <t>781</t>
  </si>
  <si>
    <t>Obklady keramické</t>
  </si>
  <si>
    <t>781 10 Příprava podkladu pod obklady</t>
  </si>
  <si>
    <t>781101210RT1</t>
  </si>
  <si>
    <t>...penetrace podkladu pod obklady</t>
  </si>
  <si>
    <t>včetně dodávky materiálu.</t>
  </si>
  <si>
    <t xml:space="preserve">Obklady keramické : </t>
  </si>
  <si>
    <t>781 41 Montáž obkladů vnitřních z obkládaček pórovinových</t>
  </si>
  <si>
    <t>781415016R00</t>
  </si>
  <si>
    <t>... , nad 200 x 250 mm , lepených do flexibilního tmele</t>
  </si>
  <si>
    <t>781 41-9 příplatky k položkám montáže obkladů vnitřních z obkladaček pórovinových</t>
  </si>
  <si>
    <t>781419706R00</t>
  </si>
  <si>
    <t>...příplatek za spárovací vodotěsnou hmotu - plošně</t>
  </si>
  <si>
    <t>781419707R00</t>
  </si>
  <si>
    <t>...příplatek za spárovací vodotěsnou hmotu - podélně</t>
  </si>
  <si>
    <t>Koutové spáry silikonem : 122,5802</t>
  </si>
  <si>
    <t>781 49 Lišty k obkladům</t>
  </si>
  <si>
    <t>781 49-3 profil rohový</t>
  </si>
  <si>
    <t>781497121R00</t>
  </si>
  <si>
    <t xml:space="preserve">...eloxovaný hliník, uložení do tmele,  , výška profilu 6 mm,  </t>
  </si>
  <si>
    <t>m.č.103 : 0,8</t>
  </si>
  <si>
    <t>m.č.104 : 1,0</t>
  </si>
  <si>
    <t>m.č.105 : 2,02*14+1,1*2</t>
  </si>
  <si>
    <t>m.č.111 : 2,02*8</t>
  </si>
  <si>
    <t>m.č.113 : 1,0</t>
  </si>
  <si>
    <t>m.č.115 : 2,02*4+1,2*2</t>
  </si>
  <si>
    <t>m.č.116 : 1,0</t>
  </si>
  <si>
    <t>597813728R</t>
  </si>
  <si>
    <t>obklad keramický š = 198 mm; l = 398 mm; h = 7,0 mm; pro interiér; barva světle šedá; mat</t>
  </si>
  <si>
    <t>Dodávka obkladu vč. prořezu 10% : 122,5802*1,1</t>
  </si>
  <si>
    <t>998 78 Přesun hmot pro obklady keramické</t>
  </si>
  <si>
    <t>998781202R00</t>
  </si>
  <si>
    <t>783 22 Nátěry kov.stavebních doplňk.konstrukcí syntetické</t>
  </si>
  <si>
    <t>783225100R00</t>
  </si>
  <si>
    <t>...Nátěr syntetický kovových konstrukcí 2x + 1x email</t>
  </si>
  <si>
    <t>včetně pomocného lešení.</t>
  </si>
  <si>
    <t>Kovové dveřní zárubně : 0,25*((2,05*2+0,9)*8+(2,05*2+0,8)*2+(2,05*2+0,7)*5)</t>
  </si>
  <si>
    <t>783 78 Nátěry tesařských konstrukcí ochranné</t>
  </si>
  <si>
    <t>protihnilobné, protiplísňové proti ohni a škůdcům</t>
  </si>
  <si>
    <t>783782205R00</t>
  </si>
  <si>
    <t>...fungicidní+ biocidní (proti plísním, houbám a hmyzu), dvojnásobné</t>
  </si>
  <si>
    <t>včetně montáže, dodávky a demontáže lešení.</t>
  </si>
  <si>
    <t>Ošetření stávajících trámů stropu nad 1.NP - odhad 1 m2 nátěru na 1 m2 stropu : 204,284</t>
  </si>
  <si>
    <t>784</t>
  </si>
  <si>
    <t>Malby</t>
  </si>
  <si>
    <t>784 41 Příprava povrchu</t>
  </si>
  <si>
    <t>784 41-2 Penetrace (napouštění) podkladu</t>
  </si>
  <si>
    <t>784191101R00</t>
  </si>
  <si>
    <t>...disperzní, jednonásobná</t>
  </si>
  <si>
    <t>800-784</t>
  </si>
  <si>
    <t>dle omítek štukových : 456,5013+28,5141</t>
  </si>
  <si>
    <t>dle podhledů SDK : 132,17+33,53</t>
  </si>
  <si>
    <t>784 45 Malby z malířských směsí</t>
  </si>
  <si>
    <t>784195212R00</t>
  </si>
  <si>
    <t>...otěruvzdorné,  , bělost 82 %, dvojnásobné</t>
  </si>
  <si>
    <t>1</t>
  </si>
  <si>
    <t>Zemní práce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</si>
  <si>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</si>
  <si>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</si>
  <si>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</si>
  <si>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</si>
  <si>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</si>
  <si>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>822-1</t>
  </si>
  <si>
    <t>Rozebrání stávajícího chodníku a okapového chodníku : 0,6*21,3+1,0*4,6+2,25*(4,1+2,65)+4,7+2,65</t>
  </si>
  <si>
    <t>113 10-7 Odstranění podkladů nebo krytů</t>
  </si>
  <si>
    <t>113107320R00</t>
  </si>
  <si>
    <t>...z kameniva těženého, v ploše jednotlivě do 50 m2, tloušťka vrstvy 200 mm</t>
  </si>
  <si>
    <t>Odstranění podkladu odstraňovaných zpevněných ploch : 39,9175+37,2025</t>
  </si>
  <si>
    <t>113108315R00</t>
  </si>
  <si>
    <t>...živičných, v ploše jednotlivě do 50 m2, tloušťka vrstvy 150 mm</t>
  </si>
  <si>
    <t>Odstranění stávajícího živičného krytu : 0,9*12,15+3,5*2,5+7,7*(3,7+0,6)/2/2+1,2*7,7</t>
  </si>
  <si>
    <t>113 20 Vytrhání obrub</t>
  </si>
  <si>
    <t>s vybouráním lože, s přemístěním hmot na skládku na vzdálenost do 3 m nebo naložením na dopravní prostředek</t>
  </si>
  <si>
    <t>113201111R00</t>
  </si>
  <si>
    <t>...chodníkových ležatých</t>
  </si>
  <si>
    <t>Vytrhání stávajících obrubníků : 2,25+2,75+4,75+4,15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</si>
  <si>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</si>
  <si>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</si>
  <si>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</si>
  <si>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</si>
  <si>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...do 100 m3</t>
  </si>
  <si>
    <t>800-1</t>
  </si>
  <si>
    <t>Odkop zeminy pro novou zpevněnou plochu z dlažby : 0,25*(7,7*1,2+5,2*1,1+8,2*2,45+2,15*2,3+2,8*5,1)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</si>
  <si>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</si>
  <si>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</si>
  <si>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132201110R00</t>
  </si>
  <si>
    <t>...do 50 m3, v hornině 3, hloubení strojně</t>
  </si>
  <si>
    <t>Výkop rýhy pro zateplení základového zdiva : 0,55*0,5*24,86+0,55*0,5*7,9+0,55*0,5*2,46+0,75*0,5*4,87+0,75*0,5*5,42+0,75*0,5*5,09+0,75*0,5*16,98</t>
  </si>
  <si>
    <t>162 10 Vodorovné přemístění výkopku</t>
  </si>
  <si>
    <t>po suchu, bez ohledu na druh dopravního prostředku, bez naložení výkopku, avšak se složením bez rozhrnutí,</t>
  </si>
  <si>
    <t>162701105R00</t>
  </si>
  <si>
    <t>...z horniny 1 až 4, na vzdálenost přes 9 000  do 10 000 m</t>
  </si>
  <si>
    <t>Odvoz výkopku na skládku : 13,56875+21,8205</t>
  </si>
  <si>
    <t>167 10 Nakládání, skládání, překládání neulehlého výkopku</t>
  </si>
  <si>
    <t>167 10-1 nakládání výkopku</t>
  </si>
  <si>
    <t>167101101R00</t>
  </si>
  <si>
    <t>...do 100 m3, z horniny 1 až 4</t>
  </si>
  <si>
    <t>Naložení výkopku k odvozu : 13,56875+21,8205</t>
  </si>
  <si>
    <t>171 20 Uložení sypaniny</t>
  </si>
  <si>
    <t>171201201R00</t>
  </si>
  <si>
    <t>...na dočasnou skládku tak, že na 1 m2 plochy připadá přes 2 m3 výkopku nebo ornice</t>
  </si>
  <si>
    <t>Uložení výkopku na skládku : 13,56875+21,8205</t>
  </si>
  <si>
    <t>175 10-12 Obsyp objektů</t>
  </si>
  <si>
    <t>sypaninou z vhodných hornin tř. 1 - 4 nebo materiálem, uloženým ve vzdálenosti do 30 m od vnějšího kraje objektu, pro jakoukoliv míru zhutnění,</t>
  </si>
  <si>
    <t>175101201R00</t>
  </si>
  <si>
    <t>...bez prohození sypaniny</t>
  </si>
  <si>
    <t>Zásyp po zateplení základového zdiva : 0,55*0,5*24,86+0,55*0,5*7,9+0,55*0,5*2,46+0,75*0,5*4,87+0,75*0,5*5,42+0,75*0,5*5,09+0,75*0,5*16,98</t>
  </si>
  <si>
    <t>199 Poplatky za skládku</t>
  </si>
  <si>
    <t>199000002R00</t>
  </si>
  <si>
    <t>...horniny 1- 4</t>
  </si>
  <si>
    <t>181301103RT1</t>
  </si>
  <si>
    <t>Rozprostření ornice, rovina, tl. 15-20 cm,do 500m2, vč. dodávka ornice</t>
  </si>
  <si>
    <t>Dodávka ornice do zeleného ostrůvku : 4,3*1,9/2</t>
  </si>
  <si>
    <t>58330002.AR</t>
  </si>
  <si>
    <t>zemina stabilizační</t>
  </si>
  <si>
    <t>Zásyp po zateplení základového zdiva : 21,8205*1,8</t>
  </si>
  <si>
    <t>216 90-4 Očištění ploch tlak. vodou nebo stlač. vzduchem</t>
  </si>
  <si>
    <t>216904212R00</t>
  </si>
  <si>
    <t>Očištění stlačeným vzduchem zdiva a rubu kleneb</t>
  </si>
  <si>
    <t>800-2</t>
  </si>
  <si>
    <t>Očištění základového zdiva před zateplením : 0,85*24,86+0,85*7,9+0,85*2,46+1,35*4,87+1,35*5,42+1,35*5,09+1,35*16,98</t>
  </si>
  <si>
    <t>5</t>
  </si>
  <si>
    <t>Komunikace</t>
  </si>
  <si>
    <t>564 72-1 Podklad nebo kryt z kameniva hrubého drceného</t>
  </si>
  <si>
    <t>velikost 32 - 63 mm s rozprostřením a zhutněním</t>
  </si>
  <si>
    <t>564761111R00</t>
  </si>
  <si>
    <t>...tloušťka po zhutnění 200 mm</t>
  </si>
  <si>
    <t xml:space="preserve">Podkladní vrstva nových zpevněných ploch : </t>
  </si>
  <si>
    <t>Chodník dvorní trakt - dlažba : 1,1*(7,7+5,2)+8,2*2,4+2,6*2,4+4,95*2,2+1,57*0,9</t>
  </si>
  <si>
    <t>564 8 Podklad ze štěrkodrti s rozprostřením a zhutněním</t>
  </si>
  <si>
    <t>564851111R00</t>
  </si>
  <si>
    <t>...tloušťka po zhutnění 150 mm</t>
  </si>
  <si>
    <t>Okapový chodník ulice - dlažba : 0,7*21,3</t>
  </si>
  <si>
    <t>Okapový chodník dvůr - prané kamenivo : 0,5*(15,27+4,8+2,5)</t>
  </si>
  <si>
    <t>Oprava chodníku ulice : 1,0*4,6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</si>
  <si>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</si>
  <si>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</si>
  <si>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</si>
  <si>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...tloušťka dlažby 60 mm, tloušťka lože 40 mm</t>
  </si>
  <si>
    <t>Okapový chodník ulice : 0,5*21,3</t>
  </si>
  <si>
    <t>596215040R00</t>
  </si>
  <si>
    <t>...tloušťka dlažby 80 mm, tloušťka lože 40 mm</t>
  </si>
  <si>
    <t xml:space="preserve">Nová zámková dlažba : </t>
  </si>
  <si>
    <t>Chodník dvorní trakt - dlažba : 1,0*(7,7+5,2)+8,2*2,25+2,6*2,0+4,7*2,0+1,57*0,9</t>
  </si>
  <si>
    <t>597 12-1 Montáž odvodňovacích trub betonových štěrbinových</t>
  </si>
  <si>
    <t>zřízení podkladního betonu tl. 100 mm, položení lože ze suchého betonu tl. 30 mm,</t>
  </si>
  <si>
    <t>597121241R00</t>
  </si>
  <si>
    <t xml:space="preserve">...mikroštěrbinových, tvarovka rohová,  </t>
  </si>
  <si>
    <t>597121251R00</t>
  </si>
  <si>
    <t xml:space="preserve">...mikroštěrbinových, vpusť,  </t>
  </si>
  <si>
    <t>597 12-11 s dodávkou</t>
  </si>
  <si>
    <t>597121211RT3</t>
  </si>
  <si>
    <t>...trouby s vnitřním spádem, profilu 220x260 mm, délky 1,0 m</t>
  </si>
  <si>
    <t>Štěrbinový žlab : 12,2+2,0+2,4</t>
  </si>
  <si>
    <t>599 14 Úprava zálivky dilatačních nebo pracovních spár</t>
  </si>
  <si>
    <t>v cementobetonovém krytu hloubky do 40 mm</t>
  </si>
  <si>
    <t>599142111R00</t>
  </si>
  <si>
    <t>...šířky přes 20 do 40 mm</t>
  </si>
  <si>
    <t>Včetně odstranění zvětralé asfaltové zálivky, vyčištění spár, zalití spár asfaltovou zálivkou, nátěru asfaltovým lakem a posyp drtí.</t>
  </si>
  <si>
    <t>Zálivka spáry mezi novým obrubníkem a stávající zpevněnou plochou : 12,2+2,0+2,9+4,75+8,35+7,1+8,4</t>
  </si>
  <si>
    <t>639 57 Okapový chodník podél budovy z kačírku</t>
  </si>
  <si>
    <t>bez obrubníku a bez textílie</t>
  </si>
  <si>
    <t>639571210R00</t>
  </si>
  <si>
    <t>...z kačírku, tloušťky 100 mm</t>
  </si>
  <si>
    <t>639571311R00</t>
  </si>
  <si>
    <t>...textilie proti prorůstání, 45 g/m2</t>
  </si>
  <si>
    <t>564751211R00</t>
  </si>
  <si>
    <t>Podklad z kameniva drceného vel.16-32 mm,tl. 15 cm</t>
  </si>
  <si>
    <t>59229002R</t>
  </si>
  <si>
    <t>trouba betonová mikroštěrbinová profil M; rohová; štěrbina přerušovaná; š = 220 mm; h = 260 mm; l = 460 mm; zatížení D400 kN</t>
  </si>
  <si>
    <t>59229003R</t>
  </si>
  <si>
    <t>trouba betonová mikroštěrbinová profil M; vpusťový komplet základní (pero, drážka); š = 220 mm; h = 260 mm; l = 1 000 mm; zatížení D400 kN</t>
  </si>
  <si>
    <t>59245110R</t>
  </si>
  <si>
    <t>dlažba betonová dvouvrstvá, skladebná; obdélník; šedá; l = 200 mm; š = 100 mm; tl. 60,0 mm</t>
  </si>
  <si>
    <t>Dodávka zámkové dlažby tl. 60 mm vč. prořezu 1% : (10,65+4,6)*1,01</t>
  </si>
  <si>
    <t>592451170R</t>
  </si>
  <si>
    <t>dlažba betonová dvouvrstvá; obdélník; šedá; l = 200 mm; š = 100 mm; tl. 80,0 mm</t>
  </si>
  <si>
    <t xml:space="preserve">Dodávka zámkové dlažby tl. 80 mm vč. prořezu 1% : </t>
  </si>
  <si>
    <t>Chodník dvorní trakt - dlažba : (1,0*(7,7+5,2)+8,2*2,25+2,6*2,0+4,7*2,0+1,57*0,9)*1,01</t>
  </si>
  <si>
    <t>622 31-2 Zateplení soklu</t>
  </si>
  <si>
    <t>K ochraně hran na rozích budovy je do plochy zahrnuto 0,14 m rohových lišt na m2.</t>
  </si>
  <si>
    <t>622311524RU1</t>
  </si>
  <si>
    <t>...extrudovaným polystyrénem, tloušťky 140 mm, kontaktní nátěr a mozaiková omítka</t>
  </si>
  <si>
    <t>Zateplení fasády - soklová část : 0,6*24,86+0,35*7,9+0,35*2,46+0,5*4,87+0,35*5,42+0,45*5,09+0,45*16,98</t>
  </si>
  <si>
    <t>91</t>
  </si>
  <si>
    <t>Doplňující práce na komunikaci</t>
  </si>
  <si>
    <t>917 71 Osazení silničního nebo chodníkového obrubníku</t>
  </si>
  <si>
    <t>S dodáním hmot pro lože tl. 80-100 mm.</t>
  </si>
  <si>
    <t>917862111R00</t>
  </si>
  <si>
    <t>...stojatého, s boční opěrou z betonu prostého, do lože z betonu prostého C 12/15</t>
  </si>
  <si>
    <t>Osazení nových obrubníku : 16,98+0,9*2+1,95+4,75+8,35+7,05+0,5*2+4,4+2,0+4,25+8,4+21,3+1,0</t>
  </si>
  <si>
    <t>919 73-5 Řezání stávajících krytů nebo podkladů</t>
  </si>
  <si>
    <t>včetně spotřeby vody</t>
  </si>
  <si>
    <t>919735113R00</t>
  </si>
  <si>
    <t>...živičných, hloubky přes 100 do 150 mm</t>
  </si>
  <si>
    <t>Řezání stávající živičné plochy pro nové zpevněné plochy : 12,15+2,15+2,95+4,75+8,3+7,05+8,35</t>
  </si>
  <si>
    <t>59217003R</t>
  </si>
  <si>
    <t>obrubník parkový materiál beton; l = 1000,0 mm; š = 80,0 mm; h = 250,0 mm; barva přírodní</t>
  </si>
  <si>
    <t>Dodávka obrubníku vč.prořezu 2% : 83,23*1,02</t>
  </si>
  <si>
    <t>711 82-3 Ochrana konstrukcí nopovou fólií</t>
  </si>
  <si>
    <t>711823121RT3</t>
  </si>
  <si>
    <t>...svisle, výška nopu 8 mm, včetně dodávky fólie</t>
  </si>
  <si>
    <t>Ochrana tepelné izolace základů : 0,85*24,86+0,85*7,9+0,85*2,46+1,35*4,87+1,35*5,42+1,35*5,09+1,35*16,98</t>
  </si>
  <si>
    <t>711823129RT2</t>
  </si>
  <si>
    <t>...ukončovací lišta,  , včetně dodávky lišty</t>
  </si>
  <si>
    <t>Ochrana tepelné izolace základů : 24,86+7,9+2,46+4,87+5,42+5,09+16,98</t>
  </si>
  <si>
    <t>713 13 Montáž tepelné izolace stěn</t>
  </si>
  <si>
    <t>713131131R00</t>
  </si>
  <si>
    <t>...lepením</t>
  </si>
  <si>
    <t>Očištění povrchu stěny od prachu, nařezání izolačních desek na požadovaný rozměr, nanesení lepicího tmelu, osazení desek.</t>
  </si>
  <si>
    <t>Zateplení stávajících základů : 0,85*24,86+0,85*7,9+0,85*2,46+1,35*4,87+1,35*5,42+1,35*5,09+1,35*16,98</t>
  </si>
  <si>
    <t>28375460R</t>
  </si>
  <si>
    <t>deska izolační tepelně izol.; extrudovaný polystyren; povrch hladký; součinitel tepelné vodivosti 0,035 W/mK; obj. hmotnost 40,00 kg/m3</t>
  </si>
  <si>
    <t>Zateplení stávajících základů - tloušťka odhad 50 mm, pravá strana dvorního křídla tl.200 mm : 0,05*(0,85*24,86+0,85*7,9+0,85*2,46+1,35*4,87+1,35*5,42+1,35*16,98)+0,2*1,35*5,09</t>
  </si>
  <si>
    <t>Zdravotechnické instalace, dešťová kanalizace - viz samostatný rozpočet</t>
  </si>
  <si>
    <t>=</t>
  </si>
  <si>
    <t>22200101e</t>
  </si>
  <si>
    <t>Rozpočet DSÚŘSP - samostatné ÚT, plyn, ZTI, vzduchotechnika</t>
  </si>
  <si>
    <t>VÝKAZ VÝMĚR</t>
  </si>
  <si>
    <t>Objekt:   STAVEBNÍ ÚPRAVY OBJEKTU ŠATEN SÚS JMK, VYŠKOV NA UL. KŘEČKOVSKÁ č.p. 1/8  - UT</t>
  </si>
  <si>
    <t xml:space="preserve">Objednatel:   </t>
  </si>
  <si>
    <t xml:space="preserve">Zhotovitel:   </t>
  </si>
  <si>
    <t xml:space="preserve">Zpracoval:   </t>
  </si>
  <si>
    <t xml:space="preserve">Místo:   </t>
  </si>
  <si>
    <t>Datum:   27.11.2017</t>
  </si>
  <si>
    <t>Č.</t>
  </si>
  <si>
    <t>Kód položky</t>
  </si>
  <si>
    <t>Popis</t>
  </si>
  <si>
    <t>Množství celkem</t>
  </si>
  <si>
    <t>Cena jednotková</t>
  </si>
  <si>
    <t>Cena celkem</t>
  </si>
  <si>
    <t>Hmotnost celkem</t>
  </si>
  <si>
    <t>6</t>
  </si>
  <si>
    <t>7</t>
  </si>
  <si>
    <t>8</t>
  </si>
  <si>
    <t>PSV</t>
  </si>
  <si>
    <t xml:space="preserve">Práce a dodávky PSV   </t>
  </si>
  <si>
    <t xml:space="preserve">Izolace tepelné   </t>
  </si>
  <si>
    <t>713463121</t>
  </si>
  <si>
    <t xml:space="preserve">Montáž izolace tepelné potrubí potrubními pouzdry bez úpravy uchycenými sponami 1x   </t>
  </si>
  <si>
    <t>71301</t>
  </si>
  <si>
    <t xml:space="preserve">Izolace návleková  tl. 13mm/15   </t>
  </si>
  <si>
    <t>71302</t>
  </si>
  <si>
    <t xml:space="preserve">Izolace návleková  tl. 13mm/18   </t>
  </si>
  <si>
    <t>71350</t>
  </si>
  <si>
    <t xml:space="preserve">Izolace návleková tl.20mm/22   </t>
  </si>
  <si>
    <t>998713201</t>
  </si>
  <si>
    <t xml:space="preserve">Přesun hmot pro izolace tepelné v objektech v do 6 m   </t>
  </si>
  <si>
    <t>731</t>
  </si>
  <si>
    <t xml:space="preserve">Ústřední vytápění - kotelny   </t>
  </si>
  <si>
    <t>0007</t>
  </si>
  <si>
    <t xml:space="preserve">Montáž zásobníku   </t>
  </si>
  <si>
    <t>soub</t>
  </si>
  <si>
    <t>0010</t>
  </si>
  <si>
    <t xml:space="preserve">Topná zkouška   </t>
  </si>
  <si>
    <t>kpl</t>
  </si>
  <si>
    <t>73124101</t>
  </si>
  <si>
    <t xml:space="preserve">Uvedení plyn.kotle do provozu   </t>
  </si>
  <si>
    <t>731242142</t>
  </si>
  <si>
    <t xml:space="preserve">Montáž kotle ocelového nástěnného na plyn kondenzačního provedení turbo do 28 kW   </t>
  </si>
  <si>
    <t>7310001</t>
  </si>
  <si>
    <t xml:space="preserve">PLYNOVÝ NÁSTĚNNÝ KONDENZAČNÍ KOTEL 3,4-24kW, S OHŘEVEM TV V EXT. ZÁSOBNÍKU   </t>
  </si>
  <si>
    <t>7313200</t>
  </si>
  <si>
    <t xml:space="preserve">Montáž MaR + dlaší komponenty + kabeláž   </t>
  </si>
  <si>
    <t>7311001</t>
  </si>
  <si>
    <t xml:space="preserve">PROSTOROVÝ Regulátor; PRO TOPENÍ   </t>
  </si>
  <si>
    <t>73110021</t>
  </si>
  <si>
    <t xml:space="preserve">Čidlo venkovní teploty   </t>
  </si>
  <si>
    <t>00181</t>
  </si>
  <si>
    <t xml:space="preserve">NEPŘÍMOTOPNÝ OHŘÍVAČ TV, OBJEM 300l, PŘÍKON 24,0kW   </t>
  </si>
  <si>
    <t>ks</t>
  </si>
  <si>
    <t>7313201</t>
  </si>
  <si>
    <t xml:space="preserve">Montáž odtahu spalin   </t>
  </si>
  <si>
    <t>7312003</t>
  </si>
  <si>
    <t xml:space="preserve">Odkouření koaxiální  80/125 dl. 8,0m přes střechu   </t>
  </si>
  <si>
    <t>998731201</t>
  </si>
  <si>
    <t xml:space="preserve">Přesun hmot pro kotelny v objektech v do 6 m   </t>
  </si>
  <si>
    <t>732</t>
  </si>
  <si>
    <t xml:space="preserve">Ústřední vytápění - strojovny   </t>
  </si>
  <si>
    <t>732331614</t>
  </si>
  <si>
    <t xml:space="preserve">Nádoba tlaková expanzní s membránou závitové připojení PN 0,6 o objemu 25 litrů   </t>
  </si>
  <si>
    <t>732331777</t>
  </si>
  <si>
    <t xml:space="preserve">Příslušenství k expanzním nádobám bezpečnostní uzávěr G 3/4 k měření tlaku   </t>
  </si>
  <si>
    <t>733</t>
  </si>
  <si>
    <t xml:space="preserve">Ústřední vytápění - potrubí   </t>
  </si>
  <si>
    <t>733223102</t>
  </si>
  <si>
    <t xml:space="preserve">Potrubí měděné tvrdé spojované měkkým pájením D 15x1   </t>
  </si>
  <si>
    <t>733223103</t>
  </si>
  <si>
    <t xml:space="preserve">Potrubí měděné tvrdé spojované měkkým pájením D 18x1   </t>
  </si>
  <si>
    <t>733223104</t>
  </si>
  <si>
    <t xml:space="preserve">Potrubí měděné tvrdé spojované měkkým pájením D 22x1   </t>
  </si>
  <si>
    <t>733291101</t>
  </si>
  <si>
    <t xml:space="preserve">Zkouška těsnosti potrubí měděné do D 35x1,5   </t>
  </si>
  <si>
    <t>998733201</t>
  </si>
  <si>
    <t xml:space="preserve">Přesun hmot pro rozvody potrubí v objektech v do 6 m   </t>
  </si>
  <si>
    <t>734</t>
  </si>
  <si>
    <t xml:space="preserve">Ústřední vytápění - armatury   </t>
  </si>
  <si>
    <t>7340001</t>
  </si>
  <si>
    <t xml:space="preserve">Montáž termostat. hlavice   </t>
  </si>
  <si>
    <t>73455</t>
  </si>
  <si>
    <t xml:space="preserve">Radiátorová term. hlavice   </t>
  </si>
  <si>
    <t>734209103</t>
  </si>
  <si>
    <t xml:space="preserve">Montáž armatury závitové s jedním závitem G 1/2   </t>
  </si>
  <si>
    <t>73404</t>
  </si>
  <si>
    <t xml:space="preserve">Kulový kohout vypouštěcí a napouštěcí G 1/2"   </t>
  </si>
  <si>
    <t>734209112</t>
  </si>
  <si>
    <t xml:space="preserve">Montáž armatury závitové s dvěma závity G 1/2   </t>
  </si>
  <si>
    <t>73451</t>
  </si>
  <si>
    <t xml:space="preserve">Ventil termostatický rad. př. 1/2"   </t>
  </si>
  <si>
    <t>734690</t>
  </si>
  <si>
    <t xml:space="preserve">Šroubení rad. př. G 1/2   </t>
  </si>
  <si>
    <t>734691</t>
  </si>
  <si>
    <t xml:space="preserve">Šroubení rad. H pro VK roh. G 1/2"   </t>
  </si>
  <si>
    <t>73409</t>
  </si>
  <si>
    <t xml:space="preserve">Šroubení svěrné + opěrné pouzdro - d 15   </t>
  </si>
  <si>
    <t>734211119</t>
  </si>
  <si>
    <t xml:space="preserve">Ventil závitový odvzdušňovací G 3/8 PN 14 do 120°C automatický   </t>
  </si>
  <si>
    <t>734251212</t>
  </si>
  <si>
    <t xml:space="preserve">Ventil závitový pojistný rohový G 3/4 provozní tlak od 2,5 do 6 barů   </t>
  </si>
  <si>
    <t>734261234</t>
  </si>
  <si>
    <t xml:space="preserve">Šroubení topenářské přímé G 3/4 PN 16 do 120°C   </t>
  </si>
  <si>
    <t>734291243</t>
  </si>
  <si>
    <t xml:space="preserve">Filtr závitový přímý G 3/4 PN 16 do 130°C s vnitřními závity   </t>
  </si>
  <si>
    <t>734292712</t>
  </si>
  <si>
    <t xml:space="preserve">Kohout kulový přímý G 3/8 PN 42 do 185°C vnitřní závit   </t>
  </si>
  <si>
    <t>734292714</t>
  </si>
  <si>
    <t xml:space="preserve">Kohout kulový přímý G 3/4 PN 42 do 185°C vnitřní závit   </t>
  </si>
  <si>
    <t>734421101</t>
  </si>
  <si>
    <t xml:space="preserve">Tlakoměr s pevným stonkem a zpětnou klapkou tlak 0-16 bar průměr 50 mm spodní připojení   </t>
  </si>
  <si>
    <t>998734201</t>
  </si>
  <si>
    <t xml:space="preserve">Přesun hmot pro armatury v objektech v do 6 m   </t>
  </si>
  <si>
    <t>735</t>
  </si>
  <si>
    <t xml:space="preserve">Ústřední vytápění - otopná tělesa   </t>
  </si>
  <si>
    <t>735000912</t>
  </si>
  <si>
    <t xml:space="preserve">Vyregulování ventilu nebo kohoutu dvojregulačního s termostatickým ovládáním   </t>
  </si>
  <si>
    <t>73515902</t>
  </si>
  <si>
    <t xml:space="preserve">Tlaková zkouška otopných těles   </t>
  </si>
  <si>
    <t>73511</t>
  </si>
  <si>
    <t xml:space="preserve">Otopné těleso 11VK/6040   </t>
  </si>
  <si>
    <t>73505</t>
  </si>
  <si>
    <t xml:space="preserve">Otopné těleso  21VK/5040   </t>
  </si>
  <si>
    <t>73506</t>
  </si>
  <si>
    <t xml:space="preserve">Otopné těleso 21VK/5070   </t>
  </si>
  <si>
    <t>73507</t>
  </si>
  <si>
    <t xml:space="preserve">Otopné těleso  21VK/5090   </t>
  </si>
  <si>
    <t>73508</t>
  </si>
  <si>
    <t xml:space="preserve">Otopné těleso 21VK/6040   </t>
  </si>
  <si>
    <t>73509</t>
  </si>
  <si>
    <t xml:space="preserve">Otopné těleso  21VK/6080   </t>
  </si>
  <si>
    <t>73510</t>
  </si>
  <si>
    <t xml:space="preserve">Otopné těleso 21VK/6100   </t>
  </si>
  <si>
    <t>73512</t>
  </si>
  <si>
    <t xml:space="preserve">Otopné těleso 21VK/61100   </t>
  </si>
  <si>
    <t>73513</t>
  </si>
  <si>
    <t xml:space="preserve">Otopné těleso 21VK/6140   </t>
  </si>
  <si>
    <t>73514</t>
  </si>
  <si>
    <t xml:space="preserve">Otopné těleso 22VK/6090   </t>
  </si>
  <si>
    <t>73515</t>
  </si>
  <si>
    <t xml:space="preserve">Otopné těleso 22VK/6120   </t>
  </si>
  <si>
    <t>735159110</t>
  </si>
  <si>
    <t xml:space="preserve">Montáž otopných těles panelových jednořadých délky do 1500 mm   </t>
  </si>
  <si>
    <t>735159210</t>
  </si>
  <si>
    <t xml:space="preserve">Montáž otopných těles panelových dvouřadých délky do 1140 mm   </t>
  </si>
  <si>
    <t>735159230</t>
  </si>
  <si>
    <t xml:space="preserve">Montáž otopných těles panelových dvouřadých těles délky do 1980 mm   </t>
  </si>
  <si>
    <t>735164511</t>
  </si>
  <si>
    <t xml:space="preserve">Montáž otopného tělesa trubkového na stěnu   </t>
  </si>
  <si>
    <t>7352002</t>
  </si>
  <si>
    <t xml:space="preserve">Koupelnový radiátor KRM 1820.600   </t>
  </si>
  <si>
    <t>998735201</t>
  </si>
  <si>
    <t xml:space="preserve">Přesun hmot pro otopná tělesa v objektech v do 6 m   </t>
  </si>
  <si>
    <t>OST</t>
  </si>
  <si>
    <t xml:space="preserve">Ostatní   </t>
  </si>
  <si>
    <t>O01</t>
  </si>
  <si>
    <t>001</t>
  </si>
  <si>
    <t xml:space="preserve">Stavební výpomoci   </t>
  </si>
  <si>
    <t>00110</t>
  </si>
  <si>
    <t xml:space="preserve">Nepředvídatené práce   </t>
  </si>
  <si>
    <t>00111</t>
  </si>
  <si>
    <t xml:space="preserve">Revize   </t>
  </si>
  <si>
    <t>0016</t>
  </si>
  <si>
    <t xml:space="preserve">Demontáže   </t>
  </si>
  <si>
    <t>0017</t>
  </si>
  <si>
    <t xml:space="preserve">Celkem   </t>
  </si>
  <si>
    <t>Objekt:   STAVEBNÍ ÚPRAVY OBJEKTU ŠATEN SÚS JMK, VYŠKOV NA UL. KŘEČKOVSKÁ č.p. 1/8 - plyn</t>
  </si>
  <si>
    <t xml:space="preserve">Zdravotechnika - vnitřní plynovod   </t>
  </si>
  <si>
    <t>723111204</t>
  </si>
  <si>
    <t xml:space="preserve">Potrubí ocelové závitové černé bezešvé svařované běžné DN 25   </t>
  </si>
  <si>
    <t>723190111</t>
  </si>
  <si>
    <t xml:space="preserve">Přípojka plynovodní nerezová hadice G3/4 F x G3/4 M délky od 20 do 40 cm spojovaná na závit   </t>
  </si>
  <si>
    <t>723190252</t>
  </si>
  <si>
    <t xml:space="preserve">Výpustky plynovodní vedení a upevnění DN 20   </t>
  </si>
  <si>
    <t>723190901</t>
  </si>
  <si>
    <t xml:space="preserve">Uzavření,otevření plynovodního potrubí při opravě   </t>
  </si>
  <si>
    <t>723190907</t>
  </si>
  <si>
    <t xml:space="preserve">Odvzdušnění nebo napuštění plynovodního potrubí   </t>
  </si>
  <si>
    <t>723190914</t>
  </si>
  <si>
    <t xml:space="preserve">Navaření odbočky na potrubí plynovodní DN 25   </t>
  </si>
  <si>
    <t>723231163</t>
  </si>
  <si>
    <t xml:space="preserve">Kohout kulový přímý G 3/4 PN 42 do 185°C plnoprůtokový s koulí DADO vnitřní závit těžká řada   </t>
  </si>
  <si>
    <t>723231164</t>
  </si>
  <si>
    <t xml:space="preserve">Kohout kulový přímý G 1 PN 42 do 185°C plnoprůtokový s koulí DADO vnitřní závit těžká řada   </t>
  </si>
  <si>
    <t>998723201</t>
  </si>
  <si>
    <t xml:space="preserve">Přesun hmot pro vnitřní plynovod v objektech v do 6 m   </t>
  </si>
  <si>
    <t xml:space="preserve">Dokončovací práce - nátěry   </t>
  </si>
  <si>
    <t>783425513</t>
  </si>
  <si>
    <t xml:space="preserve">Nátěry syntetické potrubí do DN 100 barva dražší lesklý povrch 2x antikorozní, 1x základní, 1x email   </t>
  </si>
  <si>
    <t>0011</t>
  </si>
  <si>
    <t xml:space="preserve">Stavební výpomoc   </t>
  </si>
  <si>
    <t>0012</t>
  </si>
  <si>
    <t xml:space="preserve">Nepředvídané práce   </t>
  </si>
  <si>
    <t>0013</t>
  </si>
  <si>
    <t>0014</t>
  </si>
  <si>
    <t>Objekt:   STAVEBNÍ ÚPRAVY OBJEKTU ŠATEN SÚS JMK, VYŠKOV NA UL. KŘEČKOVSKÁ č.p. 1/8 - ZTI</t>
  </si>
  <si>
    <t>HSV</t>
  </si>
  <si>
    <t xml:space="preserve">Práce a dodávky HSV   </t>
  </si>
  <si>
    <t xml:space="preserve">Zemní práce   </t>
  </si>
  <si>
    <t>132301101</t>
  </si>
  <si>
    <t xml:space="preserve">Hloubení rýh š do 600 mm v hornině tř. 4 objemu   </t>
  </si>
  <si>
    <t>132301109</t>
  </si>
  <si>
    <t xml:space="preserve">Příplatek za lepivost k hloubení rýh š do 600 mm v hornině tř. 4   </t>
  </si>
  <si>
    <t>133302012</t>
  </si>
  <si>
    <t xml:space="preserve">Hloubení šachet ručním nebo pneum nářadím v soudržných horninách tř. 4, plocha výkopu do 20 m2   </t>
  </si>
  <si>
    <t>151101201</t>
  </si>
  <si>
    <t xml:space="preserve">Zřízení příložného pažení stěn výkopu hl do 4 m   </t>
  </si>
  <si>
    <t>151101211</t>
  </si>
  <si>
    <t xml:space="preserve">Odstranění příložného pažení stěn hl do 4 m   </t>
  </si>
  <si>
    <t>161101101</t>
  </si>
  <si>
    <t xml:space="preserve">Svislé přemístění výkopku z horniny tř. 1 až 4 hl výkopu do 2,5 m   </t>
  </si>
  <si>
    <t>162701105</t>
  </si>
  <si>
    <t xml:space="preserve">Vodorovné přemístění do 10000 m výkopku z horniny tř. 1 až 4   </t>
  </si>
  <si>
    <t>1710001</t>
  </si>
  <si>
    <t xml:space="preserve">Poplatek za skládku zeminy   </t>
  </si>
  <si>
    <t>171201201</t>
  </si>
  <si>
    <t xml:space="preserve">Uložení sypaniny na skládky   </t>
  </si>
  <si>
    <t>174101101</t>
  </si>
  <si>
    <t xml:space="preserve">Zásyp jam, šachet rýh nebo kolem objektů sypaninou se zhutněním   </t>
  </si>
  <si>
    <t>175101101</t>
  </si>
  <si>
    <t xml:space="preserve">Obsyp potrubí bez prohození sypaniny z hornin tř. 1 až 4 uloženým do 3 m od kraje výkopu   </t>
  </si>
  <si>
    <t>1710002</t>
  </si>
  <si>
    <t xml:space="preserve">Kamenivo těžené, zásypový materiál   </t>
  </si>
  <si>
    <t>17100023</t>
  </si>
  <si>
    <t xml:space="preserve">ODSTRANĚNÍ STÁVAJÍCÍCH POVRCHŮ A JEJICH ZPĚTNÁ MONTÁŽ   </t>
  </si>
  <si>
    <t>M2</t>
  </si>
  <si>
    <t>899623161</t>
  </si>
  <si>
    <t xml:space="preserve">Obetonování potrubí nebo zdiva stok betonem prostým tř. C 20/25 v otevřeném výkopu   </t>
  </si>
  <si>
    <t>998276101</t>
  </si>
  <si>
    <t xml:space="preserve">Přesun hmot pro trubní vedení z trub z plastických hmot otevřený výkop   </t>
  </si>
  <si>
    <t>721</t>
  </si>
  <si>
    <t xml:space="preserve">Zdravotechnika - vnitřní kanalizace   </t>
  </si>
  <si>
    <t>72105</t>
  </si>
  <si>
    <t xml:space="preserve">Montáž zápachových uzávěrek   </t>
  </si>
  <si>
    <t>72586009</t>
  </si>
  <si>
    <t xml:space="preserve">Sifon umyvadl.40 chromový   </t>
  </si>
  <si>
    <t>72586017</t>
  </si>
  <si>
    <t xml:space="preserve">Sifon podomítkový DN 32/50 samočist.   </t>
  </si>
  <si>
    <t>721173401</t>
  </si>
  <si>
    <t xml:space="preserve">Potrubí kanalizační z PVC hrdlové ležaté vnitřní DN 100 systém KG   </t>
  </si>
  <si>
    <t>721173402</t>
  </si>
  <si>
    <t xml:space="preserve">Potrubí kanalizační z PVC hrdlové ležaté vnitřní DN 125 systém KG   </t>
  </si>
  <si>
    <t>721173403</t>
  </si>
  <si>
    <t xml:space="preserve">Potrubí kanalizační z PVC hrdlové ležaté vnitřní DN 150 systém KG   </t>
  </si>
  <si>
    <t>721174025</t>
  </si>
  <si>
    <t xml:space="preserve">Potrubí kanalizační z PP odpadní systém HT DN 100   </t>
  </si>
  <si>
    <t>721174043</t>
  </si>
  <si>
    <t xml:space="preserve">Potrubí kanalizační z PP připojovací systém HT DN 50   </t>
  </si>
  <si>
    <t>72119400</t>
  </si>
  <si>
    <t xml:space="preserve">Montáž retenční nádrže   </t>
  </si>
  <si>
    <t>72113</t>
  </si>
  <si>
    <t xml:space="preserve">BETONOVÁ RETENČNÍ NÁDRŽ DxŠxV 2500x2000x1100mm  + O OBJEMU 4,0m3, VSTUPNÍ KONUS + LITINOVÝ POKLOP DN600   </t>
  </si>
  <si>
    <t>M</t>
  </si>
  <si>
    <t>72119401</t>
  </si>
  <si>
    <t xml:space="preserve">Montáž větrací a přivzdušňovací hlavice   </t>
  </si>
  <si>
    <t>72150</t>
  </si>
  <si>
    <t xml:space="preserve">Větrací hlavice odpadní DN70/100   </t>
  </si>
  <si>
    <t>721194104</t>
  </si>
  <si>
    <t xml:space="preserve">Vyvedení a upevnění odpadních výpustek DN 40   </t>
  </si>
  <si>
    <t>721194105</t>
  </si>
  <si>
    <t xml:space="preserve">Vyvedení a upevnění odpadních výpustek DN 50   </t>
  </si>
  <si>
    <t>721194109</t>
  </si>
  <si>
    <t xml:space="preserve">Vyvedení a upevnění odpadních výpustek DN 100   </t>
  </si>
  <si>
    <t>721242116</t>
  </si>
  <si>
    <t xml:space="preserve">Lapač střešních splavenin z PP se zápachovou klapkou a lapacím košem DN 125   </t>
  </si>
  <si>
    <t>721290112</t>
  </si>
  <si>
    <t xml:space="preserve">Zkouška těsnosti potrubí kanalizace vodou   </t>
  </si>
  <si>
    <t>998721201</t>
  </si>
  <si>
    <t xml:space="preserve">Přesun hmot pro vnitřní kanalizace v objektech v do 6 m   </t>
  </si>
  <si>
    <t>7211348</t>
  </si>
  <si>
    <t xml:space="preserve">ČERPADLO S PLOVÁKEM O PRŮTOKU MAX.1,0 l/s + MONTÁŽ   </t>
  </si>
  <si>
    <t>721504561</t>
  </si>
  <si>
    <t xml:space="preserve">REVIZNÍ PLASTOVÁ KANALIZAČNÍ ŠACHTA DN400 + MONTÁŽ   </t>
  </si>
  <si>
    <t>721504562</t>
  </si>
  <si>
    <t xml:space="preserve">NAPOJENÍ NOVÉ KANALIZACE NA STÁVAJÍCÍ ROZVODY   </t>
  </si>
  <si>
    <t>721504563</t>
  </si>
  <si>
    <t xml:space="preserve">LINIOVÝ ODVODŇOVACÍ ŽLAB  + MONTÁŽ   </t>
  </si>
  <si>
    <t>7230003</t>
  </si>
  <si>
    <t xml:space="preserve">Montáž potrubí PE   </t>
  </si>
  <si>
    <t>7231002</t>
  </si>
  <si>
    <t xml:space="preserve">El. spojky a kolena PE dn32 + montáž   </t>
  </si>
  <si>
    <t>72310015615</t>
  </si>
  <si>
    <t xml:space="preserve">Potrubí PE d32   </t>
  </si>
  <si>
    <t>72310014343</t>
  </si>
  <si>
    <t xml:space="preserve">Signalizační vodič + páska   </t>
  </si>
  <si>
    <t>723000480</t>
  </si>
  <si>
    <t xml:space="preserve">Montáž přechod PE/ocel   </t>
  </si>
  <si>
    <t>56565956</t>
  </si>
  <si>
    <t xml:space="preserve">přechod PE dn63/ocel DN50   </t>
  </si>
  <si>
    <t>722</t>
  </si>
  <si>
    <t xml:space="preserve">Zdravotechnika - vnitřní vodovod   </t>
  </si>
  <si>
    <t>7220006</t>
  </si>
  <si>
    <t xml:space="preserve">Tlakoměr   </t>
  </si>
  <si>
    <t>722174002</t>
  </si>
  <si>
    <t xml:space="preserve">Potrubí vodovodní plastové PPR svar polyfuze PN 16 D 20 x 2,8 mm   </t>
  </si>
  <si>
    <t>722174003</t>
  </si>
  <si>
    <t xml:space="preserve">Potrubí vodovodní plastové PPR svar polyfuze PN 16 D 25 x 3,5 mm   </t>
  </si>
  <si>
    <t>722174004</t>
  </si>
  <si>
    <t xml:space="preserve">Potrubí vodovodní plastové PPR svar polyfuze PN 16 D 32 x 4,4 mm   </t>
  </si>
  <si>
    <t>722181231</t>
  </si>
  <si>
    <t xml:space="preserve">Ochrana vodovodního potrubí přilepenými tepelně izolačními trubicemi z PE tl do 15 mm DN do 22 mm   </t>
  </si>
  <si>
    <t>722181232</t>
  </si>
  <si>
    <t xml:space="preserve">Ochrana vodovodního potrubí přilepenými tepelně izolačními trubicemi z PE tl do 15 mm DN do 42 mm   </t>
  </si>
  <si>
    <t>722224115</t>
  </si>
  <si>
    <t xml:space="preserve">Kohout plnicí nebo vypouštěcí G 1/2 PN 10 s jedním závitem   </t>
  </si>
  <si>
    <t>722231072</t>
  </si>
  <si>
    <t xml:space="preserve">Ventil zpětný G 1/2 PN 10 do 110°C se dvěma závity   </t>
  </si>
  <si>
    <t>722231074</t>
  </si>
  <si>
    <t xml:space="preserve">Ventil zpětný G 1 PN 10 do 110°C se dvěma závity   </t>
  </si>
  <si>
    <t>722231252</t>
  </si>
  <si>
    <t xml:space="preserve">Ventil pojistný mosazný s vnitřním x vnějším závitem PN 6, T 100°C G 1" k bojleru   </t>
  </si>
  <si>
    <t>722232044</t>
  </si>
  <si>
    <t xml:space="preserve">Kohout kulový přímý G 1/2 PN 42 do 185°C vnitřní závit   </t>
  </si>
  <si>
    <t>722232063</t>
  </si>
  <si>
    <t xml:space="preserve">Kohout kulový přímý G 1 PN 42 do 185°C vnitřní závit s vypouštěním   </t>
  </si>
  <si>
    <t>722234264</t>
  </si>
  <si>
    <t xml:space="preserve">Filtr mosazný s 2x vnitřním závitem PN 16, T 120 °C G 1/2"   </t>
  </si>
  <si>
    <t>7220002</t>
  </si>
  <si>
    <t xml:space="preserve">CIRKULAČNÍ ČERPADLO WILO Z DN20/3   </t>
  </si>
  <si>
    <t>722000225</t>
  </si>
  <si>
    <t xml:space="preserve">Nezámrzný ventil DN20+ MONTÁŽ   </t>
  </si>
  <si>
    <t>722000226</t>
  </si>
  <si>
    <t xml:space="preserve">Term. ventil cirk.DN15 + MONTÁŽ   </t>
  </si>
  <si>
    <t>72200022625</t>
  </si>
  <si>
    <t xml:space="preserve">ČERPACÍ STANICE PRO ČERPÁNÍ SPLAŠKOVÝCH VOD ZE 2 UMYVADEL + MONTÁŽ   </t>
  </si>
  <si>
    <t>734220101</t>
  </si>
  <si>
    <t xml:space="preserve">Ventil závitový regulační přímý G 1/2 PN 20 do 100°C vyvažovací   </t>
  </si>
  <si>
    <t>734411103</t>
  </si>
  <si>
    <t xml:space="preserve">Teploměr technický s pevným stonkem a jímkou zadní připojení průměr 63 mm délky 100 mm   </t>
  </si>
  <si>
    <t>722290226</t>
  </si>
  <si>
    <t xml:space="preserve">Zkouška těsnosti vodovodního potrubí závitového do DN 50   </t>
  </si>
  <si>
    <t>722290234</t>
  </si>
  <si>
    <t xml:space="preserve">Proplach a dezinfekce vodovodního potrubí do DN 80   </t>
  </si>
  <si>
    <t>732331615</t>
  </si>
  <si>
    <t>732331921</t>
  </si>
  <si>
    <t xml:space="preserve">Napojení na stávající přípojku vody   </t>
  </si>
  <si>
    <t>998722201</t>
  </si>
  <si>
    <t xml:space="preserve">Přesun hmot pro vnitřní vodovod v objektech v do 6 m   </t>
  </si>
  <si>
    <t>725</t>
  </si>
  <si>
    <t xml:space="preserve">Zdravotechnika - zařizovací předměty   </t>
  </si>
  <si>
    <t>7250002</t>
  </si>
  <si>
    <t xml:space="preserve">Montáž předstěnového systému   </t>
  </si>
  <si>
    <t>7250003</t>
  </si>
  <si>
    <t xml:space="preserve">Předstěnový systém WC + ovl. tlačítko bílá   </t>
  </si>
  <si>
    <t>725113123</t>
  </si>
  <si>
    <t xml:space="preserve">Montáž klozetových mís   </t>
  </si>
  <si>
    <t>7250001</t>
  </si>
  <si>
    <t xml:space="preserve">WC závěsné + sedátko, bílé   </t>
  </si>
  <si>
    <t>725215102</t>
  </si>
  <si>
    <t xml:space="preserve">Montáž umyvadla připevněného na šrouby do zdiva   </t>
  </si>
  <si>
    <t>7251012</t>
  </si>
  <si>
    <t xml:space="preserve">Umyvadlo ker. 55cm, bílé   </t>
  </si>
  <si>
    <t>725101212</t>
  </si>
  <si>
    <t xml:space="preserve">Umývátko, hl. 250mm ker. , bílé   </t>
  </si>
  <si>
    <t>721212112</t>
  </si>
  <si>
    <t xml:space="preserve">Odtokový sprchový žlab délky 800 mm s krycím roštem a zápachovou uzávěrkou   </t>
  </si>
  <si>
    <t>725245122</t>
  </si>
  <si>
    <t xml:space="preserve">Zástěna sprchová dvoukřídlá do výšky 2000 mm a šířky 900 mm   </t>
  </si>
  <si>
    <t>725331111</t>
  </si>
  <si>
    <t xml:space="preserve">Výlevka bez výtokových armatur keramická se sklopnou plastovou mřížkou 425 mm a horní splachovací nádržkou   </t>
  </si>
  <si>
    <t>725819401</t>
  </si>
  <si>
    <t xml:space="preserve">Montáž ventilů rohových G 1/2 s připojovací trubičkou   </t>
  </si>
  <si>
    <t>7251001</t>
  </si>
  <si>
    <t xml:space="preserve">Ventil rohový 1/2"  + připojovací thadičky   </t>
  </si>
  <si>
    <t>725822721</t>
  </si>
  <si>
    <t xml:space="preserve">Montáž baterie umyvadlové stojánkové G 1/2   </t>
  </si>
  <si>
    <t>7251002</t>
  </si>
  <si>
    <t xml:space="preserve">Baterie umyvadlová stoj. páková   </t>
  </si>
  <si>
    <t>725831411</t>
  </si>
  <si>
    <t xml:space="preserve">Montáž baterie výlevkové   </t>
  </si>
  <si>
    <t>7251003</t>
  </si>
  <si>
    <t xml:space="preserve">Baterie výlevková páková   </t>
  </si>
  <si>
    <t>725841411</t>
  </si>
  <si>
    <t xml:space="preserve">Montáž baterie sprchové   </t>
  </si>
  <si>
    <t>7251004</t>
  </si>
  <si>
    <t xml:space="preserve">Baterie sprchová/vanová nást. páková + příslušenství   </t>
  </si>
  <si>
    <t>998725201</t>
  </si>
  <si>
    <t xml:space="preserve">Přesun hmot pro zařizovací předměty v objektech v do 6 m   </t>
  </si>
  <si>
    <t xml:space="preserve">Konstrukce pro uchycení rozvodů   </t>
  </si>
  <si>
    <t>0015</t>
  </si>
  <si>
    <t xml:space="preserve">Revize tlakových nádob   </t>
  </si>
  <si>
    <t>Objekt:   STAVEBNÍ ÚPRAVY OBJEKTU ŠATEN SÚS JMK, VYŠKOV NA UL. KŘEČKOVSKÁ č.p. 1/8 -  VZT</t>
  </si>
  <si>
    <t>VZT</t>
  </si>
  <si>
    <t xml:space="preserve">VZT   </t>
  </si>
  <si>
    <t xml:space="preserve">EL. ODTAHOVÝ VENTILÁTOR ZE ZPĚTNOU KLAPKOU DN100   </t>
  </si>
  <si>
    <t>02</t>
  </si>
  <si>
    <t xml:space="preserve">EL. ODTAHOVÝ VENTILÁTOR DO POTRUBÍ DN100   </t>
  </si>
  <si>
    <t>02356</t>
  </si>
  <si>
    <t xml:space="preserve">EL. ODTAHOVÝ VENTILÁTOR DO POTRUBÍ DN125   </t>
  </si>
  <si>
    <t>02222</t>
  </si>
  <si>
    <t xml:space="preserve">Protidešťová žaluzie NEREZ DN110/125/160   </t>
  </si>
  <si>
    <t>02223</t>
  </si>
  <si>
    <t xml:space="preserve">TALÍŘOVÝ VENTIL ODVODNÍ DN100 + MONTÁŽ   </t>
  </si>
  <si>
    <t>03</t>
  </si>
  <si>
    <t xml:space="preserve">Montáž el. ventilátoru   </t>
  </si>
  <si>
    <t>05</t>
  </si>
  <si>
    <t xml:space="preserve">Montáž protidešťové žaluzie   </t>
  </si>
  <si>
    <t>751</t>
  </si>
  <si>
    <t xml:space="preserve">Vzduchotechnika   </t>
  </si>
  <si>
    <t>751510041</t>
  </si>
  <si>
    <t xml:space="preserve">Vzduchotechnické potrubí pozink kruhové spirálně vinuté D do 100 mm   </t>
  </si>
  <si>
    <t>751510042</t>
  </si>
  <si>
    <t xml:space="preserve">Vzduchotechnické potrubí pozink kruhové spirálně vinuté D do 125 mm   </t>
  </si>
  <si>
    <t>751526336</t>
  </si>
  <si>
    <t xml:space="preserve">Mtž odbočky potrubí kruh s přírubou D 100/125 mm   </t>
  </si>
  <si>
    <t>Fotodokumentace provádění stavby</t>
  </si>
  <si>
    <t>KPL</t>
  </si>
  <si>
    <t>Povolení zvláštního užívání pozemní komunikace (město Vyškov)</t>
  </si>
  <si>
    <t>Povolení užívání veřejného prostranství (město Vyškov)</t>
  </si>
  <si>
    <t>Dokumentace skutečného provedení stavby (DSPS)</t>
  </si>
  <si>
    <t>24b</t>
  </si>
  <si>
    <t>Vysekání a zpětné zapravení drážek ve zdi pro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</si>
</sst>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_K_č"/>
    <numFmt numFmtId="165" formatCode="#,##0.00000"/>
    <numFmt numFmtId="166" formatCode="#,##0;\-#,##0"/>
    <numFmt numFmtId="167" formatCode="#,##0.000;\-#,##0.000"/>
    <numFmt numFmtId="168" formatCode="#,##0.00;\-#,##0.00"/>
  </numFmts>
  <fonts count="3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5" fillId="0" borderId="37" xfId="0" applyNumberFormat="1" applyFont="1" applyBorder="1"/>
    <xf numFmtId="4" fontId="5" fillId="0" borderId="12" xfId="0" applyNumberFormat="1" applyFont="1" applyBorder="1"/>
    <xf numFmtId="4" fontId="5" fillId="0" borderId="12" xfId="0" applyNumberFormat="1" applyFont="1" applyBorder="1" applyAlignment="1"/>
    <xf numFmtId="4" fontId="5" fillId="0" borderId="27" xfId="0" applyNumberFormat="1" applyFont="1" applyBorder="1"/>
    <xf numFmtId="4" fontId="5" fillId="0" borderId="27" xfId="0" applyNumberFormat="1" applyFont="1" applyBorder="1" applyAlignment="1"/>
    <xf numFmtId="49" fontId="12" fillId="0" borderId="7" xfId="0" applyNumberFormat="1" applyFont="1" applyBorder="1"/>
    <xf numFmtId="0" fontId="6" fillId="0" borderId="0" xfId="0" applyFont="1" applyAlignment="1">
      <alignment vertical="top"/>
    </xf>
    <xf numFmtId="0" fontId="12" fillId="0" borderId="0" xfId="0" applyFont="1" applyAlignment="1">
      <alignment vertical="top"/>
    </xf>
    <xf numFmtId="164" fontId="12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64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64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64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65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7" fillId="0" borderId="0" xfId="0" applyFont="1" applyAlignment="1">
      <alignment vertical="top"/>
    </xf>
    <xf numFmtId="0" fontId="18" fillId="0" borderId="0" xfId="0" applyNumberFormat="1" applyFont="1" applyAlignment="1">
      <alignment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7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7" fillId="0" borderId="41" xfId="0" applyFont="1" applyBorder="1" applyAlignment="1">
      <alignment vertical="top" shrinkToFit="1"/>
    </xf>
    <xf numFmtId="0" fontId="14" fillId="0" borderId="41" xfId="0" applyNumberFormat="1" applyFont="1" applyBorder="1" applyAlignment="1">
      <alignment vertical="top" wrapText="1" shrinkToFit="1"/>
    </xf>
    <xf numFmtId="0" fontId="16" fillId="0" borderId="41" xfId="0" applyNumberFormat="1" applyFont="1" applyBorder="1" applyAlignment="1">
      <alignment vertical="top" wrapText="1" shrinkToFit="1"/>
    </xf>
    <xf numFmtId="0" fontId="17" fillId="0" borderId="41" xfId="0" applyNumberFormat="1" applyFont="1" applyBorder="1" applyAlignment="1">
      <alignment vertical="top" wrapText="1" shrinkToFit="1"/>
    </xf>
    <xf numFmtId="165" fontId="0" fillId="4" borderId="42" xfId="0" applyNumberFormat="1" applyFill="1" applyBorder="1" applyAlignment="1">
      <alignment vertical="top" shrinkToFit="1"/>
    </xf>
    <xf numFmtId="165" fontId="7" fillId="0" borderId="41" xfId="0" applyNumberFormat="1" applyFont="1" applyBorder="1" applyAlignment="1">
      <alignment vertical="top" shrinkToFit="1"/>
    </xf>
    <xf numFmtId="165" fontId="14" fillId="0" borderId="41" xfId="0" applyNumberFormat="1" applyFont="1" applyBorder="1" applyAlignment="1">
      <alignment vertical="top" wrapText="1" shrinkToFit="1"/>
    </xf>
    <xf numFmtId="165" fontId="16" fillId="0" borderId="41" xfId="0" applyNumberFormat="1" applyFont="1" applyBorder="1" applyAlignment="1">
      <alignment vertical="top" wrapText="1" shrinkToFit="1"/>
    </xf>
    <xf numFmtId="165" fontId="17" fillId="0" borderId="41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7" fillId="0" borderId="37" xfId="0" applyNumberFormat="1" applyFont="1" applyBorder="1" applyAlignment="1">
      <alignment vertical="top" shrinkToFit="1"/>
    </xf>
    <xf numFmtId="4" fontId="7" fillId="0" borderId="41" xfId="0" applyNumberFormat="1" applyFont="1" applyBorder="1" applyAlignment="1">
      <alignment vertical="top" shrinkToFit="1"/>
    </xf>
    <xf numFmtId="4" fontId="7" fillId="5" borderId="41" xfId="0" applyNumberFormat="1" applyFont="1" applyFill="1" applyBorder="1" applyAlignment="1" applyProtection="1">
      <alignment vertical="top" shrinkToFit="1"/>
      <protection locked="0"/>
    </xf>
    <xf numFmtId="0" fontId="0" fillId="4" borderId="43" xfId="0" applyFill="1" applyBorder="1" applyAlignment="1">
      <alignment vertical="top"/>
    </xf>
    <xf numFmtId="0" fontId="7" fillId="0" borderId="62" xfId="0" applyFont="1" applyBorder="1" applyAlignment="1">
      <alignment vertical="top"/>
    </xf>
    <xf numFmtId="4" fontId="0" fillId="4" borderId="63" xfId="0" applyNumberFormat="1" applyFill="1" applyBorder="1" applyAlignment="1">
      <alignment vertical="top" shrinkToFit="1"/>
    </xf>
    <xf numFmtId="4" fontId="7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7" fillId="0" borderId="23" xfId="0" applyFont="1" applyBorder="1" applyAlignment="1">
      <alignment vertical="top"/>
    </xf>
    <xf numFmtId="0" fontId="7" fillId="0" borderId="24" xfId="0" applyNumberFormat="1" applyFont="1" applyBorder="1" applyAlignment="1">
      <alignment vertical="top"/>
    </xf>
    <xf numFmtId="4" fontId="7" fillId="0" borderId="24" xfId="0" applyNumberFormat="1" applyFont="1" applyBorder="1" applyAlignment="1">
      <alignment vertical="top" shrinkToFit="1"/>
    </xf>
    <xf numFmtId="4" fontId="7" fillId="0" borderId="68" xfId="0" applyNumberFormat="1" applyFont="1" applyBorder="1" applyAlignment="1">
      <alignment vertical="top" shrinkToFit="1"/>
    </xf>
    <xf numFmtId="0" fontId="6" fillId="4" borderId="69" xfId="0" applyFont="1" applyFill="1" applyBorder="1"/>
    <xf numFmtId="49" fontId="6" fillId="4" borderId="70" xfId="0" applyNumberFormat="1" applyFont="1" applyFill="1" applyBorder="1"/>
    <xf numFmtId="0" fontId="6" fillId="4" borderId="70" xfId="0" applyFont="1" applyFill="1" applyBorder="1"/>
    <xf numFmtId="4" fontId="6" fillId="4" borderId="7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7" fillId="0" borderId="41" xfId="0" applyNumberFormat="1" applyFont="1" applyBorder="1" applyAlignment="1">
      <alignment horizontal="left" vertical="top" wrapText="1"/>
    </xf>
    <xf numFmtId="0" fontId="14" fillId="0" borderId="41" xfId="0" quotePrefix="1" applyNumberFormat="1" applyFont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6" fillId="0" borderId="41" xfId="0" quotePrefix="1" applyNumberFormat="1" applyFont="1" applyBorder="1" applyAlignment="1">
      <alignment horizontal="left" vertical="top" wrapText="1"/>
    </xf>
    <xf numFmtId="0" fontId="17" fillId="0" borderId="41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6" fillId="4" borderId="70" xfId="0" applyNumberFormat="1" applyFont="1" applyFill="1" applyBorder="1" applyAlignment="1">
      <alignment horizontal="left"/>
    </xf>
    <xf numFmtId="0" fontId="20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 vertical="center"/>
    </xf>
    <xf numFmtId="166" fontId="21" fillId="0" borderId="0" xfId="0" applyNumberFormat="1" applyFont="1" applyAlignment="1" applyProtection="1">
      <alignment horizontal="center" vertical="top"/>
    </xf>
    <xf numFmtId="0" fontId="22" fillId="0" borderId="0" xfId="0" applyFont="1" applyAlignment="1" applyProtection="1">
      <alignment horizontal="left" vertical="top" wrapText="1"/>
    </xf>
    <xf numFmtId="0" fontId="21" fillId="0" borderId="0" xfId="0" applyFont="1" applyAlignment="1" applyProtection="1">
      <alignment horizontal="left" vertical="top" wrapText="1"/>
    </xf>
    <xf numFmtId="167" fontId="23" fillId="0" borderId="0" xfId="0" applyNumberFormat="1" applyFont="1" applyAlignment="1" applyProtection="1">
      <alignment horizontal="right" vertical="top"/>
    </xf>
    <xf numFmtId="168" fontId="22" fillId="0" borderId="0" xfId="0" applyNumberFormat="1" applyFont="1" applyAlignment="1" applyProtection="1">
      <alignment horizontal="right" vertical="top"/>
    </xf>
    <xf numFmtId="167" fontId="22" fillId="0" borderId="0" xfId="0" applyNumberFormat="1" applyFont="1" applyAlignment="1" applyProtection="1">
      <alignment horizontal="right" vertical="top"/>
    </xf>
    <xf numFmtId="0" fontId="24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 vertical="top" wrapText="1"/>
    </xf>
    <xf numFmtId="167" fontId="24" fillId="0" borderId="0" xfId="0" applyNumberFormat="1" applyFont="1" applyAlignment="1" applyProtection="1">
      <alignment horizontal="right" vertical="top"/>
    </xf>
    <xf numFmtId="168" fontId="24" fillId="0" borderId="0" xfId="0" applyNumberFormat="1" applyFont="1" applyAlignment="1" applyProtection="1">
      <alignment horizontal="right" vertical="top"/>
    </xf>
    <xf numFmtId="0" fontId="22" fillId="0" borderId="0" xfId="0" applyFont="1" applyAlignment="1" applyProtection="1">
      <alignment horizontal="left"/>
    </xf>
    <xf numFmtId="0" fontId="25" fillId="6" borderId="72" xfId="0" applyFont="1" applyFill="1" applyBorder="1" applyAlignment="1" applyProtection="1">
      <alignment horizontal="center" vertical="center" wrapText="1"/>
    </xf>
    <xf numFmtId="166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left" wrapText="1"/>
      <protection locked="0"/>
    </xf>
    <xf numFmtId="167" fontId="26" fillId="0" borderId="0" xfId="0" applyNumberFormat="1" applyFont="1" applyAlignment="1" applyProtection="1">
      <alignment horizontal="right"/>
      <protection locked="0"/>
    </xf>
    <xf numFmtId="168" fontId="26" fillId="0" borderId="0" xfId="0" applyNumberFormat="1" applyFont="1" applyAlignment="1" applyProtection="1">
      <alignment horizontal="right"/>
      <protection locked="0"/>
    </xf>
    <xf numFmtId="166" fontId="27" fillId="0" borderId="0" xfId="0" applyNumberFormat="1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left" wrapText="1"/>
      <protection locked="0"/>
    </xf>
    <xf numFmtId="167" fontId="27" fillId="0" borderId="0" xfId="0" applyNumberFormat="1" applyFont="1" applyAlignment="1" applyProtection="1">
      <alignment horizontal="right"/>
      <protection locked="0"/>
    </xf>
    <xf numFmtId="168" fontId="27" fillId="0" borderId="0" xfId="0" applyNumberFormat="1" applyFont="1" applyAlignment="1" applyProtection="1">
      <alignment horizontal="right"/>
      <protection locked="0"/>
    </xf>
    <xf numFmtId="166" fontId="23" fillId="0" borderId="72" xfId="0" applyNumberFormat="1" applyFont="1" applyBorder="1" applyAlignment="1" applyProtection="1">
      <alignment horizontal="center"/>
      <protection locked="0"/>
    </xf>
    <xf numFmtId="0" fontId="23" fillId="0" borderId="72" xfId="0" applyFont="1" applyBorder="1" applyAlignment="1" applyProtection="1">
      <alignment horizontal="left" wrapText="1"/>
      <protection locked="0"/>
    </xf>
    <xf numFmtId="167" fontId="23" fillId="0" borderId="72" xfId="0" applyNumberFormat="1" applyFont="1" applyBorder="1" applyAlignment="1" applyProtection="1">
      <alignment horizontal="right"/>
      <protection locked="0"/>
    </xf>
    <xf numFmtId="168" fontId="23" fillId="0" borderId="72" xfId="0" applyNumberFormat="1" applyFont="1" applyBorder="1" applyAlignment="1" applyProtection="1">
      <alignment horizontal="right"/>
      <protection locked="0"/>
    </xf>
    <xf numFmtId="166" fontId="28" fillId="0" borderId="72" xfId="0" applyNumberFormat="1" applyFont="1" applyBorder="1" applyAlignment="1" applyProtection="1">
      <alignment horizontal="center"/>
      <protection locked="0"/>
    </xf>
    <xf numFmtId="0" fontId="28" fillId="0" borderId="72" xfId="0" applyFont="1" applyBorder="1" applyAlignment="1" applyProtection="1">
      <alignment horizontal="left" wrapText="1"/>
      <protection locked="0"/>
    </xf>
    <xf numFmtId="167" fontId="28" fillId="0" borderId="72" xfId="0" applyNumberFormat="1" applyFont="1" applyBorder="1" applyAlignment="1" applyProtection="1">
      <alignment horizontal="right"/>
      <protection locked="0"/>
    </xf>
    <xf numFmtId="168" fontId="28" fillId="0" borderId="72" xfId="0" applyNumberFormat="1" applyFont="1" applyBorder="1" applyAlignment="1" applyProtection="1">
      <alignment horizontal="right"/>
      <protection locked="0"/>
    </xf>
    <xf numFmtId="166" fontId="29" fillId="0" borderId="0" xfId="0" applyNumberFormat="1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wrapText="1"/>
      <protection locked="0"/>
    </xf>
    <xf numFmtId="167" fontId="29" fillId="0" borderId="0" xfId="0" applyNumberFormat="1" applyFont="1" applyAlignment="1" applyProtection="1">
      <alignment horizontal="right"/>
      <protection locked="0"/>
    </xf>
    <xf numFmtId="168" fontId="29" fillId="0" borderId="0" xfId="0" applyNumberFormat="1" applyFont="1" applyAlignment="1" applyProtection="1">
      <alignment horizontal="right"/>
      <protection locked="0"/>
    </xf>
    <xf numFmtId="0" fontId="19" fillId="0" borderId="0" xfId="0" applyFont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horizontal="center"/>
      <protection locked="0"/>
    </xf>
    <xf numFmtId="0" fontId="23" fillId="0" borderId="0" xfId="0" applyFont="1" applyBorder="1" applyAlignment="1" applyProtection="1">
      <alignment horizontal="left" wrapText="1"/>
      <protection locked="0"/>
    </xf>
    <xf numFmtId="167" fontId="23" fillId="0" borderId="0" xfId="0" applyNumberFormat="1" applyFont="1" applyBorder="1" applyAlignment="1" applyProtection="1">
      <alignment horizontal="right"/>
      <protection locked="0"/>
    </xf>
    <xf numFmtId="168" fontId="23" fillId="0" borderId="0" xfId="0" applyNumberFormat="1" applyFont="1" applyBorder="1" applyAlignment="1" applyProtection="1">
      <alignment horizontal="right"/>
      <protection locked="0"/>
    </xf>
    <xf numFmtId="0" fontId="7" fillId="0" borderId="37" xfId="0" applyNumberFormat="1" applyFont="1" applyBorder="1" applyAlignment="1">
      <alignment horizontal="left" vertical="top" wrapText="1"/>
    </xf>
    <xf numFmtId="0" fontId="30" fillId="0" borderId="62" xfId="0" applyFont="1" applyBorder="1" applyAlignment="1">
      <alignment vertical="top"/>
    </xf>
    <xf numFmtId="0" fontId="30" fillId="0" borderId="37" xfId="0" applyNumberFormat="1" applyFont="1" applyBorder="1" applyAlignment="1">
      <alignment vertical="top"/>
    </xf>
    <xf numFmtId="0" fontId="30" fillId="0" borderId="37" xfId="0" applyNumberFormat="1" applyFont="1" applyBorder="1" applyAlignment="1">
      <alignment horizontal="left" vertical="top" wrapText="1"/>
    </xf>
    <xf numFmtId="0" fontId="30" fillId="0" borderId="0" xfId="0" applyNumberFormat="1" applyFont="1" applyBorder="1" applyAlignment="1">
      <alignment vertical="top" wrapText="1" shrinkToFit="1"/>
    </xf>
    <xf numFmtId="165" fontId="30" fillId="0" borderId="0" xfId="0" applyNumberFormat="1" applyFont="1" applyBorder="1" applyAlignment="1">
      <alignment vertical="top" wrapText="1" shrinkToFit="1"/>
    </xf>
    <xf numFmtId="4" fontId="30" fillId="0" borderId="38" xfId="0" applyNumberFormat="1" applyFont="1" applyBorder="1" applyAlignment="1">
      <alignment vertical="top" wrapText="1" shrinkToFit="1"/>
    </xf>
    <xf numFmtId="4" fontId="30" fillId="0" borderId="37" xfId="0" applyNumberFormat="1" applyFont="1" applyBorder="1" applyAlignment="1">
      <alignment vertical="top" shrinkToFit="1"/>
    </xf>
    <xf numFmtId="4" fontId="30" fillId="0" borderId="64" xfId="0" applyNumberFormat="1" applyFont="1" applyBorder="1" applyAlignment="1">
      <alignment vertical="top" shrinkToFit="1"/>
    </xf>
    <xf numFmtId="0" fontId="7" fillId="0" borderId="0" xfId="0" applyFont="1" applyBorder="1" applyAlignment="1">
      <alignment vertical="top" shrinkToFit="1"/>
    </xf>
    <xf numFmtId="165" fontId="7" fillId="0" borderId="0" xfId="0" applyNumberFormat="1" applyFont="1" applyBorder="1" applyAlignment="1">
      <alignment vertical="top" shrinkToFit="1"/>
    </xf>
    <xf numFmtId="4" fontId="7" fillId="5" borderId="0" xfId="0" applyNumberFormat="1" applyFont="1" applyFill="1" applyBorder="1" applyAlignment="1" applyProtection="1">
      <alignment vertical="top" shrinkToFit="1"/>
      <protection locked="0"/>
    </xf>
    <xf numFmtId="4" fontId="7" fillId="0" borderId="38" xfId="0" applyNumberFormat="1" applyFont="1" applyBorder="1" applyAlignment="1">
      <alignment vertical="top" shrinkToFit="1"/>
    </xf>
    <xf numFmtId="0" fontId="30" fillId="0" borderId="41" xfId="0" applyNumberFormat="1" applyFont="1" applyBorder="1" applyAlignment="1">
      <alignment vertical="top"/>
    </xf>
    <xf numFmtId="0" fontId="30" fillId="0" borderId="0" xfId="0" applyNumberFormat="1" applyFont="1" applyBorder="1" applyAlignment="1">
      <alignment horizontal="left" vertical="top" wrapText="1"/>
    </xf>
    <xf numFmtId="165" fontId="30" fillId="0" borderId="41" xfId="0" applyNumberFormat="1" applyFont="1" applyBorder="1" applyAlignment="1">
      <alignment vertical="top" shrinkToFit="1"/>
    </xf>
    <xf numFmtId="4" fontId="30" fillId="0" borderId="0" xfId="0" applyNumberFormat="1" applyFont="1" applyBorder="1" applyAlignment="1">
      <alignment vertical="top" wrapText="1" shrinkToFit="1"/>
    </xf>
    <xf numFmtId="4" fontId="30" fillId="0" borderId="73" xfId="0" applyNumberFormat="1" applyFont="1" applyBorder="1" applyAlignment="1">
      <alignment vertical="top" shrinkToFit="1"/>
    </xf>
    <xf numFmtId="0" fontId="30" fillId="0" borderId="23" xfId="0" applyFont="1" applyBorder="1" applyAlignment="1">
      <alignment vertical="top"/>
    </xf>
    <xf numFmtId="0" fontId="30" fillId="0" borderId="74" xfId="0" applyNumberFormat="1" applyFont="1" applyBorder="1" applyAlignment="1">
      <alignment vertical="top"/>
    </xf>
    <xf numFmtId="0" fontId="30" fillId="0" borderId="25" xfId="0" applyNumberFormat="1" applyFont="1" applyBorder="1" applyAlignment="1">
      <alignment horizontal="left" vertical="top" wrapText="1"/>
    </xf>
    <xf numFmtId="0" fontId="30" fillId="0" borderId="25" xfId="0" applyNumberFormat="1" applyFont="1" applyBorder="1" applyAlignment="1">
      <alignment vertical="top" wrapText="1" shrinkToFit="1"/>
    </xf>
    <xf numFmtId="165" fontId="30" fillId="0" borderId="25" xfId="0" applyNumberFormat="1" applyFont="1" applyBorder="1" applyAlignment="1">
      <alignment vertical="top" wrapText="1" shrinkToFit="1"/>
    </xf>
    <xf numFmtId="4" fontId="30" fillId="0" borderId="25" xfId="0" applyNumberFormat="1" applyFont="1" applyBorder="1" applyAlignment="1">
      <alignment vertical="top" wrapText="1" shrinkToFit="1"/>
    </xf>
    <xf numFmtId="4" fontId="30" fillId="0" borderId="24" xfId="0" applyNumberFormat="1" applyFont="1" applyBorder="1" applyAlignment="1">
      <alignment vertical="top" shrinkToFit="1"/>
    </xf>
    <xf numFmtId="4" fontId="30" fillId="0" borderId="68" xfId="0" applyNumberFormat="1" applyFont="1" applyBorder="1" applyAlignment="1">
      <alignment vertical="top" shrinkToFit="1"/>
    </xf>
    <xf numFmtId="0" fontId="7" fillId="0" borderId="0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vertical="top" shrinkToFit="1"/>
    </xf>
    <xf numFmtId="0" fontId="30" fillId="0" borderId="41" xfId="0" applyFont="1" applyBorder="1" applyAlignment="1">
      <alignment vertical="top" shrinkToFit="1"/>
    </xf>
    <xf numFmtId="4" fontId="30" fillId="0" borderId="0" xfId="0" applyNumberFormat="1" applyFont="1" applyBorder="1" applyAlignment="1">
      <alignment vertical="top" shrinkToFit="1"/>
    </xf>
    <xf numFmtId="166" fontId="31" fillId="0" borderId="72" xfId="0" applyNumberFormat="1" applyFont="1" applyBorder="1" applyAlignment="1" applyProtection="1">
      <alignment horizontal="center"/>
      <protection locked="0"/>
    </xf>
    <xf numFmtId="0" fontId="31" fillId="0" borderId="72" xfId="0" applyFont="1" applyBorder="1" applyAlignment="1" applyProtection="1">
      <alignment horizontal="left" wrapText="1"/>
      <protection locked="0"/>
    </xf>
    <xf numFmtId="167" fontId="31" fillId="0" borderId="72" xfId="0" applyNumberFormat="1" applyFont="1" applyBorder="1" applyAlignment="1" applyProtection="1">
      <alignment horizontal="right"/>
      <protection locked="0"/>
    </xf>
    <xf numFmtId="168" fontId="31" fillId="0" borderId="72" xfId="0" applyNumberFormat="1" applyFont="1" applyBorder="1" applyAlignment="1" applyProtection="1">
      <alignment horizontal="right"/>
      <protection locked="0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5" fillId="0" borderId="11" xfId="0" applyNumberFormat="1" applyFont="1" applyBorder="1"/>
    <xf numFmtId="4" fontId="5" fillId="0" borderId="12" xfId="0" applyNumberFormat="1" applyFont="1" applyBorder="1"/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5" fillId="0" borderId="24" xfId="0" applyNumberFormat="1" applyFont="1" applyBorder="1" applyAlignment="1">
      <alignment horizontal="left" vertical="top" wrapText="1"/>
    </xf>
    <xf numFmtId="0" fontId="15" fillId="0" borderId="25" xfId="0" applyNumberFormat="1" applyFont="1" applyBorder="1" applyAlignment="1">
      <alignment horizontal="left" vertical="top" wrapText="1"/>
    </xf>
    <xf numFmtId="0" fontId="15" fillId="0" borderId="67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horizontal="left" vertical="top" wrapText="1"/>
    </xf>
    <xf numFmtId="0" fontId="15" fillId="0" borderId="0" xfId="0" applyNumberFormat="1" applyFont="1" applyBorder="1" applyAlignment="1">
      <alignment vertical="top" wrapText="1" shrinkToFit="1"/>
    </xf>
    <xf numFmtId="165" fontId="15" fillId="0" borderId="0" xfId="0" applyNumberFormat="1" applyFont="1" applyBorder="1" applyAlignment="1">
      <alignment vertical="top" wrapText="1" shrinkToFit="1"/>
    </xf>
    <xf numFmtId="4" fontId="15" fillId="0" borderId="0" xfId="0" applyNumberFormat="1" applyFont="1" applyBorder="1" applyAlignment="1">
      <alignment vertical="top" wrapText="1" shrinkToFit="1"/>
    </xf>
    <xf numFmtId="0" fontId="7" fillId="0" borderId="37" xfId="0" applyNumberFormat="1" applyFont="1" applyBorder="1" applyAlignment="1">
      <alignment vertical="top" wrapText="1"/>
    </xf>
    <xf numFmtId="0" fontId="7" fillId="0" borderId="37" xfId="0" applyNumberFormat="1" applyFont="1" applyBorder="1" applyAlignment="1">
      <alignment horizontal="left" vertical="top" wrapText="1"/>
    </xf>
    <xf numFmtId="0" fontId="7" fillId="0" borderId="0" xfId="0" applyNumberFormat="1" applyFont="1" applyBorder="1" applyAlignment="1">
      <alignment vertical="top" wrapText="1" shrinkToFit="1"/>
    </xf>
    <xf numFmtId="165" fontId="7" fillId="0" borderId="0" xfId="0" applyNumberFormat="1" applyFont="1" applyBorder="1" applyAlignment="1">
      <alignment vertical="top" wrapText="1" shrinkToFit="1"/>
    </xf>
    <xf numFmtId="4" fontId="7" fillId="0" borderId="0" xfId="0" applyNumberFormat="1" applyFont="1" applyBorder="1" applyAlignment="1">
      <alignment vertical="top" wrapText="1" shrinkToFit="1"/>
    </xf>
    <xf numFmtId="4" fontId="7" fillId="0" borderId="38" xfId="0" applyNumberFormat="1" applyFont="1" applyBorder="1" applyAlignment="1">
      <alignment vertical="top" wrapText="1" shrinkToFit="1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0" fontId="15" fillId="0" borderId="37" xfId="0" applyNumberFormat="1" applyFont="1" applyBorder="1" applyAlignment="1">
      <alignment horizontal="left" vertical="top" wrapText="1"/>
    </xf>
    <xf numFmtId="4" fontId="15" fillId="0" borderId="38" xfId="0" applyNumberFormat="1" applyFont="1" applyBorder="1" applyAlignment="1">
      <alignment vertical="top" wrapText="1" shrinkToFit="1"/>
    </xf>
    <xf numFmtId="0" fontId="15" fillId="0" borderId="25" xfId="0" applyNumberFormat="1" applyFont="1" applyBorder="1" applyAlignment="1">
      <alignment vertical="top" wrapText="1" shrinkToFit="1"/>
    </xf>
    <xf numFmtId="165" fontId="15" fillId="0" borderId="25" xfId="0" applyNumberFormat="1" applyFont="1" applyBorder="1" applyAlignment="1">
      <alignment vertical="top" wrapText="1" shrinkToFit="1"/>
    </xf>
    <xf numFmtId="4" fontId="15" fillId="0" borderId="25" xfId="0" applyNumberFormat="1" applyFont="1" applyBorder="1" applyAlignment="1">
      <alignment vertical="top" wrapText="1" shrinkToFit="1"/>
    </xf>
    <xf numFmtId="4" fontId="15" fillId="0" borderId="67" xfId="0" applyNumberFormat="1" applyFont="1" applyBorder="1" applyAlignment="1">
      <alignment vertical="top" wrapText="1" shrinkToFit="1"/>
    </xf>
    <xf numFmtId="0" fontId="7" fillId="0" borderId="61" xfId="0" applyNumberFormat="1" applyFont="1" applyBorder="1" applyAlignment="1">
      <alignment vertical="top" wrapText="1"/>
    </xf>
    <xf numFmtId="0" fontId="7" fillId="0" borderId="61" xfId="0" applyNumberFormat="1" applyFont="1" applyBorder="1" applyAlignment="1">
      <alignment horizontal="left" vertical="top" wrapText="1"/>
    </xf>
    <xf numFmtId="0" fontId="7" fillId="0" borderId="59" xfId="0" applyNumberFormat="1" applyFont="1" applyBorder="1" applyAlignment="1">
      <alignment vertical="top" wrapText="1" shrinkToFit="1"/>
    </xf>
    <xf numFmtId="165" fontId="7" fillId="0" borderId="59" xfId="0" applyNumberFormat="1" applyFont="1" applyBorder="1" applyAlignment="1">
      <alignment vertical="top" wrapText="1" shrinkToFit="1"/>
    </xf>
    <xf numFmtId="4" fontId="7" fillId="0" borderId="59" xfId="0" applyNumberFormat="1" applyFont="1" applyBorder="1" applyAlignment="1">
      <alignment vertical="top" wrapText="1" shrinkToFit="1"/>
    </xf>
    <xf numFmtId="4" fontId="7" fillId="0" borderId="60" xfId="0" applyNumberFormat="1" applyFont="1" applyBorder="1" applyAlignment="1">
      <alignment vertical="top" wrapText="1" shrinkToFit="1"/>
    </xf>
    <xf numFmtId="0" fontId="5" fillId="0" borderId="0" xfId="0" applyFont="1" applyAlignment="1">
      <alignment horizontal="center" vertical="top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32" xfId="0" applyNumberFormat="1" applyFill="1" applyBorder="1" applyAlignment="1">
      <alignment horizontal="left" vertical="top" wrapText="1"/>
    </xf>
    <xf numFmtId="165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9" fillId="0" borderId="0" xfId="0" applyFont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254" t="s">
        <v>0</v>
      </c>
      <c r="C5" s="254"/>
      <c r="D5" s="254"/>
      <c r="E5" s="254"/>
      <c r="F5" s="254"/>
      <c r="G5" s="255"/>
      <c r="H5" s="15"/>
    </row>
    <row r="6" spans="1:8">
      <c r="A6" s="20" t="s">
        <v>6</v>
      </c>
      <c r="B6" s="256"/>
      <c r="C6" s="256"/>
      <c r="D6" s="256"/>
      <c r="E6" s="256"/>
      <c r="F6" s="256"/>
      <c r="G6" s="257"/>
      <c r="H6" s="15"/>
    </row>
    <row r="7" spans="1:8">
      <c r="A7" s="20" t="s">
        <v>7</v>
      </c>
      <c r="B7" s="256"/>
      <c r="C7" s="256"/>
      <c r="D7" s="256"/>
      <c r="E7" s="256"/>
      <c r="F7" s="256"/>
      <c r="G7" s="257"/>
      <c r="H7" s="15"/>
    </row>
    <row r="8" spans="1:8">
      <c r="A8" s="20" t="s">
        <v>8</v>
      </c>
      <c r="B8" s="256"/>
      <c r="C8" s="256"/>
      <c r="D8" s="256"/>
      <c r="E8" s="256"/>
      <c r="F8" s="256"/>
      <c r="G8" s="257"/>
      <c r="H8" s="15"/>
    </row>
    <row r="9" spans="1:8">
      <c r="A9" s="20" t="s">
        <v>9</v>
      </c>
      <c r="B9" s="256"/>
      <c r="C9" s="256"/>
      <c r="D9" s="256"/>
      <c r="E9" s="256"/>
      <c r="F9" s="256"/>
      <c r="G9" s="257"/>
      <c r="H9" s="15"/>
    </row>
    <row r="10" spans="1:8">
      <c r="A10" s="20" t="s">
        <v>10</v>
      </c>
      <c r="B10" s="256"/>
      <c r="C10" s="256"/>
      <c r="D10" s="256"/>
      <c r="E10" s="256"/>
      <c r="F10" s="256"/>
      <c r="G10" s="257"/>
      <c r="H10" s="15"/>
    </row>
    <row r="11" spans="1:8">
      <c r="A11" s="20" t="s">
        <v>11</v>
      </c>
      <c r="B11" s="246"/>
      <c r="C11" s="246"/>
      <c r="D11" s="246"/>
      <c r="E11" s="246"/>
      <c r="F11" s="246"/>
      <c r="G11" s="247"/>
      <c r="H11" s="15"/>
    </row>
    <row r="12" spans="1:8">
      <c r="A12" s="20" t="s">
        <v>12</v>
      </c>
      <c r="B12" s="248"/>
      <c r="C12" s="249"/>
      <c r="D12" s="249"/>
      <c r="E12" s="249"/>
      <c r="F12" s="249"/>
      <c r="G12" s="250"/>
      <c r="H12" s="15"/>
    </row>
    <row r="13" spans="1:8" ht="13.5" thickBot="1">
      <c r="A13" s="21" t="s">
        <v>13</v>
      </c>
      <c r="B13" s="251"/>
      <c r="C13" s="251"/>
      <c r="D13" s="251"/>
      <c r="E13" s="251"/>
      <c r="F13" s="251"/>
      <c r="G13" s="252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253" t="s">
        <v>41</v>
      </c>
      <c r="B17" s="253"/>
      <c r="C17" s="253"/>
      <c r="D17" s="253"/>
      <c r="E17" s="253"/>
      <c r="F17" s="253"/>
      <c r="G17" s="253"/>
      <c r="H17" s="15"/>
    </row>
  </sheetData>
  <sheetProtection password="C71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24"/>
  <sheetViews>
    <sheetView showGridLines="0" topLeftCell="B1" zoomScaleNormal="100" zoomScaleSheetLayoutView="75" workbookViewId="0">
      <selection activeCell="J23" sqref="J23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42</v>
      </c>
      <c r="F5" s="10"/>
      <c r="G5" s="11"/>
      <c r="I5" s="11"/>
    </row>
    <row r="6" spans="1:14" ht="13.5" customHeight="1">
      <c r="B6" s="10"/>
      <c r="C6" s="37"/>
      <c r="D6" s="79" t="s">
        <v>43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12"/>
      <c r="H11" s="13" t="s">
        <v>2</v>
      </c>
      <c r="J11" s="51"/>
    </row>
    <row r="12" spans="1:14">
      <c r="D12" s="12"/>
      <c r="H12" s="13" t="s">
        <v>3</v>
      </c>
      <c r="J12" s="51"/>
    </row>
    <row r="13" spans="1:14" ht="12" customHeight="1">
      <c r="C13" s="13"/>
      <c r="D13" s="12"/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16" ht="12" customHeight="1">
      <c r="C17" s="13"/>
      <c r="D17" s="12"/>
      <c r="H17" s="13"/>
      <c r="J17" s="52"/>
    </row>
    <row r="18" spans="1:16" ht="12" customHeight="1">
      <c r="J18" s="52"/>
    </row>
    <row r="19" spans="1:16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80"/>
      <c r="B21" s="81" t="s">
        <v>20</v>
      </c>
      <c r="C21" s="82"/>
      <c r="D21" s="82"/>
      <c r="E21" s="83"/>
      <c r="F21" s="84"/>
      <c r="G21" s="84"/>
      <c r="H21" s="88" t="s">
        <v>21</v>
      </c>
      <c r="I21" s="89" t="s">
        <v>22</v>
      </c>
      <c r="J21" s="90" t="s">
        <v>23</v>
      </c>
    </row>
    <row r="22" spans="1:16">
      <c r="A22" s="85"/>
      <c r="B22" s="85" t="s">
        <v>44</v>
      </c>
      <c r="C22" s="86"/>
      <c r="D22" s="86"/>
      <c r="E22" s="86"/>
      <c r="F22" s="86"/>
      <c r="G22" s="87"/>
      <c r="H22" s="91"/>
      <c r="I22" s="92">
        <v>1</v>
      </c>
      <c r="J22" s="93"/>
    </row>
    <row r="23" spans="1:16">
      <c r="A23" s="85"/>
      <c r="B23" s="85" t="s">
        <v>45</v>
      </c>
      <c r="C23" s="86" t="s">
        <v>46</v>
      </c>
      <c r="D23" s="86"/>
      <c r="E23" s="86"/>
      <c r="F23" s="86"/>
      <c r="G23" s="87"/>
      <c r="H23" s="91"/>
      <c r="I23" s="92">
        <v>5</v>
      </c>
      <c r="J23" s="93">
        <f>'Rekapitulace Objekt 01'!H23</f>
        <v>0</v>
      </c>
      <c r="O23" t="s">
        <v>1264</v>
      </c>
      <c r="P23" t="s">
        <v>1264</v>
      </c>
    </row>
    <row r="24" spans="1:16" ht="25.5" customHeight="1">
      <c r="A24" s="95"/>
      <c r="B24" s="258" t="s">
        <v>47</v>
      </c>
      <c r="C24" s="259"/>
      <c r="D24" s="259"/>
      <c r="E24" s="259"/>
      <c r="F24" s="96"/>
      <c r="G24" s="97"/>
      <c r="H24" s="98"/>
      <c r="I24" s="99"/>
      <c r="J24" s="94">
        <f>SUM(J22:J23)</f>
        <v>0</v>
      </c>
    </row>
  </sheetData>
  <sheetProtection password="C71F" sheet="1" objects="1" scenarios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>
      <c r="A1" s="23" t="s">
        <v>1</v>
      </c>
      <c r="B1" s="28" t="str">
        <f>Stavba!CisloStavby</f>
        <v>2220/17</v>
      </c>
      <c r="C1" s="31" t="str">
        <f>Stavba!NazevStavby</f>
        <v>Stavební úpravy objektu šaten SÚS JmK, Vyškov</v>
      </c>
      <c r="D1" s="31"/>
      <c r="E1" s="31"/>
      <c r="F1" s="31"/>
      <c r="G1" s="24"/>
      <c r="H1" s="33"/>
    </row>
    <row r="2" spans="1:8" ht="13.5" thickBot="1">
      <c r="A2" s="25" t="s">
        <v>29</v>
      </c>
      <c r="B2" s="30"/>
      <c r="C2" s="261"/>
      <c r="D2" s="261"/>
      <c r="E2" s="261"/>
      <c r="F2" s="261"/>
      <c r="G2" s="26" t="s">
        <v>15</v>
      </c>
      <c r="H2" s="34" t="s">
        <v>16</v>
      </c>
    </row>
    <row r="3" spans="1:8" ht="13.5" thickTop="1"/>
    <row r="4" spans="1:8" ht="18">
      <c r="A4" s="260" t="s">
        <v>17</v>
      </c>
      <c r="B4" s="260"/>
      <c r="C4" s="260"/>
      <c r="D4" s="260"/>
      <c r="E4" s="260"/>
      <c r="F4" s="260"/>
      <c r="G4" s="260"/>
      <c r="H4" s="260"/>
    </row>
    <row r="6" spans="1:8" ht="15.75">
      <c r="A6" s="32" t="s">
        <v>25</v>
      </c>
      <c r="B6" s="29">
        <f>B2</f>
        <v>0</v>
      </c>
    </row>
    <row r="7" spans="1:8" ht="15.75">
      <c r="B7" s="262">
        <f>C2</f>
        <v>0</v>
      </c>
      <c r="C7" s="263"/>
      <c r="D7" s="263"/>
      <c r="E7" s="263"/>
      <c r="F7" s="263"/>
      <c r="G7" s="263"/>
    </row>
    <row r="9" spans="1:8" s="32" customFormat="1" ht="12.75" customHeight="1">
      <c r="A9" s="32" t="s">
        <v>28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C71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264" t="s">
        <v>30</v>
      </c>
      <c r="B1" s="264"/>
      <c r="C1" s="265"/>
      <c r="D1" s="264"/>
      <c r="E1" s="264"/>
      <c r="F1" s="264"/>
      <c r="G1" s="264"/>
    </row>
    <row r="2" spans="1:7" ht="13.5" thickTop="1">
      <c r="A2" s="55" t="s">
        <v>31</v>
      </c>
      <c r="B2" s="56"/>
      <c r="C2" s="266"/>
      <c r="D2" s="266"/>
      <c r="E2" s="266"/>
      <c r="F2" s="266"/>
      <c r="G2" s="267"/>
    </row>
    <row r="3" spans="1:7">
      <c r="A3" s="57" t="s">
        <v>32</v>
      </c>
      <c r="B3" s="58"/>
      <c r="C3" s="268"/>
      <c r="D3" s="268"/>
      <c r="E3" s="268"/>
      <c r="F3" s="268"/>
      <c r="G3" s="269"/>
    </row>
    <row r="4" spans="1:7" ht="13.5" thickBot="1">
      <c r="A4" s="59" t="s">
        <v>33</v>
      </c>
      <c r="B4" s="60"/>
      <c r="C4" s="270"/>
      <c r="D4" s="270"/>
      <c r="E4" s="270"/>
      <c r="F4" s="270"/>
      <c r="G4" s="271"/>
    </row>
    <row r="5" spans="1:7" ht="14.25" thickTop="1" thickBot="1">
      <c r="B5" s="61"/>
      <c r="C5" s="62"/>
      <c r="D5" s="63"/>
    </row>
    <row r="6" spans="1:7" ht="13.5" thickBot="1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C71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workbookViewId="0">
      <selection activeCell="K32" sqref="K32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>
      <c r="A1" s="23" t="s">
        <v>1</v>
      </c>
      <c r="B1" s="28" t="str">
        <f>Stavba!CisloStavby</f>
        <v>2220/17</v>
      </c>
      <c r="C1" s="31" t="str">
        <f>Stavba!NazevStavby</f>
        <v>Stavební úpravy objektu šaten SÚS JmK, Vyškov</v>
      </c>
      <c r="D1" s="31"/>
      <c r="E1" s="31"/>
      <c r="F1" s="31"/>
      <c r="G1" s="24"/>
      <c r="H1" s="33"/>
    </row>
    <row r="2" spans="1:10" ht="13.5" customHeight="1" thickBot="1">
      <c r="A2" s="25" t="s">
        <v>29</v>
      </c>
      <c r="B2" s="100" t="s">
        <v>45</v>
      </c>
      <c r="C2" s="272" t="s">
        <v>46</v>
      </c>
      <c r="D2" s="261"/>
      <c r="E2" s="261"/>
      <c r="F2" s="261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260" t="s">
        <v>17</v>
      </c>
      <c r="B4" s="260"/>
      <c r="C4" s="260"/>
      <c r="D4" s="260"/>
      <c r="E4" s="260"/>
      <c r="F4" s="260"/>
      <c r="G4" s="260"/>
      <c r="H4" s="260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01</v>
      </c>
      <c r="H6" s="35"/>
    </row>
    <row r="7" spans="1:10" ht="15.75" customHeight="1">
      <c r="B7" s="262" t="str">
        <f>C2</f>
        <v>Objekt šaten</v>
      </c>
      <c r="C7" s="263"/>
      <c r="D7" s="263"/>
      <c r="E7" s="263"/>
      <c r="F7" s="263"/>
      <c r="G7" s="263"/>
      <c r="H7" s="35"/>
    </row>
    <row r="8" spans="1:10" ht="12.75" customHeight="1">
      <c r="H8" s="35"/>
    </row>
    <row r="9" spans="1:10" ht="12.75" customHeight="1">
      <c r="A9" s="32" t="s">
        <v>28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48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01" t="s">
        <v>49</v>
      </c>
      <c r="B16" s="102"/>
      <c r="C16" s="102"/>
      <c r="D16" s="102"/>
      <c r="E16" s="102"/>
      <c r="F16" s="102"/>
      <c r="G16" s="102"/>
      <c r="H16" s="103"/>
      <c r="I16" s="32"/>
      <c r="J16" s="32"/>
    </row>
    <row r="17" spans="1:16" ht="12.75" customHeight="1">
      <c r="A17" s="109" t="s">
        <v>50</v>
      </c>
      <c r="B17" s="110"/>
      <c r="C17" s="111"/>
      <c r="D17" s="111"/>
      <c r="E17" s="111"/>
      <c r="F17" s="111"/>
      <c r="G17" s="112"/>
      <c r="H17" s="113" t="s">
        <v>51</v>
      </c>
      <c r="I17" s="32"/>
      <c r="J17" s="32"/>
    </row>
    <row r="18" spans="1:16" ht="12.75" customHeight="1">
      <c r="A18" s="107" t="s">
        <v>52</v>
      </c>
      <c r="B18" s="105" t="s">
        <v>53</v>
      </c>
      <c r="C18" s="104"/>
      <c r="D18" s="104"/>
      <c r="E18" s="104"/>
      <c r="F18" s="104"/>
      <c r="G18" s="106"/>
      <c r="H18" s="108">
        <f>'01 22200101a Pol'!G285</f>
        <v>0</v>
      </c>
      <c r="I18" s="32"/>
      <c r="J18" s="32"/>
      <c r="O18">
        <f>'01 22200101a Pol'!AN283</f>
        <v>0</v>
      </c>
      <c r="P18">
        <f>'01 22200101a Pol'!AO283</f>
        <v>0</v>
      </c>
    </row>
    <row r="19" spans="1:16" ht="12.75" customHeight="1">
      <c r="A19" s="107" t="s">
        <v>54</v>
      </c>
      <c r="B19" s="105" t="s">
        <v>55</v>
      </c>
      <c r="C19" s="104"/>
      <c r="D19" s="104"/>
      <c r="E19" s="104"/>
      <c r="F19" s="104"/>
      <c r="G19" s="106"/>
      <c r="H19" s="108">
        <f>'01 22200101b Pol'!G206</f>
        <v>0</v>
      </c>
      <c r="I19" s="32"/>
      <c r="J19" s="32"/>
      <c r="O19">
        <f>'01 22200101b Pol'!AN200</f>
        <v>0</v>
      </c>
      <c r="P19">
        <f>'01 22200101b Pol'!AO200</f>
        <v>0</v>
      </c>
    </row>
    <row r="20" spans="1:16" ht="12.75" customHeight="1">
      <c r="A20" s="107" t="s">
        <v>56</v>
      </c>
      <c r="B20" s="105" t="s">
        <v>57</v>
      </c>
      <c r="C20" s="104"/>
      <c r="D20" s="104"/>
      <c r="E20" s="104"/>
      <c r="F20" s="104"/>
      <c r="G20" s="106"/>
      <c r="H20" s="108">
        <f>'01 22200101c Pol'!G492</f>
        <v>0</v>
      </c>
      <c r="I20" s="32"/>
      <c r="J20" s="32"/>
      <c r="O20">
        <f>'01 22200101c Pol'!AN487</f>
        <v>0</v>
      </c>
      <c r="P20">
        <f>'01 22200101c Pol'!AO487</f>
        <v>0</v>
      </c>
    </row>
    <row r="21" spans="1:16" ht="12.75" customHeight="1">
      <c r="A21" s="107" t="s">
        <v>58</v>
      </c>
      <c r="B21" s="105" t="s">
        <v>59</v>
      </c>
      <c r="C21" s="104"/>
      <c r="D21" s="104"/>
      <c r="E21" s="104"/>
      <c r="F21" s="104"/>
      <c r="G21" s="106"/>
      <c r="H21" s="108">
        <f>'01 22200101d Pol'!G173</f>
        <v>0</v>
      </c>
      <c r="I21" s="32"/>
      <c r="J21" s="32"/>
      <c r="O21">
        <f>'01 22200101d Pol'!AN169</f>
        <v>0</v>
      </c>
      <c r="P21">
        <f>'01 22200101d Pol'!AO169</f>
        <v>0</v>
      </c>
    </row>
    <row r="22" spans="1:16" ht="12.75" customHeight="1">
      <c r="A22" s="107" t="s">
        <v>1265</v>
      </c>
      <c r="B22" s="105" t="s">
        <v>1266</v>
      </c>
      <c r="C22" s="104"/>
      <c r="D22" s="104"/>
      <c r="E22" s="104"/>
      <c r="F22" s="104"/>
      <c r="G22" s="106"/>
      <c r="H22" s="108">
        <f>SUM('Ústřední topení'!G88,'Vnitřní plynovod'!G36,Zdravotechnika!G113,Vzduchotechnika!G31)</f>
        <v>0</v>
      </c>
      <c r="I22" s="32"/>
      <c r="J22" s="32"/>
    </row>
    <row r="23" spans="1:16" ht="12.75" customHeight="1" thickBot="1">
      <c r="A23" s="114"/>
      <c r="B23" s="115" t="s">
        <v>60</v>
      </c>
      <c r="C23" s="116"/>
      <c r="D23" s="117" t="str">
        <f>B2</f>
        <v>01</v>
      </c>
      <c r="E23" s="116"/>
      <c r="F23" s="116"/>
      <c r="G23" s="118"/>
      <c r="H23" s="119">
        <f>SUM(H18:H22)</f>
        <v>0</v>
      </c>
      <c r="I23" s="32"/>
      <c r="J23" s="32"/>
    </row>
    <row r="24" spans="1:16" ht="12.75" customHeight="1">
      <c r="A24" s="32"/>
      <c r="B24" s="32"/>
      <c r="C24" s="32"/>
      <c r="D24" s="32"/>
      <c r="E24" s="32"/>
      <c r="F24" s="32"/>
      <c r="G24" s="32"/>
      <c r="H24" s="36"/>
      <c r="I24" s="32"/>
      <c r="J24" s="32"/>
    </row>
    <row r="25" spans="1:16" ht="12.75" customHeight="1">
      <c r="A25" s="32"/>
      <c r="B25" s="32"/>
      <c r="C25" s="32"/>
      <c r="D25" s="32"/>
      <c r="E25" s="32"/>
      <c r="F25" s="32"/>
      <c r="G25" s="32"/>
      <c r="H25" s="36"/>
      <c r="I25" s="32"/>
      <c r="J25" s="32"/>
    </row>
    <row r="26" spans="1:16" ht="12.75" customHeight="1">
      <c r="A26" s="32"/>
      <c r="B26" s="32"/>
      <c r="C26" s="32"/>
      <c r="D26" s="32"/>
      <c r="E26" s="32"/>
      <c r="F26" s="32"/>
      <c r="G26" s="32"/>
      <c r="H26" s="36"/>
      <c r="I26" s="32"/>
      <c r="J26" s="32"/>
    </row>
    <row r="27" spans="1:16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16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  <row r="51" spans="1:10" ht="12.75" customHeight="1">
      <c r="A51" s="32"/>
      <c r="B51" s="32"/>
      <c r="C51" s="32"/>
      <c r="D51" s="32"/>
      <c r="E51" s="32"/>
      <c r="F51" s="32"/>
      <c r="G51" s="32"/>
      <c r="H51" s="36"/>
      <c r="I51" s="32"/>
      <c r="J51" s="32"/>
    </row>
  </sheetData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85"/>
  <sheetViews>
    <sheetView showGridLines="0" topLeftCell="A245" workbookViewId="0">
      <selection activeCell="F281" sqref="F28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00" t="s">
        <v>61</v>
      </c>
      <c r="B1" s="264"/>
      <c r="C1" s="265"/>
      <c r="D1" s="264"/>
      <c r="E1" s="264"/>
      <c r="F1" s="264"/>
      <c r="G1" s="264"/>
      <c r="H1" s="54"/>
      <c r="I1" s="54"/>
      <c r="J1" s="54"/>
    </row>
    <row r="2" spans="1:60" ht="13.5" thickTop="1">
      <c r="A2" s="55" t="s">
        <v>31</v>
      </c>
      <c r="B2" s="56" t="s">
        <v>42</v>
      </c>
      <c r="C2" s="301" t="s">
        <v>43</v>
      </c>
      <c r="D2" s="266"/>
      <c r="E2" s="266"/>
      <c r="F2" s="266"/>
      <c r="G2" s="267"/>
      <c r="H2" s="54"/>
      <c r="I2" s="54"/>
      <c r="J2" s="54"/>
    </row>
    <row r="3" spans="1:60">
      <c r="A3" s="57" t="s">
        <v>32</v>
      </c>
      <c r="B3" s="58" t="s">
        <v>45</v>
      </c>
      <c r="C3" s="302" t="s">
        <v>46</v>
      </c>
      <c r="D3" s="268"/>
      <c r="E3" s="268"/>
      <c r="F3" s="268"/>
      <c r="G3" s="269"/>
      <c r="H3" s="54"/>
      <c r="I3" s="54"/>
      <c r="J3" s="54"/>
    </row>
    <row r="4" spans="1:60" ht="13.5" thickBot="1">
      <c r="A4" s="120" t="s">
        <v>33</v>
      </c>
      <c r="B4" s="121" t="s">
        <v>52</v>
      </c>
      <c r="C4" s="303" t="s">
        <v>53</v>
      </c>
      <c r="D4" s="304"/>
      <c r="E4" s="304"/>
      <c r="F4" s="304"/>
      <c r="G4" s="305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22" t="s">
        <v>34</v>
      </c>
      <c r="B6" s="125" t="s">
        <v>35</v>
      </c>
      <c r="C6" s="126" t="s">
        <v>36</v>
      </c>
      <c r="D6" s="123" t="s">
        <v>37</v>
      </c>
      <c r="E6" s="124" t="s">
        <v>38</v>
      </c>
      <c r="F6" s="127" t="s">
        <v>39</v>
      </c>
      <c r="G6" s="151" t="s">
        <v>40</v>
      </c>
      <c r="H6" s="152" t="s">
        <v>62</v>
      </c>
      <c r="I6" s="130" t="s">
        <v>63</v>
      </c>
      <c r="J6" s="54"/>
    </row>
    <row r="7" spans="1:60">
      <c r="A7" s="153"/>
      <c r="B7" s="154" t="s">
        <v>64</v>
      </c>
      <c r="C7" s="306" t="s">
        <v>65</v>
      </c>
      <c r="D7" s="306"/>
      <c r="E7" s="307"/>
      <c r="F7" s="308"/>
      <c r="G7" s="308"/>
      <c r="H7" s="155"/>
      <c r="I7" s="156"/>
      <c r="J7" s="54"/>
    </row>
    <row r="8" spans="1:60">
      <c r="A8" s="147" t="s">
        <v>66</v>
      </c>
      <c r="B8" s="131" t="s">
        <v>67</v>
      </c>
      <c r="C8" s="165" t="s">
        <v>68</v>
      </c>
      <c r="D8" s="133"/>
      <c r="E8" s="138"/>
      <c r="F8" s="309">
        <f>SUM(G9:G18)</f>
        <v>0</v>
      </c>
      <c r="G8" s="310"/>
      <c r="H8" s="143"/>
      <c r="I8" s="149"/>
      <c r="J8" s="54"/>
    </row>
    <row r="9" spans="1:60" outlineLevel="1">
      <c r="A9" s="148"/>
      <c r="B9" s="294" t="s">
        <v>69</v>
      </c>
      <c r="C9" s="295"/>
      <c r="D9" s="296"/>
      <c r="E9" s="297"/>
      <c r="F9" s="298"/>
      <c r="G9" s="299"/>
      <c r="H9" s="144"/>
      <c r="I9" s="150"/>
      <c r="J9" s="128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>
      <c r="A10" s="148"/>
      <c r="B10" s="280" t="s">
        <v>70</v>
      </c>
      <c r="C10" s="281"/>
      <c r="D10" s="282"/>
      <c r="E10" s="283"/>
      <c r="F10" s="284"/>
      <c r="G10" s="285"/>
      <c r="H10" s="144"/>
      <c r="I10" s="150"/>
      <c r="J10" s="128"/>
      <c r="K10" s="32">
        <v>2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>
      <c r="A11" s="148">
        <v>1</v>
      </c>
      <c r="B11" s="132" t="s">
        <v>71</v>
      </c>
      <c r="C11" s="166" t="s">
        <v>72</v>
      </c>
      <c r="D11" s="134" t="s">
        <v>73</v>
      </c>
      <c r="E11" s="139">
        <v>0.48249999999999998</v>
      </c>
      <c r="F11" s="146"/>
      <c r="G11" s="145">
        <f>E11*F11</f>
        <v>0</v>
      </c>
      <c r="H11" s="144" t="s">
        <v>74</v>
      </c>
      <c r="I11" s="150" t="s">
        <v>75</v>
      </c>
      <c r="J11" s="12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ht="22.5" outlineLevel="1">
      <c r="A12" s="148"/>
      <c r="B12" s="132"/>
      <c r="C12" s="167" t="s">
        <v>76</v>
      </c>
      <c r="D12" s="135"/>
      <c r="E12" s="140">
        <v>0.48249999999999998</v>
      </c>
      <c r="F12" s="145"/>
      <c r="G12" s="145"/>
      <c r="H12" s="144"/>
      <c r="I12" s="150"/>
      <c r="J12" s="12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outlineLevel="1">
      <c r="A13" s="148"/>
      <c r="B13" s="280" t="s">
        <v>77</v>
      </c>
      <c r="C13" s="281"/>
      <c r="D13" s="282"/>
      <c r="E13" s="283"/>
      <c r="F13" s="284"/>
      <c r="G13" s="285"/>
      <c r="H13" s="144"/>
      <c r="I13" s="150"/>
      <c r="J13" s="128"/>
      <c r="K13" s="32">
        <v>1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ht="22.5" outlineLevel="1">
      <c r="A14" s="148"/>
      <c r="B14" s="280" t="s">
        <v>78</v>
      </c>
      <c r="C14" s="281"/>
      <c r="D14" s="282"/>
      <c r="E14" s="283"/>
      <c r="F14" s="284"/>
      <c r="G14" s="285"/>
      <c r="H14" s="144"/>
      <c r="I14" s="150"/>
      <c r="J14" s="12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129" t="str">
        <f>B14</f>
        <v>bednění svislé nebo šikmé (odkloněné), půdorysně přímé nebo zalomené, stěn základových patek ve volných nebo zapažených jámách, rýhách, šachtách, včetně případných vzpěr,</v>
      </c>
      <c r="BA14" s="32"/>
      <c r="BB14" s="32"/>
      <c r="BC14" s="32"/>
      <c r="BD14" s="32"/>
      <c r="BE14" s="32"/>
      <c r="BF14" s="32"/>
      <c r="BG14" s="32"/>
      <c r="BH14" s="32"/>
    </row>
    <row r="15" spans="1:60" outlineLevel="1">
      <c r="A15" s="148">
        <v>2</v>
      </c>
      <c r="B15" s="132" t="s">
        <v>79</v>
      </c>
      <c r="C15" s="166" t="s">
        <v>80</v>
      </c>
      <c r="D15" s="134" t="s">
        <v>81</v>
      </c>
      <c r="E15" s="139">
        <v>3</v>
      </c>
      <c r="F15" s="146"/>
      <c r="G15" s="145">
        <f>E15*F15</f>
        <v>0</v>
      </c>
      <c r="H15" s="144" t="s">
        <v>74</v>
      </c>
      <c r="I15" s="150" t="s">
        <v>75</v>
      </c>
      <c r="J15" s="12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>
      <c r="A16" s="148"/>
      <c r="B16" s="132"/>
      <c r="C16" s="167" t="s">
        <v>82</v>
      </c>
      <c r="D16" s="135"/>
      <c r="E16" s="140">
        <v>3</v>
      </c>
      <c r="F16" s="145"/>
      <c r="G16" s="145"/>
      <c r="H16" s="144"/>
      <c r="I16" s="150"/>
      <c r="J16" s="12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>
      <c r="A17" s="148">
        <v>3</v>
      </c>
      <c r="B17" s="132" t="s">
        <v>83</v>
      </c>
      <c r="C17" s="166" t="s">
        <v>84</v>
      </c>
      <c r="D17" s="134" t="s">
        <v>81</v>
      </c>
      <c r="E17" s="139">
        <v>3</v>
      </c>
      <c r="F17" s="146"/>
      <c r="G17" s="145">
        <f>E17*F17</f>
        <v>0</v>
      </c>
      <c r="H17" s="144" t="s">
        <v>74</v>
      </c>
      <c r="I17" s="150" t="s">
        <v>75</v>
      </c>
      <c r="J17" s="12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>
      <c r="A18" s="148"/>
      <c r="B18" s="132"/>
      <c r="C18" s="288" t="s">
        <v>85</v>
      </c>
      <c r="D18" s="277"/>
      <c r="E18" s="278"/>
      <c r="F18" s="279"/>
      <c r="G18" s="289"/>
      <c r="H18" s="144"/>
      <c r="I18" s="150"/>
      <c r="J18" s="12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29" t="str">
        <f>C18</f>
        <v>Včetně očištění, vytřídění a uložení bednícího materiálu.</v>
      </c>
      <c r="BB18" s="32"/>
      <c r="BC18" s="32"/>
      <c r="BD18" s="32"/>
      <c r="BE18" s="32"/>
      <c r="BF18" s="32"/>
      <c r="BG18" s="32"/>
      <c r="BH18" s="32"/>
    </row>
    <row r="19" spans="1:60">
      <c r="A19" s="147" t="s">
        <v>66</v>
      </c>
      <c r="B19" s="131" t="s">
        <v>86</v>
      </c>
      <c r="C19" s="165" t="s">
        <v>87</v>
      </c>
      <c r="D19" s="133"/>
      <c r="E19" s="138"/>
      <c r="F19" s="286">
        <f>SUM(G20:G25)</f>
        <v>0</v>
      </c>
      <c r="G19" s="287"/>
      <c r="H19" s="143"/>
      <c r="I19" s="149"/>
      <c r="J19" s="54"/>
    </row>
    <row r="20" spans="1:60" outlineLevel="1">
      <c r="A20" s="148"/>
      <c r="B20" s="294" t="s">
        <v>88</v>
      </c>
      <c r="C20" s="295"/>
      <c r="D20" s="296"/>
      <c r="E20" s="297"/>
      <c r="F20" s="298"/>
      <c r="G20" s="299"/>
      <c r="H20" s="144"/>
      <c r="I20" s="150"/>
      <c r="J20" s="128"/>
      <c r="K20" s="32">
        <v>1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>
      <c r="A21" s="148"/>
      <c r="B21" s="280" t="s">
        <v>89</v>
      </c>
      <c r="C21" s="281"/>
      <c r="D21" s="282"/>
      <c r="E21" s="283"/>
      <c r="F21" s="284"/>
      <c r="G21" s="285"/>
      <c r="H21" s="144"/>
      <c r="I21" s="150"/>
      <c r="J21" s="128"/>
      <c r="K21" s="32">
        <v>2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>
      <c r="A22" s="148">
        <v>4</v>
      </c>
      <c r="B22" s="132" t="s">
        <v>90</v>
      </c>
      <c r="C22" s="166" t="s">
        <v>91</v>
      </c>
      <c r="D22" s="134" t="s">
        <v>73</v>
      </c>
      <c r="E22" s="139">
        <v>1.6901999999999999</v>
      </c>
      <c r="F22" s="146"/>
      <c r="G22" s="145">
        <f>E22*F22</f>
        <v>0</v>
      </c>
      <c r="H22" s="144" t="s">
        <v>74</v>
      </c>
      <c r="I22" s="150" t="s">
        <v>75</v>
      </c>
      <c r="J22" s="12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>
        <v>21</v>
      </c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>
      <c r="A23" s="148"/>
      <c r="B23" s="132"/>
      <c r="C23" s="288" t="s">
        <v>92</v>
      </c>
      <c r="D23" s="277"/>
      <c r="E23" s="278"/>
      <c r="F23" s="279"/>
      <c r="G23" s="289"/>
      <c r="H23" s="144"/>
      <c r="I23" s="150"/>
      <c r="J23" s="12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29" t="str">
        <f>C23</f>
        <v>Včetně pomocného lešení o výšce podlahy do 1,90 m a pro zatížení do 1,5 kPa.</v>
      </c>
      <c r="BB23" s="32"/>
      <c r="BC23" s="32"/>
      <c r="BD23" s="32"/>
      <c r="BE23" s="32"/>
      <c r="BF23" s="32"/>
      <c r="BG23" s="32"/>
      <c r="BH23" s="32"/>
    </row>
    <row r="24" spans="1:60" outlineLevel="1">
      <c r="A24" s="148"/>
      <c r="B24" s="132"/>
      <c r="C24" s="167" t="s">
        <v>93</v>
      </c>
      <c r="D24" s="135"/>
      <c r="E24" s="140">
        <v>1.1952</v>
      </c>
      <c r="F24" s="145"/>
      <c r="G24" s="145"/>
      <c r="H24" s="144"/>
      <c r="I24" s="150"/>
      <c r="J24" s="128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>
      <c r="A25" s="148"/>
      <c r="B25" s="132"/>
      <c r="C25" s="167" t="s">
        <v>94</v>
      </c>
      <c r="D25" s="135"/>
      <c r="E25" s="140">
        <v>0.495</v>
      </c>
      <c r="F25" s="145"/>
      <c r="G25" s="145"/>
      <c r="H25" s="144"/>
      <c r="I25" s="150"/>
      <c r="J25" s="128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>
      <c r="A26" s="147" t="s">
        <v>66</v>
      </c>
      <c r="B26" s="131" t="s">
        <v>95</v>
      </c>
      <c r="C26" s="165" t="s">
        <v>96</v>
      </c>
      <c r="D26" s="133"/>
      <c r="E26" s="138"/>
      <c r="F26" s="286">
        <f>SUM(G27:G44)</f>
        <v>0</v>
      </c>
      <c r="G26" s="287"/>
      <c r="H26" s="143"/>
      <c r="I26" s="149"/>
      <c r="J26" s="54"/>
    </row>
    <row r="27" spans="1:60" outlineLevel="1">
      <c r="A27" s="148"/>
      <c r="B27" s="294" t="s">
        <v>97</v>
      </c>
      <c r="C27" s="295"/>
      <c r="D27" s="296"/>
      <c r="E27" s="297"/>
      <c r="F27" s="298"/>
      <c r="G27" s="299"/>
      <c r="H27" s="144"/>
      <c r="I27" s="150"/>
      <c r="J27" s="128"/>
      <c r="K27" s="32">
        <v>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>
      <c r="A28" s="148">
        <v>5</v>
      </c>
      <c r="B28" s="132" t="s">
        <v>98</v>
      </c>
      <c r="C28" s="166" t="s">
        <v>72</v>
      </c>
      <c r="D28" s="134" t="s">
        <v>73</v>
      </c>
      <c r="E28" s="139">
        <v>7.53287</v>
      </c>
      <c r="F28" s="146"/>
      <c r="G28" s="145">
        <f>E28*F28</f>
        <v>0</v>
      </c>
      <c r="H28" s="144" t="s">
        <v>74</v>
      </c>
      <c r="I28" s="150" t="s">
        <v>75</v>
      </c>
      <c r="J28" s="128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>
        <v>21</v>
      </c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>
      <c r="A29" s="148"/>
      <c r="B29" s="132"/>
      <c r="C29" s="167" t="s">
        <v>99</v>
      </c>
      <c r="D29" s="135"/>
      <c r="E29" s="140"/>
      <c r="F29" s="145"/>
      <c r="G29" s="145"/>
      <c r="H29" s="144"/>
      <c r="I29" s="150"/>
      <c r="J29" s="12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>
      <c r="A30" s="148"/>
      <c r="B30" s="132"/>
      <c r="C30" s="167" t="s">
        <v>100</v>
      </c>
      <c r="D30" s="135"/>
      <c r="E30" s="140">
        <v>4.0468999999999999</v>
      </c>
      <c r="F30" s="145"/>
      <c r="G30" s="145"/>
      <c r="H30" s="144"/>
      <c r="I30" s="150"/>
      <c r="J30" s="128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>
      <c r="A31" s="148"/>
      <c r="B31" s="132"/>
      <c r="C31" s="167" t="s">
        <v>101</v>
      </c>
      <c r="D31" s="135"/>
      <c r="E31" s="140">
        <v>3.4860000000000002</v>
      </c>
      <c r="F31" s="145"/>
      <c r="G31" s="145"/>
      <c r="H31" s="144"/>
      <c r="I31" s="150"/>
      <c r="J31" s="128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>
      <c r="A32" s="148"/>
      <c r="B32" s="280" t="s">
        <v>102</v>
      </c>
      <c r="C32" s="281"/>
      <c r="D32" s="282"/>
      <c r="E32" s="283"/>
      <c r="F32" s="284"/>
      <c r="G32" s="285"/>
      <c r="H32" s="144"/>
      <c r="I32" s="150"/>
      <c r="J32" s="128"/>
      <c r="K32" s="32">
        <v>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>
      <c r="A33" s="148"/>
      <c r="B33" s="280" t="s">
        <v>103</v>
      </c>
      <c r="C33" s="281"/>
      <c r="D33" s="282"/>
      <c r="E33" s="283"/>
      <c r="F33" s="284"/>
      <c r="G33" s="285"/>
      <c r="H33" s="144"/>
      <c r="I33" s="150"/>
      <c r="J33" s="128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>
      <c r="A34" s="148">
        <v>6</v>
      </c>
      <c r="B34" s="132" t="s">
        <v>104</v>
      </c>
      <c r="C34" s="166" t="s">
        <v>105</v>
      </c>
      <c r="D34" s="134" t="s">
        <v>106</v>
      </c>
      <c r="E34" s="139">
        <v>43.045000000000002</v>
      </c>
      <c r="F34" s="146"/>
      <c r="G34" s="145">
        <f>E34*F34</f>
        <v>0</v>
      </c>
      <c r="H34" s="144" t="s">
        <v>74</v>
      </c>
      <c r="I34" s="150" t="s">
        <v>75</v>
      </c>
      <c r="J34" s="128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>
      <c r="A35" s="148"/>
      <c r="B35" s="132"/>
      <c r="C35" s="167" t="s">
        <v>99</v>
      </c>
      <c r="D35" s="135"/>
      <c r="E35" s="140"/>
      <c r="F35" s="145"/>
      <c r="G35" s="145"/>
      <c r="H35" s="144"/>
      <c r="I35" s="150"/>
      <c r="J35" s="128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>
      <c r="A36" s="148"/>
      <c r="B36" s="132"/>
      <c r="C36" s="167" t="s">
        <v>107</v>
      </c>
      <c r="D36" s="135"/>
      <c r="E36" s="140">
        <v>23.125</v>
      </c>
      <c r="F36" s="145"/>
      <c r="G36" s="145"/>
      <c r="H36" s="144"/>
      <c r="I36" s="150"/>
      <c r="J36" s="128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>
      <c r="A37" s="148"/>
      <c r="B37" s="132"/>
      <c r="C37" s="167" t="s">
        <v>108</v>
      </c>
      <c r="D37" s="135"/>
      <c r="E37" s="140">
        <v>19.920000000000002</v>
      </c>
      <c r="F37" s="145"/>
      <c r="G37" s="145"/>
      <c r="H37" s="144"/>
      <c r="I37" s="150"/>
      <c r="J37" s="128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>
      <c r="A38" s="148">
        <v>7</v>
      </c>
      <c r="B38" s="132" t="s">
        <v>109</v>
      </c>
      <c r="C38" s="166" t="s">
        <v>110</v>
      </c>
      <c r="D38" s="134" t="s">
        <v>106</v>
      </c>
      <c r="E38" s="139">
        <v>43.045000000000002</v>
      </c>
      <c r="F38" s="146"/>
      <c r="G38" s="145">
        <f>E38*F38</f>
        <v>0</v>
      </c>
      <c r="H38" s="144" t="s">
        <v>74</v>
      </c>
      <c r="I38" s="150" t="s">
        <v>75</v>
      </c>
      <c r="J38" s="128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>
        <v>21</v>
      </c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>
      <c r="A39" s="148"/>
      <c r="B39" s="280" t="s">
        <v>111</v>
      </c>
      <c r="C39" s="281"/>
      <c r="D39" s="282"/>
      <c r="E39" s="283"/>
      <c r="F39" s="284"/>
      <c r="G39" s="285"/>
      <c r="H39" s="144"/>
      <c r="I39" s="150"/>
      <c r="J39" s="128"/>
      <c r="K39" s="32">
        <v>1</v>
      </c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>
      <c r="A40" s="148"/>
      <c r="B40" s="280" t="s">
        <v>112</v>
      </c>
      <c r="C40" s="281"/>
      <c r="D40" s="282"/>
      <c r="E40" s="283"/>
      <c r="F40" s="284"/>
      <c r="G40" s="285"/>
      <c r="H40" s="144"/>
      <c r="I40" s="150"/>
      <c r="J40" s="128"/>
      <c r="K40" s="32">
        <v>2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>
      <c r="A41" s="148">
        <v>8</v>
      </c>
      <c r="B41" s="132" t="s">
        <v>113</v>
      </c>
      <c r="C41" s="166" t="s">
        <v>114</v>
      </c>
      <c r="D41" s="134" t="s">
        <v>115</v>
      </c>
      <c r="E41" s="139">
        <v>0.49053000000000002</v>
      </c>
      <c r="F41" s="146"/>
      <c r="G41" s="145">
        <f>E41*F41</f>
        <v>0</v>
      </c>
      <c r="H41" s="144" t="s">
        <v>74</v>
      </c>
      <c r="I41" s="150" t="s">
        <v>75</v>
      </c>
      <c r="J41" s="128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>
        <v>21</v>
      </c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>
      <c r="A42" s="148"/>
      <c r="B42" s="132"/>
      <c r="C42" s="167" t="s">
        <v>116</v>
      </c>
      <c r="D42" s="135"/>
      <c r="E42" s="140"/>
      <c r="F42" s="145"/>
      <c r="G42" s="145"/>
      <c r="H42" s="144"/>
      <c r="I42" s="150"/>
      <c r="J42" s="128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ht="22.5" outlineLevel="1">
      <c r="A43" s="148"/>
      <c r="B43" s="132"/>
      <c r="C43" s="167" t="s">
        <v>117</v>
      </c>
      <c r="D43" s="135"/>
      <c r="E43" s="140">
        <v>0.31330000000000002</v>
      </c>
      <c r="F43" s="145"/>
      <c r="G43" s="145"/>
      <c r="H43" s="144"/>
      <c r="I43" s="150"/>
      <c r="J43" s="128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>
      <c r="A44" s="148"/>
      <c r="B44" s="132"/>
      <c r="C44" s="167" t="s">
        <v>118</v>
      </c>
      <c r="D44" s="135"/>
      <c r="E44" s="140">
        <v>0.17730000000000001</v>
      </c>
      <c r="F44" s="145"/>
      <c r="G44" s="145"/>
      <c r="H44" s="144"/>
      <c r="I44" s="150"/>
      <c r="J44" s="128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>
      <c r="A45" s="147" t="s">
        <v>66</v>
      </c>
      <c r="B45" s="131" t="s">
        <v>119</v>
      </c>
      <c r="C45" s="165" t="s">
        <v>120</v>
      </c>
      <c r="D45" s="133"/>
      <c r="E45" s="138"/>
      <c r="F45" s="286">
        <f>SUM(G46:G51)</f>
        <v>0</v>
      </c>
      <c r="G45" s="287"/>
      <c r="H45" s="143"/>
      <c r="I45" s="149"/>
      <c r="J45" s="54"/>
    </row>
    <row r="46" spans="1:60" outlineLevel="1">
      <c r="A46" s="148"/>
      <c r="B46" s="294" t="s">
        <v>121</v>
      </c>
      <c r="C46" s="295"/>
      <c r="D46" s="296"/>
      <c r="E46" s="297"/>
      <c r="F46" s="298"/>
      <c r="G46" s="299"/>
      <c r="H46" s="144"/>
      <c r="I46" s="150"/>
      <c r="J46" s="128"/>
      <c r="K46" s="32">
        <v>1</v>
      </c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>
      <c r="A47" s="148">
        <v>9</v>
      </c>
      <c r="B47" s="132" t="s">
        <v>122</v>
      </c>
      <c r="C47" s="166" t="s">
        <v>123</v>
      </c>
      <c r="D47" s="134" t="s">
        <v>81</v>
      </c>
      <c r="E47" s="139">
        <v>3.48</v>
      </c>
      <c r="F47" s="146"/>
      <c r="G47" s="145">
        <f>E47*F47</f>
        <v>0</v>
      </c>
      <c r="H47" s="144" t="s">
        <v>74</v>
      </c>
      <c r="I47" s="150" t="s">
        <v>75</v>
      </c>
      <c r="J47" s="128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>
        <v>21</v>
      </c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>
      <c r="A48" s="148"/>
      <c r="B48" s="132"/>
      <c r="C48" s="167" t="s">
        <v>124</v>
      </c>
      <c r="D48" s="135"/>
      <c r="E48" s="140">
        <v>3.48</v>
      </c>
      <c r="F48" s="145"/>
      <c r="G48" s="145"/>
      <c r="H48" s="144"/>
      <c r="I48" s="150"/>
      <c r="J48" s="128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>
      <c r="A49" s="148"/>
      <c r="B49" s="280" t="s">
        <v>125</v>
      </c>
      <c r="C49" s="281"/>
      <c r="D49" s="282"/>
      <c r="E49" s="283"/>
      <c r="F49" s="284"/>
      <c r="G49" s="285"/>
      <c r="H49" s="144"/>
      <c r="I49" s="150"/>
      <c r="J49" s="128"/>
      <c r="K49" s="32">
        <v>1</v>
      </c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>
      <c r="A50" s="148">
        <v>10</v>
      </c>
      <c r="B50" s="132" t="s">
        <v>126</v>
      </c>
      <c r="C50" s="166" t="s">
        <v>127</v>
      </c>
      <c r="D50" s="134" t="s">
        <v>81</v>
      </c>
      <c r="E50" s="139">
        <v>3.48</v>
      </c>
      <c r="F50" s="146"/>
      <c r="G50" s="145">
        <f>E50*F50</f>
        <v>0</v>
      </c>
      <c r="H50" s="144" t="s">
        <v>74</v>
      </c>
      <c r="I50" s="150" t="s">
        <v>75</v>
      </c>
      <c r="J50" s="128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>
        <v>21</v>
      </c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>
      <c r="A51" s="148"/>
      <c r="B51" s="132"/>
      <c r="C51" s="167" t="s">
        <v>128</v>
      </c>
      <c r="D51" s="135"/>
      <c r="E51" s="140">
        <v>3.48</v>
      </c>
      <c r="F51" s="145"/>
      <c r="G51" s="145"/>
      <c r="H51" s="144"/>
      <c r="I51" s="150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>
      <c r="A52" s="147" t="s">
        <v>66</v>
      </c>
      <c r="B52" s="131" t="s">
        <v>129</v>
      </c>
      <c r="C52" s="165" t="s">
        <v>130</v>
      </c>
      <c r="D52" s="133"/>
      <c r="E52" s="138"/>
      <c r="F52" s="286">
        <f>SUM(G53:G54)</f>
        <v>0</v>
      </c>
      <c r="G52" s="287"/>
      <c r="H52" s="143"/>
      <c r="I52" s="149"/>
    </row>
    <row r="53" spans="1:60" outlineLevel="1">
      <c r="A53" s="148">
        <v>11</v>
      </c>
      <c r="B53" s="132" t="s">
        <v>131</v>
      </c>
      <c r="C53" s="166" t="s">
        <v>132</v>
      </c>
      <c r="D53" s="134" t="s">
        <v>81</v>
      </c>
      <c r="E53" s="139">
        <v>1.68</v>
      </c>
      <c r="F53" s="146"/>
      <c r="G53" s="145">
        <f>E53*F53</f>
        <v>0</v>
      </c>
      <c r="H53" s="144"/>
      <c r="I53" s="150" t="s">
        <v>133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>
        <v>21</v>
      </c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>
      <c r="A54" s="148"/>
      <c r="B54" s="132"/>
      <c r="C54" s="167" t="s">
        <v>134</v>
      </c>
      <c r="D54" s="135"/>
      <c r="E54" s="140">
        <v>1.68</v>
      </c>
      <c r="F54" s="145"/>
      <c r="G54" s="145"/>
      <c r="H54" s="144"/>
      <c r="I54" s="150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>
      <c r="A55" s="147" t="s">
        <v>66</v>
      </c>
      <c r="B55" s="131" t="s">
        <v>135</v>
      </c>
      <c r="C55" s="165" t="s">
        <v>136</v>
      </c>
      <c r="D55" s="133"/>
      <c r="E55" s="138"/>
      <c r="F55" s="286">
        <f>SUM(G56:G57)</f>
        <v>0</v>
      </c>
      <c r="G55" s="287"/>
      <c r="H55" s="143"/>
      <c r="I55" s="149"/>
    </row>
    <row r="56" spans="1:60" outlineLevel="1">
      <c r="A56" s="148"/>
      <c r="B56" s="294" t="s">
        <v>137</v>
      </c>
      <c r="C56" s="295"/>
      <c r="D56" s="296"/>
      <c r="E56" s="297"/>
      <c r="F56" s="298"/>
      <c r="G56" s="299"/>
      <c r="H56" s="144"/>
      <c r="I56" s="150"/>
      <c r="J56" s="32"/>
      <c r="K56" s="32">
        <v>1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>
      <c r="A57" s="148">
        <v>12</v>
      </c>
      <c r="B57" s="132" t="s">
        <v>138</v>
      </c>
      <c r="C57" s="166" t="s">
        <v>139</v>
      </c>
      <c r="D57" s="134" t="s">
        <v>81</v>
      </c>
      <c r="E57" s="139">
        <v>60</v>
      </c>
      <c r="F57" s="146"/>
      <c r="G57" s="145">
        <f>E57*F57</f>
        <v>0</v>
      </c>
      <c r="H57" s="144" t="s">
        <v>140</v>
      </c>
      <c r="I57" s="150" t="s">
        <v>75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v>21</v>
      </c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>
      <c r="A58" s="147" t="s">
        <v>66</v>
      </c>
      <c r="B58" s="131" t="s">
        <v>141</v>
      </c>
      <c r="C58" s="165" t="s">
        <v>142</v>
      </c>
      <c r="D58" s="133"/>
      <c r="E58" s="138"/>
      <c r="F58" s="286">
        <f>SUM(G59:G62)</f>
        <v>0</v>
      </c>
      <c r="G58" s="287"/>
      <c r="H58" s="143"/>
      <c r="I58" s="149"/>
    </row>
    <row r="59" spans="1:60" outlineLevel="1">
      <c r="A59" s="148"/>
      <c r="B59" s="294" t="s">
        <v>143</v>
      </c>
      <c r="C59" s="295"/>
      <c r="D59" s="296"/>
      <c r="E59" s="297"/>
      <c r="F59" s="298"/>
      <c r="G59" s="299"/>
      <c r="H59" s="144"/>
      <c r="I59" s="150"/>
      <c r="J59" s="32"/>
      <c r="K59" s="32">
        <v>1</v>
      </c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ht="22.5" outlineLevel="1">
      <c r="A60" s="148"/>
      <c r="B60" s="280" t="s">
        <v>144</v>
      </c>
      <c r="C60" s="281"/>
      <c r="D60" s="282"/>
      <c r="E60" s="283"/>
      <c r="F60" s="284"/>
      <c r="G60" s="285"/>
      <c r="H60" s="144"/>
      <c r="I60" s="150"/>
      <c r="J60" s="32"/>
      <c r="K60" s="32">
        <v>2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129" t="str">
        <f>B60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60" s="32"/>
      <c r="BB60" s="32"/>
      <c r="BC60" s="32"/>
      <c r="BD60" s="32"/>
      <c r="BE60" s="32"/>
      <c r="BF60" s="32"/>
      <c r="BG60" s="32"/>
      <c r="BH60" s="32"/>
    </row>
    <row r="61" spans="1:60" outlineLevel="1">
      <c r="A61" s="148">
        <v>13</v>
      </c>
      <c r="B61" s="132" t="s">
        <v>145</v>
      </c>
      <c r="C61" s="166" t="s">
        <v>146</v>
      </c>
      <c r="D61" s="134" t="s">
        <v>81</v>
      </c>
      <c r="E61" s="139">
        <v>165.7</v>
      </c>
      <c r="F61" s="146"/>
      <c r="G61" s="145">
        <f>E61*F61</f>
        <v>0</v>
      </c>
      <c r="H61" s="144" t="s">
        <v>74</v>
      </c>
      <c r="I61" s="150" t="s">
        <v>75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v>21</v>
      </c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ht="33.75" outlineLevel="1">
      <c r="A62" s="148"/>
      <c r="B62" s="132"/>
      <c r="C62" s="167" t="s">
        <v>147</v>
      </c>
      <c r="D62" s="135"/>
      <c r="E62" s="140">
        <v>165.7</v>
      </c>
      <c r="F62" s="145"/>
      <c r="G62" s="145"/>
      <c r="H62" s="144"/>
      <c r="I62" s="15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>
      <c r="A63" s="147" t="s">
        <v>66</v>
      </c>
      <c r="B63" s="131" t="s">
        <v>148</v>
      </c>
      <c r="C63" s="165" t="s">
        <v>149</v>
      </c>
      <c r="D63" s="133"/>
      <c r="E63" s="138"/>
      <c r="F63" s="286">
        <f>SUM(G64:G73)</f>
        <v>0</v>
      </c>
      <c r="G63" s="287"/>
      <c r="H63" s="143"/>
      <c r="I63" s="149"/>
    </row>
    <row r="64" spans="1:60" outlineLevel="1">
      <c r="A64" s="148"/>
      <c r="B64" s="294" t="s">
        <v>150</v>
      </c>
      <c r="C64" s="295"/>
      <c r="D64" s="296"/>
      <c r="E64" s="297"/>
      <c r="F64" s="298"/>
      <c r="G64" s="299"/>
      <c r="H64" s="144"/>
      <c r="I64" s="150"/>
      <c r="J64" s="32"/>
      <c r="K64" s="32">
        <v>1</v>
      </c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ht="22.5" outlineLevel="1">
      <c r="A65" s="148"/>
      <c r="B65" s="280" t="s">
        <v>151</v>
      </c>
      <c r="C65" s="281"/>
      <c r="D65" s="282"/>
      <c r="E65" s="283"/>
      <c r="F65" s="284"/>
      <c r="G65" s="285"/>
      <c r="H65" s="144"/>
      <c r="I65" s="150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129" t="str">
        <f>B65</f>
        <v>nebo vybourání otvorů průřezové plochy přes 4 m2 ve zdivu nadzákladovém, včetně pomocného lešení o výšce podlahy do 1900 mm a pro zatížení do 1,5 kPa  (150 kg/m2)</v>
      </c>
      <c r="BA65" s="32"/>
      <c r="BB65" s="32"/>
      <c r="BC65" s="32"/>
      <c r="BD65" s="32"/>
      <c r="BE65" s="32"/>
      <c r="BF65" s="32"/>
      <c r="BG65" s="32"/>
      <c r="BH65" s="32"/>
    </row>
    <row r="66" spans="1:60" outlineLevel="1">
      <c r="A66" s="148">
        <v>14</v>
      </c>
      <c r="B66" s="132" t="s">
        <v>152</v>
      </c>
      <c r="C66" s="166" t="s">
        <v>153</v>
      </c>
      <c r="D66" s="134" t="s">
        <v>73</v>
      </c>
      <c r="E66" s="139">
        <v>6.6675000000000004</v>
      </c>
      <c r="F66" s="146"/>
      <c r="G66" s="145">
        <f>E66*F66</f>
        <v>0</v>
      </c>
      <c r="H66" s="144" t="s">
        <v>154</v>
      </c>
      <c r="I66" s="150" t="s">
        <v>75</v>
      </c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>
        <v>21</v>
      </c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>
      <c r="A67" s="148"/>
      <c r="B67" s="132"/>
      <c r="C67" s="167" t="s">
        <v>155</v>
      </c>
      <c r="D67" s="135"/>
      <c r="E67" s="140">
        <v>6.1875</v>
      </c>
      <c r="F67" s="145"/>
      <c r="G67" s="145"/>
      <c r="H67" s="144"/>
      <c r="I67" s="150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>
      <c r="A68" s="148"/>
      <c r="B68" s="132"/>
      <c r="C68" s="167" t="s">
        <v>156</v>
      </c>
      <c r="D68" s="135"/>
      <c r="E68" s="140">
        <v>0.48</v>
      </c>
      <c r="F68" s="145"/>
      <c r="G68" s="145"/>
      <c r="H68" s="144"/>
      <c r="I68" s="15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ht="22.5" outlineLevel="1">
      <c r="A69" s="148">
        <v>15</v>
      </c>
      <c r="B69" s="132" t="s">
        <v>157</v>
      </c>
      <c r="C69" s="166" t="s">
        <v>158</v>
      </c>
      <c r="D69" s="134" t="s">
        <v>73</v>
      </c>
      <c r="E69" s="139">
        <v>2.6932499999999999</v>
      </c>
      <c r="F69" s="146"/>
      <c r="G69" s="145">
        <f>E69*F69</f>
        <v>0</v>
      </c>
      <c r="H69" s="144" t="s">
        <v>154</v>
      </c>
      <c r="I69" s="150" t="s">
        <v>75</v>
      </c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>
        <v>21</v>
      </c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>
      <c r="A70" s="148"/>
      <c r="B70" s="132"/>
      <c r="C70" s="167" t="s">
        <v>159</v>
      </c>
      <c r="D70" s="135"/>
      <c r="E70" s="140">
        <v>2.6932999999999998</v>
      </c>
      <c r="F70" s="145"/>
      <c r="G70" s="145"/>
      <c r="H70" s="144"/>
      <c r="I70" s="150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>
      <c r="A71" s="148"/>
      <c r="B71" s="280" t="s">
        <v>160</v>
      </c>
      <c r="C71" s="281"/>
      <c r="D71" s="282"/>
      <c r="E71" s="283"/>
      <c r="F71" s="284"/>
      <c r="G71" s="285"/>
      <c r="H71" s="144"/>
      <c r="I71" s="150"/>
      <c r="J71" s="32"/>
      <c r="K71" s="32">
        <v>1</v>
      </c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>
      <c r="A72" s="148">
        <v>16</v>
      </c>
      <c r="B72" s="132" t="s">
        <v>161</v>
      </c>
      <c r="C72" s="166" t="s">
        <v>162</v>
      </c>
      <c r="D72" s="134" t="s">
        <v>106</v>
      </c>
      <c r="E72" s="139">
        <v>53.5</v>
      </c>
      <c r="F72" s="146"/>
      <c r="G72" s="145">
        <f>E72*F72</f>
        <v>0</v>
      </c>
      <c r="H72" s="144" t="s">
        <v>154</v>
      </c>
      <c r="I72" s="150" t="s">
        <v>75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v>21</v>
      </c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>
      <c r="A73" s="148"/>
      <c r="B73" s="132"/>
      <c r="C73" s="167" t="s">
        <v>163</v>
      </c>
      <c r="D73" s="135"/>
      <c r="E73" s="140">
        <v>53.5</v>
      </c>
      <c r="F73" s="145"/>
      <c r="G73" s="145"/>
      <c r="H73" s="144"/>
      <c r="I73" s="150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>
      <c r="A74" s="147" t="s">
        <v>66</v>
      </c>
      <c r="B74" s="131" t="s">
        <v>164</v>
      </c>
      <c r="C74" s="165" t="s">
        <v>165</v>
      </c>
      <c r="D74" s="133"/>
      <c r="E74" s="138"/>
      <c r="F74" s="286">
        <f>SUM(G75:G85)</f>
        <v>0</v>
      </c>
      <c r="G74" s="287"/>
      <c r="H74" s="143"/>
      <c r="I74" s="149"/>
    </row>
    <row r="75" spans="1:60" outlineLevel="1">
      <c r="A75" s="148"/>
      <c r="B75" s="294" t="s">
        <v>166</v>
      </c>
      <c r="C75" s="295"/>
      <c r="D75" s="296"/>
      <c r="E75" s="297"/>
      <c r="F75" s="298"/>
      <c r="G75" s="299"/>
      <c r="H75" s="144"/>
      <c r="I75" s="150"/>
      <c r="J75" s="32"/>
      <c r="K75" s="32">
        <v>1</v>
      </c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>
      <c r="A76" s="148"/>
      <c r="B76" s="280" t="s">
        <v>167</v>
      </c>
      <c r="C76" s="281"/>
      <c r="D76" s="282"/>
      <c r="E76" s="283"/>
      <c r="F76" s="284"/>
      <c r="G76" s="285"/>
      <c r="H76" s="144"/>
      <c r="I76" s="150"/>
      <c r="J76" s="32"/>
      <c r="K76" s="32">
        <v>2</v>
      </c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ht="22.5" outlineLevel="1">
      <c r="A77" s="148">
        <v>17</v>
      </c>
      <c r="B77" s="132" t="s">
        <v>168</v>
      </c>
      <c r="C77" s="166" t="s">
        <v>169</v>
      </c>
      <c r="D77" s="134" t="s">
        <v>170</v>
      </c>
      <c r="E77" s="139">
        <v>6</v>
      </c>
      <c r="F77" s="146"/>
      <c r="G77" s="145">
        <f>E77*F77</f>
        <v>0</v>
      </c>
      <c r="H77" s="144" t="s">
        <v>154</v>
      </c>
      <c r="I77" s="150" t="s">
        <v>75</v>
      </c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>
        <v>21</v>
      </c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>
      <c r="A78" s="148"/>
      <c r="B78" s="132"/>
      <c r="C78" s="288" t="s">
        <v>171</v>
      </c>
      <c r="D78" s="277"/>
      <c r="E78" s="278"/>
      <c r="F78" s="279"/>
      <c r="G78" s="289"/>
      <c r="H78" s="144"/>
      <c r="I78" s="150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129" t="str">
        <f>C78</f>
        <v>Včetně pomocného lešení o výšce podlahy do 1900 mm a pro zatížení do 1,5 kPa  (150 kg/m2).</v>
      </c>
      <c r="BB78" s="32"/>
      <c r="BC78" s="32"/>
      <c r="BD78" s="32"/>
      <c r="BE78" s="32"/>
      <c r="BF78" s="32"/>
      <c r="BG78" s="32"/>
      <c r="BH78" s="32"/>
    </row>
    <row r="79" spans="1:60" outlineLevel="1">
      <c r="A79" s="148"/>
      <c r="B79" s="132"/>
      <c r="C79" s="167" t="s">
        <v>172</v>
      </c>
      <c r="D79" s="135"/>
      <c r="E79" s="140">
        <v>6</v>
      </c>
      <c r="F79" s="145"/>
      <c r="G79" s="145"/>
      <c r="H79" s="144"/>
      <c r="I79" s="150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ht="22.5" outlineLevel="1">
      <c r="A80" s="148">
        <v>18</v>
      </c>
      <c r="B80" s="132" t="s">
        <v>173</v>
      </c>
      <c r="C80" s="166" t="s">
        <v>174</v>
      </c>
      <c r="D80" s="134" t="s">
        <v>170</v>
      </c>
      <c r="E80" s="139">
        <v>2</v>
      </c>
      <c r="F80" s="146"/>
      <c r="G80" s="145">
        <f>E80*F80</f>
        <v>0</v>
      </c>
      <c r="H80" s="144" t="s">
        <v>154</v>
      </c>
      <c r="I80" s="150" t="s">
        <v>75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>
      <c r="A81" s="148"/>
      <c r="B81" s="132"/>
      <c r="C81" s="288" t="s">
        <v>171</v>
      </c>
      <c r="D81" s="277"/>
      <c r="E81" s="278"/>
      <c r="F81" s="279"/>
      <c r="G81" s="289"/>
      <c r="H81" s="144"/>
      <c r="I81" s="15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129" t="str">
        <f>C81</f>
        <v>Včetně pomocného lešení o výšce podlahy do 1900 mm a pro zatížení do 1,5 kPa  (150 kg/m2).</v>
      </c>
      <c r="BB81" s="32"/>
      <c r="BC81" s="32"/>
      <c r="BD81" s="32"/>
      <c r="BE81" s="32"/>
      <c r="BF81" s="32"/>
      <c r="BG81" s="32"/>
      <c r="BH81" s="32"/>
    </row>
    <row r="82" spans="1:60" outlineLevel="1">
      <c r="A82" s="148"/>
      <c r="B82" s="132"/>
      <c r="C82" s="167" t="s">
        <v>175</v>
      </c>
      <c r="D82" s="135"/>
      <c r="E82" s="140">
        <v>2</v>
      </c>
      <c r="F82" s="145"/>
      <c r="G82" s="145"/>
      <c r="H82" s="144"/>
      <c r="I82" s="150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>
      <c r="A83" s="148">
        <v>19</v>
      </c>
      <c r="B83" s="132" t="s">
        <v>176</v>
      </c>
      <c r="C83" s="166" t="s">
        <v>177</v>
      </c>
      <c r="D83" s="134" t="s">
        <v>170</v>
      </c>
      <c r="E83" s="139">
        <v>2</v>
      </c>
      <c r="F83" s="146"/>
      <c r="G83" s="145">
        <f>E83*F83</f>
        <v>0</v>
      </c>
      <c r="H83" s="144"/>
      <c r="I83" s="150" t="s">
        <v>133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v>21</v>
      </c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>
      <c r="A84" s="148"/>
      <c r="B84" s="132"/>
      <c r="C84" s="288" t="s">
        <v>171</v>
      </c>
      <c r="D84" s="277"/>
      <c r="E84" s="278"/>
      <c r="F84" s="279"/>
      <c r="G84" s="289"/>
      <c r="H84" s="144"/>
      <c r="I84" s="15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129" t="str">
        <f>C84</f>
        <v>Včetně pomocného lešení o výšce podlahy do 1900 mm a pro zatížení do 1,5 kPa  (150 kg/m2).</v>
      </c>
      <c r="BB84" s="32"/>
      <c r="BC84" s="32"/>
      <c r="BD84" s="32"/>
      <c r="BE84" s="32"/>
      <c r="BF84" s="32"/>
      <c r="BG84" s="32"/>
      <c r="BH84" s="32"/>
    </row>
    <row r="85" spans="1:60" outlineLevel="1">
      <c r="A85" s="148"/>
      <c r="B85" s="132"/>
      <c r="C85" s="167" t="s">
        <v>175</v>
      </c>
      <c r="D85" s="135"/>
      <c r="E85" s="140">
        <v>2</v>
      </c>
      <c r="F85" s="145"/>
      <c r="G85" s="145"/>
      <c r="H85" s="144"/>
      <c r="I85" s="15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>
      <c r="A86" s="147" t="s">
        <v>66</v>
      </c>
      <c r="B86" s="131" t="s">
        <v>178</v>
      </c>
      <c r="C86" s="165" t="s">
        <v>179</v>
      </c>
      <c r="D86" s="133"/>
      <c r="E86" s="138"/>
      <c r="F86" s="286">
        <f>SUM(G87:G90)</f>
        <v>0</v>
      </c>
      <c r="G86" s="287"/>
      <c r="H86" s="143"/>
      <c r="I86" s="149"/>
    </row>
    <row r="87" spans="1:60" outlineLevel="1">
      <c r="A87" s="148"/>
      <c r="B87" s="294" t="s">
        <v>180</v>
      </c>
      <c r="C87" s="295"/>
      <c r="D87" s="296"/>
      <c r="E87" s="297"/>
      <c r="F87" s="298"/>
      <c r="G87" s="299"/>
      <c r="H87" s="144"/>
      <c r="I87" s="150"/>
      <c r="J87" s="32"/>
      <c r="K87" s="32">
        <v>1</v>
      </c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>
      <c r="A88" s="148"/>
      <c r="B88" s="280" t="s">
        <v>181</v>
      </c>
      <c r="C88" s="281"/>
      <c r="D88" s="282"/>
      <c r="E88" s="283"/>
      <c r="F88" s="284"/>
      <c r="G88" s="285"/>
      <c r="H88" s="144"/>
      <c r="I88" s="15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>
      <c r="A89" s="148"/>
      <c r="B89" s="280" t="s">
        <v>182</v>
      </c>
      <c r="C89" s="281"/>
      <c r="D89" s="282"/>
      <c r="E89" s="283"/>
      <c r="F89" s="284"/>
      <c r="G89" s="285"/>
      <c r="H89" s="144"/>
      <c r="I89" s="150"/>
      <c r="J89" s="32"/>
      <c r="K89" s="32">
        <v>2</v>
      </c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>
      <c r="A90" s="148">
        <v>20</v>
      </c>
      <c r="B90" s="132" t="s">
        <v>183</v>
      </c>
      <c r="C90" s="166" t="s">
        <v>184</v>
      </c>
      <c r="D90" s="134" t="s">
        <v>115</v>
      </c>
      <c r="E90" s="139">
        <v>26.839680000000001</v>
      </c>
      <c r="F90" s="146"/>
      <c r="G90" s="145">
        <f>E90*F90</f>
        <v>0</v>
      </c>
      <c r="H90" s="144" t="s">
        <v>185</v>
      </c>
      <c r="I90" s="150" t="s">
        <v>75</v>
      </c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>
        <v>21</v>
      </c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>
      <c r="A91" s="147" t="s">
        <v>66</v>
      </c>
      <c r="B91" s="131" t="s">
        <v>186</v>
      </c>
      <c r="C91" s="165" t="s">
        <v>187</v>
      </c>
      <c r="D91" s="133"/>
      <c r="E91" s="138"/>
      <c r="F91" s="286">
        <f>SUM(G92:G156)</f>
        <v>0</v>
      </c>
      <c r="G91" s="287"/>
      <c r="H91" s="143"/>
      <c r="I91" s="149"/>
    </row>
    <row r="92" spans="1:60" outlineLevel="1">
      <c r="A92" s="148"/>
      <c r="B92" s="294" t="s">
        <v>188</v>
      </c>
      <c r="C92" s="295"/>
      <c r="D92" s="296"/>
      <c r="E92" s="297"/>
      <c r="F92" s="298"/>
      <c r="G92" s="299"/>
      <c r="H92" s="144"/>
      <c r="I92" s="150"/>
      <c r="J92" s="32"/>
      <c r="K92" s="32">
        <v>1</v>
      </c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>
      <c r="A93" s="148"/>
      <c r="B93" s="280" t="s">
        <v>189</v>
      </c>
      <c r="C93" s="281"/>
      <c r="D93" s="282"/>
      <c r="E93" s="283"/>
      <c r="F93" s="284"/>
      <c r="G93" s="285"/>
      <c r="H93" s="144"/>
      <c r="I93" s="150"/>
      <c r="J93" s="32"/>
      <c r="K93" s="32">
        <v>2</v>
      </c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ht="22.5" outlineLevel="1">
      <c r="A94" s="148">
        <v>21</v>
      </c>
      <c r="B94" s="132" t="s">
        <v>190</v>
      </c>
      <c r="C94" s="166" t="s">
        <v>191</v>
      </c>
      <c r="D94" s="134" t="s">
        <v>106</v>
      </c>
      <c r="E94" s="139">
        <v>192</v>
      </c>
      <c r="F94" s="146"/>
      <c r="G94" s="145">
        <f>E94*F94</f>
        <v>0</v>
      </c>
      <c r="H94" s="144" t="s">
        <v>192</v>
      </c>
      <c r="I94" s="150" t="s">
        <v>75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v>21</v>
      </c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>
      <c r="A95" s="148"/>
      <c r="B95" s="132"/>
      <c r="C95" s="167" t="s">
        <v>193</v>
      </c>
      <c r="D95" s="135"/>
      <c r="E95" s="140"/>
      <c r="F95" s="145"/>
      <c r="G95" s="145"/>
      <c r="H95" s="144"/>
      <c r="I95" s="150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>
      <c r="A96" s="148"/>
      <c r="B96" s="132"/>
      <c r="C96" s="167" t="s">
        <v>194</v>
      </c>
      <c r="D96" s="135"/>
      <c r="E96" s="140">
        <v>136</v>
      </c>
      <c r="F96" s="145"/>
      <c r="G96" s="145"/>
      <c r="H96" s="144"/>
      <c r="I96" s="150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>
      <c r="A97" s="148"/>
      <c r="B97" s="132"/>
      <c r="C97" s="167" t="s">
        <v>195</v>
      </c>
      <c r="D97" s="135"/>
      <c r="E97" s="140">
        <v>56</v>
      </c>
      <c r="F97" s="145"/>
      <c r="G97" s="145"/>
      <c r="H97" s="144"/>
      <c r="I97" s="15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ht="22.5" outlineLevel="1">
      <c r="A98" s="148">
        <v>22</v>
      </c>
      <c r="B98" s="132" t="s">
        <v>196</v>
      </c>
      <c r="C98" s="166" t="s">
        <v>197</v>
      </c>
      <c r="D98" s="134" t="s">
        <v>106</v>
      </c>
      <c r="E98" s="139">
        <v>469.05</v>
      </c>
      <c r="F98" s="146"/>
      <c r="G98" s="145">
        <f>E98*F98</f>
        <v>0</v>
      </c>
      <c r="H98" s="144" t="s">
        <v>192</v>
      </c>
      <c r="I98" s="150" t="s">
        <v>75</v>
      </c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>
        <v>21</v>
      </c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>
      <c r="A99" s="148"/>
      <c r="B99" s="132"/>
      <c r="C99" s="167" t="s">
        <v>198</v>
      </c>
      <c r="D99" s="135"/>
      <c r="E99" s="140">
        <v>71.150000000000006</v>
      </c>
      <c r="F99" s="145"/>
      <c r="G99" s="145"/>
      <c r="H99" s="144"/>
      <c r="I99" s="150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>
      <c r="A100" s="148"/>
      <c r="B100" s="132"/>
      <c r="C100" s="167" t="s">
        <v>199</v>
      </c>
      <c r="D100" s="135"/>
      <c r="E100" s="140">
        <v>26.1</v>
      </c>
      <c r="F100" s="145"/>
      <c r="G100" s="145"/>
      <c r="H100" s="144"/>
      <c r="I100" s="150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ht="33.75" outlineLevel="1">
      <c r="A101" s="148"/>
      <c r="B101" s="132"/>
      <c r="C101" s="167" t="s">
        <v>200</v>
      </c>
      <c r="D101" s="135"/>
      <c r="E101" s="140">
        <v>326</v>
      </c>
      <c r="F101" s="145"/>
      <c r="G101" s="145"/>
      <c r="H101" s="144"/>
      <c r="I101" s="150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>
      <c r="A102" s="148"/>
      <c r="B102" s="132"/>
      <c r="C102" s="167" t="s">
        <v>201</v>
      </c>
      <c r="D102" s="135"/>
      <c r="E102" s="140">
        <v>12</v>
      </c>
      <c r="F102" s="145"/>
      <c r="G102" s="145"/>
      <c r="H102" s="144"/>
      <c r="I102" s="150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>
      <c r="A103" s="148"/>
      <c r="B103" s="132"/>
      <c r="C103" s="167" t="s">
        <v>202</v>
      </c>
      <c r="D103" s="135"/>
      <c r="E103" s="140">
        <v>33.799999999999997</v>
      </c>
      <c r="F103" s="145"/>
      <c r="G103" s="145"/>
      <c r="H103" s="144"/>
      <c r="I103" s="150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ht="22.5" outlineLevel="1">
      <c r="A104" s="148">
        <v>23</v>
      </c>
      <c r="B104" s="132" t="s">
        <v>203</v>
      </c>
      <c r="C104" s="166" t="s">
        <v>204</v>
      </c>
      <c r="D104" s="134" t="s">
        <v>106</v>
      </c>
      <c r="E104" s="139">
        <v>19.3</v>
      </c>
      <c r="F104" s="146"/>
      <c r="G104" s="145">
        <f>E104*F104</f>
        <v>0</v>
      </c>
      <c r="H104" s="144" t="s">
        <v>192</v>
      </c>
      <c r="I104" s="150" t="s">
        <v>75</v>
      </c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>
        <v>21</v>
      </c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>
      <c r="A105" s="148"/>
      <c r="B105" s="132"/>
      <c r="C105" s="167" t="s">
        <v>205</v>
      </c>
      <c r="D105" s="135"/>
      <c r="E105" s="140">
        <v>19.3</v>
      </c>
      <c r="F105" s="145"/>
      <c r="G105" s="145"/>
      <c r="H105" s="144"/>
      <c r="I105" s="150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ht="22.5" outlineLevel="1">
      <c r="A106" s="148">
        <v>24</v>
      </c>
      <c r="B106" s="132" t="s">
        <v>206</v>
      </c>
      <c r="C106" s="166" t="s">
        <v>207</v>
      </c>
      <c r="D106" s="134" t="s">
        <v>106</v>
      </c>
      <c r="E106" s="139">
        <v>48.66</v>
      </c>
      <c r="F106" s="146"/>
      <c r="G106" s="145">
        <f>E106*F106</f>
        <v>0</v>
      </c>
      <c r="H106" s="144" t="s">
        <v>192</v>
      </c>
      <c r="I106" s="150" t="s">
        <v>75</v>
      </c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>
        <v>21</v>
      </c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>
      <c r="A107" s="148"/>
      <c r="B107" s="132"/>
      <c r="C107" s="167" t="s">
        <v>208</v>
      </c>
      <c r="D107" s="135"/>
      <c r="E107" s="140">
        <v>48.66</v>
      </c>
      <c r="F107" s="145"/>
      <c r="G107" s="145"/>
      <c r="H107" s="144"/>
      <c r="I107" s="150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>
      <c r="A108" s="148"/>
      <c r="B108" s="280" t="s">
        <v>209</v>
      </c>
      <c r="C108" s="281"/>
      <c r="D108" s="282"/>
      <c r="E108" s="283"/>
      <c r="F108" s="284"/>
      <c r="G108" s="285"/>
      <c r="H108" s="144"/>
      <c r="I108" s="150"/>
      <c r="J108" s="32"/>
      <c r="K108" s="32">
        <v>1</v>
      </c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>
      <c r="A109" s="148"/>
      <c r="B109" s="280" t="s">
        <v>210</v>
      </c>
      <c r="C109" s="281"/>
      <c r="D109" s="282"/>
      <c r="E109" s="283"/>
      <c r="F109" s="284"/>
      <c r="G109" s="285"/>
      <c r="H109" s="144"/>
      <c r="I109" s="150"/>
      <c r="J109" s="32"/>
      <c r="K109" s="32">
        <v>2</v>
      </c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>
      <c r="A110" s="148"/>
      <c r="B110" s="280" t="s">
        <v>211</v>
      </c>
      <c r="C110" s="281"/>
      <c r="D110" s="282"/>
      <c r="E110" s="283"/>
      <c r="F110" s="284"/>
      <c r="G110" s="285"/>
      <c r="H110" s="144"/>
      <c r="I110" s="150"/>
      <c r="J110" s="32"/>
      <c r="K110" s="32">
        <v>3</v>
      </c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>
      <c r="A111" s="148">
        <v>25</v>
      </c>
      <c r="B111" s="132" t="s">
        <v>212</v>
      </c>
      <c r="C111" s="166" t="s">
        <v>213</v>
      </c>
      <c r="D111" s="134" t="s">
        <v>81</v>
      </c>
      <c r="E111" s="139">
        <v>345.10250000000002</v>
      </c>
      <c r="F111" s="146"/>
      <c r="G111" s="145">
        <f>E111*F111</f>
        <v>0</v>
      </c>
      <c r="H111" s="144" t="s">
        <v>192</v>
      </c>
      <c r="I111" s="150" t="s">
        <v>75</v>
      </c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>
        <v>21</v>
      </c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>
      <c r="A112" s="148"/>
      <c r="B112" s="132"/>
      <c r="C112" s="167" t="s">
        <v>214</v>
      </c>
      <c r="D112" s="135"/>
      <c r="E112" s="140">
        <v>345.10250000000002</v>
      </c>
      <c r="F112" s="145"/>
      <c r="G112" s="145"/>
      <c r="H112" s="144"/>
      <c r="I112" s="150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>
      <c r="A113" s="148">
        <v>26</v>
      </c>
      <c r="B113" s="132" t="s">
        <v>215</v>
      </c>
      <c r="C113" s="166" t="s">
        <v>216</v>
      </c>
      <c r="D113" s="134" t="s">
        <v>81</v>
      </c>
      <c r="E113" s="139">
        <v>345.10250000000002</v>
      </c>
      <c r="F113" s="146"/>
      <c r="G113" s="145">
        <f>E113*F113</f>
        <v>0</v>
      </c>
      <c r="H113" s="144" t="s">
        <v>192</v>
      </c>
      <c r="I113" s="150" t="s">
        <v>75</v>
      </c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>
        <v>21</v>
      </c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>
      <c r="A114" s="148"/>
      <c r="B114" s="132"/>
      <c r="C114" s="288" t="s">
        <v>217</v>
      </c>
      <c r="D114" s="277"/>
      <c r="E114" s="278"/>
      <c r="F114" s="279"/>
      <c r="G114" s="289"/>
      <c r="H114" s="144"/>
      <c r="I114" s="15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129" t="str">
        <f>C114</f>
        <v>Montáž svislého laťování ve vzdálenosti 100 cm bez dodávky řeziva a spojovacích prostředků.</v>
      </c>
      <c r="BB114" s="32"/>
      <c r="BC114" s="32"/>
      <c r="BD114" s="32"/>
      <c r="BE114" s="32"/>
      <c r="BF114" s="32"/>
      <c r="BG114" s="32"/>
      <c r="BH114" s="32"/>
    </row>
    <row r="115" spans="1:60" outlineLevel="1">
      <c r="A115" s="148"/>
      <c r="B115" s="132"/>
      <c r="C115" s="167" t="s">
        <v>218</v>
      </c>
      <c r="D115" s="135"/>
      <c r="E115" s="140">
        <v>345.10250000000002</v>
      </c>
      <c r="F115" s="145"/>
      <c r="G115" s="145"/>
      <c r="H115" s="144"/>
      <c r="I115" s="15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>
      <c r="A116" s="148"/>
      <c r="B116" s="280" t="s">
        <v>219</v>
      </c>
      <c r="C116" s="281"/>
      <c r="D116" s="282"/>
      <c r="E116" s="283"/>
      <c r="F116" s="284"/>
      <c r="G116" s="285"/>
      <c r="H116" s="144"/>
      <c r="I116" s="150"/>
      <c r="J116" s="32"/>
      <c r="K116" s="32">
        <v>1</v>
      </c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ht="22.5" outlineLevel="1">
      <c r="A117" s="148">
        <v>27</v>
      </c>
      <c r="B117" s="132" t="s">
        <v>220</v>
      </c>
      <c r="C117" s="166" t="s">
        <v>221</v>
      </c>
      <c r="D117" s="134" t="s">
        <v>81</v>
      </c>
      <c r="E117" s="139">
        <v>36.784999999999997</v>
      </c>
      <c r="F117" s="146"/>
      <c r="G117" s="145">
        <f>E117*F117</f>
        <v>0</v>
      </c>
      <c r="H117" s="144" t="s">
        <v>192</v>
      </c>
      <c r="I117" s="150" t="s">
        <v>75</v>
      </c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>
        <v>21</v>
      </c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>
      <c r="A118" s="148"/>
      <c r="B118" s="132"/>
      <c r="C118" s="167" t="s">
        <v>222</v>
      </c>
      <c r="D118" s="135"/>
      <c r="E118" s="140">
        <v>36.784999999999997</v>
      </c>
      <c r="F118" s="145"/>
      <c r="G118" s="145"/>
      <c r="H118" s="144"/>
      <c r="I118" s="15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ht="22.5" outlineLevel="1">
      <c r="A119" s="148">
        <v>28</v>
      </c>
      <c r="B119" s="132" t="s">
        <v>223</v>
      </c>
      <c r="C119" s="166" t="s">
        <v>224</v>
      </c>
      <c r="D119" s="134" t="s">
        <v>81</v>
      </c>
      <c r="E119" s="139">
        <v>295.77600000000001</v>
      </c>
      <c r="F119" s="146"/>
      <c r="G119" s="145">
        <f>E119*F119</f>
        <v>0</v>
      </c>
      <c r="H119" s="144" t="s">
        <v>192</v>
      </c>
      <c r="I119" s="150" t="s">
        <v>75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>
        <v>21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>
      <c r="A120" s="148"/>
      <c r="B120" s="132"/>
      <c r="C120" s="167" t="s">
        <v>225</v>
      </c>
      <c r="D120" s="135"/>
      <c r="E120" s="140">
        <v>295.77600000000001</v>
      </c>
      <c r="F120" s="145"/>
      <c r="G120" s="145"/>
      <c r="H120" s="144"/>
      <c r="I120" s="15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>
      <c r="A121" s="148"/>
      <c r="B121" s="280" t="s">
        <v>226</v>
      </c>
      <c r="C121" s="281"/>
      <c r="D121" s="282"/>
      <c r="E121" s="283"/>
      <c r="F121" s="284"/>
      <c r="G121" s="285"/>
      <c r="H121" s="144"/>
      <c r="I121" s="150"/>
      <c r="J121" s="32"/>
      <c r="K121" s="32">
        <v>1</v>
      </c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>
      <c r="A122" s="148"/>
      <c r="B122" s="280" t="s">
        <v>227</v>
      </c>
      <c r="C122" s="281"/>
      <c r="D122" s="282"/>
      <c r="E122" s="283"/>
      <c r="F122" s="284"/>
      <c r="G122" s="285"/>
      <c r="H122" s="144"/>
      <c r="I122" s="150"/>
      <c r="J122" s="32"/>
      <c r="K122" s="32">
        <v>2</v>
      </c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>
      <c r="A123" s="148">
        <v>29</v>
      </c>
      <c r="B123" s="132" t="s">
        <v>228</v>
      </c>
      <c r="C123" s="166" t="s">
        <v>229</v>
      </c>
      <c r="D123" s="134" t="s">
        <v>170</v>
      </c>
      <c r="E123" s="139">
        <v>1</v>
      </c>
      <c r="F123" s="146"/>
      <c r="G123" s="145">
        <f>E123*F123</f>
        <v>0</v>
      </c>
      <c r="H123" s="144" t="s">
        <v>192</v>
      </c>
      <c r="I123" s="150" t="s">
        <v>75</v>
      </c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>
        <v>21</v>
      </c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>
      <c r="A124" s="148"/>
      <c r="B124" s="132"/>
      <c r="C124" s="167" t="s">
        <v>230</v>
      </c>
      <c r="D124" s="135"/>
      <c r="E124" s="140">
        <v>1</v>
      </c>
      <c r="F124" s="145"/>
      <c r="G124" s="145"/>
      <c r="H124" s="144"/>
      <c r="I124" s="150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>
      <c r="A125" s="148"/>
      <c r="B125" s="280" t="s">
        <v>231</v>
      </c>
      <c r="C125" s="281"/>
      <c r="D125" s="282"/>
      <c r="E125" s="283"/>
      <c r="F125" s="284"/>
      <c r="G125" s="285"/>
      <c r="H125" s="144"/>
      <c r="I125" s="150"/>
      <c r="J125" s="32"/>
      <c r="K125" s="32">
        <v>1</v>
      </c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>
      <c r="A126" s="148">
        <v>30</v>
      </c>
      <c r="B126" s="132" t="s">
        <v>232</v>
      </c>
      <c r="C126" s="166" t="s">
        <v>233</v>
      </c>
      <c r="D126" s="134" t="s">
        <v>73</v>
      </c>
      <c r="E126" s="139">
        <v>15.584020000000001</v>
      </c>
      <c r="F126" s="146"/>
      <c r="G126" s="145">
        <f>E126*F126</f>
        <v>0</v>
      </c>
      <c r="H126" s="144" t="s">
        <v>192</v>
      </c>
      <c r="I126" s="150" t="s">
        <v>75</v>
      </c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>
        <v>21</v>
      </c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>
      <c r="A127" s="148">
        <v>31</v>
      </c>
      <c r="B127" s="132" t="s">
        <v>234</v>
      </c>
      <c r="C127" s="166" t="s">
        <v>235</v>
      </c>
      <c r="D127" s="134" t="s">
        <v>170</v>
      </c>
      <c r="E127" s="139">
        <v>83</v>
      </c>
      <c r="F127" s="146"/>
      <c r="G127" s="145">
        <f>E127*F127</f>
        <v>0</v>
      </c>
      <c r="H127" s="144"/>
      <c r="I127" s="150" t="s">
        <v>133</v>
      </c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>
        <v>21</v>
      </c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>
      <c r="A128" s="148"/>
      <c r="B128" s="132"/>
      <c r="C128" s="167" t="s">
        <v>236</v>
      </c>
      <c r="D128" s="135"/>
      <c r="E128" s="140">
        <v>73</v>
      </c>
      <c r="F128" s="145"/>
      <c r="G128" s="145"/>
      <c r="H128" s="144"/>
      <c r="I128" s="15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>
      <c r="A129" s="148"/>
      <c r="B129" s="132"/>
      <c r="C129" s="167" t="s">
        <v>237</v>
      </c>
      <c r="D129" s="135"/>
      <c r="E129" s="140">
        <v>10</v>
      </c>
      <c r="F129" s="145"/>
      <c r="G129" s="145"/>
      <c r="H129" s="144"/>
      <c r="I129" s="15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>
      <c r="A130" s="148">
        <v>32</v>
      </c>
      <c r="B130" s="132" t="s">
        <v>238</v>
      </c>
      <c r="C130" s="166" t="s">
        <v>239</v>
      </c>
      <c r="D130" s="134" t="s">
        <v>170</v>
      </c>
      <c r="E130" s="139">
        <v>66</v>
      </c>
      <c r="F130" s="146"/>
      <c r="G130" s="145">
        <f>E130*F130</f>
        <v>0</v>
      </c>
      <c r="H130" s="144"/>
      <c r="I130" s="150" t="s">
        <v>133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>
        <v>21</v>
      </c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>
      <c r="A131" s="148"/>
      <c r="B131" s="132"/>
      <c r="C131" s="167" t="s">
        <v>240</v>
      </c>
      <c r="D131" s="135"/>
      <c r="E131" s="140">
        <v>66</v>
      </c>
      <c r="F131" s="145"/>
      <c r="G131" s="145"/>
      <c r="H131" s="144"/>
      <c r="I131" s="15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>
      <c r="A132" s="148">
        <v>33</v>
      </c>
      <c r="B132" s="132" t="s">
        <v>241</v>
      </c>
      <c r="C132" s="166" t="s">
        <v>242</v>
      </c>
      <c r="D132" s="134" t="s">
        <v>106</v>
      </c>
      <c r="E132" s="139">
        <v>71.150000000000006</v>
      </c>
      <c r="F132" s="146"/>
      <c r="G132" s="145">
        <f>E132*F132</f>
        <v>0</v>
      </c>
      <c r="H132" s="144"/>
      <c r="I132" s="150" t="s">
        <v>133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>
        <v>21</v>
      </c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>
      <c r="A133" s="148"/>
      <c r="B133" s="132"/>
      <c r="C133" s="167" t="s">
        <v>198</v>
      </c>
      <c r="D133" s="135"/>
      <c r="E133" s="140">
        <v>71.150000000000006</v>
      </c>
      <c r="F133" s="145"/>
      <c r="G133" s="145"/>
      <c r="H133" s="144"/>
      <c r="I133" s="15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>
      <c r="A134" s="148"/>
      <c r="B134" s="280" t="s">
        <v>243</v>
      </c>
      <c r="C134" s="281"/>
      <c r="D134" s="282"/>
      <c r="E134" s="283"/>
      <c r="F134" s="284"/>
      <c r="G134" s="285"/>
      <c r="H134" s="144"/>
      <c r="I134" s="150"/>
      <c r="J134" s="32"/>
      <c r="K134" s="32">
        <v>1</v>
      </c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ht="33.75" outlineLevel="1">
      <c r="A135" s="148"/>
      <c r="B135" s="280" t="s">
        <v>244</v>
      </c>
      <c r="C135" s="281"/>
      <c r="D135" s="282"/>
      <c r="E135" s="283"/>
      <c r="F135" s="284"/>
      <c r="G135" s="285"/>
      <c r="H135" s="144"/>
      <c r="I135" s="15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129" t="str">
        <f>B135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>
      <c r="A136" s="148">
        <v>34</v>
      </c>
      <c r="B136" s="132" t="s">
        <v>245</v>
      </c>
      <c r="C136" s="166" t="s">
        <v>246</v>
      </c>
      <c r="D136" s="134" t="s">
        <v>81</v>
      </c>
      <c r="E136" s="139">
        <v>257.08999999999997</v>
      </c>
      <c r="F136" s="146"/>
      <c r="G136" s="145">
        <f>E136*F136</f>
        <v>0</v>
      </c>
      <c r="H136" s="144" t="s">
        <v>247</v>
      </c>
      <c r="I136" s="150" t="s">
        <v>75</v>
      </c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>
        <v>21</v>
      </c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ht="22.5" outlineLevel="1">
      <c r="A137" s="148"/>
      <c r="B137" s="132"/>
      <c r="C137" s="288" t="s">
        <v>248</v>
      </c>
      <c r="D137" s="277"/>
      <c r="E137" s="278"/>
      <c r="F137" s="279"/>
      <c r="G137" s="289"/>
      <c r="H137" s="144"/>
      <c r="I137" s="150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129" t="str">
        <f>C137</f>
        <v>Svislé přemístění ze 2. NP, nebo 1. PP, vodorovné vnitrostaveništní přemístění do 30 m, odvoz na skládku do 10 km. Bez poplatku za skládku.</v>
      </c>
      <c r="BB137" s="32"/>
      <c r="BC137" s="32"/>
      <c r="BD137" s="32"/>
      <c r="BE137" s="32"/>
      <c r="BF137" s="32"/>
      <c r="BG137" s="32"/>
      <c r="BH137" s="32"/>
    </row>
    <row r="138" spans="1:60" outlineLevel="1">
      <c r="A138" s="148"/>
      <c r="B138" s="132"/>
      <c r="C138" s="167" t="s">
        <v>249</v>
      </c>
      <c r="D138" s="135"/>
      <c r="E138" s="140">
        <v>225.64</v>
      </c>
      <c r="F138" s="145"/>
      <c r="G138" s="145"/>
      <c r="H138" s="144"/>
      <c r="I138" s="150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>
      <c r="A139" s="148"/>
      <c r="B139" s="132"/>
      <c r="C139" s="167" t="s">
        <v>250</v>
      </c>
      <c r="D139" s="135"/>
      <c r="E139" s="140">
        <v>31.45</v>
      </c>
      <c r="F139" s="145"/>
      <c r="G139" s="145"/>
      <c r="H139" s="144"/>
      <c r="I139" s="150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>
      <c r="A140" s="148">
        <v>35</v>
      </c>
      <c r="B140" s="132" t="s">
        <v>251</v>
      </c>
      <c r="C140" s="166" t="s">
        <v>252</v>
      </c>
      <c r="D140" s="134" t="s">
        <v>73</v>
      </c>
      <c r="E140" s="139">
        <v>15.584020000000001</v>
      </c>
      <c r="F140" s="146"/>
      <c r="G140" s="145">
        <f>E140*F140</f>
        <v>0</v>
      </c>
      <c r="H140" s="144" t="s">
        <v>253</v>
      </c>
      <c r="I140" s="150" t="s">
        <v>75</v>
      </c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>
        <v>21</v>
      </c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outlineLevel="1">
      <c r="A141" s="148"/>
      <c r="B141" s="132"/>
      <c r="C141" s="168" t="s">
        <v>254</v>
      </c>
      <c r="D141" s="136"/>
      <c r="E141" s="141"/>
      <c r="F141" s="145"/>
      <c r="G141" s="145"/>
      <c r="H141" s="144"/>
      <c r="I141" s="15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>
      <c r="A142" s="148"/>
      <c r="B142" s="132"/>
      <c r="C142" s="169" t="s">
        <v>255</v>
      </c>
      <c r="D142" s="136"/>
      <c r="E142" s="141">
        <v>1.536</v>
      </c>
      <c r="F142" s="145"/>
      <c r="G142" s="145"/>
      <c r="H142" s="144"/>
      <c r="I142" s="150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>
      <c r="A143" s="148"/>
      <c r="B143" s="132"/>
      <c r="C143" s="169" t="s">
        <v>256</v>
      </c>
      <c r="D143" s="136"/>
      <c r="E143" s="141">
        <v>0.99609999999999999</v>
      </c>
      <c r="F143" s="145"/>
      <c r="G143" s="145"/>
      <c r="H143" s="144"/>
      <c r="I143" s="15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>
      <c r="A144" s="148"/>
      <c r="B144" s="132"/>
      <c r="C144" s="169" t="s">
        <v>257</v>
      </c>
      <c r="D144" s="136"/>
      <c r="E144" s="141">
        <v>0.3654</v>
      </c>
      <c r="F144" s="145"/>
      <c r="G144" s="145"/>
      <c r="H144" s="144"/>
      <c r="I144" s="150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ht="33.75" outlineLevel="1">
      <c r="A145" s="148"/>
      <c r="B145" s="132"/>
      <c r="C145" s="169" t="s">
        <v>258</v>
      </c>
      <c r="D145" s="136"/>
      <c r="E145" s="141">
        <v>5.2160000000000002</v>
      </c>
      <c r="F145" s="145"/>
      <c r="G145" s="145"/>
      <c r="H145" s="144"/>
      <c r="I145" s="150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>
      <c r="A146" s="148"/>
      <c r="B146" s="132"/>
      <c r="C146" s="169" t="s">
        <v>259</v>
      </c>
      <c r="D146" s="136"/>
      <c r="E146" s="141">
        <v>0.16800000000000001</v>
      </c>
      <c r="F146" s="145"/>
      <c r="G146" s="145"/>
      <c r="H146" s="144"/>
      <c r="I146" s="150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>
      <c r="A147" s="148"/>
      <c r="B147" s="132"/>
      <c r="C147" s="169" t="s">
        <v>260</v>
      </c>
      <c r="D147" s="136"/>
      <c r="E147" s="141">
        <v>0.7571</v>
      </c>
      <c r="F147" s="145"/>
      <c r="G147" s="145"/>
      <c r="H147" s="144"/>
      <c r="I147" s="150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>
      <c r="A148" s="148"/>
      <c r="B148" s="132"/>
      <c r="C148" s="169" t="s">
        <v>261</v>
      </c>
      <c r="D148" s="136"/>
      <c r="E148" s="141">
        <v>0.49409999999999998</v>
      </c>
      <c r="F148" s="145"/>
      <c r="G148" s="145"/>
      <c r="H148" s="144"/>
      <c r="I148" s="150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outlineLevel="1">
      <c r="A149" s="148"/>
      <c r="B149" s="132"/>
      <c r="C149" s="169" t="s">
        <v>262</v>
      </c>
      <c r="D149" s="136"/>
      <c r="E149" s="141">
        <v>1.8685</v>
      </c>
      <c r="F149" s="145"/>
      <c r="G149" s="145"/>
      <c r="H149" s="144"/>
      <c r="I149" s="150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>
      <c r="A150" s="148"/>
      <c r="B150" s="132"/>
      <c r="C150" s="169" t="s">
        <v>263</v>
      </c>
      <c r="D150" s="136"/>
      <c r="E150" s="141">
        <v>3.4407000000000001</v>
      </c>
      <c r="F150" s="145"/>
      <c r="G150" s="145"/>
      <c r="H150" s="144"/>
      <c r="I150" s="150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>
      <c r="A151" s="148"/>
      <c r="B151" s="132"/>
      <c r="C151" s="170" t="s">
        <v>264</v>
      </c>
      <c r="D151" s="137"/>
      <c r="E151" s="142">
        <v>14.841900000000001</v>
      </c>
      <c r="F151" s="145"/>
      <c r="G151" s="145"/>
      <c r="H151" s="144"/>
      <c r="I151" s="150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>
      <c r="A152" s="148"/>
      <c r="B152" s="132"/>
      <c r="C152" s="168" t="s">
        <v>265</v>
      </c>
      <c r="D152" s="136"/>
      <c r="E152" s="141"/>
      <c r="F152" s="145"/>
      <c r="G152" s="145"/>
      <c r="H152" s="144"/>
      <c r="I152" s="15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>
      <c r="A153" s="148"/>
      <c r="B153" s="132"/>
      <c r="C153" s="167" t="s">
        <v>266</v>
      </c>
      <c r="D153" s="135"/>
      <c r="E153" s="140">
        <v>15.584</v>
      </c>
      <c r="F153" s="145"/>
      <c r="G153" s="145"/>
      <c r="H153" s="144"/>
      <c r="I153" s="150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>
      <c r="A154" s="148"/>
      <c r="B154" s="280" t="s">
        <v>267</v>
      </c>
      <c r="C154" s="281"/>
      <c r="D154" s="282"/>
      <c r="E154" s="283"/>
      <c r="F154" s="284"/>
      <c r="G154" s="285"/>
      <c r="H154" s="144"/>
      <c r="I154" s="150"/>
      <c r="J154" s="32"/>
      <c r="K154" s="32">
        <v>1</v>
      </c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>
      <c r="A155" s="148"/>
      <c r="B155" s="280" t="s">
        <v>268</v>
      </c>
      <c r="C155" s="281"/>
      <c r="D155" s="282"/>
      <c r="E155" s="283"/>
      <c r="F155" s="284"/>
      <c r="G155" s="285"/>
      <c r="H155" s="144"/>
      <c r="I155" s="150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>
      <c r="A156" s="148">
        <v>36</v>
      </c>
      <c r="B156" s="132" t="s">
        <v>269</v>
      </c>
      <c r="C156" s="166" t="s">
        <v>270</v>
      </c>
      <c r="D156" s="134" t="s">
        <v>271</v>
      </c>
      <c r="E156" s="139">
        <v>3167.3948999999998</v>
      </c>
      <c r="F156" s="146"/>
      <c r="G156" s="145">
        <f>E156*F156</f>
        <v>0</v>
      </c>
      <c r="H156" s="144" t="s">
        <v>192</v>
      </c>
      <c r="I156" s="150" t="s">
        <v>75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>
        <v>21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>
      <c r="A157" s="147" t="s">
        <v>66</v>
      </c>
      <c r="B157" s="131" t="s">
        <v>272</v>
      </c>
      <c r="C157" s="165" t="s">
        <v>273</v>
      </c>
      <c r="D157" s="133"/>
      <c r="E157" s="138"/>
      <c r="F157" s="286">
        <f>SUM(G158:G201)</f>
        <v>0</v>
      </c>
      <c r="G157" s="287"/>
      <c r="H157" s="143"/>
      <c r="I157" s="149"/>
    </row>
    <row r="158" spans="1:60" outlineLevel="1">
      <c r="A158" s="148"/>
      <c r="B158" s="294" t="s">
        <v>274</v>
      </c>
      <c r="C158" s="295"/>
      <c r="D158" s="296"/>
      <c r="E158" s="297"/>
      <c r="F158" s="298"/>
      <c r="G158" s="299"/>
      <c r="H158" s="144"/>
      <c r="I158" s="150"/>
      <c r="J158" s="32"/>
      <c r="K158" s="32">
        <v>1</v>
      </c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>
      <c r="A159" s="148"/>
      <c r="B159" s="280" t="s">
        <v>275</v>
      </c>
      <c r="C159" s="281"/>
      <c r="D159" s="282"/>
      <c r="E159" s="283"/>
      <c r="F159" s="284"/>
      <c r="G159" s="285"/>
      <c r="H159" s="144"/>
      <c r="I159" s="150"/>
      <c r="J159" s="32"/>
      <c r="K159" s="32">
        <v>2</v>
      </c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>
      <c r="A160" s="148">
        <v>37</v>
      </c>
      <c r="B160" s="132" t="s">
        <v>276</v>
      </c>
      <c r="C160" s="166" t="s">
        <v>277</v>
      </c>
      <c r="D160" s="134" t="s">
        <v>106</v>
      </c>
      <c r="E160" s="139">
        <v>11.8</v>
      </c>
      <c r="F160" s="146"/>
      <c r="G160" s="145">
        <f>E160*F160</f>
        <v>0</v>
      </c>
      <c r="H160" s="144" t="s">
        <v>278</v>
      </c>
      <c r="I160" s="150" t="s">
        <v>75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>
        <v>21</v>
      </c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>
      <c r="A161" s="148"/>
      <c r="B161" s="132"/>
      <c r="C161" s="288" t="s">
        <v>279</v>
      </c>
      <c r="D161" s="277"/>
      <c r="E161" s="278"/>
      <c r="F161" s="279"/>
      <c r="G161" s="289"/>
      <c r="H161" s="144"/>
      <c r="I161" s="150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129" t="str">
        <f>C161</f>
        <v>včetně spojovacích prostředků.</v>
      </c>
      <c r="BB161" s="32"/>
      <c r="BC161" s="32"/>
      <c r="BD161" s="32"/>
      <c r="BE161" s="32"/>
      <c r="BF161" s="32"/>
      <c r="BG161" s="32"/>
      <c r="BH161" s="32"/>
    </row>
    <row r="162" spans="1:60" outlineLevel="1">
      <c r="A162" s="148"/>
      <c r="B162" s="132"/>
      <c r="C162" s="167" t="s">
        <v>280</v>
      </c>
      <c r="D162" s="135"/>
      <c r="E162" s="140">
        <v>11.8</v>
      </c>
      <c r="F162" s="145"/>
      <c r="G162" s="145"/>
      <c r="H162" s="144"/>
      <c r="I162" s="150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>
      <c r="A163" s="148"/>
      <c r="B163" s="280" t="s">
        <v>281</v>
      </c>
      <c r="C163" s="281"/>
      <c r="D163" s="282"/>
      <c r="E163" s="283"/>
      <c r="F163" s="284"/>
      <c r="G163" s="285"/>
      <c r="H163" s="144"/>
      <c r="I163" s="150"/>
      <c r="J163" s="32"/>
      <c r="K163" s="32">
        <v>1</v>
      </c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>
      <c r="A164" s="148"/>
      <c r="B164" s="280" t="s">
        <v>282</v>
      </c>
      <c r="C164" s="281"/>
      <c r="D164" s="282"/>
      <c r="E164" s="283"/>
      <c r="F164" s="284"/>
      <c r="G164" s="285"/>
      <c r="H164" s="144"/>
      <c r="I164" s="150"/>
      <c r="J164" s="32"/>
      <c r="K164" s="32">
        <v>2</v>
      </c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>
      <c r="A165" s="148">
        <v>38</v>
      </c>
      <c r="B165" s="132" t="s">
        <v>283</v>
      </c>
      <c r="C165" s="166" t="s">
        <v>284</v>
      </c>
      <c r="D165" s="134" t="s">
        <v>106</v>
      </c>
      <c r="E165" s="139">
        <v>68.599999999999994</v>
      </c>
      <c r="F165" s="146"/>
      <c r="G165" s="145">
        <f>E165*F165</f>
        <v>0</v>
      </c>
      <c r="H165" s="144" t="s">
        <v>278</v>
      </c>
      <c r="I165" s="150" t="s">
        <v>75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>
        <v>21</v>
      </c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>
      <c r="A166" s="148"/>
      <c r="B166" s="132"/>
      <c r="C166" s="167" t="s">
        <v>285</v>
      </c>
      <c r="D166" s="135"/>
      <c r="E166" s="140">
        <v>68.599999999999994</v>
      </c>
      <c r="F166" s="145"/>
      <c r="G166" s="145"/>
      <c r="H166" s="144"/>
      <c r="I166" s="150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>
      <c r="A167" s="148"/>
      <c r="B167" s="280" t="s">
        <v>286</v>
      </c>
      <c r="C167" s="281"/>
      <c r="D167" s="282"/>
      <c r="E167" s="283"/>
      <c r="F167" s="284"/>
      <c r="G167" s="285"/>
      <c r="H167" s="144"/>
      <c r="I167" s="150"/>
      <c r="J167" s="32"/>
      <c r="K167" s="32">
        <v>2</v>
      </c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>
      <c r="A168" s="148">
        <v>39</v>
      </c>
      <c r="B168" s="132" t="s">
        <v>287</v>
      </c>
      <c r="C168" s="166" t="s">
        <v>288</v>
      </c>
      <c r="D168" s="134" t="s">
        <v>170</v>
      </c>
      <c r="E168" s="139">
        <v>5</v>
      </c>
      <c r="F168" s="146"/>
      <c r="G168" s="145">
        <f>E168*F168</f>
        <v>0</v>
      </c>
      <c r="H168" s="144" t="s">
        <v>278</v>
      </c>
      <c r="I168" s="150" t="s">
        <v>75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>
        <v>21</v>
      </c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>
      <c r="A169" s="148"/>
      <c r="B169" s="280" t="s">
        <v>289</v>
      </c>
      <c r="C169" s="281"/>
      <c r="D169" s="282"/>
      <c r="E169" s="283"/>
      <c r="F169" s="284"/>
      <c r="G169" s="285"/>
      <c r="H169" s="144"/>
      <c r="I169" s="150"/>
      <c r="J169" s="32"/>
      <c r="K169" s="32">
        <v>1</v>
      </c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>
      <c r="A170" s="148"/>
      <c r="B170" s="280" t="s">
        <v>279</v>
      </c>
      <c r="C170" s="281"/>
      <c r="D170" s="282"/>
      <c r="E170" s="283"/>
      <c r="F170" s="284"/>
      <c r="G170" s="285"/>
      <c r="H170" s="144"/>
      <c r="I170" s="150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>
      <c r="A171" s="148"/>
      <c r="B171" s="280" t="s">
        <v>290</v>
      </c>
      <c r="C171" s="281"/>
      <c r="D171" s="282"/>
      <c r="E171" s="283"/>
      <c r="F171" s="284"/>
      <c r="G171" s="285"/>
      <c r="H171" s="144"/>
      <c r="I171" s="150"/>
      <c r="J171" s="32"/>
      <c r="K171" s="32">
        <v>2</v>
      </c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>
      <c r="A172" s="148">
        <v>40</v>
      </c>
      <c r="B172" s="132" t="s">
        <v>291</v>
      </c>
      <c r="C172" s="166" t="s">
        <v>292</v>
      </c>
      <c r="D172" s="134" t="s">
        <v>106</v>
      </c>
      <c r="E172" s="139">
        <v>11.2</v>
      </c>
      <c r="F172" s="146"/>
      <c r="G172" s="145">
        <f>E172*F172</f>
        <v>0</v>
      </c>
      <c r="H172" s="144" t="s">
        <v>278</v>
      </c>
      <c r="I172" s="150" t="s">
        <v>75</v>
      </c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>
        <v>21</v>
      </c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>
      <c r="A173" s="148"/>
      <c r="B173" s="132"/>
      <c r="C173" s="288" t="s">
        <v>293</v>
      </c>
      <c r="D173" s="277"/>
      <c r="E173" s="278"/>
      <c r="F173" s="279"/>
      <c r="G173" s="289"/>
      <c r="H173" s="144"/>
      <c r="I173" s="150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129" t="str">
        <f>C173</f>
        <v>včetně těsnící hmoty.</v>
      </c>
      <c r="BB173" s="32"/>
      <c r="BC173" s="32"/>
      <c r="BD173" s="32"/>
      <c r="BE173" s="32"/>
      <c r="BF173" s="32"/>
      <c r="BG173" s="32"/>
      <c r="BH173" s="32"/>
    </row>
    <row r="174" spans="1:60" outlineLevel="1">
      <c r="A174" s="148"/>
      <c r="B174" s="132"/>
      <c r="C174" s="167" t="s">
        <v>294</v>
      </c>
      <c r="D174" s="135"/>
      <c r="E174" s="140">
        <v>11.2</v>
      </c>
      <c r="F174" s="145"/>
      <c r="G174" s="145"/>
      <c r="H174" s="144"/>
      <c r="I174" s="150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outlineLevel="1">
      <c r="A175" s="148"/>
      <c r="B175" s="280" t="s">
        <v>295</v>
      </c>
      <c r="C175" s="281"/>
      <c r="D175" s="282"/>
      <c r="E175" s="283"/>
      <c r="F175" s="284"/>
      <c r="G175" s="285"/>
      <c r="H175" s="144"/>
      <c r="I175" s="150"/>
      <c r="J175" s="32"/>
      <c r="K175" s="32">
        <v>1</v>
      </c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>
      <c r="A176" s="148"/>
      <c r="B176" s="280" t="s">
        <v>296</v>
      </c>
      <c r="C176" s="281"/>
      <c r="D176" s="282"/>
      <c r="E176" s="283"/>
      <c r="F176" s="284"/>
      <c r="G176" s="285"/>
      <c r="H176" s="144"/>
      <c r="I176" s="150"/>
      <c r="J176" s="32"/>
      <c r="K176" s="32">
        <v>2</v>
      </c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>
      <c r="A177" s="148">
        <v>41</v>
      </c>
      <c r="B177" s="132" t="s">
        <v>297</v>
      </c>
      <c r="C177" s="166" t="s">
        <v>298</v>
      </c>
      <c r="D177" s="134" t="s">
        <v>106</v>
      </c>
      <c r="E177" s="139">
        <v>21.1</v>
      </c>
      <c r="F177" s="146"/>
      <c r="G177" s="145">
        <f>E177*F177</f>
        <v>0</v>
      </c>
      <c r="H177" s="144" t="s">
        <v>278</v>
      </c>
      <c r="I177" s="150" t="s">
        <v>75</v>
      </c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>
        <v>21</v>
      </c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>
      <c r="A178" s="148"/>
      <c r="B178" s="132"/>
      <c r="C178" s="167" t="s">
        <v>299</v>
      </c>
      <c r="D178" s="135"/>
      <c r="E178" s="140">
        <v>21.1</v>
      </c>
      <c r="F178" s="145"/>
      <c r="G178" s="145"/>
      <c r="H178" s="144"/>
      <c r="I178" s="150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>
      <c r="A179" s="148"/>
      <c r="B179" s="280" t="s">
        <v>300</v>
      </c>
      <c r="C179" s="281"/>
      <c r="D179" s="282"/>
      <c r="E179" s="283"/>
      <c r="F179" s="284"/>
      <c r="G179" s="285"/>
      <c r="H179" s="144"/>
      <c r="I179" s="150"/>
      <c r="J179" s="32"/>
      <c r="K179" s="32">
        <v>1</v>
      </c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outlineLevel="1">
      <c r="A180" s="148">
        <v>42</v>
      </c>
      <c r="B180" s="132" t="s">
        <v>301</v>
      </c>
      <c r="C180" s="166" t="s">
        <v>302</v>
      </c>
      <c r="D180" s="134" t="s">
        <v>81</v>
      </c>
      <c r="E180" s="139">
        <v>2.5499999999999998</v>
      </c>
      <c r="F180" s="146"/>
      <c r="G180" s="145">
        <f>E180*F180</f>
        <v>0</v>
      </c>
      <c r="H180" s="144" t="s">
        <v>278</v>
      </c>
      <c r="I180" s="150" t="s">
        <v>75</v>
      </c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>
        <v>21</v>
      </c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outlineLevel="1">
      <c r="A181" s="148"/>
      <c r="B181" s="132"/>
      <c r="C181" s="167" t="s">
        <v>303</v>
      </c>
      <c r="D181" s="135"/>
      <c r="E181" s="140">
        <v>2.5499999999999998</v>
      </c>
      <c r="F181" s="145"/>
      <c r="G181" s="145"/>
      <c r="H181" s="144"/>
      <c r="I181" s="150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>
      <c r="A182" s="148"/>
      <c r="B182" s="280" t="s">
        <v>304</v>
      </c>
      <c r="C182" s="281"/>
      <c r="D182" s="282"/>
      <c r="E182" s="283"/>
      <c r="F182" s="284"/>
      <c r="G182" s="285"/>
      <c r="H182" s="144"/>
      <c r="I182" s="150"/>
      <c r="J182" s="32"/>
      <c r="K182" s="32">
        <v>1</v>
      </c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>
      <c r="A183" s="148"/>
      <c r="B183" s="280" t="s">
        <v>305</v>
      </c>
      <c r="C183" s="281"/>
      <c r="D183" s="282"/>
      <c r="E183" s="283"/>
      <c r="F183" s="284"/>
      <c r="G183" s="285"/>
      <c r="H183" s="144"/>
      <c r="I183" s="150"/>
      <c r="J183" s="32"/>
      <c r="K183" s="32">
        <v>2</v>
      </c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>
      <c r="A184" s="148">
        <v>43</v>
      </c>
      <c r="B184" s="132" t="s">
        <v>306</v>
      </c>
      <c r="C184" s="166" t="s">
        <v>307</v>
      </c>
      <c r="D184" s="134" t="s">
        <v>106</v>
      </c>
      <c r="E184" s="139">
        <v>55</v>
      </c>
      <c r="F184" s="146"/>
      <c r="G184" s="145">
        <f>E184*F184</f>
        <v>0</v>
      </c>
      <c r="H184" s="144" t="s">
        <v>278</v>
      </c>
      <c r="I184" s="150" t="s">
        <v>75</v>
      </c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>
        <v>21</v>
      </c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>
      <c r="A185" s="148"/>
      <c r="B185" s="132"/>
      <c r="C185" s="167" t="s">
        <v>308</v>
      </c>
      <c r="D185" s="135"/>
      <c r="E185" s="140">
        <v>55</v>
      </c>
      <c r="F185" s="145"/>
      <c r="G185" s="145"/>
      <c r="H185" s="144"/>
      <c r="I185" s="150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>
      <c r="A186" s="148"/>
      <c r="B186" s="280" t="s">
        <v>309</v>
      </c>
      <c r="C186" s="281"/>
      <c r="D186" s="282"/>
      <c r="E186" s="283"/>
      <c r="F186" s="284"/>
      <c r="G186" s="285"/>
      <c r="H186" s="144"/>
      <c r="I186" s="150"/>
      <c r="J186" s="32"/>
      <c r="K186" s="32">
        <v>2</v>
      </c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outlineLevel="1">
      <c r="A187" s="148">
        <v>44</v>
      </c>
      <c r="B187" s="132" t="s">
        <v>310</v>
      </c>
      <c r="C187" s="166" t="s">
        <v>311</v>
      </c>
      <c r="D187" s="134" t="s">
        <v>81</v>
      </c>
      <c r="E187" s="139">
        <v>2</v>
      </c>
      <c r="F187" s="146"/>
      <c r="G187" s="145">
        <f>E187*F187</f>
        <v>0</v>
      </c>
      <c r="H187" s="144" t="s">
        <v>278</v>
      </c>
      <c r="I187" s="150" t="s">
        <v>75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>
        <v>21</v>
      </c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outlineLevel="1">
      <c r="A188" s="148"/>
      <c r="B188" s="132"/>
      <c r="C188" s="167" t="s">
        <v>67</v>
      </c>
      <c r="D188" s="135"/>
      <c r="E188" s="140">
        <v>2</v>
      </c>
      <c r="F188" s="145"/>
      <c r="G188" s="145"/>
      <c r="H188" s="144"/>
      <c r="I188" s="150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>
      <c r="A189" s="148"/>
      <c r="B189" s="280" t="s">
        <v>312</v>
      </c>
      <c r="C189" s="281"/>
      <c r="D189" s="282"/>
      <c r="E189" s="283"/>
      <c r="F189" s="284"/>
      <c r="G189" s="285"/>
      <c r="H189" s="144"/>
      <c r="I189" s="150"/>
      <c r="J189" s="32"/>
      <c r="K189" s="32">
        <v>1</v>
      </c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outlineLevel="1">
      <c r="A190" s="148">
        <v>45</v>
      </c>
      <c r="B190" s="132" t="s">
        <v>313</v>
      </c>
      <c r="C190" s="166" t="s">
        <v>314</v>
      </c>
      <c r="D190" s="134" t="s">
        <v>106</v>
      </c>
      <c r="E190" s="139">
        <v>65.3</v>
      </c>
      <c r="F190" s="146"/>
      <c r="G190" s="145">
        <f>E190*F190</f>
        <v>0</v>
      </c>
      <c r="H190" s="144" t="s">
        <v>278</v>
      </c>
      <c r="I190" s="150" t="s">
        <v>75</v>
      </c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>
        <v>21</v>
      </c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outlineLevel="1">
      <c r="A191" s="148"/>
      <c r="B191" s="132"/>
      <c r="C191" s="167" t="s">
        <v>315</v>
      </c>
      <c r="D191" s="135"/>
      <c r="E191" s="140">
        <v>65.3</v>
      </c>
      <c r="F191" s="145"/>
      <c r="G191" s="145"/>
      <c r="H191" s="144"/>
      <c r="I191" s="150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>
      <c r="A192" s="148"/>
      <c r="B192" s="280" t="s">
        <v>316</v>
      </c>
      <c r="C192" s="281"/>
      <c r="D192" s="282"/>
      <c r="E192" s="283"/>
      <c r="F192" s="284"/>
      <c r="G192" s="285"/>
      <c r="H192" s="144"/>
      <c r="I192" s="150"/>
      <c r="J192" s="32"/>
      <c r="K192" s="32">
        <v>1</v>
      </c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 outlineLevel="1">
      <c r="A193" s="148">
        <v>46</v>
      </c>
      <c r="B193" s="132" t="s">
        <v>317</v>
      </c>
      <c r="C193" s="166" t="s">
        <v>318</v>
      </c>
      <c r="D193" s="134" t="s">
        <v>106</v>
      </c>
      <c r="E193" s="139">
        <v>21.6</v>
      </c>
      <c r="F193" s="146"/>
      <c r="G193" s="145">
        <f>E193*F193</f>
        <v>0</v>
      </c>
      <c r="H193" s="144" t="s">
        <v>278</v>
      </c>
      <c r="I193" s="150" t="s">
        <v>75</v>
      </c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>
        <v>21</v>
      </c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>
      <c r="A194" s="148"/>
      <c r="B194" s="132"/>
      <c r="C194" s="167" t="s">
        <v>319</v>
      </c>
      <c r="D194" s="135"/>
      <c r="E194" s="140">
        <v>21.6</v>
      </c>
      <c r="F194" s="145"/>
      <c r="G194" s="145"/>
      <c r="H194" s="144"/>
      <c r="I194" s="150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>
      <c r="A195" s="148">
        <v>47</v>
      </c>
      <c r="B195" s="132" t="s">
        <v>320</v>
      </c>
      <c r="C195" s="166" t="s">
        <v>321</v>
      </c>
      <c r="D195" s="134" t="s">
        <v>106</v>
      </c>
      <c r="E195" s="139">
        <v>68.599999999999994</v>
      </c>
      <c r="F195" s="146"/>
      <c r="G195" s="145">
        <f>E195*F195</f>
        <v>0</v>
      </c>
      <c r="H195" s="144"/>
      <c r="I195" s="150" t="s">
        <v>133</v>
      </c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>
        <v>21</v>
      </c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>
      <c r="A196" s="148"/>
      <c r="B196" s="132"/>
      <c r="C196" s="167" t="s">
        <v>285</v>
      </c>
      <c r="D196" s="135"/>
      <c r="E196" s="140">
        <v>68.599999999999994</v>
      </c>
      <c r="F196" s="145"/>
      <c r="G196" s="145"/>
      <c r="H196" s="144"/>
      <c r="I196" s="150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>
      <c r="A197" s="148">
        <v>48</v>
      </c>
      <c r="B197" s="132" t="s">
        <v>322</v>
      </c>
      <c r="C197" s="166" t="s">
        <v>323</v>
      </c>
      <c r="D197" s="134" t="s">
        <v>170</v>
      </c>
      <c r="E197" s="139">
        <v>1</v>
      </c>
      <c r="F197" s="146"/>
      <c r="G197" s="145">
        <f>E197*F197</f>
        <v>0</v>
      </c>
      <c r="H197" s="144"/>
      <c r="I197" s="150" t="s">
        <v>133</v>
      </c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>
        <v>21</v>
      </c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outlineLevel="1">
      <c r="A198" s="148">
        <v>49</v>
      </c>
      <c r="B198" s="132" t="s">
        <v>324</v>
      </c>
      <c r="C198" s="166" t="s">
        <v>325</v>
      </c>
      <c r="D198" s="134" t="s">
        <v>170</v>
      </c>
      <c r="E198" s="139">
        <v>1</v>
      </c>
      <c r="F198" s="146"/>
      <c r="G198" s="145">
        <f>E198*F198</f>
        <v>0</v>
      </c>
      <c r="H198" s="144"/>
      <c r="I198" s="150" t="s">
        <v>133</v>
      </c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>
        <v>21</v>
      </c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outlineLevel="1">
      <c r="A199" s="148"/>
      <c r="B199" s="280" t="s">
        <v>326</v>
      </c>
      <c r="C199" s="281"/>
      <c r="D199" s="282"/>
      <c r="E199" s="283"/>
      <c r="F199" s="284"/>
      <c r="G199" s="285"/>
      <c r="H199" s="144"/>
      <c r="I199" s="150"/>
      <c r="J199" s="32"/>
      <c r="K199" s="32">
        <v>1</v>
      </c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outlineLevel="1">
      <c r="A200" s="148"/>
      <c r="B200" s="280" t="s">
        <v>268</v>
      </c>
      <c r="C200" s="281"/>
      <c r="D200" s="282"/>
      <c r="E200" s="283"/>
      <c r="F200" s="284"/>
      <c r="G200" s="285"/>
      <c r="H200" s="144"/>
      <c r="I200" s="150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outlineLevel="1">
      <c r="A201" s="148">
        <v>50</v>
      </c>
      <c r="B201" s="132" t="s">
        <v>327</v>
      </c>
      <c r="C201" s="166" t="s">
        <v>328</v>
      </c>
      <c r="D201" s="134" t="s">
        <v>271</v>
      </c>
      <c r="E201" s="139">
        <v>762.28160000000003</v>
      </c>
      <c r="F201" s="146"/>
      <c r="G201" s="145">
        <f>E201*F201</f>
        <v>0</v>
      </c>
      <c r="H201" s="144" t="s">
        <v>278</v>
      </c>
      <c r="I201" s="150" t="s">
        <v>75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>
        <v>21</v>
      </c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>
      <c r="A202" s="147" t="s">
        <v>66</v>
      </c>
      <c r="B202" s="131" t="s">
        <v>329</v>
      </c>
      <c r="C202" s="165" t="s">
        <v>330</v>
      </c>
      <c r="D202" s="133"/>
      <c r="E202" s="138"/>
      <c r="F202" s="286">
        <f>SUM(G203:G243)</f>
        <v>0</v>
      </c>
      <c r="G202" s="287"/>
      <c r="H202" s="143"/>
      <c r="I202" s="149"/>
    </row>
    <row r="203" spans="1:60" outlineLevel="1">
      <c r="A203" s="148"/>
      <c r="B203" s="294" t="s">
        <v>331</v>
      </c>
      <c r="C203" s="295"/>
      <c r="D203" s="296"/>
      <c r="E203" s="297"/>
      <c r="F203" s="298"/>
      <c r="G203" s="299"/>
      <c r="H203" s="144"/>
      <c r="I203" s="150"/>
      <c r="J203" s="32"/>
      <c r="K203" s="32">
        <v>1</v>
      </c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outlineLevel="1">
      <c r="A204" s="148">
        <v>51</v>
      </c>
      <c r="B204" s="132" t="s">
        <v>332</v>
      </c>
      <c r="C204" s="166" t="s">
        <v>333</v>
      </c>
      <c r="D204" s="134" t="s">
        <v>81</v>
      </c>
      <c r="E204" s="139">
        <v>295.77600000000001</v>
      </c>
      <c r="F204" s="146"/>
      <c r="G204" s="145">
        <f>E204*F204</f>
        <v>0</v>
      </c>
      <c r="H204" s="144" t="s">
        <v>334</v>
      </c>
      <c r="I204" s="150" t="s">
        <v>75</v>
      </c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>
        <v>21</v>
      </c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>
      <c r="A205" s="148"/>
      <c r="B205" s="132"/>
      <c r="C205" s="167" t="s">
        <v>225</v>
      </c>
      <c r="D205" s="135"/>
      <c r="E205" s="140">
        <v>295.77600000000001</v>
      </c>
      <c r="F205" s="145"/>
      <c r="G205" s="145"/>
      <c r="H205" s="144"/>
      <c r="I205" s="150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outlineLevel="1">
      <c r="A206" s="148"/>
      <c r="B206" s="280" t="s">
        <v>335</v>
      </c>
      <c r="C206" s="281"/>
      <c r="D206" s="282"/>
      <c r="E206" s="283"/>
      <c r="F206" s="284"/>
      <c r="G206" s="285"/>
      <c r="H206" s="144"/>
      <c r="I206" s="150"/>
      <c r="J206" s="32"/>
      <c r="K206" s="32">
        <v>1</v>
      </c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>
      <c r="A207" s="148"/>
      <c r="B207" s="280" t="s">
        <v>336</v>
      </c>
      <c r="C207" s="281"/>
      <c r="D207" s="282"/>
      <c r="E207" s="283"/>
      <c r="F207" s="284"/>
      <c r="G207" s="285"/>
      <c r="H207" s="144"/>
      <c r="I207" s="150"/>
      <c r="J207" s="32"/>
      <c r="K207" s="32">
        <v>2</v>
      </c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>
      <c r="A208" s="148">
        <v>52</v>
      </c>
      <c r="B208" s="132" t="s">
        <v>337</v>
      </c>
      <c r="C208" s="166" t="s">
        <v>338</v>
      </c>
      <c r="D208" s="134" t="s">
        <v>81</v>
      </c>
      <c r="E208" s="139">
        <v>345.10250000000002</v>
      </c>
      <c r="F208" s="146"/>
      <c r="G208" s="145">
        <f>E208*F208</f>
        <v>0</v>
      </c>
      <c r="H208" s="144" t="s">
        <v>334</v>
      </c>
      <c r="I208" s="150" t="s">
        <v>75</v>
      </c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>
        <v>21</v>
      </c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>
      <c r="A209" s="148"/>
      <c r="B209" s="132"/>
      <c r="C209" s="288" t="s">
        <v>339</v>
      </c>
      <c r="D209" s="277"/>
      <c r="E209" s="278"/>
      <c r="F209" s="279"/>
      <c r="G209" s="289"/>
      <c r="H209" s="144"/>
      <c r="I209" s="150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129" t="str">
        <f>C209</f>
        <v>Dodávka a montáž krytiny z tašek základních  a polovičních včetně spojovacích prostředků.</v>
      </c>
      <c r="BB209" s="32"/>
      <c r="BC209" s="32"/>
      <c r="BD209" s="32"/>
      <c r="BE209" s="32"/>
      <c r="BF209" s="32"/>
      <c r="BG209" s="32"/>
      <c r="BH209" s="32"/>
    </row>
    <row r="210" spans="1:60" outlineLevel="1">
      <c r="A210" s="148"/>
      <c r="B210" s="132"/>
      <c r="C210" s="167" t="s">
        <v>340</v>
      </c>
      <c r="D210" s="135"/>
      <c r="E210" s="140">
        <v>345.10250000000002</v>
      </c>
      <c r="F210" s="145"/>
      <c r="G210" s="145"/>
      <c r="H210" s="144"/>
      <c r="I210" s="150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outlineLevel="1">
      <c r="A211" s="148"/>
      <c r="B211" s="280" t="s">
        <v>341</v>
      </c>
      <c r="C211" s="281"/>
      <c r="D211" s="282"/>
      <c r="E211" s="283"/>
      <c r="F211" s="284"/>
      <c r="G211" s="285"/>
      <c r="H211" s="144"/>
      <c r="I211" s="150"/>
      <c r="J211" s="32"/>
      <c r="K211" s="32">
        <v>2</v>
      </c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>
      <c r="A212" s="148">
        <v>53</v>
      </c>
      <c r="B212" s="132" t="s">
        <v>342</v>
      </c>
      <c r="C212" s="166" t="s">
        <v>343</v>
      </c>
      <c r="D212" s="134" t="s">
        <v>106</v>
      </c>
      <c r="E212" s="139">
        <v>26.8</v>
      </c>
      <c r="F212" s="146"/>
      <c r="G212" s="145">
        <f>E212*F212</f>
        <v>0</v>
      </c>
      <c r="H212" s="144" t="s">
        <v>334</v>
      </c>
      <c r="I212" s="150" t="s">
        <v>75</v>
      </c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>
        <v>21</v>
      </c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outlineLevel="1">
      <c r="A213" s="148"/>
      <c r="B213" s="132"/>
      <c r="C213" s="288" t="s">
        <v>344</v>
      </c>
      <c r="D213" s="277"/>
      <c r="E213" s="278"/>
      <c r="F213" s="279"/>
      <c r="G213" s="289"/>
      <c r="H213" s="144"/>
      <c r="I213" s="150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129" t="str">
        <f>C213</f>
        <v>Dodávka a montáž hřebene včetně hřebenové latě, větracího pásu, ukončení hřebenáče a spojovacích prostředků.</v>
      </c>
      <c r="BB213" s="32"/>
      <c r="BC213" s="32"/>
      <c r="BD213" s="32"/>
      <c r="BE213" s="32"/>
      <c r="BF213" s="32"/>
      <c r="BG213" s="32"/>
      <c r="BH213" s="32"/>
    </row>
    <row r="214" spans="1:60" outlineLevel="1">
      <c r="A214" s="148"/>
      <c r="B214" s="132"/>
      <c r="C214" s="167" t="s">
        <v>345</v>
      </c>
      <c r="D214" s="135"/>
      <c r="E214" s="140">
        <v>26.8</v>
      </c>
      <c r="F214" s="145"/>
      <c r="G214" s="145"/>
      <c r="H214" s="144"/>
      <c r="I214" s="150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>
      <c r="A215" s="148">
        <v>54</v>
      </c>
      <c r="B215" s="132" t="s">
        <v>346</v>
      </c>
      <c r="C215" s="166" t="s">
        <v>347</v>
      </c>
      <c r="D215" s="134" t="s">
        <v>106</v>
      </c>
      <c r="E215" s="139">
        <v>33.799999999999997</v>
      </c>
      <c r="F215" s="146"/>
      <c r="G215" s="145">
        <f>E215*F215</f>
        <v>0</v>
      </c>
      <c r="H215" s="144" t="s">
        <v>334</v>
      </c>
      <c r="I215" s="150" t="s">
        <v>75</v>
      </c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>
        <v>21</v>
      </c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>
      <c r="A216" s="148"/>
      <c r="B216" s="132"/>
      <c r="C216" s="288" t="s">
        <v>348</v>
      </c>
      <c r="D216" s="277"/>
      <c r="E216" s="278"/>
      <c r="F216" s="279"/>
      <c r="G216" s="289"/>
      <c r="H216" s="144"/>
      <c r="I216" s="150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129" t="str">
        <f>C216</f>
        <v>Dodávka a montáž nároží včetně nárožní latě, větracího pásu a spojovacích prostředků.</v>
      </c>
      <c r="BB216" s="32"/>
      <c r="BC216" s="32"/>
      <c r="BD216" s="32"/>
      <c r="BE216" s="32"/>
      <c r="BF216" s="32"/>
      <c r="BG216" s="32"/>
      <c r="BH216" s="32"/>
    </row>
    <row r="217" spans="1:60" outlineLevel="1">
      <c r="A217" s="148"/>
      <c r="B217" s="132"/>
      <c r="C217" s="167" t="s">
        <v>349</v>
      </c>
      <c r="D217" s="135"/>
      <c r="E217" s="140">
        <v>33.799999999999997</v>
      </c>
      <c r="F217" s="145"/>
      <c r="G217" s="145"/>
      <c r="H217" s="144"/>
      <c r="I217" s="150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outlineLevel="1">
      <c r="A218" s="148">
        <v>55</v>
      </c>
      <c r="B218" s="132" t="s">
        <v>350</v>
      </c>
      <c r="C218" s="166" t="s">
        <v>351</v>
      </c>
      <c r="D218" s="134" t="s">
        <v>106</v>
      </c>
      <c r="E218" s="139">
        <v>11.4</v>
      </c>
      <c r="F218" s="146"/>
      <c r="G218" s="145">
        <f>E218*F218</f>
        <v>0</v>
      </c>
      <c r="H218" s="144" t="s">
        <v>334</v>
      </c>
      <c r="I218" s="150" t="s">
        <v>75</v>
      </c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>
        <v>21</v>
      </c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outlineLevel="1">
      <c r="A219" s="148"/>
      <c r="B219" s="132"/>
      <c r="C219" s="288" t="s">
        <v>352</v>
      </c>
      <c r="D219" s="277"/>
      <c r="E219" s="278"/>
      <c r="F219" s="279"/>
      <c r="G219" s="289"/>
      <c r="H219" s="144"/>
      <c r="I219" s="150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129" t="str">
        <f>C219</f>
        <v>Dodávka a montáž pásu úžlabí, samolepícího těsnění úžlabí včetně spojovacích prostředků.</v>
      </c>
      <c r="BB219" s="32"/>
      <c r="BC219" s="32"/>
      <c r="BD219" s="32"/>
      <c r="BE219" s="32"/>
      <c r="BF219" s="32"/>
      <c r="BG219" s="32"/>
      <c r="BH219" s="32"/>
    </row>
    <row r="220" spans="1:60" outlineLevel="1">
      <c r="A220" s="148"/>
      <c r="B220" s="132"/>
      <c r="C220" s="167" t="s">
        <v>353</v>
      </c>
      <c r="D220" s="135"/>
      <c r="E220" s="140">
        <v>11.4</v>
      </c>
      <c r="F220" s="145"/>
      <c r="G220" s="145"/>
      <c r="H220" s="144"/>
      <c r="I220" s="150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outlineLevel="1">
      <c r="A221" s="148">
        <v>56</v>
      </c>
      <c r="B221" s="132" t="s">
        <v>354</v>
      </c>
      <c r="C221" s="166" t="s">
        <v>355</v>
      </c>
      <c r="D221" s="134" t="s">
        <v>170</v>
      </c>
      <c r="E221" s="139">
        <v>100</v>
      </c>
      <c r="F221" s="146"/>
      <c r="G221" s="145">
        <f>E221*F221</f>
        <v>0</v>
      </c>
      <c r="H221" s="144" t="s">
        <v>334</v>
      </c>
      <c r="I221" s="150" t="s">
        <v>75</v>
      </c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>
        <v>21</v>
      </c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</row>
    <row r="222" spans="1:60" outlineLevel="1">
      <c r="A222" s="148"/>
      <c r="B222" s="132"/>
      <c r="C222" s="288" t="s">
        <v>356</v>
      </c>
      <c r="D222" s="277"/>
      <c r="E222" s="278"/>
      <c r="F222" s="279"/>
      <c r="G222" s="289"/>
      <c r="H222" s="144"/>
      <c r="I222" s="150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129" t="str">
        <f>C222</f>
        <v>Dodávka a montáž prosvětlovací tašky.</v>
      </c>
      <c r="BB222" s="32"/>
      <c r="BC222" s="32"/>
      <c r="BD222" s="32"/>
      <c r="BE222" s="32"/>
      <c r="BF222" s="32"/>
      <c r="BG222" s="32"/>
      <c r="BH222" s="32"/>
    </row>
    <row r="223" spans="1:60" outlineLevel="1">
      <c r="A223" s="148">
        <v>57</v>
      </c>
      <c r="B223" s="132" t="s">
        <v>357</v>
      </c>
      <c r="C223" s="166" t="s">
        <v>358</v>
      </c>
      <c r="D223" s="134" t="s">
        <v>106</v>
      </c>
      <c r="E223" s="139">
        <v>45.2</v>
      </c>
      <c r="F223" s="146"/>
      <c r="G223" s="145">
        <f>E223*F223</f>
        <v>0</v>
      </c>
      <c r="H223" s="144" t="s">
        <v>334</v>
      </c>
      <c r="I223" s="150" t="s">
        <v>75</v>
      </c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>
        <v>21</v>
      </c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outlineLevel="1">
      <c r="A224" s="148"/>
      <c r="B224" s="132"/>
      <c r="C224" s="288" t="s">
        <v>359</v>
      </c>
      <c r="D224" s="277"/>
      <c r="E224" s="278"/>
      <c r="F224" s="279"/>
      <c r="G224" s="289"/>
      <c r="H224" s="144"/>
      <c r="I224" s="150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129" t="str">
        <f>C224</f>
        <v>Přiřezání a uchycení tašek včetně spojovacích prostředků.</v>
      </c>
      <c r="BB224" s="32"/>
      <c r="BC224" s="32"/>
      <c r="BD224" s="32"/>
      <c r="BE224" s="32"/>
      <c r="BF224" s="32"/>
      <c r="BG224" s="32"/>
      <c r="BH224" s="32"/>
    </row>
    <row r="225" spans="1:60" outlineLevel="1">
      <c r="A225" s="148"/>
      <c r="B225" s="132"/>
      <c r="C225" s="167" t="s">
        <v>360</v>
      </c>
      <c r="D225" s="135"/>
      <c r="E225" s="140">
        <v>11.4</v>
      </c>
      <c r="F225" s="145"/>
      <c r="G225" s="145"/>
      <c r="H225" s="144"/>
      <c r="I225" s="150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outlineLevel="1">
      <c r="A226" s="148"/>
      <c r="B226" s="132"/>
      <c r="C226" s="167" t="s">
        <v>361</v>
      </c>
      <c r="D226" s="135"/>
      <c r="E226" s="140">
        <v>33.799999999999997</v>
      </c>
      <c r="F226" s="145"/>
      <c r="G226" s="145"/>
      <c r="H226" s="144"/>
      <c r="I226" s="150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outlineLevel="1">
      <c r="A227" s="148">
        <v>58</v>
      </c>
      <c r="B227" s="132" t="s">
        <v>362</v>
      </c>
      <c r="C227" s="166" t="s">
        <v>363</v>
      </c>
      <c r="D227" s="134" t="s">
        <v>170</v>
      </c>
      <c r="E227" s="139">
        <v>3</v>
      </c>
      <c r="F227" s="146"/>
      <c r="G227" s="145">
        <f>E227*F227</f>
        <v>0</v>
      </c>
      <c r="H227" s="144" t="s">
        <v>334</v>
      </c>
      <c r="I227" s="150" t="s">
        <v>75</v>
      </c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>
        <v>21</v>
      </c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outlineLevel="1">
      <c r="A228" s="148"/>
      <c r="B228" s="132"/>
      <c r="C228" s="288" t="s">
        <v>364</v>
      </c>
      <c r="D228" s="277"/>
      <c r="E228" s="278"/>
      <c r="F228" s="279"/>
      <c r="G228" s="289"/>
      <c r="H228" s="144"/>
      <c r="I228" s="150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129" t="str">
        <f>C228</f>
        <v>Dodávka a montáž prostupové tašky a nástavce odvětrání kanalizace.</v>
      </c>
      <c r="BB228" s="32"/>
      <c r="BC228" s="32"/>
      <c r="BD228" s="32"/>
      <c r="BE228" s="32"/>
      <c r="BF228" s="32"/>
      <c r="BG228" s="32"/>
      <c r="BH228" s="32"/>
    </row>
    <row r="229" spans="1:60" outlineLevel="1">
      <c r="A229" s="148"/>
      <c r="B229" s="132"/>
      <c r="C229" s="167" t="s">
        <v>365</v>
      </c>
      <c r="D229" s="135"/>
      <c r="E229" s="140">
        <v>3</v>
      </c>
      <c r="F229" s="145"/>
      <c r="G229" s="145"/>
      <c r="H229" s="144"/>
      <c r="I229" s="150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>
      <c r="A230" s="148"/>
      <c r="B230" s="280" t="s">
        <v>366</v>
      </c>
      <c r="C230" s="281"/>
      <c r="D230" s="282"/>
      <c r="E230" s="283"/>
      <c r="F230" s="284"/>
      <c r="G230" s="285"/>
      <c r="H230" s="144"/>
      <c r="I230" s="150"/>
      <c r="J230" s="32"/>
      <c r="K230" s="32">
        <v>1</v>
      </c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>
      <c r="A231" s="148">
        <v>59</v>
      </c>
      <c r="B231" s="132" t="s">
        <v>367</v>
      </c>
      <c r="C231" s="166" t="s">
        <v>368</v>
      </c>
      <c r="D231" s="134" t="s">
        <v>81</v>
      </c>
      <c r="E231" s="139">
        <v>36.784999999999997</v>
      </c>
      <c r="F231" s="146"/>
      <c r="G231" s="145">
        <f>E231*F231</f>
        <v>0</v>
      </c>
      <c r="H231" s="144" t="s">
        <v>334</v>
      </c>
      <c r="I231" s="150" t="s">
        <v>75</v>
      </c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>
        <v>21</v>
      </c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outlineLevel="1">
      <c r="A232" s="148"/>
      <c r="B232" s="132"/>
      <c r="C232" s="167" t="s">
        <v>222</v>
      </c>
      <c r="D232" s="135"/>
      <c r="E232" s="140">
        <v>36.784999999999997</v>
      </c>
      <c r="F232" s="145"/>
      <c r="G232" s="145"/>
      <c r="H232" s="144"/>
      <c r="I232" s="150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</row>
    <row r="233" spans="1:60" outlineLevel="1">
      <c r="A233" s="148"/>
      <c r="B233" s="280" t="s">
        <v>369</v>
      </c>
      <c r="C233" s="281"/>
      <c r="D233" s="282"/>
      <c r="E233" s="283"/>
      <c r="F233" s="284"/>
      <c r="G233" s="285"/>
      <c r="H233" s="144"/>
      <c r="I233" s="150"/>
      <c r="J233" s="32"/>
      <c r="K233" s="32">
        <v>2</v>
      </c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outlineLevel="1">
      <c r="A234" s="148">
        <v>60</v>
      </c>
      <c r="B234" s="132" t="s">
        <v>370</v>
      </c>
      <c r="C234" s="166" t="s">
        <v>371</v>
      </c>
      <c r="D234" s="134" t="s">
        <v>81</v>
      </c>
      <c r="E234" s="139">
        <v>19.89</v>
      </c>
      <c r="F234" s="146"/>
      <c r="G234" s="145">
        <f>E234*F234</f>
        <v>0</v>
      </c>
      <c r="H234" s="144" t="s">
        <v>334</v>
      </c>
      <c r="I234" s="150" t="s">
        <v>75</v>
      </c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>
        <v>21</v>
      </c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</row>
    <row r="235" spans="1:60" outlineLevel="1">
      <c r="A235" s="148"/>
      <c r="B235" s="132"/>
      <c r="C235" s="167" t="s">
        <v>372</v>
      </c>
      <c r="D235" s="135"/>
      <c r="E235" s="140">
        <v>19.89</v>
      </c>
      <c r="F235" s="145"/>
      <c r="G235" s="145"/>
      <c r="H235" s="144"/>
      <c r="I235" s="150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>
      <c r="A236" s="148"/>
      <c r="B236" s="280" t="s">
        <v>373</v>
      </c>
      <c r="C236" s="281"/>
      <c r="D236" s="282"/>
      <c r="E236" s="283"/>
      <c r="F236" s="284"/>
      <c r="G236" s="285"/>
      <c r="H236" s="144"/>
      <c r="I236" s="150"/>
      <c r="J236" s="32"/>
      <c r="K236" s="32">
        <v>1</v>
      </c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>
      <c r="A237" s="148"/>
      <c r="B237" s="280" t="s">
        <v>374</v>
      </c>
      <c r="C237" s="281"/>
      <c r="D237" s="282"/>
      <c r="E237" s="283"/>
      <c r="F237" s="284"/>
      <c r="G237" s="285"/>
      <c r="H237" s="144"/>
      <c r="I237" s="150"/>
      <c r="J237" s="32"/>
      <c r="K237" s="32">
        <v>2</v>
      </c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outlineLevel="1">
      <c r="A238" s="148">
        <v>61</v>
      </c>
      <c r="B238" s="132" t="s">
        <v>375</v>
      </c>
      <c r="C238" s="166" t="s">
        <v>376</v>
      </c>
      <c r="D238" s="134" t="s">
        <v>81</v>
      </c>
      <c r="E238" s="139">
        <v>345.10250000000002</v>
      </c>
      <c r="F238" s="146"/>
      <c r="G238" s="145">
        <f>E238*F238</f>
        <v>0</v>
      </c>
      <c r="H238" s="144" t="s">
        <v>334</v>
      </c>
      <c r="I238" s="150" t="s">
        <v>75</v>
      </c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>
        <v>21</v>
      </c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</row>
    <row r="239" spans="1:60" outlineLevel="1">
      <c r="A239" s="148"/>
      <c r="B239" s="132"/>
      <c r="C239" s="288" t="s">
        <v>377</v>
      </c>
      <c r="D239" s="277"/>
      <c r="E239" s="278"/>
      <c r="F239" s="279"/>
      <c r="G239" s="289"/>
      <c r="H239" s="144"/>
      <c r="I239" s="150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129" t="str">
        <f>C239</f>
        <v>Dodávka a montáž hydroizolační fólie včetně spojovacích prostředků.</v>
      </c>
      <c r="BB239" s="32"/>
      <c r="BC239" s="32"/>
      <c r="BD239" s="32"/>
      <c r="BE239" s="32"/>
      <c r="BF239" s="32"/>
      <c r="BG239" s="32"/>
      <c r="BH239" s="32"/>
    </row>
    <row r="240" spans="1:60" outlineLevel="1">
      <c r="A240" s="148"/>
      <c r="B240" s="132"/>
      <c r="C240" s="167" t="s">
        <v>378</v>
      </c>
      <c r="D240" s="135"/>
      <c r="E240" s="140">
        <v>345.10250000000002</v>
      </c>
      <c r="F240" s="145"/>
      <c r="G240" s="145"/>
      <c r="H240" s="144"/>
      <c r="I240" s="150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 outlineLevel="1">
      <c r="A241" s="148"/>
      <c r="B241" s="280" t="s">
        <v>379</v>
      </c>
      <c r="C241" s="281"/>
      <c r="D241" s="282"/>
      <c r="E241" s="283"/>
      <c r="F241" s="284"/>
      <c r="G241" s="285"/>
      <c r="H241" s="144"/>
      <c r="I241" s="150"/>
      <c r="J241" s="32"/>
      <c r="K241" s="32">
        <v>1</v>
      </c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</row>
    <row r="242" spans="1:60" outlineLevel="1">
      <c r="A242" s="148"/>
      <c r="B242" s="280" t="s">
        <v>268</v>
      </c>
      <c r="C242" s="281"/>
      <c r="D242" s="282"/>
      <c r="E242" s="283"/>
      <c r="F242" s="284"/>
      <c r="G242" s="285"/>
      <c r="H242" s="144"/>
      <c r="I242" s="150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outlineLevel="1">
      <c r="A243" s="148">
        <v>62</v>
      </c>
      <c r="B243" s="132" t="s">
        <v>380</v>
      </c>
      <c r="C243" s="166" t="s">
        <v>381</v>
      </c>
      <c r="D243" s="134" t="s">
        <v>271</v>
      </c>
      <c r="E243" s="139">
        <v>3074.4856</v>
      </c>
      <c r="F243" s="146"/>
      <c r="G243" s="145">
        <f>E243*F243</f>
        <v>0</v>
      </c>
      <c r="H243" s="144" t="s">
        <v>334</v>
      </c>
      <c r="I243" s="150" t="s">
        <v>75</v>
      </c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>
        <v>21</v>
      </c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</row>
    <row r="244" spans="1:60">
      <c r="A244" s="147" t="s">
        <v>66</v>
      </c>
      <c r="B244" s="131" t="s">
        <v>382</v>
      </c>
      <c r="C244" s="165" t="s">
        <v>383</v>
      </c>
      <c r="D244" s="133"/>
      <c r="E244" s="138"/>
      <c r="F244" s="286">
        <f>SUM(G245:G255)</f>
        <v>0</v>
      </c>
      <c r="G244" s="287"/>
      <c r="H244" s="143"/>
      <c r="I244" s="149"/>
    </row>
    <row r="245" spans="1:60" outlineLevel="1">
      <c r="A245" s="148"/>
      <c r="B245" s="294" t="s">
        <v>384</v>
      </c>
      <c r="C245" s="295"/>
      <c r="D245" s="296"/>
      <c r="E245" s="297"/>
      <c r="F245" s="298"/>
      <c r="G245" s="299"/>
      <c r="H245" s="144"/>
      <c r="I245" s="150"/>
      <c r="J245" s="32"/>
      <c r="K245" s="32">
        <v>1</v>
      </c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 outlineLevel="1">
      <c r="A246" s="148">
        <v>63</v>
      </c>
      <c r="B246" s="132" t="s">
        <v>385</v>
      </c>
      <c r="C246" s="166" t="s">
        <v>386</v>
      </c>
      <c r="D246" s="134" t="s">
        <v>81</v>
      </c>
      <c r="E246" s="139">
        <v>39.317599999999999</v>
      </c>
      <c r="F246" s="146"/>
      <c r="G246" s="145">
        <f>E246*F246</f>
        <v>0</v>
      </c>
      <c r="H246" s="144" t="s">
        <v>387</v>
      </c>
      <c r="I246" s="150" t="s">
        <v>75</v>
      </c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>
        <v>21</v>
      </c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</row>
    <row r="247" spans="1:60" outlineLevel="1">
      <c r="A247" s="148"/>
      <c r="B247" s="132"/>
      <c r="C247" s="167" t="s">
        <v>388</v>
      </c>
      <c r="D247" s="135"/>
      <c r="E247" s="140">
        <v>39.317599999999999</v>
      </c>
      <c r="F247" s="145"/>
      <c r="G247" s="145"/>
      <c r="H247" s="144"/>
      <c r="I247" s="150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outlineLevel="1">
      <c r="A248" s="148"/>
      <c r="B248" s="280" t="s">
        <v>389</v>
      </c>
      <c r="C248" s="281"/>
      <c r="D248" s="282"/>
      <c r="E248" s="283"/>
      <c r="F248" s="284"/>
      <c r="G248" s="285"/>
      <c r="H248" s="144"/>
      <c r="I248" s="150"/>
      <c r="J248" s="32"/>
      <c r="K248" s="32">
        <v>2</v>
      </c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</row>
    <row r="249" spans="1:60" outlineLevel="1">
      <c r="A249" s="148">
        <v>64</v>
      </c>
      <c r="B249" s="132" t="s">
        <v>390</v>
      </c>
      <c r="C249" s="166" t="s">
        <v>391</v>
      </c>
      <c r="D249" s="134" t="s">
        <v>106</v>
      </c>
      <c r="E249" s="139">
        <v>68.63</v>
      </c>
      <c r="F249" s="146"/>
      <c r="G249" s="145">
        <f>E249*F249</f>
        <v>0</v>
      </c>
      <c r="H249" s="144" t="s">
        <v>387</v>
      </c>
      <c r="I249" s="150" t="s">
        <v>75</v>
      </c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>
        <v>21</v>
      </c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outlineLevel="1">
      <c r="A250" s="148"/>
      <c r="B250" s="132"/>
      <c r="C250" s="167" t="s">
        <v>392</v>
      </c>
      <c r="D250" s="135"/>
      <c r="E250" s="140">
        <v>68.63</v>
      </c>
      <c r="F250" s="145"/>
      <c r="G250" s="145"/>
      <c r="H250" s="144"/>
      <c r="I250" s="150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</row>
    <row r="251" spans="1:60" outlineLevel="1">
      <c r="A251" s="148">
        <v>65</v>
      </c>
      <c r="B251" s="132" t="s">
        <v>393</v>
      </c>
      <c r="C251" s="166" t="s">
        <v>394</v>
      </c>
      <c r="D251" s="134" t="s">
        <v>81</v>
      </c>
      <c r="E251" s="139">
        <v>40.890300000000003</v>
      </c>
      <c r="F251" s="146"/>
      <c r="G251" s="145">
        <f>E251*F251</f>
        <v>0</v>
      </c>
      <c r="H251" s="144" t="s">
        <v>253</v>
      </c>
      <c r="I251" s="150" t="s">
        <v>75</v>
      </c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>
        <v>21</v>
      </c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ht="22.5" outlineLevel="1">
      <c r="A252" s="148"/>
      <c r="B252" s="132"/>
      <c r="C252" s="167" t="s">
        <v>395</v>
      </c>
      <c r="D252" s="135"/>
      <c r="E252" s="140">
        <v>40.890300000000003</v>
      </c>
      <c r="F252" s="145"/>
      <c r="G252" s="145"/>
      <c r="H252" s="144"/>
      <c r="I252" s="150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</row>
    <row r="253" spans="1:60" outlineLevel="1">
      <c r="A253" s="148"/>
      <c r="B253" s="280" t="s">
        <v>396</v>
      </c>
      <c r="C253" s="281"/>
      <c r="D253" s="282"/>
      <c r="E253" s="283"/>
      <c r="F253" s="284"/>
      <c r="G253" s="285"/>
      <c r="H253" s="144"/>
      <c r="I253" s="150"/>
      <c r="J253" s="32"/>
      <c r="K253" s="32">
        <v>1</v>
      </c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</row>
    <row r="254" spans="1:60" outlineLevel="1">
      <c r="A254" s="148"/>
      <c r="B254" s="280" t="s">
        <v>268</v>
      </c>
      <c r="C254" s="281"/>
      <c r="D254" s="282"/>
      <c r="E254" s="283"/>
      <c r="F254" s="284"/>
      <c r="G254" s="285"/>
      <c r="H254" s="144"/>
      <c r="I254" s="150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outlineLevel="1">
      <c r="A255" s="148">
        <v>66</v>
      </c>
      <c r="B255" s="132" t="s">
        <v>397</v>
      </c>
      <c r="C255" s="166" t="s">
        <v>398</v>
      </c>
      <c r="D255" s="134" t="s">
        <v>271</v>
      </c>
      <c r="E255" s="139">
        <v>285.98489999999998</v>
      </c>
      <c r="F255" s="146"/>
      <c r="G255" s="145">
        <f>E255*F255</f>
        <v>0</v>
      </c>
      <c r="H255" s="144" t="s">
        <v>387</v>
      </c>
      <c r="I255" s="150" t="s">
        <v>75</v>
      </c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>
        <v>21</v>
      </c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>
      <c r="A256" s="147" t="s">
        <v>66</v>
      </c>
      <c r="B256" s="131" t="s">
        <v>399</v>
      </c>
      <c r="C256" s="165" t="s">
        <v>400</v>
      </c>
      <c r="D256" s="133"/>
      <c r="E256" s="138"/>
      <c r="F256" s="286">
        <f>SUM(G257:G259)</f>
        <v>0</v>
      </c>
      <c r="G256" s="287"/>
      <c r="H256" s="143"/>
      <c r="I256" s="149"/>
    </row>
    <row r="257" spans="1:60" outlineLevel="1">
      <c r="A257" s="148"/>
      <c r="B257" s="294" t="s">
        <v>401</v>
      </c>
      <c r="C257" s="295"/>
      <c r="D257" s="296"/>
      <c r="E257" s="297"/>
      <c r="F257" s="298"/>
      <c r="G257" s="299"/>
      <c r="H257" s="144"/>
      <c r="I257" s="150"/>
      <c r="J257" s="32"/>
      <c r="K257" s="32">
        <v>1</v>
      </c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>
      <c r="A258" s="148">
        <v>67</v>
      </c>
      <c r="B258" s="132" t="s">
        <v>402</v>
      </c>
      <c r="C258" s="166" t="s">
        <v>403</v>
      </c>
      <c r="D258" s="134" t="s">
        <v>81</v>
      </c>
      <c r="E258" s="139">
        <v>39.317599999999999</v>
      </c>
      <c r="F258" s="146"/>
      <c r="G258" s="145">
        <f>E258*F258</f>
        <v>0</v>
      </c>
      <c r="H258" s="144" t="s">
        <v>404</v>
      </c>
      <c r="I258" s="150" t="s">
        <v>75</v>
      </c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>
        <v>21</v>
      </c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outlineLevel="1">
      <c r="A259" s="148"/>
      <c r="B259" s="132"/>
      <c r="C259" s="167" t="s">
        <v>388</v>
      </c>
      <c r="D259" s="135"/>
      <c r="E259" s="140">
        <v>39.317599999999999</v>
      </c>
      <c r="F259" s="145"/>
      <c r="G259" s="145"/>
      <c r="H259" s="144"/>
      <c r="I259" s="150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>
      <c r="A260" s="147" t="s">
        <v>66</v>
      </c>
      <c r="B260" s="131" t="s">
        <v>405</v>
      </c>
      <c r="C260" s="165" t="s">
        <v>406</v>
      </c>
      <c r="D260" s="133"/>
      <c r="E260" s="138"/>
      <c r="F260" s="286">
        <f>SUM(G261:G274)</f>
        <v>0</v>
      </c>
      <c r="G260" s="287"/>
      <c r="H260" s="143"/>
      <c r="I260" s="149"/>
    </row>
    <row r="261" spans="1:60" outlineLevel="1">
      <c r="A261" s="148"/>
      <c r="B261" s="294" t="s">
        <v>407</v>
      </c>
      <c r="C261" s="295"/>
      <c r="D261" s="296"/>
      <c r="E261" s="297"/>
      <c r="F261" s="298"/>
      <c r="G261" s="299"/>
      <c r="H261" s="144"/>
      <c r="I261" s="150"/>
      <c r="J261" s="32"/>
      <c r="K261" s="32">
        <v>1</v>
      </c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</row>
    <row r="262" spans="1:60" outlineLevel="1">
      <c r="A262" s="148">
        <v>68</v>
      </c>
      <c r="B262" s="132" t="s">
        <v>408</v>
      </c>
      <c r="C262" s="166" t="s">
        <v>409</v>
      </c>
      <c r="D262" s="134" t="s">
        <v>115</v>
      </c>
      <c r="E262" s="139">
        <v>43.24418</v>
      </c>
      <c r="F262" s="146"/>
      <c r="G262" s="145">
        <f>E262*F262</f>
        <v>0</v>
      </c>
      <c r="H262" s="144" t="s">
        <v>154</v>
      </c>
      <c r="I262" s="150" t="s">
        <v>75</v>
      </c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>
        <v>21</v>
      </c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</row>
    <row r="263" spans="1:60" outlineLevel="1">
      <c r="A263" s="148"/>
      <c r="B263" s="280" t="s">
        <v>410</v>
      </c>
      <c r="C263" s="281"/>
      <c r="D263" s="282"/>
      <c r="E263" s="283"/>
      <c r="F263" s="284"/>
      <c r="G263" s="285"/>
      <c r="H263" s="144"/>
      <c r="I263" s="150"/>
      <c r="J263" s="32"/>
      <c r="K263" s="32">
        <v>1</v>
      </c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</row>
    <row r="264" spans="1:60" outlineLevel="1">
      <c r="A264" s="148"/>
      <c r="B264" s="280" t="s">
        <v>411</v>
      </c>
      <c r="C264" s="281"/>
      <c r="D264" s="282"/>
      <c r="E264" s="283"/>
      <c r="F264" s="284"/>
      <c r="G264" s="285"/>
      <c r="H264" s="144"/>
      <c r="I264" s="150"/>
      <c r="J264" s="32"/>
      <c r="K264" s="32">
        <v>2</v>
      </c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</row>
    <row r="265" spans="1:60" outlineLevel="1">
      <c r="A265" s="148">
        <v>69</v>
      </c>
      <c r="B265" s="132" t="s">
        <v>412</v>
      </c>
      <c r="C265" s="166" t="s">
        <v>413</v>
      </c>
      <c r="D265" s="134" t="s">
        <v>115</v>
      </c>
      <c r="E265" s="139">
        <v>44.54139</v>
      </c>
      <c r="F265" s="146"/>
      <c r="G265" s="145">
        <f>E265*F265</f>
        <v>0</v>
      </c>
      <c r="H265" s="144" t="s">
        <v>414</v>
      </c>
      <c r="I265" s="150" t="s">
        <v>75</v>
      </c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>
        <v>21</v>
      </c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</row>
    <row r="266" spans="1:60" outlineLevel="1">
      <c r="A266" s="148"/>
      <c r="B266" s="280" t="s">
        <v>415</v>
      </c>
      <c r="C266" s="281"/>
      <c r="D266" s="282"/>
      <c r="E266" s="283"/>
      <c r="F266" s="284"/>
      <c r="G266" s="285"/>
      <c r="H266" s="144"/>
      <c r="I266" s="150"/>
      <c r="J266" s="32"/>
      <c r="K266" s="32">
        <v>1</v>
      </c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</row>
    <row r="267" spans="1:60" outlineLevel="1">
      <c r="A267" s="148">
        <v>70</v>
      </c>
      <c r="B267" s="132" t="s">
        <v>416</v>
      </c>
      <c r="C267" s="166" t="s">
        <v>417</v>
      </c>
      <c r="D267" s="134" t="s">
        <v>115</v>
      </c>
      <c r="E267" s="139">
        <v>44.54139</v>
      </c>
      <c r="F267" s="146"/>
      <c r="G267" s="145">
        <f>E267*F267</f>
        <v>0</v>
      </c>
      <c r="H267" s="144" t="s">
        <v>154</v>
      </c>
      <c r="I267" s="150" t="s">
        <v>75</v>
      </c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>
        <v>21</v>
      </c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</row>
    <row r="268" spans="1:60" outlineLevel="1">
      <c r="A268" s="148"/>
      <c r="B268" s="132"/>
      <c r="C268" s="288" t="s">
        <v>418</v>
      </c>
      <c r="D268" s="277"/>
      <c r="E268" s="278"/>
      <c r="F268" s="279"/>
      <c r="G268" s="289"/>
      <c r="H268" s="144"/>
      <c r="I268" s="150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129" t="str">
        <f>C268</f>
        <v>Včetně naložení na dopravní prostředek a složení na skládku, bez poplatku za skládku.</v>
      </c>
      <c r="BB268" s="32"/>
      <c r="BC268" s="32"/>
      <c r="BD268" s="32"/>
      <c r="BE268" s="32"/>
      <c r="BF268" s="32"/>
      <c r="BG268" s="32"/>
      <c r="BH268" s="32"/>
    </row>
    <row r="269" spans="1:60" outlineLevel="1">
      <c r="A269" s="148">
        <v>71</v>
      </c>
      <c r="B269" s="132" t="s">
        <v>419</v>
      </c>
      <c r="C269" s="166" t="s">
        <v>420</v>
      </c>
      <c r="D269" s="134" t="s">
        <v>115</v>
      </c>
      <c r="E269" s="139">
        <v>846.28635999999995</v>
      </c>
      <c r="F269" s="146"/>
      <c r="G269" s="145">
        <f>E269*F269</f>
        <v>0</v>
      </c>
      <c r="H269" s="144" t="s">
        <v>154</v>
      </c>
      <c r="I269" s="150" t="s">
        <v>75</v>
      </c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>
        <v>21</v>
      </c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</row>
    <row r="270" spans="1:60" outlineLevel="1">
      <c r="A270" s="148"/>
      <c r="B270" s="280" t="s">
        <v>421</v>
      </c>
      <c r="C270" s="281"/>
      <c r="D270" s="282"/>
      <c r="E270" s="283"/>
      <c r="F270" s="284"/>
      <c r="G270" s="285"/>
      <c r="H270" s="144"/>
      <c r="I270" s="150"/>
      <c r="J270" s="32"/>
      <c r="K270" s="32">
        <v>1</v>
      </c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</row>
    <row r="271" spans="1:60" outlineLevel="1">
      <c r="A271" s="148">
        <v>72</v>
      </c>
      <c r="B271" s="132" t="s">
        <v>422</v>
      </c>
      <c r="C271" s="166" t="s">
        <v>423</v>
      </c>
      <c r="D271" s="134" t="s">
        <v>115</v>
      </c>
      <c r="E271" s="139">
        <v>44.54139</v>
      </c>
      <c r="F271" s="146"/>
      <c r="G271" s="145">
        <f>E271*F271</f>
        <v>0</v>
      </c>
      <c r="H271" s="144" t="s">
        <v>154</v>
      </c>
      <c r="I271" s="150" t="s">
        <v>75</v>
      </c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>
        <v>21</v>
      </c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</row>
    <row r="272" spans="1:60" outlineLevel="1">
      <c r="A272" s="148">
        <v>73</v>
      </c>
      <c r="B272" s="132" t="s">
        <v>424</v>
      </c>
      <c r="C272" s="166" t="s">
        <v>425</v>
      </c>
      <c r="D272" s="134" t="s">
        <v>115</v>
      </c>
      <c r="E272" s="139">
        <v>89.08278</v>
      </c>
      <c r="F272" s="146"/>
      <c r="G272" s="145">
        <f>E272*F272</f>
        <v>0</v>
      </c>
      <c r="H272" s="144" t="s">
        <v>154</v>
      </c>
      <c r="I272" s="150" t="s">
        <v>75</v>
      </c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>
        <v>21</v>
      </c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</row>
    <row r="273" spans="1:60" outlineLevel="1">
      <c r="A273" s="148"/>
      <c r="B273" s="280" t="s">
        <v>426</v>
      </c>
      <c r="C273" s="281"/>
      <c r="D273" s="282"/>
      <c r="E273" s="283"/>
      <c r="F273" s="284"/>
      <c r="G273" s="285"/>
      <c r="H273" s="144"/>
      <c r="I273" s="150"/>
      <c r="J273" s="32"/>
      <c r="K273" s="32">
        <v>1</v>
      </c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</row>
    <row r="274" spans="1:60" outlineLevel="1">
      <c r="A274" s="148">
        <v>74</v>
      </c>
      <c r="B274" s="132" t="s">
        <v>427</v>
      </c>
      <c r="C274" s="166" t="s">
        <v>428</v>
      </c>
      <c r="D274" s="134" t="s">
        <v>115</v>
      </c>
      <c r="E274" s="139">
        <v>44.54139</v>
      </c>
      <c r="F274" s="146"/>
      <c r="G274" s="145">
        <f>E274*F274</f>
        <v>0</v>
      </c>
      <c r="H274" s="144" t="s">
        <v>154</v>
      </c>
      <c r="I274" s="150" t="s">
        <v>75</v>
      </c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>
        <v>21</v>
      </c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</row>
    <row r="275" spans="1:60">
      <c r="A275" s="147" t="s">
        <v>66</v>
      </c>
      <c r="B275" s="131" t="s">
        <v>429</v>
      </c>
      <c r="C275" s="165" t="s">
        <v>430</v>
      </c>
      <c r="D275" s="133"/>
      <c r="E275" s="138"/>
      <c r="F275" s="286">
        <f>SUM(G276:G283)</f>
        <v>0</v>
      </c>
      <c r="G275" s="287"/>
      <c r="H275" s="143"/>
      <c r="I275" s="149"/>
    </row>
    <row r="276" spans="1:60" outlineLevel="1">
      <c r="A276" s="148">
        <v>75</v>
      </c>
      <c r="B276" s="132" t="s">
        <v>431</v>
      </c>
      <c r="C276" s="166" t="s">
        <v>432</v>
      </c>
      <c r="D276" s="134" t="s">
        <v>433</v>
      </c>
      <c r="E276" s="139">
        <v>1</v>
      </c>
      <c r="F276" s="146"/>
      <c r="G276" s="145">
        <f>E276*F276</f>
        <v>0</v>
      </c>
      <c r="H276" s="144"/>
      <c r="I276" s="150" t="s">
        <v>133</v>
      </c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>
        <v>21</v>
      </c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</row>
    <row r="277" spans="1:60" outlineLevel="1">
      <c r="A277" s="148">
        <v>76</v>
      </c>
      <c r="B277" s="132" t="s">
        <v>434</v>
      </c>
      <c r="C277" s="166" t="s">
        <v>435</v>
      </c>
      <c r="D277" s="134" t="s">
        <v>433</v>
      </c>
      <c r="E277" s="139">
        <v>1</v>
      </c>
      <c r="F277" s="146"/>
      <c r="G277" s="145">
        <f>E277*F277</f>
        <v>0</v>
      </c>
      <c r="H277" s="144"/>
      <c r="I277" s="150" t="s">
        <v>75</v>
      </c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>
        <v>21</v>
      </c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</row>
    <row r="278" spans="1:60" outlineLevel="1">
      <c r="A278" s="148"/>
      <c r="B278" s="132"/>
      <c r="C278" s="288" t="s">
        <v>436</v>
      </c>
      <c r="D278" s="277"/>
      <c r="E278" s="278"/>
      <c r="F278" s="279"/>
      <c r="G278" s="289"/>
      <c r="H278" s="144"/>
      <c r="I278" s="150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129" t="str">
        <f>C278</f>
        <v>Veškeré náklady spojené s vybudováním, provozem a odstraněním zařízení staveniště.</v>
      </c>
      <c r="BB278" s="32"/>
      <c r="BC278" s="32"/>
      <c r="BD278" s="32"/>
      <c r="BE278" s="32"/>
      <c r="BF278" s="32"/>
      <c r="BG278" s="32"/>
      <c r="BH278" s="32"/>
    </row>
    <row r="279" spans="1:60" outlineLevel="1">
      <c r="A279" s="148">
        <v>77</v>
      </c>
      <c r="B279" s="132" t="s">
        <v>437</v>
      </c>
      <c r="C279" s="166" t="s">
        <v>438</v>
      </c>
      <c r="D279" s="134" t="s">
        <v>433</v>
      </c>
      <c r="E279" s="139">
        <v>1</v>
      </c>
      <c r="F279" s="146"/>
      <c r="G279" s="145">
        <f>E279*F279</f>
        <v>0</v>
      </c>
      <c r="H279" s="144"/>
      <c r="I279" s="150" t="s">
        <v>75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>
        <v>21</v>
      </c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</row>
    <row r="280" spans="1:60" outlineLevel="1">
      <c r="A280" s="148"/>
      <c r="B280" s="132"/>
      <c r="C280" s="276" t="s">
        <v>439</v>
      </c>
      <c r="D280" s="277"/>
      <c r="E280" s="278"/>
      <c r="F280" s="279"/>
      <c r="G280" s="279"/>
      <c r="H280" s="144"/>
      <c r="I280" s="150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</row>
    <row r="281" spans="1:60" outlineLevel="1">
      <c r="A281" s="213">
        <v>78</v>
      </c>
      <c r="B281" s="214"/>
      <c r="C281" s="215" t="s">
        <v>1672</v>
      </c>
      <c r="D281" s="216" t="s">
        <v>1673</v>
      </c>
      <c r="E281" s="217">
        <v>1</v>
      </c>
      <c r="F281" s="146"/>
      <c r="G281" s="218">
        <f>E281*F281</f>
        <v>0</v>
      </c>
      <c r="H281" s="219"/>
      <c r="I281" s="220" t="s">
        <v>133</v>
      </c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129" t="str">
        <f>C283</f>
        <v>Koordinace stavebních a technologických dodávek stavby.</v>
      </c>
      <c r="BB281" s="32"/>
      <c r="BC281" s="32"/>
      <c r="BD281" s="32"/>
      <c r="BE281" s="32"/>
      <c r="BF281" s="32"/>
      <c r="BG281" s="32"/>
      <c r="BH281" s="32"/>
    </row>
    <row r="282" spans="1:60" ht="13.5" hidden="1" thickBot="1">
      <c r="A282" s="157"/>
      <c r="B282" s="158"/>
      <c r="C282" s="273"/>
      <c r="D282" s="274"/>
      <c r="E282" s="274"/>
      <c r="F282" s="274"/>
      <c r="G282" s="275"/>
      <c r="H282" s="159"/>
      <c r="I282" s="160"/>
      <c r="AK282">
        <f>SUM(AK1:AK281)</f>
        <v>0</v>
      </c>
      <c r="AL282">
        <f>SUM(AL1:AL281)</f>
        <v>0</v>
      </c>
      <c r="AN282">
        <v>15</v>
      </c>
      <c r="AO282">
        <v>21</v>
      </c>
    </row>
    <row r="283" spans="1:60" ht="13.5" hidden="1" thickBot="1">
      <c r="A283" s="157"/>
      <c r="B283" s="158"/>
      <c r="C283" s="273" t="s">
        <v>439</v>
      </c>
      <c r="D283" s="290"/>
      <c r="E283" s="291"/>
      <c r="F283" s="292"/>
      <c r="G283" s="293"/>
      <c r="H283" s="159"/>
      <c r="I283" s="160"/>
      <c r="AN283">
        <f>SUMIF(AM8:AM282,AN282,G8:G284)</f>
        <v>0</v>
      </c>
      <c r="AO283">
        <f>SUMIF(AM8:AM282,AO282,G8:G284)</f>
        <v>0</v>
      </c>
    </row>
    <row r="284" spans="1:60" ht="13.5" thickBot="1">
      <c r="C284" s="171"/>
    </row>
    <row r="285" spans="1:60" ht="13.5" thickBot="1">
      <c r="A285" s="161"/>
      <c r="B285" s="162" t="s">
        <v>440</v>
      </c>
      <c r="C285" s="172"/>
      <c r="D285" s="163"/>
      <c r="E285" s="163"/>
      <c r="F285" s="163"/>
      <c r="G285" s="164">
        <f>F8+F19+F26+F45+F52+F55+F58+F63+F74+F86+F91+F157+F202+F244+F256+F260+F275</f>
        <v>0</v>
      </c>
    </row>
  </sheetData>
  <sheetProtection algorithmName="SHA-512" hashValue="zVHJQKt2Hlq1U2hfJFOEFzgp6H52VA+k38SU69TqulptgHKuzkerHZkr53OB5y1mPczNa/p193RMRlu5TL1+1Q==" saltValue="Ceg80DHXR92jTUVdLwpVtA==" spinCount="100000" sheet="1" objects="1" scenarios="1" selectLockedCells="1"/>
  <mergeCells count="120">
    <mergeCell ref="B9:G9"/>
    <mergeCell ref="B10:G10"/>
    <mergeCell ref="B13:G13"/>
    <mergeCell ref="B14:G14"/>
    <mergeCell ref="C18:G18"/>
    <mergeCell ref="F19:G19"/>
    <mergeCell ref="A1:G1"/>
    <mergeCell ref="C2:G2"/>
    <mergeCell ref="C3:G3"/>
    <mergeCell ref="C4:G4"/>
    <mergeCell ref="C7:G7"/>
    <mergeCell ref="F8:G8"/>
    <mergeCell ref="B33:G33"/>
    <mergeCell ref="B39:G39"/>
    <mergeCell ref="B40:G40"/>
    <mergeCell ref="F45:G45"/>
    <mergeCell ref="B46:G46"/>
    <mergeCell ref="B49:G49"/>
    <mergeCell ref="B20:G20"/>
    <mergeCell ref="B21:G21"/>
    <mergeCell ref="C23:G23"/>
    <mergeCell ref="F26:G26"/>
    <mergeCell ref="B27:G27"/>
    <mergeCell ref="B32:G32"/>
    <mergeCell ref="F63:G63"/>
    <mergeCell ref="B64:G64"/>
    <mergeCell ref="B65:G65"/>
    <mergeCell ref="B71:G71"/>
    <mergeCell ref="F74:G74"/>
    <mergeCell ref="B75:G75"/>
    <mergeCell ref="F52:G52"/>
    <mergeCell ref="F55:G55"/>
    <mergeCell ref="B56:G56"/>
    <mergeCell ref="F58:G58"/>
    <mergeCell ref="B59:G59"/>
    <mergeCell ref="B60:G60"/>
    <mergeCell ref="B88:G88"/>
    <mergeCell ref="B89:G89"/>
    <mergeCell ref="F91:G91"/>
    <mergeCell ref="B92:G92"/>
    <mergeCell ref="B93:G93"/>
    <mergeCell ref="B108:G108"/>
    <mergeCell ref="B76:G76"/>
    <mergeCell ref="C78:G78"/>
    <mergeCell ref="C81:G81"/>
    <mergeCell ref="C84:G84"/>
    <mergeCell ref="F86:G86"/>
    <mergeCell ref="B87:G87"/>
    <mergeCell ref="B125:G125"/>
    <mergeCell ref="B134:G134"/>
    <mergeCell ref="B135:G135"/>
    <mergeCell ref="C137:G137"/>
    <mergeCell ref="B154:G154"/>
    <mergeCell ref="B155:G155"/>
    <mergeCell ref="B109:G109"/>
    <mergeCell ref="B110:G110"/>
    <mergeCell ref="C114:G114"/>
    <mergeCell ref="B116:G116"/>
    <mergeCell ref="B121:G121"/>
    <mergeCell ref="B122:G122"/>
    <mergeCell ref="B167:G167"/>
    <mergeCell ref="B169:G169"/>
    <mergeCell ref="B170:G170"/>
    <mergeCell ref="B171:G171"/>
    <mergeCell ref="C173:G173"/>
    <mergeCell ref="B175:G175"/>
    <mergeCell ref="F157:G157"/>
    <mergeCell ref="B158:G158"/>
    <mergeCell ref="B159:G159"/>
    <mergeCell ref="C161:G161"/>
    <mergeCell ref="B163:G163"/>
    <mergeCell ref="B164:G164"/>
    <mergeCell ref="B192:G192"/>
    <mergeCell ref="B199:G199"/>
    <mergeCell ref="B200:G200"/>
    <mergeCell ref="F202:G202"/>
    <mergeCell ref="B203:G203"/>
    <mergeCell ref="B206:G206"/>
    <mergeCell ref="B176:G176"/>
    <mergeCell ref="B179:G179"/>
    <mergeCell ref="B182:G182"/>
    <mergeCell ref="B183:G183"/>
    <mergeCell ref="B186:G186"/>
    <mergeCell ref="B189:G189"/>
    <mergeCell ref="C222:G222"/>
    <mergeCell ref="C224:G224"/>
    <mergeCell ref="C228:G228"/>
    <mergeCell ref="B230:G230"/>
    <mergeCell ref="B233:G233"/>
    <mergeCell ref="B236:G236"/>
    <mergeCell ref="B207:G207"/>
    <mergeCell ref="C209:G209"/>
    <mergeCell ref="B211:G211"/>
    <mergeCell ref="C213:G213"/>
    <mergeCell ref="C216:G216"/>
    <mergeCell ref="C219:G219"/>
    <mergeCell ref="B248:G248"/>
    <mergeCell ref="B253:G253"/>
    <mergeCell ref="B254:G254"/>
    <mergeCell ref="F256:G256"/>
    <mergeCell ref="B257:G257"/>
    <mergeCell ref="F260:G260"/>
    <mergeCell ref="B237:G237"/>
    <mergeCell ref="C239:G239"/>
    <mergeCell ref="B241:G241"/>
    <mergeCell ref="B242:G242"/>
    <mergeCell ref="F244:G244"/>
    <mergeCell ref="B245:G245"/>
    <mergeCell ref="C282:G282"/>
    <mergeCell ref="C280:G280"/>
    <mergeCell ref="B273:G273"/>
    <mergeCell ref="F275:G275"/>
    <mergeCell ref="C278:G278"/>
    <mergeCell ref="C283:G283"/>
    <mergeCell ref="B261:G261"/>
    <mergeCell ref="B263:G263"/>
    <mergeCell ref="B264:G264"/>
    <mergeCell ref="B266:G266"/>
    <mergeCell ref="C268:G268"/>
    <mergeCell ref="B270:G270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206"/>
  <sheetViews>
    <sheetView showGridLines="0" topLeftCell="A178" workbookViewId="0">
      <selection activeCell="F201" sqref="F201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00" t="s">
        <v>61</v>
      </c>
      <c r="B1" s="264"/>
      <c r="C1" s="265"/>
      <c r="D1" s="264"/>
      <c r="E1" s="264"/>
      <c r="F1" s="264"/>
      <c r="G1" s="264"/>
      <c r="H1" s="54"/>
      <c r="I1" s="54"/>
      <c r="J1" s="54"/>
    </row>
    <row r="2" spans="1:60" ht="13.5" thickTop="1">
      <c r="A2" s="55" t="s">
        <v>31</v>
      </c>
      <c r="B2" s="56" t="s">
        <v>42</v>
      </c>
      <c r="C2" s="301" t="s">
        <v>43</v>
      </c>
      <c r="D2" s="266"/>
      <c r="E2" s="266"/>
      <c r="F2" s="266"/>
      <c r="G2" s="267"/>
      <c r="H2" s="54"/>
      <c r="I2" s="54"/>
      <c r="J2" s="54"/>
    </row>
    <row r="3" spans="1:60">
      <c r="A3" s="57" t="s">
        <v>32</v>
      </c>
      <c r="B3" s="58" t="s">
        <v>45</v>
      </c>
      <c r="C3" s="302" t="s">
        <v>46</v>
      </c>
      <c r="D3" s="268"/>
      <c r="E3" s="268"/>
      <c r="F3" s="268"/>
      <c r="G3" s="269"/>
      <c r="H3" s="54"/>
      <c r="I3" s="54"/>
      <c r="J3" s="54"/>
    </row>
    <row r="4" spans="1:60" ht="13.5" thickBot="1">
      <c r="A4" s="120" t="s">
        <v>33</v>
      </c>
      <c r="B4" s="121" t="s">
        <v>54</v>
      </c>
      <c r="C4" s="303" t="s">
        <v>55</v>
      </c>
      <c r="D4" s="304"/>
      <c r="E4" s="304"/>
      <c r="F4" s="304"/>
      <c r="G4" s="305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22" t="s">
        <v>34</v>
      </c>
      <c r="B6" s="125" t="s">
        <v>35</v>
      </c>
      <c r="C6" s="126" t="s">
        <v>36</v>
      </c>
      <c r="D6" s="123" t="s">
        <v>37</v>
      </c>
      <c r="E6" s="124" t="s">
        <v>38</v>
      </c>
      <c r="F6" s="127" t="s">
        <v>39</v>
      </c>
      <c r="G6" s="151" t="s">
        <v>40</v>
      </c>
      <c r="H6" s="152" t="s">
        <v>62</v>
      </c>
      <c r="I6" s="130" t="s">
        <v>63</v>
      </c>
      <c r="J6" s="54"/>
    </row>
    <row r="7" spans="1:60">
      <c r="A7" s="153"/>
      <c r="B7" s="154" t="s">
        <v>64</v>
      </c>
      <c r="C7" s="306" t="s">
        <v>65</v>
      </c>
      <c r="D7" s="306"/>
      <c r="E7" s="307"/>
      <c r="F7" s="308"/>
      <c r="G7" s="308"/>
      <c r="H7" s="155"/>
      <c r="I7" s="156"/>
      <c r="J7" s="54"/>
    </row>
    <row r="8" spans="1:60">
      <c r="A8" s="147" t="s">
        <v>66</v>
      </c>
      <c r="B8" s="131" t="s">
        <v>86</v>
      </c>
      <c r="C8" s="165" t="s">
        <v>87</v>
      </c>
      <c r="D8" s="133"/>
      <c r="E8" s="138"/>
      <c r="F8" s="309">
        <f>SUM(G9:G12)</f>
        <v>0</v>
      </c>
      <c r="G8" s="310"/>
      <c r="H8" s="143"/>
      <c r="I8" s="149"/>
      <c r="J8" s="54"/>
    </row>
    <row r="9" spans="1:60" outlineLevel="1">
      <c r="A9" s="148"/>
      <c r="B9" s="294" t="s">
        <v>441</v>
      </c>
      <c r="C9" s="295"/>
      <c r="D9" s="296"/>
      <c r="E9" s="297"/>
      <c r="F9" s="298"/>
      <c r="G9" s="299"/>
      <c r="H9" s="144"/>
      <c r="I9" s="150"/>
      <c r="J9" s="128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ht="22.5" outlineLevel="1">
      <c r="A10" s="148"/>
      <c r="B10" s="280" t="s">
        <v>442</v>
      </c>
      <c r="C10" s="281"/>
      <c r="D10" s="282"/>
      <c r="E10" s="283"/>
      <c r="F10" s="284"/>
      <c r="G10" s="285"/>
      <c r="H10" s="144"/>
      <c r="I10" s="150"/>
      <c r="J10" s="12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129" t="str">
        <f>B10</f>
        <v>ve vybouraných otvorech, s vysekáním kapes pro zavázání, z jakýchkoliv cihel, z pomocného pracovního lešení o výšce podlahy do 1900 mm a pro zatížení do 1,5 kPa,</v>
      </c>
      <c r="BA10" s="32"/>
      <c r="BB10" s="32"/>
      <c r="BC10" s="32"/>
      <c r="BD10" s="32"/>
      <c r="BE10" s="32"/>
      <c r="BF10" s="32"/>
      <c r="BG10" s="32"/>
      <c r="BH10" s="32"/>
    </row>
    <row r="11" spans="1:60" outlineLevel="1">
      <c r="A11" s="148">
        <v>1</v>
      </c>
      <c r="B11" s="132" t="s">
        <v>443</v>
      </c>
      <c r="C11" s="166" t="s">
        <v>444</v>
      </c>
      <c r="D11" s="134" t="s">
        <v>81</v>
      </c>
      <c r="E11" s="139">
        <v>4.8</v>
      </c>
      <c r="F11" s="146"/>
      <c r="G11" s="145">
        <f>E11*F11</f>
        <v>0</v>
      </c>
      <c r="H11" s="144" t="s">
        <v>185</v>
      </c>
      <c r="I11" s="150" t="s">
        <v>75</v>
      </c>
      <c r="J11" s="128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>
        <v>21</v>
      </c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>
      <c r="A12" s="148"/>
      <c r="B12" s="132"/>
      <c r="C12" s="167" t="s">
        <v>445</v>
      </c>
      <c r="D12" s="135"/>
      <c r="E12" s="140">
        <v>4.8</v>
      </c>
      <c r="F12" s="145"/>
      <c r="G12" s="145"/>
      <c r="H12" s="144"/>
      <c r="I12" s="150"/>
      <c r="J12" s="12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>
      <c r="A13" s="147" t="s">
        <v>66</v>
      </c>
      <c r="B13" s="131" t="s">
        <v>446</v>
      </c>
      <c r="C13" s="165" t="s">
        <v>447</v>
      </c>
      <c r="D13" s="133"/>
      <c r="E13" s="138"/>
      <c r="F13" s="286">
        <f>SUM(G14:G30)</f>
        <v>0</v>
      </c>
      <c r="G13" s="287"/>
      <c r="H13" s="143"/>
      <c r="I13" s="149"/>
      <c r="J13" s="54"/>
    </row>
    <row r="14" spans="1:60" outlineLevel="1">
      <c r="A14" s="148"/>
      <c r="B14" s="294" t="s">
        <v>448</v>
      </c>
      <c r="C14" s="295"/>
      <c r="D14" s="296"/>
      <c r="E14" s="297"/>
      <c r="F14" s="298"/>
      <c r="G14" s="299"/>
      <c r="H14" s="144"/>
      <c r="I14" s="150"/>
      <c r="J14" s="128"/>
      <c r="K14" s="32">
        <v>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ht="22.5" outlineLevel="1">
      <c r="A15" s="148"/>
      <c r="B15" s="280" t="s">
        <v>449</v>
      </c>
      <c r="C15" s="281"/>
      <c r="D15" s="282"/>
      <c r="E15" s="283"/>
      <c r="F15" s="284"/>
      <c r="G15" s="285"/>
      <c r="H15" s="144"/>
      <c r="I15" s="150"/>
      <c r="J15" s="12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129" t="str">
        <f>B15</f>
        <v>které se zřizují před úpravami povrchu, a obalení osazených dveřních zárubní před znečištěním při úpravách povrchu nástřikem plastických maltovin včetně pozdějšího odkrytí,</v>
      </c>
      <c r="BA15" s="32"/>
      <c r="BB15" s="32"/>
      <c r="BC15" s="32"/>
      <c r="BD15" s="32"/>
      <c r="BE15" s="32"/>
      <c r="BF15" s="32"/>
      <c r="BG15" s="32"/>
      <c r="BH15" s="32"/>
    </row>
    <row r="16" spans="1:60" outlineLevel="1">
      <c r="A16" s="148">
        <v>2</v>
      </c>
      <c r="B16" s="132" t="s">
        <v>450</v>
      </c>
      <c r="C16" s="166" t="s">
        <v>451</v>
      </c>
      <c r="D16" s="134" t="s">
        <v>81</v>
      </c>
      <c r="E16" s="139">
        <v>29.1751</v>
      </c>
      <c r="F16" s="146"/>
      <c r="G16" s="145">
        <f>E16*F16</f>
        <v>0</v>
      </c>
      <c r="H16" s="144" t="s">
        <v>74</v>
      </c>
      <c r="I16" s="150" t="s">
        <v>75</v>
      </c>
      <c r="J16" s="12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>
        <v>21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ht="33.75" outlineLevel="1">
      <c r="A17" s="148"/>
      <c r="B17" s="132"/>
      <c r="C17" s="167" t="s">
        <v>452</v>
      </c>
      <c r="D17" s="135"/>
      <c r="E17" s="140">
        <v>29.1751</v>
      </c>
      <c r="F17" s="145"/>
      <c r="G17" s="145"/>
      <c r="H17" s="144"/>
      <c r="I17" s="150"/>
      <c r="J17" s="12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>
      <c r="A18" s="148"/>
      <c r="B18" s="280" t="s">
        <v>453</v>
      </c>
      <c r="C18" s="281"/>
      <c r="D18" s="282"/>
      <c r="E18" s="283"/>
      <c r="F18" s="284"/>
      <c r="G18" s="285"/>
      <c r="H18" s="144"/>
      <c r="I18" s="150"/>
      <c r="J18" s="128"/>
      <c r="K18" s="32">
        <v>1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>
      <c r="A19" s="148"/>
      <c r="B19" s="280" t="s">
        <v>454</v>
      </c>
      <c r="C19" s="281"/>
      <c r="D19" s="282"/>
      <c r="E19" s="283"/>
      <c r="F19" s="284"/>
      <c r="G19" s="285"/>
      <c r="H19" s="144"/>
      <c r="I19" s="150"/>
      <c r="J19" s="12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>
      <c r="A20" s="148">
        <v>3</v>
      </c>
      <c r="B20" s="132" t="s">
        <v>455</v>
      </c>
      <c r="C20" s="166" t="s">
        <v>456</v>
      </c>
      <c r="D20" s="134" t="s">
        <v>106</v>
      </c>
      <c r="E20" s="139">
        <v>69.010000000000005</v>
      </c>
      <c r="F20" s="146"/>
      <c r="G20" s="145">
        <f>E20*F20</f>
        <v>0</v>
      </c>
      <c r="H20" s="144" t="s">
        <v>74</v>
      </c>
      <c r="I20" s="150" t="s">
        <v>75</v>
      </c>
      <c r="J20" s="12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>
        <v>21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ht="33.75" outlineLevel="1">
      <c r="A21" s="148"/>
      <c r="B21" s="132"/>
      <c r="C21" s="167" t="s">
        <v>457</v>
      </c>
      <c r="D21" s="135"/>
      <c r="E21" s="140">
        <v>69.010000000000005</v>
      </c>
      <c r="F21" s="145"/>
      <c r="G21" s="145"/>
      <c r="H21" s="144"/>
      <c r="I21" s="150"/>
      <c r="J21" s="12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>
      <c r="A22" s="148"/>
      <c r="B22" s="280" t="s">
        <v>458</v>
      </c>
      <c r="C22" s="281"/>
      <c r="D22" s="282"/>
      <c r="E22" s="283"/>
      <c r="F22" s="284"/>
      <c r="G22" s="285"/>
      <c r="H22" s="144"/>
      <c r="I22" s="150"/>
      <c r="J22" s="128"/>
      <c r="K22" s="32">
        <v>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>
      <c r="A23" s="148"/>
      <c r="B23" s="280" t="s">
        <v>459</v>
      </c>
      <c r="C23" s="281"/>
      <c r="D23" s="282"/>
      <c r="E23" s="283"/>
      <c r="F23" s="284"/>
      <c r="G23" s="285"/>
      <c r="H23" s="144"/>
      <c r="I23" s="150"/>
      <c r="J23" s="12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>
      <c r="A24" s="148">
        <v>4</v>
      </c>
      <c r="B24" s="132" t="s">
        <v>460</v>
      </c>
      <c r="C24" s="166" t="s">
        <v>461</v>
      </c>
      <c r="D24" s="134" t="s">
        <v>81</v>
      </c>
      <c r="E24" s="139">
        <v>28.514099999999999</v>
      </c>
      <c r="F24" s="146"/>
      <c r="G24" s="145">
        <f>E24*F24</f>
        <v>0</v>
      </c>
      <c r="H24" s="144" t="s">
        <v>185</v>
      </c>
      <c r="I24" s="150" t="s">
        <v>75</v>
      </c>
      <c r="J24" s="128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ht="45" outlineLevel="1">
      <c r="A25" s="148"/>
      <c r="B25" s="132"/>
      <c r="C25" s="167" t="s">
        <v>462</v>
      </c>
      <c r="D25" s="135"/>
      <c r="E25" s="140">
        <v>28.514099999999999</v>
      </c>
      <c r="F25" s="145"/>
      <c r="G25" s="145"/>
      <c r="H25" s="144"/>
      <c r="I25" s="150"/>
      <c r="J25" s="128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>
      <c r="A26" s="148"/>
      <c r="B26" s="280" t="s">
        <v>463</v>
      </c>
      <c r="C26" s="281"/>
      <c r="D26" s="282"/>
      <c r="E26" s="283"/>
      <c r="F26" s="284"/>
      <c r="G26" s="285"/>
      <c r="H26" s="144"/>
      <c r="I26" s="150"/>
      <c r="J26" s="128"/>
      <c r="K26" s="32">
        <v>1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>
      <c r="A27" s="148"/>
      <c r="B27" s="280" t="s">
        <v>464</v>
      </c>
      <c r="C27" s="281"/>
      <c r="D27" s="282"/>
      <c r="E27" s="283"/>
      <c r="F27" s="284"/>
      <c r="G27" s="285"/>
      <c r="H27" s="144"/>
      <c r="I27" s="150"/>
      <c r="J27" s="128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>
      <c r="A28" s="148"/>
      <c r="B28" s="280" t="s">
        <v>465</v>
      </c>
      <c r="C28" s="281"/>
      <c r="D28" s="282"/>
      <c r="E28" s="283"/>
      <c r="F28" s="284"/>
      <c r="G28" s="285"/>
      <c r="H28" s="144"/>
      <c r="I28" s="150"/>
      <c r="J28" s="128"/>
      <c r="K28" s="32">
        <v>2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>
      <c r="A29" s="148">
        <v>5</v>
      </c>
      <c r="B29" s="132" t="s">
        <v>466</v>
      </c>
      <c r="C29" s="166" t="s">
        <v>467</v>
      </c>
      <c r="D29" s="134" t="s">
        <v>106</v>
      </c>
      <c r="E29" s="139">
        <v>69.010000000000005</v>
      </c>
      <c r="F29" s="146"/>
      <c r="G29" s="145">
        <f>E29*F29</f>
        <v>0</v>
      </c>
      <c r="H29" s="144" t="s">
        <v>74</v>
      </c>
      <c r="I29" s="150" t="s">
        <v>75</v>
      </c>
      <c r="J29" s="12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>
        <v>21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ht="22.5" outlineLevel="1">
      <c r="A30" s="148"/>
      <c r="B30" s="132"/>
      <c r="C30" s="167" t="s">
        <v>468</v>
      </c>
      <c r="D30" s="135"/>
      <c r="E30" s="140">
        <v>69.010000000000005</v>
      </c>
      <c r="F30" s="145"/>
      <c r="G30" s="145"/>
      <c r="H30" s="144"/>
      <c r="I30" s="150"/>
      <c r="J30" s="128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>
      <c r="A31" s="147" t="s">
        <v>66</v>
      </c>
      <c r="B31" s="131" t="s">
        <v>119</v>
      </c>
      <c r="C31" s="165" t="s">
        <v>120</v>
      </c>
      <c r="D31" s="133"/>
      <c r="E31" s="138"/>
      <c r="F31" s="286">
        <f>SUM(G32:G53)</f>
        <v>0</v>
      </c>
      <c r="G31" s="287"/>
      <c r="H31" s="143"/>
      <c r="I31" s="149"/>
      <c r="J31" s="54"/>
    </row>
    <row r="32" spans="1:60" outlineLevel="1">
      <c r="A32" s="148"/>
      <c r="B32" s="294" t="s">
        <v>469</v>
      </c>
      <c r="C32" s="295"/>
      <c r="D32" s="296"/>
      <c r="E32" s="297"/>
      <c r="F32" s="298"/>
      <c r="G32" s="299"/>
      <c r="H32" s="144"/>
      <c r="I32" s="150"/>
      <c r="J32" s="128"/>
      <c r="K32" s="32">
        <v>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ht="22.5" outlineLevel="1">
      <c r="A33" s="148"/>
      <c r="B33" s="280" t="s">
        <v>470</v>
      </c>
      <c r="C33" s="281"/>
      <c r="D33" s="282"/>
      <c r="E33" s="283"/>
      <c r="F33" s="284"/>
      <c r="G33" s="285"/>
      <c r="H33" s="144"/>
      <c r="I33" s="150"/>
      <c r="J33" s="128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129" t="str">
        <f>B33</f>
        <v>s rámy a zárubněmi, zábradlí, předmětů oplechování apod., které se zřizují ještě před úpravami povrchu, před jejich znečištěním při úpravách povrchu nástřikem plastických (lepivých) maltovin</v>
      </c>
      <c r="BA33" s="32"/>
      <c r="BB33" s="32"/>
      <c r="BC33" s="32"/>
      <c r="BD33" s="32"/>
      <c r="BE33" s="32"/>
      <c r="BF33" s="32"/>
      <c r="BG33" s="32"/>
      <c r="BH33" s="32"/>
    </row>
    <row r="34" spans="1:60" outlineLevel="1">
      <c r="A34" s="148">
        <v>6</v>
      </c>
      <c r="B34" s="132" t="s">
        <v>471</v>
      </c>
      <c r="C34" s="166" t="s">
        <v>472</v>
      </c>
      <c r="D34" s="134" t="s">
        <v>81</v>
      </c>
      <c r="E34" s="139">
        <v>29.1751</v>
      </c>
      <c r="F34" s="146"/>
      <c r="G34" s="145">
        <f>E34*F34</f>
        <v>0</v>
      </c>
      <c r="H34" s="144" t="s">
        <v>74</v>
      </c>
      <c r="I34" s="150" t="s">
        <v>75</v>
      </c>
      <c r="J34" s="128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ht="33.75" outlineLevel="1">
      <c r="A35" s="148"/>
      <c r="B35" s="132"/>
      <c r="C35" s="167" t="s">
        <v>452</v>
      </c>
      <c r="D35" s="135"/>
      <c r="E35" s="140">
        <v>29.1751</v>
      </c>
      <c r="F35" s="145"/>
      <c r="G35" s="145"/>
      <c r="H35" s="144"/>
      <c r="I35" s="150"/>
      <c r="J35" s="128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>
      <c r="A36" s="148"/>
      <c r="B36" s="280" t="s">
        <v>473</v>
      </c>
      <c r="C36" s="281"/>
      <c r="D36" s="282"/>
      <c r="E36" s="283"/>
      <c r="F36" s="284"/>
      <c r="G36" s="285"/>
      <c r="H36" s="144"/>
      <c r="I36" s="150"/>
      <c r="J36" s="128"/>
      <c r="K36" s="32">
        <v>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ht="22.5" outlineLevel="1">
      <c r="A37" s="148"/>
      <c r="B37" s="280" t="s">
        <v>474</v>
      </c>
      <c r="C37" s="281"/>
      <c r="D37" s="282"/>
      <c r="E37" s="283"/>
      <c r="F37" s="284"/>
      <c r="G37" s="285"/>
      <c r="H37" s="144"/>
      <c r="I37" s="150"/>
      <c r="J37" s="128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129" t="str">
        <f>B37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37" s="32"/>
      <c r="BB37" s="32"/>
      <c r="BC37" s="32"/>
      <c r="BD37" s="32"/>
      <c r="BE37" s="32"/>
      <c r="BF37" s="32"/>
      <c r="BG37" s="32"/>
      <c r="BH37" s="32"/>
    </row>
    <row r="38" spans="1:60" outlineLevel="1">
      <c r="A38" s="148"/>
      <c r="B38" s="280" t="s">
        <v>475</v>
      </c>
      <c r="C38" s="281"/>
      <c r="D38" s="282"/>
      <c r="E38" s="283"/>
      <c r="F38" s="284"/>
      <c r="G38" s="285"/>
      <c r="H38" s="144"/>
      <c r="I38" s="150"/>
      <c r="J38" s="128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ht="22.5" outlineLevel="1">
      <c r="A39" s="148">
        <v>7</v>
      </c>
      <c r="B39" s="132" t="s">
        <v>476</v>
      </c>
      <c r="C39" s="166" t="s">
        <v>477</v>
      </c>
      <c r="D39" s="134" t="s">
        <v>81</v>
      </c>
      <c r="E39" s="139">
        <v>224.28389999999999</v>
      </c>
      <c r="F39" s="146"/>
      <c r="G39" s="145">
        <f>E39*F39</f>
        <v>0</v>
      </c>
      <c r="H39" s="144" t="s">
        <v>74</v>
      </c>
      <c r="I39" s="150" t="s">
        <v>75</v>
      </c>
      <c r="J39" s="128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>
        <v>21</v>
      </c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ht="22.5" outlineLevel="1">
      <c r="A40" s="148"/>
      <c r="B40" s="132"/>
      <c r="C40" s="167" t="s">
        <v>478</v>
      </c>
      <c r="D40" s="135"/>
      <c r="E40" s="140">
        <v>253.459</v>
      </c>
      <c r="F40" s="145"/>
      <c r="G40" s="145"/>
      <c r="H40" s="144"/>
      <c r="I40" s="150"/>
      <c r="J40" s="1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ht="33.75" outlineLevel="1">
      <c r="A41" s="148"/>
      <c r="B41" s="132"/>
      <c r="C41" s="167" t="s">
        <v>479</v>
      </c>
      <c r="D41" s="135"/>
      <c r="E41" s="140">
        <v>-29.1751</v>
      </c>
      <c r="F41" s="145"/>
      <c r="G41" s="145"/>
      <c r="H41" s="144"/>
      <c r="I41" s="150"/>
      <c r="J41" s="128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>
      <c r="A42" s="148"/>
      <c r="B42" s="280" t="s">
        <v>480</v>
      </c>
      <c r="C42" s="281"/>
      <c r="D42" s="282"/>
      <c r="E42" s="283"/>
      <c r="F42" s="284"/>
      <c r="G42" s="285"/>
      <c r="H42" s="144"/>
      <c r="I42" s="150"/>
      <c r="J42" s="128"/>
      <c r="K42" s="32">
        <v>1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>
      <c r="A43" s="148"/>
      <c r="B43" s="280" t="s">
        <v>481</v>
      </c>
      <c r="C43" s="281"/>
      <c r="D43" s="282"/>
      <c r="E43" s="283"/>
      <c r="F43" s="284"/>
      <c r="G43" s="285"/>
      <c r="H43" s="144"/>
      <c r="I43" s="150"/>
      <c r="J43" s="128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>
      <c r="A44" s="148"/>
      <c r="B44" s="280" t="s">
        <v>482</v>
      </c>
      <c r="C44" s="281"/>
      <c r="D44" s="282"/>
      <c r="E44" s="283"/>
      <c r="F44" s="284"/>
      <c r="G44" s="285"/>
      <c r="H44" s="144"/>
      <c r="I44" s="150"/>
      <c r="J44" s="128"/>
      <c r="K44" s="32">
        <v>2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>
      <c r="A45" s="148">
        <v>8</v>
      </c>
      <c r="B45" s="132" t="s">
        <v>483</v>
      </c>
      <c r="C45" s="166" t="s">
        <v>484</v>
      </c>
      <c r="D45" s="134" t="s">
        <v>81</v>
      </c>
      <c r="E45" s="139">
        <v>272.178</v>
      </c>
      <c r="F45" s="146"/>
      <c r="G45" s="145">
        <f>E45*F45</f>
        <v>0</v>
      </c>
      <c r="H45" s="144" t="s">
        <v>185</v>
      </c>
      <c r="I45" s="150" t="s">
        <v>75</v>
      </c>
      <c r="J45" s="128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v>21</v>
      </c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>
      <c r="A46" s="148"/>
      <c r="B46" s="132"/>
      <c r="C46" s="288" t="s">
        <v>485</v>
      </c>
      <c r="D46" s="277"/>
      <c r="E46" s="278"/>
      <c r="F46" s="279"/>
      <c r="G46" s="289"/>
      <c r="H46" s="144"/>
      <c r="I46" s="150"/>
      <c r="J46" s="128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129" t="str">
        <f>C46</f>
        <v>Včetně barvení vždy celé plochy (100%), s výjimkou položek oprav omítek drásaných.</v>
      </c>
      <c r="BB46" s="32"/>
      <c r="BC46" s="32"/>
      <c r="BD46" s="32"/>
      <c r="BE46" s="32"/>
      <c r="BF46" s="32"/>
      <c r="BG46" s="32"/>
      <c r="BH46" s="32"/>
    </row>
    <row r="47" spans="1:60" ht="22.5" outlineLevel="1">
      <c r="A47" s="148"/>
      <c r="B47" s="132"/>
      <c r="C47" s="167" t="s">
        <v>486</v>
      </c>
      <c r="D47" s="135"/>
      <c r="E47" s="140">
        <v>272.178</v>
      </c>
      <c r="F47" s="145"/>
      <c r="G47" s="145"/>
      <c r="H47" s="144"/>
      <c r="I47" s="150"/>
      <c r="J47" s="128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>
      <c r="A48" s="148"/>
      <c r="B48" s="280" t="s">
        <v>487</v>
      </c>
      <c r="C48" s="281"/>
      <c r="D48" s="282"/>
      <c r="E48" s="283"/>
      <c r="F48" s="284"/>
      <c r="G48" s="285"/>
      <c r="H48" s="144"/>
      <c r="I48" s="150"/>
      <c r="J48" s="128"/>
      <c r="K48" s="32">
        <v>1</v>
      </c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>
      <c r="A49" s="148">
        <v>9</v>
      </c>
      <c r="B49" s="132" t="s">
        <v>488</v>
      </c>
      <c r="C49" s="166" t="s">
        <v>489</v>
      </c>
      <c r="D49" s="134" t="s">
        <v>81</v>
      </c>
      <c r="E49" s="139">
        <v>272.178</v>
      </c>
      <c r="F49" s="146"/>
      <c r="G49" s="145">
        <f>E49*F49</f>
        <v>0</v>
      </c>
      <c r="H49" s="144" t="s">
        <v>74</v>
      </c>
      <c r="I49" s="150" t="s">
        <v>75</v>
      </c>
      <c r="J49" s="128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ht="22.5" outlineLevel="1">
      <c r="A50" s="148"/>
      <c r="B50" s="132"/>
      <c r="C50" s="167" t="s">
        <v>490</v>
      </c>
      <c r="D50" s="135"/>
      <c r="E50" s="140">
        <v>272.178</v>
      </c>
      <c r="F50" s="145"/>
      <c r="G50" s="145"/>
      <c r="H50" s="144"/>
      <c r="I50" s="150"/>
      <c r="J50" s="128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>
      <c r="A51" s="148">
        <v>10</v>
      </c>
      <c r="B51" s="132" t="s">
        <v>491</v>
      </c>
      <c r="C51" s="166" t="s">
        <v>492</v>
      </c>
      <c r="D51" s="134" t="s">
        <v>81</v>
      </c>
      <c r="E51" s="139">
        <v>21.357500000000002</v>
      </c>
      <c r="F51" s="146"/>
      <c r="G51" s="145">
        <f>E51*F51</f>
        <v>0</v>
      </c>
      <c r="H51" s="144"/>
      <c r="I51" s="150" t="s">
        <v>133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>
        <v>21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ht="33.75" outlineLevel="1">
      <c r="A52" s="148"/>
      <c r="B52" s="132"/>
      <c r="C52" s="167" t="s">
        <v>493</v>
      </c>
      <c r="D52" s="135"/>
      <c r="E52" s="140">
        <v>21.357500000000002</v>
      </c>
      <c r="F52" s="145"/>
      <c r="G52" s="145"/>
      <c r="H52" s="144"/>
      <c r="I52" s="150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 outlineLevel="1">
      <c r="A53" s="148">
        <v>11</v>
      </c>
      <c r="B53" s="132" t="s">
        <v>494</v>
      </c>
      <c r="C53" s="166" t="s">
        <v>495</v>
      </c>
      <c r="D53" s="134" t="s">
        <v>496</v>
      </c>
      <c r="E53" s="139">
        <v>1</v>
      </c>
      <c r="F53" s="146"/>
      <c r="G53" s="145">
        <f>E53*F53</f>
        <v>0</v>
      </c>
      <c r="H53" s="144"/>
      <c r="I53" s="150" t="s">
        <v>133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>
        <v>21</v>
      </c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>
      <c r="A54" s="147" t="s">
        <v>66</v>
      </c>
      <c r="B54" s="131" t="s">
        <v>129</v>
      </c>
      <c r="C54" s="165" t="s">
        <v>130</v>
      </c>
      <c r="D54" s="133"/>
      <c r="E54" s="138"/>
      <c r="F54" s="286">
        <f>SUM(G55:G56)</f>
        <v>0</v>
      </c>
      <c r="G54" s="287"/>
      <c r="H54" s="143"/>
      <c r="I54" s="149"/>
    </row>
    <row r="55" spans="1:60" outlineLevel="1">
      <c r="A55" s="148">
        <v>12</v>
      </c>
      <c r="B55" s="132" t="s">
        <v>131</v>
      </c>
      <c r="C55" s="166" t="s">
        <v>132</v>
      </c>
      <c r="D55" s="134" t="s">
        <v>81</v>
      </c>
      <c r="E55" s="139">
        <v>13.0198</v>
      </c>
      <c r="F55" s="146"/>
      <c r="G55" s="145">
        <f>E55*F55</f>
        <v>0</v>
      </c>
      <c r="H55" s="144"/>
      <c r="I55" s="150" t="s">
        <v>133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>
        <v>21</v>
      </c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ht="22.5" outlineLevel="1">
      <c r="A56" s="148"/>
      <c r="B56" s="132"/>
      <c r="C56" s="167" t="s">
        <v>497</v>
      </c>
      <c r="D56" s="135"/>
      <c r="E56" s="140">
        <v>13.0198</v>
      </c>
      <c r="F56" s="145"/>
      <c r="G56" s="145"/>
      <c r="H56" s="144"/>
      <c r="I56" s="150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>
      <c r="A57" s="147" t="s">
        <v>66</v>
      </c>
      <c r="B57" s="131" t="s">
        <v>498</v>
      </c>
      <c r="C57" s="165" t="s">
        <v>499</v>
      </c>
      <c r="D57" s="133"/>
      <c r="E57" s="138"/>
      <c r="F57" s="286">
        <f>SUM(G58:G64)</f>
        <v>0</v>
      </c>
      <c r="G57" s="287"/>
      <c r="H57" s="143"/>
      <c r="I57" s="149"/>
    </row>
    <row r="58" spans="1:60" outlineLevel="1">
      <c r="A58" s="148"/>
      <c r="B58" s="294" t="s">
        <v>500</v>
      </c>
      <c r="C58" s="295"/>
      <c r="D58" s="296"/>
      <c r="E58" s="297"/>
      <c r="F58" s="298"/>
      <c r="G58" s="299"/>
      <c r="H58" s="144"/>
      <c r="I58" s="150"/>
      <c r="J58" s="32"/>
      <c r="K58" s="32">
        <v>1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>
      <c r="A59" s="148"/>
      <c r="B59" s="280" t="s">
        <v>501</v>
      </c>
      <c r="C59" s="281"/>
      <c r="D59" s="282"/>
      <c r="E59" s="283"/>
      <c r="F59" s="284"/>
      <c r="G59" s="285"/>
      <c r="H59" s="144"/>
      <c r="I59" s="150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>
      <c r="A60" s="148"/>
      <c r="B60" s="280" t="s">
        <v>502</v>
      </c>
      <c r="C60" s="281"/>
      <c r="D60" s="282"/>
      <c r="E60" s="283"/>
      <c r="F60" s="284"/>
      <c r="G60" s="285"/>
      <c r="H60" s="144"/>
      <c r="I60" s="150"/>
      <c r="J60" s="32"/>
      <c r="K60" s="32">
        <v>2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ht="22.5" outlineLevel="1">
      <c r="A61" s="148">
        <v>13</v>
      </c>
      <c r="B61" s="132" t="s">
        <v>503</v>
      </c>
      <c r="C61" s="166" t="s">
        <v>504</v>
      </c>
      <c r="D61" s="134" t="s">
        <v>106</v>
      </c>
      <c r="E61" s="139">
        <v>10.57</v>
      </c>
      <c r="F61" s="146"/>
      <c r="G61" s="145">
        <f>E61*F61</f>
        <v>0</v>
      </c>
      <c r="H61" s="144" t="s">
        <v>74</v>
      </c>
      <c r="I61" s="150" t="s">
        <v>75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v>21</v>
      </c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>
      <c r="A62" s="148"/>
      <c r="B62" s="132"/>
      <c r="C62" s="167" t="s">
        <v>505</v>
      </c>
      <c r="D62" s="135"/>
      <c r="E62" s="140">
        <v>10.57</v>
      </c>
      <c r="F62" s="145"/>
      <c r="G62" s="145"/>
      <c r="H62" s="144"/>
      <c r="I62" s="15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ht="22.5" outlineLevel="1">
      <c r="A63" s="148">
        <v>14</v>
      </c>
      <c r="B63" s="132" t="s">
        <v>506</v>
      </c>
      <c r="C63" s="166" t="s">
        <v>507</v>
      </c>
      <c r="D63" s="134" t="s">
        <v>106</v>
      </c>
      <c r="E63" s="139">
        <v>7</v>
      </c>
      <c r="F63" s="146"/>
      <c r="G63" s="145">
        <f>E63*F63</f>
        <v>0</v>
      </c>
      <c r="H63" s="144"/>
      <c r="I63" s="150" t="s">
        <v>133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v>21</v>
      </c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>
      <c r="A64" s="148"/>
      <c r="B64" s="132"/>
      <c r="C64" s="167" t="s">
        <v>508</v>
      </c>
      <c r="D64" s="135"/>
      <c r="E64" s="140">
        <v>7</v>
      </c>
      <c r="F64" s="145"/>
      <c r="G64" s="145"/>
      <c r="H64" s="144"/>
      <c r="I64" s="150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>
      <c r="A65" s="147" t="s">
        <v>66</v>
      </c>
      <c r="B65" s="131" t="s">
        <v>135</v>
      </c>
      <c r="C65" s="165" t="s">
        <v>136</v>
      </c>
      <c r="D65" s="133"/>
      <c r="E65" s="138"/>
      <c r="F65" s="286">
        <f>SUM(G66:G80)</f>
        <v>0</v>
      </c>
      <c r="G65" s="287"/>
      <c r="H65" s="143"/>
      <c r="I65" s="149"/>
    </row>
    <row r="66" spans="1:60" outlineLevel="1">
      <c r="A66" s="148"/>
      <c r="B66" s="294" t="s">
        <v>509</v>
      </c>
      <c r="C66" s="295"/>
      <c r="D66" s="296"/>
      <c r="E66" s="297"/>
      <c r="F66" s="298"/>
      <c r="G66" s="299"/>
      <c r="H66" s="144"/>
      <c r="I66" s="150"/>
      <c r="J66" s="32"/>
      <c r="K66" s="32">
        <v>1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>
      <c r="A67" s="148">
        <v>15</v>
      </c>
      <c r="B67" s="132" t="s">
        <v>510</v>
      </c>
      <c r="C67" s="166" t="s">
        <v>511</v>
      </c>
      <c r="D67" s="134" t="s">
        <v>81</v>
      </c>
      <c r="E67" s="139">
        <v>297.60000000000002</v>
      </c>
      <c r="F67" s="146"/>
      <c r="G67" s="145">
        <f>E67*F67</f>
        <v>0</v>
      </c>
      <c r="H67" s="144" t="s">
        <v>140</v>
      </c>
      <c r="I67" s="150" t="s">
        <v>75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v>21</v>
      </c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>
      <c r="A68" s="148"/>
      <c r="B68" s="132"/>
      <c r="C68" s="288" t="s">
        <v>512</v>
      </c>
      <c r="D68" s="277"/>
      <c r="E68" s="278"/>
      <c r="F68" s="279"/>
      <c r="G68" s="289"/>
      <c r="H68" s="144"/>
      <c r="I68" s="15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129" t="str">
        <f>C68</f>
        <v>Včetně kotvení lešení.</v>
      </c>
      <c r="BB68" s="32"/>
      <c r="BC68" s="32"/>
      <c r="BD68" s="32"/>
      <c r="BE68" s="32"/>
      <c r="BF68" s="32"/>
      <c r="BG68" s="32"/>
      <c r="BH68" s="32"/>
    </row>
    <row r="69" spans="1:60" outlineLevel="1">
      <c r="A69" s="148"/>
      <c r="B69" s="132"/>
      <c r="C69" s="167" t="s">
        <v>513</v>
      </c>
      <c r="D69" s="135"/>
      <c r="E69" s="140">
        <v>297.60000000000002</v>
      </c>
      <c r="F69" s="145"/>
      <c r="G69" s="145"/>
      <c r="H69" s="144"/>
      <c r="I69" s="150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>
      <c r="A70" s="148"/>
      <c r="B70" s="280" t="s">
        <v>514</v>
      </c>
      <c r="C70" s="281"/>
      <c r="D70" s="282"/>
      <c r="E70" s="283"/>
      <c r="F70" s="284"/>
      <c r="G70" s="285"/>
      <c r="H70" s="144"/>
      <c r="I70" s="150"/>
      <c r="J70" s="32"/>
      <c r="K70" s="32">
        <v>2</v>
      </c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>
      <c r="A71" s="148">
        <v>16</v>
      </c>
      <c r="B71" s="132" t="s">
        <v>515</v>
      </c>
      <c r="C71" s="166" t="s">
        <v>516</v>
      </c>
      <c r="D71" s="134" t="s">
        <v>81</v>
      </c>
      <c r="E71" s="139">
        <v>446.4</v>
      </c>
      <c r="F71" s="146"/>
      <c r="G71" s="145">
        <f>E71*F71</f>
        <v>0</v>
      </c>
      <c r="H71" s="144" t="s">
        <v>140</v>
      </c>
      <c r="I71" s="150" t="s">
        <v>75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v>21</v>
      </c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>
      <c r="A72" s="148"/>
      <c r="B72" s="132"/>
      <c r="C72" s="167" t="s">
        <v>517</v>
      </c>
      <c r="D72" s="135"/>
      <c r="E72" s="140">
        <v>446.4</v>
      </c>
      <c r="F72" s="145"/>
      <c r="G72" s="145"/>
      <c r="H72" s="144"/>
      <c r="I72" s="150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>
      <c r="A73" s="148"/>
      <c r="B73" s="280" t="s">
        <v>518</v>
      </c>
      <c r="C73" s="281"/>
      <c r="D73" s="282"/>
      <c r="E73" s="283"/>
      <c r="F73" s="284"/>
      <c r="G73" s="285"/>
      <c r="H73" s="144"/>
      <c r="I73" s="150"/>
      <c r="J73" s="32"/>
      <c r="K73" s="32">
        <v>1</v>
      </c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>
      <c r="A74" s="148">
        <v>17</v>
      </c>
      <c r="B74" s="132" t="s">
        <v>519</v>
      </c>
      <c r="C74" s="166" t="s">
        <v>520</v>
      </c>
      <c r="D74" s="134" t="s">
        <v>81</v>
      </c>
      <c r="E74" s="139">
        <v>297.60000000000002</v>
      </c>
      <c r="F74" s="146"/>
      <c r="G74" s="145">
        <f>E74*F74</f>
        <v>0</v>
      </c>
      <c r="H74" s="144" t="s">
        <v>140</v>
      </c>
      <c r="I74" s="150" t="s">
        <v>75</v>
      </c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>
        <v>21</v>
      </c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>
      <c r="A75" s="148"/>
      <c r="B75" s="280" t="s">
        <v>521</v>
      </c>
      <c r="C75" s="281"/>
      <c r="D75" s="282"/>
      <c r="E75" s="283"/>
      <c r="F75" s="284"/>
      <c r="G75" s="285"/>
      <c r="H75" s="144"/>
      <c r="I75" s="150"/>
      <c r="J75" s="32"/>
      <c r="K75" s="32">
        <v>1</v>
      </c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>
      <c r="A76" s="148">
        <v>18</v>
      </c>
      <c r="B76" s="132" t="s">
        <v>522</v>
      </c>
      <c r="C76" s="166" t="s">
        <v>523</v>
      </c>
      <c r="D76" s="134" t="s">
        <v>81</v>
      </c>
      <c r="E76" s="139">
        <v>297.60000000000002</v>
      </c>
      <c r="F76" s="146"/>
      <c r="G76" s="145">
        <f>E76*F76</f>
        <v>0</v>
      </c>
      <c r="H76" s="144" t="s">
        <v>140</v>
      </c>
      <c r="I76" s="150" t="s">
        <v>75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>
        <v>21</v>
      </c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>
      <c r="A77" s="148"/>
      <c r="B77" s="280" t="s">
        <v>524</v>
      </c>
      <c r="C77" s="281"/>
      <c r="D77" s="282"/>
      <c r="E77" s="283"/>
      <c r="F77" s="284"/>
      <c r="G77" s="285"/>
      <c r="H77" s="144"/>
      <c r="I77" s="150"/>
      <c r="J77" s="32"/>
      <c r="K77" s="32">
        <v>2</v>
      </c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>
      <c r="A78" s="148">
        <v>19</v>
      </c>
      <c r="B78" s="132" t="s">
        <v>525</v>
      </c>
      <c r="C78" s="166" t="s">
        <v>526</v>
      </c>
      <c r="D78" s="134" t="s">
        <v>81</v>
      </c>
      <c r="E78" s="139">
        <v>446.4</v>
      </c>
      <c r="F78" s="146"/>
      <c r="G78" s="145">
        <f>E78*F78</f>
        <v>0</v>
      </c>
      <c r="H78" s="144" t="s">
        <v>140</v>
      </c>
      <c r="I78" s="150" t="s">
        <v>75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>
        <v>21</v>
      </c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>
      <c r="A79" s="148"/>
      <c r="B79" s="280" t="s">
        <v>527</v>
      </c>
      <c r="C79" s="281"/>
      <c r="D79" s="282"/>
      <c r="E79" s="283"/>
      <c r="F79" s="284"/>
      <c r="G79" s="285"/>
      <c r="H79" s="144"/>
      <c r="I79" s="150"/>
      <c r="J79" s="32"/>
      <c r="K79" s="32">
        <v>1</v>
      </c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>
      <c r="A80" s="148">
        <v>20</v>
      </c>
      <c r="B80" s="132" t="s">
        <v>528</v>
      </c>
      <c r="C80" s="166" t="s">
        <v>529</v>
      </c>
      <c r="D80" s="134" t="s">
        <v>81</v>
      </c>
      <c r="E80" s="139">
        <v>297.60000000000002</v>
      </c>
      <c r="F80" s="146"/>
      <c r="G80" s="145">
        <f>E80*F80</f>
        <v>0</v>
      </c>
      <c r="H80" s="144" t="s">
        <v>140</v>
      </c>
      <c r="I80" s="150" t="s">
        <v>75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>
      <c r="A81" s="147" t="s">
        <v>66</v>
      </c>
      <c r="B81" s="131" t="s">
        <v>141</v>
      </c>
      <c r="C81" s="165" t="s">
        <v>142</v>
      </c>
      <c r="D81" s="133"/>
      <c r="E81" s="138"/>
      <c r="F81" s="286">
        <f>SUM(G82:G85)</f>
        <v>0</v>
      </c>
      <c r="G81" s="287"/>
      <c r="H81" s="143"/>
      <c r="I81" s="149"/>
    </row>
    <row r="82" spans="1:60" outlineLevel="1">
      <c r="A82" s="148"/>
      <c r="B82" s="294" t="s">
        <v>143</v>
      </c>
      <c r="C82" s="295"/>
      <c r="D82" s="296"/>
      <c r="E82" s="297"/>
      <c r="F82" s="298"/>
      <c r="G82" s="299"/>
      <c r="H82" s="144"/>
      <c r="I82" s="150"/>
      <c r="J82" s="32"/>
      <c r="K82" s="32">
        <v>1</v>
      </c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ht="22.5" outlineLevel="1">
      <c r="A83" s="148"/>
      <c r="B83" s="280" t="s">
        <v>144</v>
      </c>
      <c r="C83" s="281"/>
      <c r="D83" s="282"/>
      <c r="E83" s="283"/>
      <c r="F83" s="284"/>
      <c r="G83" s="285"/>
      <c r="H83" s="144"/>
      <c r="I83" s="150"/>
      <c r="J83" s="32"/>
      <c r="K83" s="32">
        <v>2</v>
      </c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129" t="str">
        <f>B83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83" s="32"/>
      <c r="BB83" s="32"/>
      <c r="BC83" s="32"/>
      <c r="BD83" s="32"/>
      <c r="BE83" s="32"/>
      <c r="BF83" s="32"/>
      <c r="BG83" s="32"/>
      <c r="BH83" s="32"/>
    </row>
    <row r="84" spans="1:60" outlineLevel="1">
      <c r="A84" s="148">
        <v>21</v>
      </c>
      <c r="B84" s="132" t="s">
        <v>145</v>
      </c>
      <c r="C84" s="166" t="s">
        <v>146</v>
      </c>
      <c r="D84" s="134" t="s">
        <v>81</v>
      </c>
      <c r="E84" s="139">
        <v>165.7</v>
      </c>
      <c r="F84" s="146"/>
      <c r="G84" s="145">
        <f>E84*F84</f>
        <v>0</v>
      </c>
      <c r="H84" s="144" t="s">
        <v>74</v>
      </c>
      <c r="I84" s="150" t="s">
        <v>75</v>
      </c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>
        <v>21</v>
      </c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ht="33.75" outlineLevel="1">
      <c r="A85" s="148"/>
      <c r="B85" s="132"/>
      <c r="C85" s="167" t="s">
        <v>147</v>
      </c>
      <c r="D85" s="135"/>
      <c r="E85" s="140">
        <v>165.7</v>
      </c>
      <c r="F85" s="145"/>
      <c r="G85" s="145"/>
      <c r="H85" s="144"/>
      <c r="I85" s="15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>
      <c r="A86" s="147" t="s">
        <v>66</v>
      </c>
      <c r="B86" s="131" t="s">
        <v>148</v>
      </c>
      <c r="C86" s="165" t="s">
        <v>149</v>
      </c>
      <c r="D86" s="133"/>
      <c r="E86" s="138"/>
      <c r="F86" s="286">
        <f>SUM(G87:G124)</f>
        <v>0</v>
      </c>
      <c r="G86" s="287"/>
      <c r="H86" s="143"/>
      <c r="I86" s="149"/>
    </row>
    <row r="87" spans="1:60" outlineLevel="1">
      <c r="A87" s="148"/>
      <c r="B87" s="294" t="s">
        <v>530</v>
      </c>
      <c r="C87" s="295"/>
      <c r="D87" s="296"/>
      <c r="E87" s="297"/>
      <c r="F87" s="298"/>
      <c r="G87" s="299"/>
      <c r="H87" s="144"/>
      <c r="I87" s="150"/>
      <c r="J87" s="32"/>
      <c r="K87" s="32">
        <v>1</v>
      </c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>
      <c r="A88" s="148"/>
      <c r="B88" s="280" t="s">
        <v>531</v>
      </c>
      <c r="C88" s="281"/>
      <c r="D88" s="282"/>
      <c r="E88" s="283"/>
      <c r="F88" s="284"/>
      <c r="G88" s="285"/>
      <c r="H88" s="144"/>
      <c r="I88" s="15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>
      <c r="A89" s="148">
        <v>22</v>
      </c>
      <c r="B89" s="132" t="s">
        <v>532</v>
      </c>
      <c r="C89" s="166" t="s">
        <v>533</v>
      </c>
      <c r="D89" s="134" t="s">
        <v>81</v>
      </c>
      <c r="E89" s="139">
        <v>0.4</v>
      </c>
      <c r="F89" s="146"/>
      <c r="G89" s="145">
        <f>E89*F89</f>
        <v>0</v>
      </c>
      <c r="H89" s="144" t="s">
        <v>154</v>
      </c>
      <c r="I89" s="150" t="s">
        <v>75</v>
      </c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>
        <v>21</v>
      </c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>
      <c r="A90" s="148"/>
      <c r="B90" s="132"/>
      <c r="C90" s="167" t="s">
        <v>534</v>
      </c>
      <c r="D90" s="135"/>
      <c r="E90" s="140">
        <v>0.4</v>
      </c>
      <c r="F90" s="145"/>
      <c r="G90" s="145"/>
      <c r="H90" s="144"/>
      <c r="I90" s="15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>
      <c r="A91" s="148"/>
      <c r="B91" s="280" t="s">
        <v>535</v>
      </c>
      <c r="C91" s="281"/>
      <c r="D91" s="282"/>
      <c r="E91" s="283"/>
      <c r="F91" s="284"/>
      <c r="G91" s="285"/>
      <c r="H91" s="144"/>
      <c r="I91" s="150"/>
      <c r="J91" s="32"/>
      <c r="K91" s="32">
        <v>1</v>
      </c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outlineLevel="1">
      <c r="A92" s="148"/>
      <c r="B92" s="280" t="s">
        <v>536</v>
      </c>
      <c r="C92" s="281"/>
      <c r="D92" s="282"/>
      <c r="E92" s="283"/>
      <c r="F92" s="284"/>
      <c r="G92" s="285"/>
      <c r="H92" s="144"/>
      <c r="I92" s="15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>
      <c r="A93" s="148">
        <v>23</v>
      </c>
      <c r="B93" s="132" t="s">
        <v>537</v>
      </c>
      <c r="C93" s="166" t="s">
        <v>538</v>
      </c>
      <c r="D93" s="134" t="s">
        <v>115</v>
      </c>
      <c r="E93" s="139">
        <v>5.577E-2</v>
      </c>
      <c r="F93" s="146"/>
      <c r="G93" s="145">
        <f>E93*F93</f>
        <v>0</v>
      </c>
      <c r="H93" s="144" t="s">
        <v>154</v>
      </c>
      <c r="I93" s="150" t="s">
        <v>75</v>
      </c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>
        <v>21</v>
      </c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>
      <c r="A94" s="148"/>
      <c r="B94" s="132"/>
      <c r="C94" s="167" t="s">
        <v>539</v>
      </c>
      <c r="D94" s="135"/>
      <c r="E94" s="140">
        <v>5.5800000000000002E-2</v>
      </c>
      <c r="F94" s="145"/>
      <c r="G94" s="145"/>
      <c r="H94" s="144"/>
      <c r="I94" s="150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>
      <c r="A95" s="148"/>
      <c r="B95" s="280" t="s">
        <v>540</v>
      </c>
      <c r="C95" s="281"/>
      <c r="D95" s="282"/>
      <c r="E95" s="283"/>
      <c r="F95" s="284"/>
      <c r="G95" s="285"/>
      <c r="H95" s="144"/>
      <c r="I95" s="150"/>
      <c r="J95" s="32"/>
      <c r="K95" s="32">
        <v>1</v>
      </c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>
      <c r="A96" s="148"/>
      <c r="B96" s="280" t="s">
        <v>541</v>
      </c>
      <c r="C96" s="281"/>
      <c r="D96" s="282"/>
      <c r="E96" s="283"/>
      <c r="F96" s="284"/>
      <c r="G96" s="285"/>
      <c r="H96" s="144"/>
      <c r="I96" s="150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>
      <c r="A97" s="148">
        <v>24</v>
      </c>
      <c r="B97" s="132" t="s">
        <v>542</v>
      </c>
      <c r="C97" s="166" t="s">
        <v>543</v>
      </c>
      <c r="D97" s="134" t="s">
        <v>81</v>
      </c>
      <c r="E97" s="139">
        <v>48.819000000000003</v>
      </c>
      <c r="F97" s="146"/>
      <c r="G97" s="145">
        <f>E97*F97</f>
        <v>0</v>
      </c>
      <c r="H97" s="144" t="s">
        <v>154</v>
      </c>
      <c r="I97" s="150" t="s">
        <v>75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>
        <v>21</v>
      </c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ht="22.5" outlineLevel="1">
      <c r="A98" s="148"/>
      <c r="B98" s="132"/>
      <c r="C98" s="167" t="s">
        <v>544</v>
      </c>
      <c r="D98" s="135"/>
      <c r="E98" s="140">
        <v>48.819000000000003</v>
      </c>
      <c r="F98" s="145"/>
      <c r="G98" s="145"/>
      <c r="H98" s="144"/>
      <c r="I98" s="150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>
      <c r="A99" s="148"/>
      <c r="B99" s="280" t="s">
        <v>545</v>
      </c>
      <c r="C99" s="281"/>
      <c r="D99" s="282"/>
      <c r="E99" s="283"/>
      <c r="F99" s="284"/>
      <c r="G99" s="285"/>
      <c r="H99" s="144"/>
      <c r="I99" s="150"/>
      <c r="J99" s="32"/>
      <c r="K99" s="32">
        <v>1</v>
      </c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>
      <c r="A100" s="148"/>
      <c r="B100" s="280" t="s">
        <v>546</v>
      </c>
      <c r="C100" s="281"/>
      <c r="D100" s="282"/>
      <c r="E100" s="283"/>
      <c r="F100" s="284"/>
      <c r="G100" s="285"/>
      <c r="H100" s="144"/>
      <c r="I100" s="150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>
      <c r="A101" s="148">
        <v>25</v>
      </c>
      <c r="B101" s="132" t="s">
        <v>547</v>
      </c>
      <c r="C101" s="166" t="s">
        <v>548</v>
      </c>
      <c r="D101" s="134" t="s">
        <v>170</v>
      </c>
      <c r="E101" s="139">
        <v>43</v>
      </c>
      <c r="F101" s="146"/>
      <c r="G101" s="145">
        <f>E101*F101</f>
        <v>0</v>
      </c>
      <c r="H101" s="144" t="s">
        <v>154</v>
      </c>
      <c r="I101" s="150" t="s">
        <v>75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>
        <v>21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>
      <c r="A102" s="148"/>
      <c r="B102" s="132"/>
      <c r="C102" s="167" t="s">
        <v>549</v>
      </c>
      <c r="D102" s="135"/>
      <c r="E102" s="140">
        <v>43</v>
      </c>
      <c r="F102" s="145"/>
      <c r="G102" s="145"/>
      <c r="H102" s="144"/>
      <c r="I102" s="150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>
      <c r="A103" s="148">
        <v>26</v>
      </c>
      <c r="B103" s="132" t="s">
        <v>550</v>
      </c>
      <c r="C103" s="166" t="s">
        <v>551</v>
      </c>
      <c r="D103" s="134" t="s">
        <v>170</v>
      </c>
      <c r="E103" s="139">
        <v>2</v>
      </c>
      <c r="F103" s="146"/>
      <c r="G103" s="145">
        <f>E103*F103</f>
        <v>0</v>
      </c>
      <c r="H103" s="144" t="s">
        <v>154</v>
      </c>
      <c r="I103" s="150" t="s">
        <v>75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>
        <v>21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>
      <c r="A104" s="148"/>
      <c r="B104" s="132"/>
      <c r="C104" s="167" t="s">
        <v>552</v>
      </c>
      <c r="D104" s="135"/>
      <c r="E104" s="140">
        <v>2</v>
      </c>
      <c r="F104" s="145"/>
      <c r="G104" s="145"/>
      <c r="H104" s="144"/>
      <c r="I104" s="150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>
      <c r="A105" s="148"/>
      <c r="B105" s="280" t="s">
        <v>553</v>
      </c>
      <c r="C105" s="281"/>
      <c r="D105" s="282"/>
      <c r="E105" s="283"/>
      <c r="F105" s="284"/>
      <c r="G105" s="285"/>
      <c r="H105" s="144"/>
      <c r="I105" s="150"/>
      <c r="J105" s="32"/>
      <c r="K105" s="32">
        <v>1</v>
      </c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>
      <c r="A106" s="148"/>
      <c r="B106" s="280" t="s">
        <v>554</v>
      </c>
      <c r="C106" s="281"/>
      <c r="D106" s="282"/>
      <c r="E106" s="283"/>
      <c r="F106" s="284"/>
      <c r="G106" s="285"/>
      <c r="H106" s="144"/>
      <c r="I106" s="150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>
      <c r="A107" s="148">
        <v>27</v>
      </c>
      <c r="B107" s="132" t="s">
        <v>555</v>
      </c>
      <c r="C107" s="166" t="s">
        <v>556</v>
      </c>
      <c r="D107" s="134" t="s">
        <v>81</v>
      </c>
      <c r="E107" s="139">
        <v>18.015000000000001</v>
      </c>
      <c r="F107" s="146"/>
      <c r="G107" s="145">
        <f>E107*F107</f>
        <v>0</v>
      </c>
      <c r="H107" s="144" t="s">
        <v>154</v>
      </c>
      <c r="I107" s="150" t="s">
        <v>75</v>
      </c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>
        <v>21</v>
      </c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>
      <c r="A108" s="148"/>
      <c r="B108" s="132"/>
      <c r="C108" s="167" t="s">
        <v>557</v>
      </c>
      <c r="D108" s="135"/>
      <c r="E108" s="140">
        <v>18.015000000000001</v>
      </c>
      <c r="F108" s="145"/>
      <c r="G108" s="145"/>
      <c r="H108" s="144"/>
      <c r="I108" s="150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>
      <c r="A109" s="148"/>
      <c r="B109" s="280" t="s">
        <v>558</v>
      </c>
      <c r="C109" s="281"/>
      <c r="D109" s="282"/>
      <c r="E109" s="283"/>
      <c r="F109" s="284"/>
      <c r="G109" s="285"/>
      <c r="H109" s="144"/>
      <c r="I109" s="150"/>
      <c r="J109" s="32"/>
      <c r="K109" s="32">
        <v>1</v>
      </c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>
      <c r="A110" s="148"/>
      <c r="B110" s="280" t="s">
        <v>559</v>
      </c>
      <c r="C110" s="281"/>
      <c r="D110" s="282"/>
      <c r="E110" s="283"/>
      <c r="F110" s="284"/>
      <c r="G110" s="285"/>
      <c r="H110" s="144"/>
      <c r="I110" s="150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>
      <c r="A111" s="148">
        <v>28</v>
      </c>
      <c r="B111" s="132" t="s">
        <v>560</v>
      </c>
      <c r="C111" s="166" t="s">
        <v>551</v>
      </c>
      <c r="D111" s="134" t="s">
        <v>170</v>
      </c>
      <c r="E111" s="139">
        <v>2</v>
      </c>
      <c r="F111" s="146"/>
      <c r="G111" s="145">
        <f>E111*F111</f>
        <v>0</v>
      </c>
      <c r="H111" s="144" t="s">
        <v>154</v>
      </c>
      <c r="I111" s="150" t="s">
        <v>75</v>
      </c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>
        <v>21</v>
      </c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>
      <c r="A112" s="148"/>
      <c r="B112" s="280" t="s">
        <v>561</v>
      </c>
      <c r="C112" s="281"/>
      <c r="D112" s="282"/>
      <c r="E112" s="283"/>
      <c r="F112" s="284"/>
      <c r="G112" s="285"/>
      <c r="H112" s="144"/>
      <c r="I112" s="150"/>
      <c r="J112" s="32"/>
      <c r="K112" s="32">
        <v>1</v>
      </c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>
      <c r="A113" s="148"/>
      <c r="B113" s="280" t="s">
        <v>562</v>
      </c>
      <c r="C113" s="281"/>
      <c r="D113" s="282"/>
      <c r="E113" s="283"/>
      <c r="F113" s="284"/>
      <c r="G113" s="285"/>
      <c r="H113" s="144"/>
      <c r="I113" s="150"/>
      <c r="J113" s="32"/>
      <c r="K113" s="32">
        <v>2</v>
      </c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>
      <c r="A114" s="148">
        <v>29</v>
      </c>
      <c r="B114" s="132" t="s">
        <v>563</v>
      </c>
      <c r="C114" s="166" t="s">
        <v>564</v>
      </c>
      <c r="D114" s="134" t="s">
        <v>81</v>
      </c>
      <c r="E114" s="139">
        <v>3.778</v>
      </c>
      <c r="F114" s="146"/>
      <c r="G114" s="145">
        <f>E114*F114</f>
        <v>0</v>
      </c>
      <c r="H114" s="144" t="s">
        <v>154</v>
      </c>
      <c r="I114" s="150" t="s">
        <v>75</v>
      </c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>
        <v>21</v>
      </c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>
      <c r="A115" s="148"/>
      <c r="B115" s="132"/>
      <c r="C115" s="167" t="s">
        <v>565</v>
      </c>
      <c r="D115" s="135"/>
      <c r="E115" s="140">
        <v>3.778</v>
      </c>
      <c r="F115" s="145"/>
      <c r="G115" s="145"/>
      <c r="H115" s="144"/>
      <c r="I115" s="15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>
      <c r="A116" s="148"/>
      <c r="B116" s="280" t="s">
        <v>566</v>
      </c>
      <c r="C116" s="281"/>
      <c r="D116" s="282"/>
      <c r="E116" s="283"/>
      <c r="F116" s="284"/>
      <c r="G116" s="285"/>
      <c r="H116" s="144"/>
      <c r="I116" s="150"/>
      <c r="J116" s="32"/>
      <c r="K116" s="32">
        <v>1</v>
      </c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>
      <c r="A117" s="148">
        <v>30</v>
      </c>
      <c r="B117" s="132" t="s">
        <v>567</v>
      </c>
      <c r="C117" s="166" t="s">
        <v>568</v>
      </c>
      <c r="D117" s="134" t="s">
        <v>81</v>
      </c>
      <c r="E117" s="139">
        <v>1.8651</v>
      </c>
      <c r="F117" s="146"/>
      <c r="G117" s="145">
        <f>E117*F117</f>
        <v>0</v>
      </c>
      <c r="H117" s="144" t="s">
        <v>154</v>
      </c>
      <c r="I117" s="150" t="s">
        <v>75</v>
      </c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>
        <v>21</v>
      </c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>
      <c r="A118" s="148"/>
      <c r="B118" s="132"/>
      <c r="C118" s="167" t="s">
        <v>569</v>
      </c>
      <c r="D118" s="135"/>
      <c r="E118" s="140">
        <v>1.8651</v>
      </c>
      <c r="F118" s="145"/>
      <c r="G118" s="145"/>
      <c r="H118" s="144"/>
      <c r="I118" s="15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>
      <c r="A119" s="148">
        <v>31</v>
      </c>
      <c r="B119" s="132" t="s">
        <v>570</v>
      </c>
      <c r="C119" s="166" t="s">
        <v>571</v>
      </c>
      <c r="D119" s="134" t="s">
        <v>81</v>
      </c>
      <c r="E119" s="139">
        <v>5.85</v>
      </c>
      <c r="F119" s="146"/>
      <c r="G119" s="145">
        <f>E119*F119</f>
        <v>0</v>
      </c>
      <c r="H119" s="144" t="s">
        <v>154</v>
      </c>
      <c r="I119" s="150" t="s">
        <v>75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>
        <v>21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>
      <c r="A120" s="148"/>
      <c r="B120" s="132"/>
      <c r="C120" s="167" t="s">
        <v>572</v>
      </c>
      <c r="D120" s="135"/>
      <c r="E120" s="140">
        <v>5.85</v>
      </c>
      <c r="F120" s="145"/>
      <c r="G120" s="145"/>
      <c r="H120" s="144"/>
      <c r="I120" s="15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>
      <c r="A121" s="148"/>
      <c r="B121" s="280" t="s">
        <v>573</v>
      </c>
      <c r="C121" s="281"/>
      <c r="D121" s="282"/>
      <c r="E121" s="283"/>
      <c r="F121" s="284"/>
      <c r="G121" s="285"/>
      <c r="H121" s="144"/>
      <c r="I121" s="150"/>
      <c r="J121" s="32"/>
      <c r="K121" s="32">
        <v>1</v>
      </c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>
      <c r="A122" s="148">
        <v>32</v>
      </c>
      <c r="B122" s="132" t="s">
        <v>574</v>
      </c>
      <c r="C122" s="166" t="s">
        <v>575</v>
      </c>
      <c r="D122" s="134" t="s">
        <v>106</v>
      </c>
      <c r="E122" s="139">
        <v>19.07</v>
      </c>
      <c r="F122" s="146"/>
      <c r="G122" s="145">
        <f>E122*F122</f>
        <v>0</v>
      </c>
      <c r="H122" s="144" t="s">
        <v>154</v>
      </c>
      <c r="I122" s="150" t="s">
        <v>75</v>
      </c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>
        <v>21</v>
      </c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>
      <c r="A123" s="148"/>
      <c r="B123" s="132"/>
      <c r="C123" s="167" t="s">
        <v>576</v>
      </c>
      <c r="D123" s="135"/>
      <c r="E123" s="140">
        <v>19.07</v>
      </c>
      <c r="F123" s="145"/>
      <c r="G123" s="145"/>
      <c r="H123" s="144"/>
      <c r="I123" s="150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>
      <c r="A124" s="148">
        <v>33</v>
      </c>
      <c r="B124" s="132" t="s">
        <v>577</v>
      </c>
      <c r="C124" s="166" t="s">
        <v>578</v>
      </c>
      <c r="D124" s="134" t="s">
        <v>170</v>
      </c>
      <c r="E124" s="139">
        <v>9</v>
      </c>
      <c r="F124" s="146"/>
      <c r="G124" s="145">
        <f>E124*F124</f>
        <v>0</v>
      </c>
      <c r="H124" s="144"/>
      <c r="I124" s="150" t="s">
        <v>133</v>
      </c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>
        <v>21</v>
      </c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>
      <c r="A125" s="147" t="s">
        <v>66</v>
      </c>
      <c r="B125" s="131" t="s">
        <v>164</v>
      </c>
      <c r="C125" s="165" t="s">
        <v>165</v>
      </c>
      <c r="D125" s="133"/>
      <c r="E125" s="138"/>
      <c r="F125" s="286">
        <f>SUM(G126:G134)</f>
        <v>0</v>
      </c>
      <c r="G125" s="287"/>
      <c r="H125" s="143"/>
      <c r="I125" s="149"/>
    </row>
    <row r="126" spans="1:60" outlineLevel="1">
      <c r="A126" s="148"/>
      <c r="B126" s="294" t="s">
        <v>579</v>
      </c>
      <c r="C126" s="295"/>
      <c r="D126" s="296"/>
      <c r="E126" s="297"/>
      <c r="F126" s="298"/>
      <c r="G126" s="299"/>
      <c r="H126" s="144"/>
      <c r="I126" s="150"/>
      <c r="J126" s="32"/>
      <c r="K126" s="32">
        <v>1</v>
      </c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>
      <c r="A127" s="148"/>
      <c r="B127" s="280" t="s">
        <v>580</v>
      </c>
      <c r="C127" s="281"/>
      <c r="D127" s="282"/>
      <c r="E127" s="283"/>
      <c r="F127" s="284"/>
      <c r="G127" s="285"/>
      <c r="H127" s="144"/>
      <c r="I127" s="150"/>
      <c r="J127" s="32"/>
      <c r="K127" s="32">
        <v>2</v>
      </c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>
      <c r="A128" s="148">
        <v>34</v>
      </c>
      <c r="B128" s="132" t="s">
        <v>581</v>
      </c>
      <c r="C128" s="166" t="s">
        <v>582</v>
      </c>
      <c r="D128" s="134" t="s">
        <v>81</v>
      </c>
      <c r="E128" s="139">
        <v>215.91399999999999</v>
      </c>
      <c r="F128" s="146"/>
      <c r="G128" s="145">
        <f>E128*F128</f>
        <v>0</v>
      </c>
      <c r="H128" s="144" t="s">
        <v>154</v>
      </c>
      <c r="I128" s="150" t="s">
        <v>75</v>
      </c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>
        <v>21</v>
      </c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ht="22.5" outlineLevel="1">
      <c r="A129" s="148"/>
      <c r="B129" s="132"/>
      <c r="C129" s="167" t="s">
        <v>583</v>
      </c>
      <c r="D129" s="135"/>
      <c r="E129" s="140">
        <v>215.91399999999999</v>
      </c>
      <c r="F129" s="145"/>
      <c r="G129" s="145"/>
      <c r="H129" s="144"/>
      <c r="I129" s="150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>
      <c r="A130" s="148"/>
      <c r="B130" s="280" t="s">
        <v>584</v>
      </c>
      <c r="C130" s="281"/>
      <c r="D130" s="282"/>
      <c r="E130" s="283"/>
      <c r="F130" s="284"/>
      <c r="G130" s="285"/>
      <c r="H130" s="144"/>
      <c r="I130" s="150"/>
      <c r="J130" s="32"/>
      <c r="K130" s="32">
        <v>1</v>
      </c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>
      <c r="A131" s="148"/>
      <c r="B131" s="280" t="s">
        <v>585</v>
      </c>
      <c r="C131" s="281"/>
      <c r="D131" s="282"/>
      <c r="E131" s="283"/>
      <c r="F131" s="284"/>
      <c r="G131" s="285"/>
      <c r="H131" s="144"/>
      <c r="I131" s="15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>
      <c r="A132" s="148"/>
      <c r="B132" s="280" t="s">
        <v>586</v>
      </c>
      <c r="C132" s="281"/>
      <c r="D132" s="282"/>
      <c r="E132" s="283"/>
      <c r="F132" s="284"/>
      <c r="G132" s="285"/>
      <c r="H132" s="144"/>
      <c r="I132" s="150"/>
      <c r="J132" s="32"/>
      <c r="K132" s="32">
        <v>2</v>
      </c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>
      <c r="A133" s="148">
        <v>35</v>
      </c>
      <c r="B133" s="132" t="s">
        <v>587</v>
      </c>
      <c r="C133" s="166" t="s">
        <v>588</v>
      </c>
      <c r="D133" s="134" t="s">
        <v>81</v>
      </c>
      <c r="E133" s="139">
        <v>26.373999999999999</v>
      </c>
      <c r="F133" s="146"/>
      <c r="G133" s="145">
        <f>E133*F133</f>
        <v>0</v>
      </c>
      <c r="H133" s="144" t="s">
        <v>154</v>
      </c>
      <c r="I133" s="150" t="s">
        <v>75</v>
      </c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>
        <v>21</v>
      </c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>
      <c r="A134" s="148"/>
      <c r="B134" s="132"/>
      <c r="C134" s="167" t="s">
        <v>589</v>
      </c>
      <c r="D134" s="135"/>
      <c r="E134" s="140">
        <v>26.373999999999999</v>
      </c>
      <c r="F134" s="145"/>
      <c r="G134" s="145"/>
      <c r="H134" s="144"/>
      <c r="I134" s="150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>
      <c r="A135" s="147" t="s">
        <v>66</v>
      </c>
      <c r="B135" s="131" t="s">
        <v>178</v>
      </c>
      <c r="C135" s="165" t="s">
        <v>179</v>
      </c>
      <c r="D135" s="133"/>
      <c r="E135" s="138"/>
      <c r="F135" s="286">
        <f>SUM(G136:G139)</f>
        <v>0</v>
      </c>
      <c r="G135" s="287"/>
      <c r="H135" s="143"/>
      <c r="I135" s="149"/>
    </row>
    <row r="136" spans="1:60" outlineLevel="1">
      <c r="A136" s="148"/>
      <c r="B136" s="294" t="s">
        <v>180</v>
      </c>
      <c r="C136" s="295"/>
      <c r="D136" s="296"/>
      <c r="E136" s="297"/>
      <c r="F136" s="298"/>
      <c r="G136" s="299"/>
      <c r="H136" s="144"/>
      <c r="I136" s="150"/>
      <c r="J136" s="32"/>
      <c r="K136" s="32">
        <v>1</v>
      </c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>
      <c r="A137" s="148"/>
      <c r="B137" s="280" t="s">
        <v>181</v>
      </c>
      <c r="C137" s="281"/>
      <c r="D137" s="282"/>
      <c r="E137" s="283"/>
      <c r="F137" s="284"/>
      <c r="G137" s="285"/>
      <c r="H137" s="144"/>
      <c r="I137" s="150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outlineLevel="1">
      <c r="A138" s="148"/>
      <c r="B138" s="280" t="s">
        <v>182</v>
      </c>
      <c r="C138" s="281"/>
      <c r="D138" s="282"/>
      <c r="E138" s="283"/>
      <c r="F138" s="284"/>
      <c r="G138" s="285"/>
      <c r="H138" s="144"/>
      <c r="I138" s="150"/>
      <c r="J138" s="32"/>
      <c r="K138" s="32">
        <v>2</v>
      </c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>
      <c r="A139" s="148">
        <v>36</v>
      </c>
      <c r="B139" s="132" t="s">
        <v>183</v>
      </c>
      <c r="C139" s="166" t="s">
        <v>184</v>
      </c>
      <c r="D139" s="134" t="s">
        <v>115</v>
      </c>
      <c r="E139" s="139">
        <v>22.368749999999999</v>
      </c>
      <c r="F139" s="146"/>
      <c r="G139" s="145">
        <f>E139*F139</f>
        <v>0</v>
      </c>
      <c r="H139" s="144" t="s">
        <v>185</v>
      </c>
      <c r="I139" s="150" t="s">
        <v>75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>
        <v>21</v>
      </c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>
      <c r="A140" s="147" t="s">
        <v>66</v>
      </c>
      <c r="B140" s="131" t="s">
        <v>272</v>
      </c>
      <c r="C140" s="165" t="s">
        <v>273</v>
      </c>
      <c r="D140" s="133"/>
      <c r="E140" s="138"/>
      <c r="F140" s="286">
        <f>SUM(G141:G153)</f>
        <v>0</v>
      </c>
      <c r="G140" s="287"/>
      <c r="H140" s="143"/>
      <c r="I140" s="149"/>
    </row>
    <row r="141" spans="1:60" outlineLevel="1">
      <c r="A141" s="148"/>
      <c r="B141" s="294" t="s">
        <v>590</v>
      </c>
      <c r="C141" s="295"/>
      <c r="D141" s="296"/>
      <c r="E141" s="297"/>
      <c r="F141" s="298"/>
      <c r="G141" s="299"/>
      <c r="H141" s="144"/>
      <c r="I141" s="150"/>
      <c r="J141" s="32"/>
      <c r="K141" s="32">
        <v>1</v>
      </c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>
      <c r="A142" s="148"/>
      <c r="B142" s="280" t="s">
        <v>591</v>
      </c>
      <c r="C142" s="281"/>
      <c r="D142" s="282"/>
      <c r="E142" s="283"/>
      <c r="F142" s="284"/>
      <c r="G142" s="285"/>
      <c r="H142" s="144"/>
      <c r="I142" s="150"/>
      <c r="J142" s="32"/>
      <c r="K142" s="32">
        <v>2</v>
      </c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>
      <c r="A143" s="148">
        <v>37</v>
      </c>
      <c r="B143" s="132" t="s">
        <v>592</v>
      </c>
      <c r="C143" s="166" t="s">
        <v>292</v>
      </c>
      <c r="D143" s="134" t="s">
        <v>106</v>
      </c>
      <c r="E143" s="139">
        <v>19.07</v>
      </c>
      <c r="F143" s="146"/>
      <c r="G143" s="145">
        <f>E143*F143</f>
        <v>0</v>
      </c>
      <c r="H143" s="144" t="s">
        <v>278</v>
      </c>
      <c r="I143" s="150" t="s">
        <v>75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>
        <v>21</v>
      </c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>
      <c r="A144" s="148"/>
      <c r="B144" s="132"/>
      <c r="C144" s="167" t="s">
        <v>576</v>
      </c>
      <c r="D144" s="135"/>
      <c r="E144" s="140">
        <v>19.07</v>
      </c>
      <c r="F144" s="145"/>
      <c r="G144" s="145"/>
      <c r="H144" s="144"/>
      <c r="I144" s="150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outlineLevel="1">
      <c r="A145" s="148"/>
      <c r="B145" s="280" t="s">
        <v>593</v>
      </c>
      <c r="C145" s="281"/>
      <c r="D145" s="282"/>
      <c r="E145" s="283"/>
      <c r="F145" s="284"/>
      <c r="G145" s="285"/>
      <c r="H145" s="144"/>
      <c r="I145" s="150"/>
      <c r="J145" s="32"/>
      <c r="K145" s="32">
        <v>1</v>
      </c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>
      <c r="A146" s="148">
        <v>38</v>
      </c>
      <c r="B146" s="132" t="s">
        <v>594</v>
      </c>
      <c r="C146" s="166" t="s">
        <v>595</v>
      </c>
      <c r="D146" s="134" t="s">
        <v>106</v>
      </c>
      <c r="E146" s="139">
        <v>19.07</v>
      </c>
      <c r="F146" s="146"/>
      <c r="G146" s="145">
        <f>E146*F146</f>
        <v>0</v>
      </c>
      <c r="H146" s="144" t="s">
        <v>278</v>
      </c>
      <c r="I146" s="150" t="s">
        <v>75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>
        <v>21</v>
      </c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>
      <c r="A147" s="148"/>
      <c r="B147" s="132"/>
      <c r="C147" s="167" t="s">
        <v>576</v>
      </c>
      <c r="D147" s="135"/>
      <c r="E147" s="140">
        <v>19.07</v>
      </c>
      <c r="F147" s="145"/>
      <c r="G147" s="145"/>
      <c r="H147" s="144"/>
      <c r="I147" s="150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 outlineLevel="1">
      <c r="A148" s="148"/>
      <c r="B148" s="280" t="s">
        <v>596</v>
      </c>
      <c r="C148" s="281"/>
      <c r="D148" s="282"/>
      <c r="E148" s="283"/>
      <c r="F148" s="284"/>
      <c r="G148" s="285"/>
      <c r="H148" s="144"/>
      <c r="I148" s="150"/>
      <c r="J148" s="32"/>
      <c r="K148" s="32">
        <v>1</v>
      </c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 outlineLevel="1">
      <c r="A149" s="148">
        <v>39</v>
      </c>
      <c r="B149" s="132" t="s">
        <v>597</v>
      </c>
      <c r="C149" s="166" t="s">
        <v>598</v>
      </c>
      <c r="D149" s="134" t="s">
        <v>106</v>
      </c>
      <c r="E149" s="139">
        <v>37.6</v>
      </c>
      <c r="F149" s="146"/>
      <c r="G149" s="145">
        <f>E149*F149</f>
        <v>0</v>
      </c>
      <c r="H149" s="144" t="s">
        <v>278</v>
      </c>
      <c r="I149" s="150" t="s">
        <v>75</v>
      </c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>
        <v>21</v>
      </c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outlineLevel="1">
      <c r="A150" s="148"/>
      <c r="B150" s="132"/>
      <c r="C150" s="167" t="s">
        <v>599</v>
      </c>
      <c r="D150" s="135"/>
      <c r="E150" s="140">
        <v>37.6</v>
      </c>
      <c r="F150" s="145"/>
      <c r="G150" s="145"/>
      <c r="H150" s="144"/>
      <c r="I150" s="150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>
      <c r="A151" s="148"/>
      <c r="B151" s="280" t="s">
        <v>326</v>
      </c>
      <c r="C151" s="281"/>
      <c r="D151" s="282"/>
      <c r="E151" s="283"/>
      <c r="F151" s="284"/>
      <c r="G151" s="285"/>
      <c r="H151" s="144"/>
      <c r="I151" s="150"/>
      <c r="J151" s="32"/>
      <c r="K151" s="32">
        <v>1</v>
      </c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>
      <c r="A152" s="148"/>
      <c r="B152" s="280" t="s">
        <v>268</v>
      </c>
      <c r="C152" s="281"/>
      <c r="D152" s="282"/>
      <c r="E152" s="283"/>
      <c r="F152" s="284"/>
      <c r="G152" s="285"/>
      <c r="H152" s="144"/>
      <c r="I152" s="15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>
      <c r="A153" s="148">
        <v>40</v>
      </c>
      <c r="B153" s="132" t="s">
        <v>327</v>
      </c>
      <c r="C153" s="166" t="s">
        <v>328</v>
      </c>
      <c r="D153" s="134" t="s">
        <v>271</v>
      </c>
      <c r="E153" s="139">
        <v>124.44450000000001</v>
      </c>
      <c r="F153" s="146"/>
      <c r="G153" s="145">
        <f>E153*F153</f>
        <v>0</v>
      </c>
      <c r="H153" s="144" t="s">
        <v>278</v>
      </c>
      <c r="I153" s="150" t="s">
        <v>75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>
        <v>21</v>
      </c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>
      <c r="A154" s="147" t="s">
        <v>66</v>
      </c>
      <c r="B154" s="131" t="s">
        <v>382</v>
      </c>
      <c r="C154" s="165" t="s">
        <v>383</v>
      </c>
      <c r="D154" s="133"/>
      <c r="E154" s="138"/>
      <c r="F154" s="286">
        <f>SUM(G155:G173)</f>
        <v>0</v>
      </c>
      <c r="G154" s="287"/>
      <c r="H154" s="143"/>
      <c r="I154" s="149"/>
    </row>
    <row r="155" spans="1:60" outlineLevel="1">
      <c r="A155" s="148"/>
      <c r="B155" s="294" t="s">
        <v>600</v>
      </c>
      <c r="C155" s="295"/>
      <c r="D155" s="296"/>
      <c r="E155" s="297"/>
      <c r="F155" s="298"/>
      <c r="G155" s="299"/>
      <c r="H155" s="144"/>
      <c r="I155" s="150"/>
      <c r="J155" s="32"/>
      <c r="K155" s="32">
        <v>1</v>
      </c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>
      <c r="A156" s="148">
        <v>41</v>
      </c>
      <c r="B156" s="132" t="s">
        <v>601</v>
      </c>
      <c r="C156" s="166" t="s">
        <v>602</v>
      </c>
      <c r="D156" s="134" t="s">
        <v>170</v>
      </c>
      <c r="E156" s="139">
        <v>7</v>
      </c>
      <c r="F156" s="146"/>
      <c r="G156" s="145">
        <f t="shared" ref="G156:G170" si="0">E156*F156</f>
        <v>0</v>
      </c>
      <c r="H156" s="144" t="s">
        <v>387</v>
      </c>
      <c r="I156" s="150" t="s">
        <v>75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>
        <v>21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>
      <c r="A157" s="148">
        <v>42</v>
      </c>
      <c r="B157" s="132" t="s">
        <v>603</v>
      </c>
      <c r="C157" s="166" t="s">
        <v>604</v>
      </c>
      <c r="D157" s="134" t="s">
        <v>170</v>
      </c>
      <c r="E157" s="139">
        <v>8</v>
      </c>
      <c r="F157" s="146"/>
      <c r="G157" s="145">
        <f t="shared" si="0"/>
        <v>0</v>
      </c>
      <c r="H157" s="144" t="s">
        <v>387</v>
      </c>
      <c r="I157" s="150" t="s">
        <v>75</v>
      </c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>
        <v>21</v>
      </c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>
      <c r="A158" s="148">
        <v>43</v>
      </c>
      <c r="B158" s="132" t="s">
        <v>605</v>
      </c>
      <c r="C158" s="166" t="s">
        <v>606</v>
      </c>
      <c r="D158" s="134" t="s">
        <v>170</v>
      </c>
      <c r="E158" s="139">
        <v>2</v>
      </c>
      <c r="F158" s="146"/>
      <c r="G158" s="145">
        <f t="shared" si="0"/>
        <v>0</v>
      </c>
      <c r="H158" s="144"/>
      <c r="I158" s="150" t="s">
        <v>133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>
        <v>21</v>
      </c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>
      <c r="A159" s="148">
        <v>44</v>
      </c>
      <c r="B159" s="132" t="s">
        <v>607</v>
      </c>
      <c r="C159" s="166" t="s">
        <v>608</v>
      </c>
      <c r="D159" s="134" t="s">
        <v>170</v>
      </c>
      <c r="E159" s="139">
        <v>2</v>
      </c>
      <c r="F159" s="146"/>
      <c r="G159" s="145">
        <f t="shared" si="0"/>
        <v>0</v>
      </c>
      <c r="H159" s="144"/>
      <c r="I159" s="150" t="s">
        <v>133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>
        <v>21</v>
      </c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>
      <c r="A160" s="148">
        <v>45</v>
      </c>
      <c r="B160" s="132" t="s">
        <v>609</v>
      </c>
      <c r="C160" s="166" t="s">
        <v>610</v>
      </c>
      <c r="D160" s="134" t="s">
        <v>170</v>
      </c>
      <c r="E160" s="139">
        <v>1</v>
      </c>
      <c r="F160" s="146"/>
      <c r="G160" s="145">
        <f t="shared" si="0"/>
        <v>0</v>
      </c>
      <c r="H160" s="144"/>
      <c r="I160" s="150" t="s">
        <v>133</v>
      </c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>
        <v>21</v>
      </c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>
      <c r="A161" s="148">
        <v>46</v>
      </c>
      <c r="B161" s="132" t="s">
        <v>611</v>
      </c>
      <c r="C161" s="166" t="s">
        <v>612</v>
      </c>
      <c r="D161" s="134" t="s">
        <v>170</v>
      </c>
      <c r="E161" s="139">
        <v>1</v>
      </c>
      <c r="F161" s="146"/>
      <c r="G161" s="145">
        <f t="shared" si="0"/>
        <v>0</v>
      </c>
      <c r="H161" s="144"/>
      <c r="I161" s="150" t="s">
        <v>133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>
        <v>21</v>
      </c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 outlineLevel="1">
      <c r="A162" s="148">
        <v>47</v>
      </c>
      <c r="B162" s="132" t="s">
        <v>613</v>
      </c>
      <c r="C162" s="166" t="s">
        <v>614</v>
      </c>
      <c r="D162" s="134" t="s">
        <v>170</v>
      </c>
      <c r="E162" s="139">
        <v>2</v>
      </c>
      <c r="F162" s="146"/>
      <c r="G162" s="145">
        <f t="shared" si="0"/>
        <v>0</v>
      </c>
      <c r="H162" s="144"/>
      <c r="I162" s="150" t="s">
        <v>133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>
        <v>21</v>
      </c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>
      <c r="A163" s="148">
        <v>48</v>
      </c>
      <c r="B163" s="132" t="s">
        <v>615</v>
      </c>
      <c r="C163" s="166" t="s">
        <v>616</v>
      </c>
      <c r="D163" s="134" t="s">
        <v>170</v>
      </c>
      <c r="E163" s="139">
        <v>1</v>
      </c>
      <c r="F163" s="146"/>
      <c r="G163" s="145">
        <f t="shared" si="0"/>
        <v>0</v>
      </c>
      <c r="H163" s="144"/>
      <c r="I163" s="150" t="s">
        <v>133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>
        <v>21</v>
      </c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>
      <c r="A164" s="148">
        <v>49</v>
      </c>
      <c r="B164" s="132" t="s">
        <v>617</v>
      </c>
      <c r="C164" s="166" t="s">
        <v>618</v>
      </c>
      <c r="D164" s="134" t="s">
        <v>170</v>
      </c>
      <c r="E164" s="139">
        <v>2</v>
      </c>
      <c r="F164" s="146"/>
      <c r="G164" s="145">
        <f t="shared" si="0"/>
        <v>0</v>
      </c>
      <c r="H164" s="144"/>
      <c r="I164" s="150" t="s">
        <v>133</v>
      </c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>
        <v>21</v>
      </c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>
      <c r="A165" s="148">
        <v>50</v>
      </c>
      <c r="B165" s="132" t="s">
        <v>619</v>
      </c>
      <c r="C165" s="166" t="s">
        <v>620</v>
      </c>
      <c r="D165" s="134" t="s">
        <v>170</v>
      </c>
      <c r="E165" s="139">
        <v>1</v>
      </c>
      <c r="F165" s="146"/>
      <c r="G165" s="145">
        <f t="shared" si="0"/>
        <v>0</v>
      </c>
      <c r="H165" s="144"/>
      <c r="I165" s="150" t="s">
        <v>133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>
        <v>21</v>
      </c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>
      <c r="A166" s="148">
        <v>51</v>
      </c>
      <c r="B166" s="132" t="s">
        <v>621</v>
      </c>
      <c r="C166" s="166" t="s">
        <v>622</v>
      </c>
      <c r="D166" s="134" t="s">
        <v>170</v>
      </c>
      <c r="E166" s="139">
        <v>1</v>
      </c>
      <c r="F166" s="146"/>
      <c r="G166" s="145">
        <f t="shared" si="0"/>
        <v>0</v>
      </c>
      <c r="H166" s="144"/>
      <c r="I166" s="150" t="s">
        <v>133</v>
      </c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>
        <v>21</v>
      </c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>
      <c r="A167" s="148">
        <v>52</v>
      </c>
      <c r="B167" s="132" t="s">
        <v>623</v>
      </c>
      <c r="C167" s="166" t="s">
        <v>624</v>
      </c>
      <c r="D167" s="134" t="s">
        <v>170</v>
      </c>
      <c r="E167" s="139">
        <v>1</v>
      </c>
      <c r="F167" s="146"/>
      <c r="G167" s="145">
        <f t="shared" si="0"/>
        <v>0</v>
      </c>
      <c r="H167" s="144"/>
      <c r="I167" s="150" t="s">
        <v>133</v>
      </c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>
        <v>21</v>
      </c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>
      <c r="A168" s="148">
        <v>53</v>
      </c>
      <c r="B168" s="132" t="s">
        <v>625</v>
      </c>
      <c r="C168" s="166" t="s">
        <v>626</v>
      </c>
      <c r="D168" s="134" t="s">
        <v>170</v>
      </c>
      <c r="E168" s="139">
        <v>1</v>
      </c>
      <c r="F168" s="146"/>
      <c r="G168" s="145">
        <f t="shared" si="0"/>
        <v>0</v>
      </c>
      <c r="H168" s="144"/>
      <c r="I168" s="150" t="s">
        <v>133</v>
      </c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>
        <v>21</v>
      </c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>
      <c r="A169" s="148">
        <v>54</v>
      </c>
      <c r="B169" s="132" t="s">
        <v>627</v>
      </c>
      <c r="C169" s="166" t="s">
        <v>628</v>
      </c>
      <c r="D169" s="134" t="s">
        <v>170</v>
      </c>
      <c r="E169" s="139">
        <v>4</v>
      </c>
      <c r="F169" s="146"/>
      <c r="G169" s="145">
        <f t="shared" si="0"/>
        <v>0</v>
      </c>
      <c r="H169" s="144"/>
      <c r="I169" s="150" t="s">
        <v>133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>
        <v>21</v>
      </c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>
      <c r="A170" s="148">
        <v>55</v>
      </c>
      <c r="B170" s="132" t="s">
        <v>629</v>
      </c>
      <c r="C170" s="166" t="s">
        <v>630</v>
      </c>
      <c r="D170" s="134" t="s">
        <v>170</v>
      </c>
      <c r="E170" s="139">
        <v>2</v>
      </c>
      <c r="F170" s="146"/>
      <c r="G170" s="145">
        <f t="shared" si="0"/>
        <v>0</v>
      </c>
      <c r="H170" s="144"/>
      <c r="I170" s="150" t="s">
        <v>133</v>
      </c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>
        <v>21</v>
      </c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>
      <c r="A171" s="148"/>
      <c r="B171" s="280" t="s">
        <v>396</v>
      </c>
      <c r="C171" s="281"/>
      <c r="D171" s="282"/>
      <c r="E171" s="283"/>
      <c r="F171" s="284"/>
      <c r="G171" s="285"/>
      <c r="H171" s="144"/>
      <c r="I171" s="150"/>
      <c r="J171" s="32"/>
      <c r="K171" s="32">
        <v>1</v>
      </c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>
      <c r="A172" s="148"/>
      <c r="B172" s="280" t="s">
        <v>268</v>
      </c>
      <c r="C172" s="281"/>
      <c r="D172" s="282"/>
      <c r="E172" s="283"/>
      <c r="F172" s="284"/>
      <c r="G172" s="285"/>
      <c r="H172" s="144"/>
      <c r="I172" s="150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>
      <c r="A173" s="148">
        <v>56</v>
      </c>
      <c r="B173" s="132" t="s">
        <v>397</v>
      </c>
      <c r="C173" s="166" t="s">
        <v>398</v>
      </c>
      <c r="D173" s="134" t="s">
        <v>271</v>
      </c>
      <c r="E173" s="139">
        <v>1927.72</v>
      </c>
      <c r="F173" s="146"/>
      <c r="G173" s="145">
        <f>E173*F173</f>
        <v>0</v>
      </c>
      <c r="H173" s="144" t="s">
        <v>387</v>
      </c>
      <c r="I173" s="150" t="s">
        <v>75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>
        <v>21</v>
      </c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>
      <c r="A174" s="147" t="s">
        <v>66</v>
      </c>
      <c r="B174" s="131" t="s">
        <v>631</v>
      </c>
      <c r="C174" s="165" t="s">
        <v>632</v>
      </c>
      <c r="D174" s="133"/>
      <c r="E174" s="138"/>
      <c r="F174" s="286">
        <f>SUM(G175:G179)</f>
        <v>0</v>
      </c>
      <c r="G174" s="287"/>
      <c r="H174" s="143"/>
      <c r="I174" s="149"/>
    </row>
    <row r="175" spans="1:60" outlineLevel="1">
      <c r="A175" s="148">
        <v>57</v>
      </c>
      <c r="B175" s="132" t="s">
        <v>633</v>
      </c>
      <c r="C175" s="166" t="s">
        <v>634</v>
      </c>
      <c r="D175" s="134" t="s">
        <v>170</v>
      </c>
      <c r="E175" s="139">
        <v>1</v>
      </c>
      <c r="F175" s="146"/>
      <c r="G175" s="145">
        <f>E175*F175</f>
        <v>0</v>
      </c>
      <c r="H175" s="144"/>
      <c r="I175" s="150" t="s">
        <v>133</v>
      </c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>
        <v>21</v>
      </c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>
      <c r="A176" s="148">
        <v>58</v>
      </c>
      <c r="B176" s="132" t="s">
        <v>635</v>
      </c>
      <c r="C176" s="166" t="s">
        <v>636</v>
      </c>
      <c r="D176" s="134" t="s">
        <v>106</v>
      </c>
      <c r="E176" s="139">
        <v>3.15</v>
      </c>
      <c r="F176" s="146"/>
      <c r="G176" s="145">
        <f>E176*F176</f>
        <v>0</v>
      </c>
      <c r="H176" s="144"/>
      <c r="I176" s="150" t="s">
        <v>133</v>
      </c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>
        <v>21</v>
      </c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>
      <c r="A177" s="148"/>
      <c r="B177" s="280" t="s">
        <v>637</v>
      </c>
      <c r="C177" s="281"/>
      <c r="D177" s="282"/>
      <c r="E177" s="283"/>
      <c r="F177" s="284"/>
      <c r="G177" s="285"/>
      <c r="H177" s="144"/>
      <c r="I177" s="150"/>
      <c r="J177" s="32"/>
      <c r="K177" s="32">
        <v>1</v>
      </c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>
      <c r="A178" s="148"/>
      <c r="B178" s="280" t="s">
        <v>268</v>
      </c>
      <c r="C178" s="281"/>
      <c r="D178" s="282"/>
      <c r="E178" s="283"/>
      <c r="F178" s="284"/>
      <c r="G178" s="285"/>
      <c r="H178" s="144"/>
      <c r="I178" s="150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>
      <c r="A179" s="148">
        <v>59</v>
      </c>
      <c r="B179" s="132" t="s">
        <v>638</v>
      </c>
      <c r="C179" s="166" t="s">
        <v>398</v>
      </c>
      <c r="D179" s="134" t="s">
        <v>271</v>
      </c>
      <c r="E179" s="139">
        <v>46.35</v>
      </c>
      <c r="F179" s="146"/>
      <c r="G179" s="145">
        <f>E179*F179</f>
        <v>0</v>
      </c>
      <c r="H179" s="144" t="s">
        <v>639</v>
      </c>
      <c r="I179" s="150" t="s">
        <v>75</v>
      </c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>
        <v>21</v>
      </c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>
      <c r="A180" s="147" t="s">
        <v>66</v>
      </c>
      <c r="B180" s="131" t="s">
        <v>405</v>
      </c>
      <c r="C180" s="165" t="s">
        <v>406</v>
      </c>
      <c r="D180" s="133"/>
      <c r="E180" s="138"/>
      <c r="F180" s="286">
        <f>SUM(G181:G192)</f>
        <v>0</v>
      </c>
      <c r="G180" s="287"/>
      <c r="H180" s="143"/>
      <c r="I180" s="149"/>
    </row>
    <row r="181" spans="1:60" outlineLevel="1">
      <c r="A181" s="148"/>
      <c r="B181" s="294" t="s">
        <v>410</v>
      </c>
      <c r="C181" s="295"/>
      <c r="D181" s="296"/>
      <c r="E181" s="297"/>
      <c r="F181" s="298"/>
      <c r="G181" s="299"/>
      <c r="H181" s="144"/>
      <c r="I181" s="150"/>
      <c r="J181" s="32"/>
      <c r="K181" s="32">
        <v>1</v>
      </c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>
      <c r="A182" s="148"/>
      <c r="B182" s="280" t="s">
        <v>411</v>
      </c>
      <c r="C182" s="281"/>
      <c r="D182" s="282"/>
      <c r="E182" s="283"/>
      <c r="F182" s="284"/>
      <c r="G182" s="285"/>
      <c r="H182" s="144"/>
      <c r="I182" s="150"/>
      <c r="J182" s="32"/>
      <c r="K182" s="32">
        <v>2</v>
      </c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>
      <c r="A183" s="148">
        <v>60</v>
      </c>
      <c r="B183" s="132" t="s">
        <v>412</v>
      </c>
      <c r="C183" s="166" t="s">
        <v>413</v>
      </c>
      <c r="D183" s="134" t="s">
        <v>115</v>
      </c>
      <c r="E183" s="139">
        <v>15.251910000000001</v>
      </c>
      <c r="F183" s="146"/>
      <c r="G183" s="145">
        <f>E183*F183</f>
        <v>0</v>
      </c>
      <c r="H183" s="144" t="s">
        <v>414</v>
      </c>
      <c r="I183" s="150" t="s">
        <v>75</v>
      </c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>
        <v>21</v>
      </c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 outlineLevel="1">
      <c r="A184" s="148"/>
      <c r="B184" s="280" t="s">
        <v>415</v>
      </c>
      <c r="C184" s="281"/>
      <c r="D184" s="282"/>
      <c r="E184" s="283"/>
      <c r="F184" s="284"/>
      <c r="G184" s="285"/>
      <c r="H184" s="144"/>
      <c r="I184" s="150"/>
      <c r="J184" s="32"/>
      <c r="K184" s="32">
        <v>1</v>
      </c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</row>
    <row r="185" spans="1:60" outlineLevel="1">
      <c r="A185" s="148">
        <v>61</v>
      </c>
      <c r="B185" s="132" t="s">
        <v>416</v>
      </c>
      <c r="C185" s="166" t="s">
        <v>417</v>
      </c>
      <c r="D185" s="134" t="s">
        <v>115</v>
      </c>
      <c r="E185" s="139">
        <v>15.251910000000001</v>
      </c>
      <c r="F185" s="146"/>
      <c r="G185" s="145">
        <f>E185*F185</f>
        <v>0</v>
      </c>
      <c r="H185" s="144" t="s">
        <v>154</v>
      </c>
      <c r="I185" s="150" t="s">
        <v>75</v>
      </c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>
        <v>21</v>
      </c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>
      <c r="A186" s="148"/>
      <c r="B186" s="132"/>
      <c r="C186" s="288" t="s">
        <v>418</v>
      </c>
      <c r="D186" s="277"/>
      <c r="E186" s="278"/>
      <c r="F186" s="279"/>
      <c r="G186" s="289"/>
      <c r="H186" s="144"/>
      <c r="I186" s="150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129" t="str">
        <f>C186</f>
        <v>Včetně naložení na dopravní prostředek a složení na skládku, bez poplatku za skládku.</v>
      </c>
      <c r="BB186" s="32"/>
      <c r="BC186" s="32"/>
      <c r="BD186" s="32"/>
      <c r="BE186" s="32"/>
      <c r="BF186" s="32"/>
      <c r="BG186" s="32"/>
      <c r="BH186" s="32"/>
    </row>
    <row r="187" spans="1:60" outlineLevel="1">
      <c r="A187" s="148">
        <v>62</v>
      </c>
      <c r="B187" s="132" t="s">
        <v>419</v>
      </c>
      <c r="C187" s="166" t="s">
        <v>420</v>
      </c>
      <c r="D187" s="134" t="s">
        <v>115</v>
      </c>
      <c r="E187" s="139">
        <v>289.78620000000001</v>
      </c>
      <c r="F187" s="146"/>
      <c r="G187" s="145">
        <f>E187*F187</f>
        <v>0</v>
      </c>
      <c r="H187" s="144" t="s">
        <v>154</v>
      </c>
      <c r="I187" s="150" t="s">
        <v>75</v>
      </c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>
        <v>21</v>
      </c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outlineLevel="1">
      <c r="A188" s="148"/>
      <c r="B188" s="280" t="s">
        <v>421</v>
      </c>
      <c r="C188" s="281"/>
      <c r="D188" s="282"/>
      <c r="E188" s="283"/>
      <c r="F188" s="284"/>
      <c r="G188" s="285"/>
      <c r="H188" s="144"/>
      <c r="I188" s="150"/>
      <c r="J188" s="32"/>
      <c r="K188" s="32">
        <v>1</v>
      </c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>
      <c r="A189" s="148">
        <v>63</v>
      </c>
      <c r="B189" s="132" t="s">
        <v>422</v>
      </c>
      <c r="C189" s="166" t="s">
        <v>423</v>
      </c>
      <c r="D189" s="134" t="s">
        <v>115</v>
      </c>
      <c r="E189" s="139">
        <v>15.251910000000001</v>
      </c>
      <c r="F189" s="146"/>
      <c r="G189" s="145">
        <f>E189*F189</f>
        <v>0</v>
      </c>
      <c r="H189" s="144" t="s">
        <v>154</v>
      </c>
      <c r="I189" s="150" t="s">
        <v>75</v>
      </c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>
        <v>21</v>
      </c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</row>
    <row r="190" spans="1:60" outlineLevel="1">
      <c r="A190" s="148">
        <v>64</v>
      </c>
      <c r="B190" s="132" t="s">
        <v>424</v>
      </c>
      <c r="C190" s="166" t="s">
        <v>425</v>
      </c>
      <c r="D190" s="134" t="s">
        <v>115</v>
      </c>
      <c r="E190" s="139">
        <v>30.503810000000001</v>
      </c>
      <c r="F190" s="146"/>
      <c r="G190" s="145">
        <f>E190*F190</f>
        <v>0</v>
      </c>
      <c r="H190" s="144" t="s">
        <v>154</v>
      </c>
      <c r="I190" s="150" t="s">
        <v>75</v>
      </c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>
        <v>21</v>
      </c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outlineLevel="1">
      <c r="A191" s="148"/>
      <c r="B191" s="280" t="s">
        <v>426</v>
      </c>
      <c r="C191" s="281"/>
      <c r="D191" s="282"/>
      <c r="E191" s="283"/>
      <c r="F191" s="284"/>
      <c r="G191" s="285"/>
      <c r="H191" s="144"/>
      <c r="I191" s="150"/>
      <c r="J191" s="32"/>
      <c r="K191" s="32">
        <v>1</v>
      </c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>
      <c r="A192" s="148">
        <v>65</v>
      </c>
      <c r="B192" s="132" t="s">
        <v>427</v>
      </c>
      <c r="C192" s="166" t="s">
        <v>428</v>
      </c>
      <c r="D192" s="134" t="s">
        <v>115</v>
      </c>
      <c r="E192" s="139">
        <v>15.251910000000001</v>
      </c>
      <c r="F192" s="146"/>
      <c r="G192" s="145">
        <f>E192*F192</f>
        <v>0</v>
      </c>
      <c r="H192" s="144" t="s">
        <v>154</v>
      </c>
      <c r="I192" s="150" t="s">
        <v>75</v>
      </c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>
        <v>21</v>
      </c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</row>
    <row r="193" spans="1:60">
      <c r="A193" s="147" t="s">
        <v>66</v>
      </c>
      <c r="B193" s="131" t="s">
        <v>429</v>
      </c>
      <c r="C193" s="165" t="s">
        <v>430</v>
      </c>
      <c r="D193" s="133"/>
      <c r="E193" s="138"/>
      <c r="F193" s="286">
        <f>SUM(G194:G204)</f>
        <v>0</v>
      </c>
      <c r="G193" s="287"/>
      <c r="H193" s="143"/>
      <c r="I193" s="149"/>
    </row>
    <row r="194" spans="1:60" outlineLevel="1">
      <c r="A194" s="148">
        <v>66</v>
      </c>
      <c r="B194" s="132" t="s">
        <v>431</v>
      </c>
      <c r="C194" s="166" t="s">
        <v>432</v>
      </c>
      <c r="D194" s="134" t="s">
        <v>433</v>
      </c>
      <c r="E194" s="139">
        <v>1</v>
      </c>
      <c r="F194" s="146"/>
      <c r="G194" s="145">
        <f>E194*F194</f>
        <v>0</v>
      </c>
      <c r="H194" s="144"/>
      <c r="I194" s="150" t="s">
        <v>133</v>
      </c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>
        <v>21</v>
      </c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>
      <c r="A195" s="148">
        <v>67</v>
      </c>
      <c r="B195" s="132" t="s">
        <v>434</v>
      </c>
      <c r="C195" s="166" t="s">
        <v>435</v>
      </c>
      <c r="D195" s="134" t="s">
        <v>433</v>
      </c>
      <c r="E195" s="139">
        <v>1</v>
      </c>
      <c r="F195" s="146"/>
      <c r="G195" s="145">
        <f>E195*F195</f>
        <v>0</v>
      </c>
      <c r="H195" s="144"/>
      <c r="I195" s="150" t="s">
        <v>75</v>
      </c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>
        <v>21</v>
      </c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>
      <c r="A196" s="148"/>
      <c r="B196" s="132"/>
      <c r="C196" s="288" t="s">
        <v>436</v>
      </c>
      <c r="D196" s="277"/>
      <c r="E196" s="278"/>
      <c r="F196" s="279"/>
      <c r="G196" s="289"/>
      <c r="H196" s="144"/>
      <c r="I196" s="150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129" t="str">
        <f>C196</f>
        <v>Veškeré náklady spojené s vybudováním, provozem a odstraněním zařízení staveniště.</v>
      </c>
      <c r="BB196" s="32"/>
      <c r="BC196" s="32"/>
      <c r="BD196" s="32"/>
      <c r="BE196" s="32"/>
      <c r="BF196" s="32"/>
      <c r="BG196" s="32"/>
      <c r="BH196" s="32"/>
    </row>
    <row r="197" spans="1:60" outlineLevel="1">
      <c r="A197" s="148">
        <v>68</v>
      </c>
      <c r="B197" s="132" t="s">
        <v>437</v>
      </c>
      <c r="C197" s="166" t="s">
        <v>438</v>
      </c>
      <c r="D197" s="134" t="s">
        <v>433</v>
      </c>
      <c r="E197" s="139">
        <v>1</v>
      </c>
      <c r="F197" s="146"/>
      <c r="G197" s="145">
        <f>E197*F197</f>
        <v>0</v>
      </c>
      <c r="H197" s="144"/>
      <c r="I197" s="150" t="s">
        <v>75</v>
      </c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>
        <v>21</v>
      </c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</row>
    <row r="198" spans="1:60" ht="13.5" outlineLevel="1" thickBot="1">
      <c r="A198" s="148"/>
      <c r="B198" s="132"/>
      <c r="C198" s="273" t="s">
        <v>439</v>
      </c>
      <c r="D198" s="290"/>
      <c r="E198" s="291"/>
      <c r="F198" s="292"/>
      <c r="G198" s="293"/>
      <c r="H198" s="144"/>
      <c r="I198" s="150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129">
        <f>C204</f>
        <v>0</v>
      </c>
      <c r="BB198" s="32"/>
      <c r="BC198" s="32"/>
      <c r="BD198" s="32"/>
      <c r="BE198" s="32"/>
      <c r="BF198" s="32"/>
      <c r="BG198" s="32"/>
      <c r="BH198" s="32"/>
    </row>
    <row r="199" spans="1:60" hidden="1">
      <c r="A199" s="148"/>
      <c r="B199" s="132"/>
      <c r="C199" s="238"/>
      <c r="D199" s="221"/>
      <c r="E199" s="139"/>
      <c r="F199" s="223"/>
      <c r="G199" s="239"/>
      <c r="H199" s="144"/>
      <c r="I199" s="150"/>
      <c r="AK199">
        <f>SUM(AK1:AK198)</f>
        <v>0</v>
      </c>
      <c r="AL199">
        <f>SUM(AL1:AL198)</f>
        <v>0</v>
      </c>
      <c r="AN199">
        <v>15</v>
      </c>
      <c r="AO199">
        <v>21</v>
      </c>
    </row>
    <row r="200" spans="1:60" hidden="1">
      <c r="A200" s="148"/>
      <c r="B200" s="132"/>
      <c r="C200" s="238"/>
      <c r="D200" s="221"/>
      <c r="E200" s="139"/>
      <c r="F200" s="223"/>
      <c r="G200" s="239"/>
      <c r="H200" s="144"/>
      <c r="I200" s="150"/>
      <c r="AN200">
        <f>SUMIF(AM8:AM199,AN199,G8:G205)</f>
        <v>0</v>
      </c>
      <c r="AO200">
        <f>SUMIF(AM8:AM199,AO199,G8:G205)</f>
        <v>0</v>
      </c>
    </row>
    <row r="201" spans="1:60">
      <c r="A201" s="213">
        <v>69</v>
      </c>
      <c r="B201" s="225"/>
      <c r="C201" s="226" t="s">
        <v>1674</v>
      </c>
      <c r="D201" s="216" t="s">
        <v>1673</v>
      </c>
      <c r="E201" s="227">
        <v>1</v>
      </c>
      <c r="F201" s="146"/>
      <c r="G201" s="228">
        <f>E201*F201</f>
        <v>0</v>
      </c>
      <c r="H201" s="219"/>
      <c r="I201" s="220" t="s">
        <v>133</v>
      </c>
    </row>
    <row r="202" spans="1:60">
      <c r="A202" s="213">
        <v>70</v>
      </c>
      <c r="B202" s="225"/>
      <c r="C202" s="226" t="s">
        <v>1675</v>
      </c>
      <c r="D202" s="216" t="s">
        <v>1673</v>
      </c>
      <c r="E202" s="217">
        <v>1</v>
      </c>
      <c r="F202" s="146"/>
      <c r="G202" s="228">
        <f>E202*F202</f>
        <v>0</v>
      </c>
      <c r="H202" s="219"/>
      <c r="I202" s="229" t="s">
        <v>133</v>
      </c>
    </row>
    <row r="203" spans="1:60" ht="13.5" thickBot="1">
      <c r="A203" s="230">
        <v>71</v>
      </c>
      <c r="B203" s="231"/>
      <c r="C203" s="232" t="s">
        <v>1672</v>
      </c>
      <c r="D203" s="233" t="s">
        <v>1673</v>
      </c>
      <c r="E203" s="234">
        <v>1</v>
      </c>
      <c r="F203" s="146"/>
      <c r="G203" s="235">
        <f>E203*F203</f>
        <v>0</v>
      </c>
      <c r="H203" s="236"/>
      <c r="I203" s="237" t="s">
        <v>133</v>
      </c>
    </row>
    <row r="204" spans="1:60" ht="13.5" thickBot="1">
      <c r="A204" s="157"/>
      <c r="B204" s="158"/>
      <c r="C204" s="273"/>
      <c r="D204" s="290"/>
      <c r="E204" s="291"/>
      <c r="F204" s="292"/>
      <c r="G204" s="293"/>
      <c r="H204" s="159"/>
      <c r="I204" s="160"/>
    </row>
    <row r="205" spans="1:60" ht="13.5" thickBot="1">
      <c r="C205" s="171"/>
    </row>
    <row r="206" spans="1:60" ht="13.5" thickBot="1">
      <c r="A206" s="161"/>
      <c r="B206" s="162" t="s">
        <v>440</v>
      </c>
      <c r="C206" s="172"/>
      <c r="D206" s="163"/>
      <c r="E206" s="163"/>
      <c r="F206" s="163"/>
      <c r="G206" s="164">
        <f>F8+F13+F31+F54+F57+F65+F81+F86+F125+F135+F140+F154+F174+F180+F193</f>
        <v>0</v>
      </c>
    </row>
  </sheetData>
  <sheetProtection algorithmName="SHA-512" hashValue="0pqZawHtfieb1saqMZsBBGK0UrbVIjO2zWBjtUVwcrWK0lT6HX7wM4uruq/egi6xZLa6wZNjMwzrlMUBzbjbGA==" saltValue="NpGKfq4cGtOGOKeFfTk/wA==" spinCount="100000" sheet="1" objects="1" scenarios="1" selectLockedCells="1"/>
  <mergeCells count="97">
    <mergeCell ref="B18:G18"/>
    <mergeCell ref="A1:G1"/>
    <mergeCell ref="C2:G2"/>
    <mergeCell ref="C3:G3"/>
    <mergeCell ref="C4:G4"/>
    <mergeCell ref="C7:G7"/>
    <mergeCell ref="F8:G8"/>
    <mergeCell ref="B9:G9"/>
    <mergeCell ref="B10:G10"/>
    <mergeCell ref="F13:G13"/>
    <mergeCell ref="B14:G14"/>
    <mergeCell ref="B15:G15"/>
    <mergeCell ref="B38:G38"/>
    <mergeCell ref="B19:G19"/>
    <mergeCell ref="B22:G22"/>
    <mergeCell ref="B23:G23"/>
    <mergeCell ref="B26:G26"/>
    <mergeCell ref="B27:G27"/>
    <mergeCell ref="B28:G28"/>
    <mergeCell ref="F31:G31"/>
    <mergeCell ref="B32:G32"/>
    <mergeCell ref="B33:G33"/>
    <mergeCell ref="B36:G36"/>
    <mergeCell ref="B37:G37"/>
    <mergeCell ref="B66:G66"/>
    <mergeCell ref="B42:G42"/>
    <mergeCell ref="B43:G43"/>
    <mergeCell ref="B44:G44"/>
    <mergeCell ref="C46:G46"/>
    <mergeCell ref="B48:G48"/>
    <mergeCell ref="F54:G54"/>
    <mergeCell ref="F57:G57"/>
    <mergeCell ref="B58:G58"/>
    <mergeCell ref="B59:G59"/>
    <mergeCell ref="B60:G60"/>
    <mergeCell ref="F65:G65"/>
    <mergeCell ref="B88:G88"/>
    <mergeCell ref="C68:G68"/>
    <mergeCell ref="B70:G70"/>
    <mergeCell ref="B73:G73"/>
    <mergeCell ref="B75:G75"/>
    <mergeCell ref="B77:G77"/>
    <mergeCell ref="B79:G79"/>
    <mergeCell ref="F81:G81"/>
    <mergeCell ref="B82:G82"/>
    <mergeCell ref="B83:G83"/>
    <mergeCell ref="F86:G86"/>
    <mergeCell ref="B87:G87"/>
    <mergeCell ref="B113:G113"/>
    <mergeCell ref="B91:G91"/>
    <mergeCell ref="B92:G92"/>
    <mergeCell ref="B95:G95"/>
    <mergeCell ref="B96:G96"/>
    <mergeCell ref="B99:G99"/>
    <mergeCell ref="B100:G100"/>
    <mergeCell ref="B105:G105"/>
    <mergeCell ref="B106:G106"/>
    <mergeCell ref="B109:G109"/>
    <mergeCell ref="B110:G110"/>
    <mergeCell ref="B112:G112"/>
    <mergeCell ref="B138:G138"/>
    <mergeCell ref="B116:G116"/>
    <mergeCell ref="B121:G121"/>
    <mergeCell ref="F125:G125"/>
    <mergeCell ref="B126:G126"/>
    <mergeCell ref="B127:G127"/>
    <mergeCell ref="B130:G130"/>
    <mergeCell ref="B131:G131"/>
    <mergeCell ref="B132:G132"/>
    <mergeCell ref="F135:G135"/>
    <mergeCell ref="B136:G136"/>
    <mergeCell ref="B137:G137"/>
    <mergeCell ref="F174:G174"/>
    <mergeCell ref="F140:G140"/>
    <mergeCell ref="B141:G141"/>
    <mergeCell ref="B142:G142"/>
    <mergeCell ref="B145:G145"/>
    <mergeCell ref="B148:G148"/>
    <mergeCell ref="B151:G151"/>
    <mergeCell ref="B152:G152"/>
    <mergeCell ref="F154:G154"/>
    <mergeCell ref="B155:G155"/>
    <mergeCell ref="B171:G171"/>
    <mergeCell ref="B172:G172"/>
    <mergeCell ref="C204:G204"/>
    <mergeCell ref="B177:G177"/>
    <mergeCell ref="B178:G178"/>
    <mergeCell ref="F180:G180"/>
    <mergeCell ref="B181:G181"/>
    <mergeCell ref="B182:G182"/>
    <mergeCell ref="B184:G184"/>
    <mergeCell ref="C186:G186"/>
    <mergeCell ref="B188:G188"/>
    <mergeCell ref="B191:G191"/>
    <mergeCell ref="F193:G193"/>
    <mergeCell ref="C196:G196"/>
    <mergeCell ref="C198:G19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492"/>
  <sheetViews>
    <sheetView showGridLines="0" topLeftCell="A458" workbookViewId="0">
      <selection activeCell="F489" sqref="F489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00" t="s">
        <v>61</v>
      </c>
      <c r="B1" s="264"/>
      <c r="C1" s="265"/>
      <c r="D1" s="264"/>
      <c r="E1" s="264"/>
      <c r="F1" s="264"/>
      <c r="G1" s="264"/>
      <c r="H1" s="54"/>
      <c r="I1" s="54"/>
      <c r="J1" s="54"/>
    </row>
    <row r="2" spans="1:60" ht="13.5" thickTop="1">
      <c r="A2" s="55" t="s">
        <v>31</v>
      </c>
      <c r="B2" s="56" t="s">
        <v>42</v>
      </c>
      <c r="C2" s="301" t="s">
        <v>43</v>
      </c>
      <c r="D2" s="266"/>
      <c r="E2" s="266"/>
      <c r="F2" s="266"/>
      <c r="G2" s="267"/>
      <c r="H2" s="54"/>
      <c r="I2" s="54"/>
      <c r="J2" s="54"/>
    </row>
    <row r="3" spans="1:60">
      <c r="A3" s="57" t="s">
        <v>32</v>
      </c>
      <c r="B3" s="58" t="s">
        <v>45</v>
      </c>
      <c r="C3" s="302" t="s">
        <v>46</v>
      </c>
      <c r="D3" s="268"/>
      <c r="E3" s="268"/>
      <c r="F3" s="268"/>
      <c r="G3" s="269"/>
      <c r="H3" s="54"/>
      <c r="I3" s="54"/>
      <c r="J3" s="54"/>
    </row>
    <row r="4" spans="1:60" ht="13.5" thickBot="1">
      <c r="A4" s="120" t="s">
        <v>33</v>
      </c>
      <c r="B4" s="121" t="s">
        <v>56</v>
      </c>
      <c r="C4" s="303" t="s">
        <v>57</v>
      </c>
      <c r="D4" s="304"/>
      <c r="E4" s="304"/>
      <c r="F4" s="304"/>
      <c r="G4" s="305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22" t="s">
        <v>34</v>
      </c>
      <c r="B6" s="125" t="s">
        <v>35</v>
      </c>
      <c r="C6" s="126" t="s">
        <v>36</v>
      </c>
      <c r="D6" s="123" t="s">
        <v>37</v>
      </c>
      <c r="E6" s="124" t="s">
        <v>38</v>
      </c>
      <c r="F6" s="127" t="s">
        <v>39</v>
      </c>
      <c r="G6" s="151" t="s">
        <v>40</v>
      </c>
      <c r="H6" s="152" t="s">
        <v>62</v>
      </c>
      <c r="I6" s="130" t="s">
        <v>63</v>
      </c>
      <c r="J6" s="54"/>
    </row>
    <row r="7" spans="1:60">
      <c r="A7" s="153"/>
      <c r="B7" s="154" t="s">
        <v>64</v>
      </c>
      <c r="C7" s="306" t="s">
        <v>65</v>
      </c>
      <c r="D7" s="306"/>
      <c r="E7" s="307"/>
      <c r="F7" s="308"/>
      <c r="G7" s="308"/>
      <c r="H7" s="155"/>
      <c r="I7" s="156"/>
      <c r="J7" s="54"/>
    </row>
    <row r="8" spans="1:60">
      <c r="A8" s="147" t="s">
        <v>66</v>
      </c>
      <c r="B8" s="131" t="s">
        <v>640</v>
      </c>
      <c r="C8" s="165" t="s">
        <v>641</v>
      </c>
      <c r="D8" s="133"/>
      <c r="E8" s="138"/>
      <c r="F8" s="309">
        <f>SUM(G9:G9)</f>
        <v>0</v>
      </c>
      <c r="G8" s="310"/>
      <c r="H8" s="143"/>
      <c r="I8" s="149"/>
      <c r="J8" s="54"/>
    </row>
    <row r="9" spans="1:60" outlineLevel="1">
      <c r="A9" s="148">
        <v>1</v>
      </c>
      <c r="B9" s="132" t="s">
        <v>642</v>
      </c>
      <c r="C9" s="166" t="s">
        <v>643</v>
      </c>
      <c r="D9" s="134" t="s">
        <v>496</v>
      </c>
      <c r="E9" s="139">
        <v>1</v>
      </c>
      <c r="F9" s="146"/>
      <c r="G9" s="145">
        <f>E9*F9</f>
        <v>0</v>
      </c>
      <c r="H9" s="144"/>
      <c r="I9" s="150" t="s">
        <v>133</v>
      </c>
      <c r="J9" s="128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>
        <v>21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>
      <c r="A10" s="147" t="s">
        <v>66</v>
      </c>
      <c r="B10" s="131" t="s">
        <v>67</v>
      </c>
      <c r="C10" s="165" t="s">
        <v>68</v>
      </c>
      <c r="D10" s="133"/>
      <c r="E10" s="138"/>
      <c r="F10" s="286">
        <f>SUM(G11:G20)</f>
        <v>0</v>
      </c>
      <c r="G10" s="287"/>
      <c r="H10" s="143"/>
      <c r="I10" s="149"/>
      <c r="J10" s="54"/>
    </row>
    <row r="11" spans="1:60" outlineLevel="1">
      <c r="A11" s="148"/>
      <c r="B11" s="294" t="s">
        <v>644</v>
      </c>
      <c r="C11" s="295"/>
      <c r="D11" s="296"/>
      <c r="E11" s="297"/>
      <c r="F11" s="298"/>
      <c r="G11" s="299"/>
      <c r="H11" s="144"/>
      <c r="I11" s="150"/>
      <c r="J11" s="128"/>
      <c r="K11" s="32">
        <v>1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>
      <c r="A12" s="148">
        <v>2</v>
      </c>
      <c r="B12" s="132" t="s">
        <v>645</v>
      </c>
      <c r="C12" s="166" t="s">
        <v>646</v>
      </c>
      <c r="D12" s="134" t="s">
        <v>106</v>
      </c>
      <c r="E12" s="139">
        <v>24.9</v>
      </c>
      <c r="F12" s="146"/>
      <c r="G12" s="145">
        <f>E12*F12</f>
        <v>0</v>
      </c>
      <c r="H12" s="144" t="s">
        <v>185</v>
      </c>
      <c r="I12" s="150" t="s">
        <v>75</v>
      </c>
      <c r="J12" s="12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ht="22.5" outlineLevel="1">
      <c r="A13" s="148"/>
      <c r="B13" s="132"/>
      <c r="C13" s="288" t="s">
        <v>647</v>
      </c>
      <c r="D13" s="277"/>
      <c r="E13" s="278"/>
      <c r="F13" s="279"/>
      <c r="G13" s="289"/>
      <c r="H13" s="144"/>
      <c r="I13" s="150"/>
      <c r="J13" s="12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29" t="str">
        <f>C13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3" s="32"/>
      <c r="BC13" s="32"/>
      <c r="BD13" s="32"/>
      <c r="BE13" s="32"/>
      <c r="BF13" s="32"/>
      <c r="BG13" s="32"/>
      <c r="BH13" s="32"/>
    </row>
    <row r="14" spans="1:60" outlineLevel="1">
      <c r="A14" s="148"/>
      <c r="B14" s="132"/>
      <c r="C14" s="167" t="s">
        <v>648</v>
      </c>
      <c r="D14" s="135"/>
      <c r="E14" s="140">
        <v>24.9</v>
      </c>
      <c r="F14" s="145"/>
      <c r="G14" s="145"/>
      <c r="H14" s="144"/>
      <c r="I14" s="150"/>
      <c r="J14" s="128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>
      <c r="A15" s="148">
        <v>3</v>
      </c>
      <c r="B15" s="132" t="s">
        <v>649</v>
      </c>
      <c r="C15" s="166" t="s">
        <v>650</v>
      </c>
      <c r="D15" s="134" t="s">
        <v>106</v>
      </c>
      <c r="E15" s="139">
        <v>5.7</v>
      </c>
      <c r="F15" s="146"/>
      <c r="G15" s="145">
        <f>E15*F15</f>
        <v>0</v>
      </c>
      <c r="H15" s="144" t="s">
        <v>185</v>
      </c>
      <c r="I15" s="150" t="s">
        <v>75</v>
      </c>
      <c r="J15" s="12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ht="22.5" outlineLevel="1">
      <c r="A16" s="148"/>
      <c r="B16" s="132"/>
      <c r="C16" s="288" t="s">
        <v>647</v>
      </c>
      <c r="D16" s="277"/>
      <c r="E16" s="278"/>
      <c r="F16" s="279"/>
      <c r="G16" s="289"/>
      <c r="H16" s="144"/>
      <c r="I16" s="150"/>
      <c r="J16" s="12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29" t="str">
        <f>C16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6" s="32"/>
      <c r="BC16" s="32"/>
      <c r="BD16" s="32"/>
      <c r="BE16" s="32"/>
      <c r="BF16" s="32"/>
      <c r="BG16" s="32"/>
      <c r="BH16" s="32"/>
    </row>
    <row r="17" spans="1:60" outlineLevel="1">
      <c r="A17" s="148"/>
      <c r="B17" s="132"/>
      <c r="C17" s="167" t="s">
        <v>651</v>
      </c>
      <c r="D17" s="135"/>
      <c r="E17" s="140">
        <v>5.7</v>
      </c>
      <c r="F17" s="145"/>
      <c r="G17" s="145"/>
      <c r="H17" s="144"/>
      <c r="I17" s="150"/>
      <c r="J17" s="12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>
      <c r="A18" s="148">
        <v>4</v>
      </c>
      <c r="B18" s="132" t="s">
        <v>652</v>
      </c>
      <c r="C18" s="166" t="s">
        <v>653</v>
      </c>
      <c r="D18" s="134" t="s">
        <v>106</v>
      </c>
      <c r="E18" s="139">
        <v>13</v>
      </c>
      <c r="F18" s="146"/>
      <c r="G18" s="145">
        <f>E18*F18</f>
        <v>0</v>
      </c>
      <c r="H18" s="144" t="s">
        <v>185</v>
      </c>
      <c r="I18" s="150" t="s">
        <v>75</v>
      </c>
      <c r="J18" s="12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>
        <v>21</v>
      </c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ht="22.5" outlineLevel="1">
      <c r="A19" s="148"/>
      <c r="B19" s="132"/>
      <c r="C19" s="288" t="s">
        <v>647</v>
      </c>
      <c r="D19" s="277"/>
      <c r="E19" s="278"/>
      <c r="F19" s="279"/>
      <c r="G19" s="289"/>
      <c r="H19" s="144"/>
      <c r="I19" s="150"/>
      <c r="J19" s="128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29" t="str">
        <f>C19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19" s="32"/>
      <c r="BC19" s="32"/>
      <c r="BD19" s="32"/>
      <c r="BE19" s="32"/>
      <c r="BF19" s="32"/>
      <c r="BG19" s="32"/>
      <c r="BH19" s="32"/>
    </row>
    <row r="20" spans="1:60" outlineLevel="1">
      <c r="A20" s="148"/>
      <c r="B20" s="132"/>
      <c r="C20" s="167" t="s">
        <v>654</v>
      </c>
      <c r="D20" s="135"/>
      <c r="E20" s="140">
        <v>13</v>
      </c>
      <c r="F20" s="145"/>
      <c r="G20" s="145"/>
      <c r="H20" s="144"/>
      <c r="I20" s="150"/>
      <c r="J20" s="12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>
      <c r="A21" s="147" t="s">
        <v>66</v>
      </c>
      <c r="B21" s="131" t="s">
        <v>86</v>
      </c>
      <c r="C21" s="165" t="s">
        <v>87</v>
      </c>
      <c r="D21" s="133"/>
      <c r="E21" s="138"/>
      <c r="F21" s="286">
        <f>SUM(G22:G68)</f>
        <v>0</v>
      </c>
      <c r="G21" s="287"/>
      <c r="H21" s="143"/>
      <c r="I21" s="149"/>
      <c r="J21" s="54"/>
    </row>
    <row r="22" spans="1:60" outlineLevel="1">
      <c r="A22" s="148"/>
      <c r="B22" s="294" t="s">
        <v>655</v>
      </c>
      <c r="C22" s="295"/>
      <c r="D22" s="296"/>
      <c r="E22" s="297"/>
      <c r="F22" s="298"/>
      <c r="G22" s="299"/>
      <c r="H22" s="144"/>
      <c r="I22" s="150"/>
      <c r="J22" s="128"/>
      <c r="K22" s="32">
        <v>1</v>
      </c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>
      <c r="A23" s="148"/>
      <c r="B23" s="280" t="s">
        <v>656</v>
      </c>
      <c r="C23" s="281"/>
      <c r="D23" s="282"/>
      <c r="E23" s="283"/>
      <c r="F23" s="284"/>
      <c r="G23" s="285"/>
      <c r="H23" s="144"/>
      <c r="I23" s="150"/>
      <c r="J23" s="128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>
      <c r="A24" s="148">
        <v>5</v>
      </c>
      <c r="B24" s="132" t="s">
        <v>657</v>
      </c>
      <c r="C24" s="166" t="s">
        <v>658</v>
      </c>
      <c r="D24" s="134" t="s">
        <v>73</v>
      </c>
      <c r="E24" s="139">
        <v>2.7333500000000002</v>
      </c>
      <c r="F24" s="146"/>
      <c r="G24" s="145">
        <f>E24*F24</f>
        <v>0</v>
      </c>
      <c r="H24" s="144" t="s">
        <v>185</v>
      </c>
      <c r="I24" s="150" t="s">
        <v>75</v>
      </c>
      <c r="J24" s="128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>
        <v>21</v>
      </c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>
      <c r="A25" s="148"/>
      <c r="B25" s="132"/>
      <c r="C25" s="167" t="s">
        <v>659</v>
      </c>
      <c r="D25" s="135"/>
      <c r="E25" s="140">
        <v>1.0558000000000001</v>
      </c>
      <c r="F25" s="145"/>
      <c r="G25" s="145"/>
      <c r="H25" s="144"/>
      <c r="I25" s="150"/>
      <c r="J25" s="128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>
      <c r="A26" s="148"/>
      <c r="B26" s="132"/>
      <c r="C26" s="167" t="s">
        <v>660</v>
      </c>
      <c r="D26" s="135"/>
      <c r="E26" s="140">
        <v>1.6776</v>
      </c>
      <c r="F26" s="145"/>
      <c r="G26" s="145"/>
      <c r="H26" s="144"/>
      <c r="I26" s="150"/>
      <c r="J26" s="128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outlineLevel="1">
      <c r="A27" s="148"/>
      <c r="B27" s="280" t="s">
        <v>661</v>
      </c>
      <c r="C27" s="281"/>
      <c r="D27" s="282"/>
      <c r="E27" s="283"/>
      <c r="F27" s="284"/>
      <c r="G27" s="285"/>
      <c r="H27" s="144"/>
      <c r="I27" s="150"/>
      <c r="J27" s="128"/>
      <c r="K27" s="32">
        <v>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>
      <c r="A28" s="148"/>
      <c r="B28" s="280" t="s">
        <v>662</v>
      </c>
      <c r="C28" s="281"/>
      <c r="D28" s="282"/>
      <c r="E28" s="283"/>
      <c r="F28" s="284"/>
      <c r="G28" s="285"/>
      <c r="H28" s="144"/>
      <c r="I28" s="150"/>
      <c r="J28" s="128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outlineLevel="1">
      <c r="A29" s="148">
        <v>6</v>
      </c>
      <c r="B29" s="132" t="s">
        <v>663</v>
      </c>
      <c r="C29" s="166" t="s">
        <v>664</v>
      </c>
      <c r="D29" s="134" t="s">
        <v>115</v>
      </c>
      <c r="E29" s="139">
        <v>3.7260000000000001E-2</v>
      </c>
      <c r="F29" s="146"/>
      <c r="G29" s="145">
        <f>E29*F29</f>
        <v>0</v>
      </c>
      <c r="H29" s="144" t="s">
        <v>185</v>
      </c>
      <c r="I29" s="150" t="s">
        <v>75</v>
      </c>
      <c r="J29" s="12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>
        <v>21</v>
      </c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  <row r="30" spans="1:60" outlineLevel="1">
      <c r="A30" s="148"/>
      <c r="B30" s="132"/>
      <c r="C30" s="167" t="s">
        <v>665</v>
      </c>
      <c r="D30" s="135"/>
      <c r="E30" s="140">
        <v>3.73E-2</v>
      </c>
      <c r="F30" s="145"/>
      <c r="G30" s="145"/>
      <c r="H30" s="144"/>
      <c r="I30" s="150"/>
      <c r="J30" s="128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outlineLevel="1">
      <c r="A31" s="148"/>
      <c r="B31" s="280" t="s">
        <v>666</v>
      </c>
      <c r="C31" s="281"/>
      <c r="D31" s="282"/>
      <c r="E31" s="283"/>
      <c r="F31" s="284"/>
      <c r="G31" s="285"/>
      <c r="H31" s="144"/>
      <c r="I31" s="150"/>
      <c r="J31" s="128"/>
      <c r="K31" s="32">
        <v>1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ht="22.5" outlineLevel="1">
      <c r="A32" s="148"/>
      <c r="B32" s="280" t="s">
        <v>667</v>
      </c>
      <c r="C32" s="281"/>
      <c r="D32" s="282"/>
      <c r="E32" s="283"/>
      <c r="F32" s="284"/>
      <c r="G32" s="285"/>
      <c r="H32" s="144"/>
      <c r="I32" s="150"/>
      <c r="J32" s="128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129" t="str">
        <f>B32</f>
        <v>jednoduché nebo příčky zděné do svislé dřevěné, cihelné, betonové nebo ocelové konstrukce na jakoukoliv maltu vápenocementovou (MVC) nebo cementovou (MC),</v>
      </c>
      <c r="BA32" s="32"/>
      <c r="BB32" s="32"/>
      <c r="BC32" s="32"/>
      <c r="BD32" s="32"/>
      <c r="BE32" s="32"/>
      <c r="BF32" s="32"/>
      <c r="BG32" s="32"/>
      <c r="BH32" s="32"/>
    </row>
    <row r="33" spans="1:60" outlineLevel="1">
      <c r="A33" s="148"/>
      <c r="B33" s="280" t="s">
        <v>668</v>
      </c>
      <c r="C33" s="281"/>
      <c r="D33" s="282"/>
      <c r="E33" s="283"/>
      <c r="F33" s="284"/>
      <c r="G33" s="285"/>
      <c r="H33" s="144"/>
      <c r="I33" s="150"/>
      <c r="J33" s="128"/>
      <c r="K33" s="32">
        <v>2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>
      <c r="A34" s="148">
        <v>7</v>
      </c>
      <c r="B34" s="132" t="s">
        <v>669</v>
      </c>
      <c r="C34" s="166" t="s">
        <v>670</v>
      </c>
      <c r="D34" s="134" t="s">
        <v>81</v>
      </c>
      <c r="E34" s="139">
        <v>12.2</v>
      </c>
      <c r="F34" s="146"/>
      <c r="G34" s="145">
        <f>E34*F34</f>
        <v>0</v>
      </c>
      <c r="H34" s="144" t="s">
        <v>74</v>
      </c>
      <c r="I34" s="150" t="s">
        <v>75</v>
      </c>
      <c r="J34" s="128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>
      <c r="A35" s="148"/>
      <c r="B35" s="132"/>
      <c r="C35" s="167" t="s">
        <v>671</v>
      </c>
      <c r="D35" s="135"/>
      <c r="E35" s="140">
        <v>8.1</v>
      </c>
      <c r="F35" s="145"/>
      <c r="G35" s="145"/>
      <c r="H35" s="144"/>
      <c r="I35" s="150"/>
      <c r="J35" s="128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>
      <c r="A36" s="148"/>
      <c r="B36" s="132"/>
      <c r="C36" s="167" t="s">
        <v>672</v>
      </c>
      <c r="D36" s="135"/>
      <c r="E36" s="140">
        <v>2.7</v>
      </c>
      <c r="F36" s="145"/>
      <c r="G36" s="145"/>
      <c r="H36" s="144"/>
      <c r="I36" s="150"/>
      <c r="J36" s="128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>
      <c r="A37" s="148"/>
      <c r="B37" s="132"/>
      <c r="C37" s="167" t="s">
        <v>673</v>
      </c>
      <c r="D37" s="135"/>
      <c r="E37" s="140">
        <v>1.4</v>
      </c>
      <c r="F37" s="145"/>
      <c r="G37" s="145"/>
      <c r="H37" s="144"/>
      <c r="I37" s="150"/>
      <c r="J37" s="128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>
      <c r="A38" s="148">
        <v>8</v>
      </c>
      <c r="B38" s="132" t="s">
        <v>674</v>
      </c>
      <c r="C38" s="166" t="s">
        <v>675</v>
      </c>
      <c r="D38" s="134" t="s">
        <v>81</v>
      </c>
      <c r="E38" s="139">
        <v>18.63</v>
      </c>
      <c r="F38" s="146"/>
      <c r="G38" s="145">
        <f>E38*F38</f>
        <v>0</v>
      </c>
      <c r="H38" s="144" t="s">
        <v>74</v>
      </c>
      <c r="I38" s="150" t="s">
        <v>75</v>
      </c>
      <c r="J38" s="128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>
        <v>21</v>
      </c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>
      <c r="A39" s="148"/>
      <c r="B39" s="132"/>
      <c r="C39" s="167" t="s">
        <v>676</v>
      </c>
      <c r="D39" s="135"/>
      <c r="E39" s="140">
        <v>3</v>
      </c>
      <c r="F39" s="145"/>
      <c r="G39" s="145"/>
      <c r="H39" s="144"/>
      <c r="I39" s="150"/>
      <c r="J39" s="128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>
      <c r="A40" s="148"/>
      <c r="B40" s="132"/>
      <c r="C40" s="167" t="s">
        <v>677</v>
      </c>
      <c r="D40" s="135"/>
      <c r="E40" s="140">
        <v>15.63</v>
      </c>
      <c r="F40" s="145"/>
      <c r="G40" s="145"/>
      <c r="H40" s="144"/>
      <c r="I40" s="150"/>
      <c r="J40" s="128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>
      <c r="A41" s="148"/>
      <c r="B41" s="280" t="s">
        <v>678</v>
      </c>
      <c r="C41" s="281"/>
      <c r="D41" s="282"/>
      <c r="E41" s="283"/>
      <c r="F41" s="284"/>
      <c r="G41" s="285"/>
      <c r="H41" s="144"/>
      <c r="I41" s="150"/>
      <c r="J41" s="128"/>
      <c r="K41" s="32">
        <v>1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>
      <c r="A42" s="148">
        <v>9</v>
      </c>
      <c r="B42" s="132" t="s">
        <v>679</v>
      </c>
      <c r="C42" s="166" t="s">
        <v>680</v>
      </c>
      <c r="D42" s="134" t="s">
        <v>106</v>
      </c>
      <c r="E42" s="139">
        <v>29.6</v>
      </c>
      <c r="F42" s="146"/>
      <c r="G42" s="145">
        <f>E42*F42</f>
        <v>0</v>
      </c>
      <c r="H42" s="144" t="s">
        <v>74</v>
      </c>
      <c r="I42" s="150" t="s">
        <v>75</v>
      </c>
      <c r="J42" s="128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>
        <v>21</v>
      </c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>
      <c r="A43" s="148"/>
      <c r="B43" s="132"/>
      <c r="C43" s="288" t="s">
        <v>681</v>
      </c>
      <c r="D43" s="277"/>
      <c r="E43" s="278"/>
      <c r="F43" s="279"/>
      <c r="G43" s="289"/>
      <c r="H43" s="144"/>
      <c r="I43" s="150"/>
      <c r="J43" s="128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129" t="str">
        <f>C43</f>
        <v>Včetně dodávky kotev i spojovacího materiálu.</v>
      </c>
      <c r="BB43" s="32"/>
      <c r="BC43" s="32"/>
      <c r="BD43" s="32"/>
      <c r="BE43" s="32"/>
      <c r="BF43" s="32"/>
      <c r="BG43" s="32"/>
      <c r="BH43" s="32"/>
    </row>
    <row r="44" spans="1:60" outlineLevel="1">
      <c r="A44" s="148"/>
      <c r="B44" s="132"/>
      <c r="C44" s="167" t="s">
        <v>682</v>
      </c>
      <c r="D44" s="135"/>
      <c r="E44" s="140">
        <v>12</v>
      </c>
      <c r="F44" s="145"/>
      <c r="G44" s="145"/>
      <c r="H44" s="144"/>
      <c r="I44" s="150"/>
      <c r="J44" s="128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</row>
    <row r="45" spans="1:60" outlineLevel="1">
      <c r="A45" s="148"/>
      <c r="B45" s="132"/>
      <c r="C45" s="167" t="s">
        <v>683</v>
      </c>
      <c r="D45" s="135"/>
      <c r="E45" s="140">
        <v>12</v>
      </c>
      <c r="F45" s="145"/>
      <c r="G45" s="145"/>
      <c r="H45" s="144"/>
      <c r="I45" s="150"/>
      <c r="J45" s="128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outlineLevel="1">
      <c r="A46" s="148"/>
      <c r="B46" s="132"/>
      <c r="C46" s="167" t="s">
        <v>684</v>
      </c>
      <c r="D46" s="135"/>
      <c r="E46" s="140">
        <v>5.6</v>
      </c>
      <c r="F46" s="145"/>
      <c r="G46" s="145"/>
      <c r="H46" s="144"/>
      <c r="I46" s="150"/>
      <c r="J46" s="128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>
      <c r="A47" s="148"/>
      <c r="B47" s="280" t="s">
        <v>685</v>
      </c>
      <c r="C47" s="281"/>
      <c r="D47" s="282"/>
      <c r="E47" s="283"/>
      <c r="F47" s="284"/>
      <c r="G47" s="285"/>
      <c r="H47" s="144"/>
      <c r="I47" s="150"/>
      <c r="J47" s="128"/>
      <c r="K47" s="32"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>
      <c r="A48" s="148"/>
      <c r="B48" s="280" t="s">
        <v>686</v>
      </c>
      <c r="C48" s="281"/>
      <c r="D48" s="282"/>
      <c r="E48" s="283"/>
      <c r="F48" s="284"/>
      <c r="G48" s="285"/>
      <c r="H48" s="144"/>
      <c r="I48" s="150"/>
      <c r="J48" s="128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>
      <c r="A49" s="148">
        <v>10</v>
      </c>
      <c r="B49" s="132" t="s">
        <v>687</v>
      </c>
      <c r="C49" s="166" t="s">
        <v>688</v>
      </c>
      <c r="D49" s="134" t="s">
        <v>81</v>
      </c>
      <c r="E49" s="139">
        <v>0.92</v>
      </c>
      <c r="F49" s="146"/>
      <c r="G49" s="145">
        <f>E49*F49</f>
        <v>0</v>
      </c>
      <c r="H49" s="144" t="s">
        <v>74</v>
      </c>
      <c r="I49" s="150" t="s">
        <v>75</v>
      </c>
      <c r="J49" s="128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>
      <c r="A50" s="148"/>
      <c r="B50" s="132"/>
      <c r="C50" s="167" t="s">
        <v>689</v>
      </c>
      <c r="D50" s="135"/>
      <c r="E50" s="140">
        <v>0.92</v>
      </c>
      <c r="F50" s="145"/>
      <c r="G50" s="145"/>
      <c r="H50" s="144"/>
      <c r="I50" s="150"/>
      <c r="J50" s="128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>
      <c r="A51" s="148"/>
      <c r="B51" s="280" t="s">
        <v>690</v>
      </c>
      <c r="C51" s="281"/>
      <c r="D51" s="282"/>
      <c r="E51" s="283"/>
      <c r="F51" s="284"/>
      <c r="G51" s="285"/>
      <c r="H51" s="144"/>
      <c r="I51" s="150"/>
      <c r="J51" s="32"/>
      <c r="K51" s="32">
        <v>1</v>
      </c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ht="22.5" outlineLevel="1">
      <c r="A52" s="148"/>
      <c r="B52" s="280" t="s">
        <v>691</v>
      </c>
      <c r="C52" s="281"/>
      <c r="D52" s="282"/>
      <c r="E52" s="283"/>
      <c r="F52" s="284"/>
      <c r="G52" s="285"/>
      <c r="H52" s="144"/>
      <c r="I52" s="150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129" t="str">
        <f>B52</f>
        <v>plentování potrubí, válcovaných nosníků, výklenků nebo nik, jakéhokoliv tvaru, na jakoukoliv maltu, s potřebným vypnutím pletiva, přetažením a zakotvením drátů a provedení postřiku maltou,</v>
      </c>
      <c r="BA52" s="32"/>
      <c r="BB52" s="32"/>
      <c r="BC52" s="32"/>
      <c r="BD52" s="32"/>
      <c r="BE52" s="32"/>
      <c r="BF52" s="32"/>
      <c r="BG52" s="32"/>
      <c r="BH52" s="32"/>
    </row>
    <row r="53" spans="1:60" outlineLevel="1">
      <c r="A53" s="148">
        <v>11</v>
      </c>
      <c r="B53" s="132" t="s">
        <v>692</v>
      </c>
      <c r="C53" s="166" t="s">
        <v>693</v>
      </c>
      <c r="D53" s="134" t="s">
        <v>81</v>
      </c>
      <c r="E53" s="139">
        <v>16.38</v>
      </c>
      <c r="F53" s="146"/>
      <c r="G53" s="145">
        <f>E53*F53</f>
        <v>0</v>
      </c>
      <c r="H53" s="144" t="s">
        <v>74</v>
      </c>
      <c r="I53" s="150" t="s">
        <v>75</v>
      </c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>
        <v>21</v>
      </c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</row>
    <row r="54" spans="1:60" outlineLevel="1">
      <c r="A54" s="148"/>
      <c r="B54" s="132"/>
      <c r="C54" s="167" t="s">
        <v>694</v>
      </c>
      <c r="D54" s="135"/>
      <c r="E54" s="140">
        <v>1.38</v>
      </c>
      <c r="F54" s="145"/>
      <c r="G54" s="145"/>
      <c r="H54" s="144"/>
      <c r="I54" s="150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>
      <c r="A55" s="148"/>
      <c r="B55" s="132"/>
      <c r="C55" s="167" t="s">
        <v>695</v>
      </c>
      <c r="D55" s="135"/>
      <c r="E55" s="140">
        <v>15</v>
      </c>
      <c r="F55" s="145"/>
      <c r="G55" s="145"/>
      <c r="H55" s="144"/>
      <c r="I55" s="150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outlineLevel="1">
      <c r="A56" s="148"/>
      <c r="B56" s="280" t="s">
        <v>696</v>
      </c>
      <c r="C56" s="281"/>
      <c r="D56" s="282"/>
      <c r="E56" s="283"/>
      <c r="F56" s="284"/>
      <c r="G56" s="285"/>
      <c r="H56" s="144"/>
      <c r="I56" s="150"/>
      <c r="J56" s="32"/>
      <c r="K56" s="32">
        <v>1</v>
      </c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 outlineLevel="1">
      <c r="A57" s="148">
        <v>12</v>
      </c>
      <c r="B57" s="132" t="s">
        <v>697</v>
      </c>
      <c r="C57" s="166" t="s">
        <v>698</v>
      </c>
      <c r="D57" s="134" t="s">
        <v>81</v>
      </c>
      <c r="E57" s="139">
        <v>6.85</v>
      </c>
      <c r="F57" s="146"/>
      <c r="G57" s="145">
        <f>E57*F57</f>
        <v>0</v>
      </c>
      <c r="H57" s="144" t="s">
        <v>74</v>
      </c>
      <c r="I57" s="150" t="s">
        <v>75</v>
      </c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>
        <v>21</v>
      </c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</row>
    <row r="58" spans="1:60" outlineLevel="1">
      <c r="A58" s="148"/>
      <c r="B58" s="132"/>
      <c r="C58" s="167" t="s">
        <v>699</v>
      </c>
      <c r="D58" s="135"/>
      <c r="E58" s="140">
        <v>6.85</v>
      </c>
      <c r="F58" s="145"/>
      <c r="G58" s="145"/>
      <c r="H58" s="144"/>
      <c r="I58" s="150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>
      <c r="A59" s="148">
        <v>13</v>
      </c>
      <c r="B59" s="132" t="s">
        <v>700</v>
      </c>
      <c r="C59" s="166" t="s">
        <v>701</v>
      </c>
      <c r="D59" s="134" t="s">
        <v>81</v>
      </c>
      <c r="E59" s="139">
        <v>16.309999999999999</v>
      </c>
      <c r="F59" s="146"/>
      <c r="G59" s="145">
        <f>E59*F59</f>
        <v>0</v>
      </c>
      <c r="H59" s="144" t="s">
        <v>74</v>
      </c>
      <c r="I59" s="150" t="s">
        <v>75</v>
      </c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>
        <v>21</v>
      </c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>
      <c r="A60" s="148"/>
      <c r="B60" s="132"/>
      <c r="C60" s="167" t="s">
        <v>702</v>
      </c>
      <c r="D60" s="135"/>
      <c r="E60" s="140">
        <v>16.309999999999999</v>
      </c>
      <c r="F60" s="145"/>
      <c r="G60" s="145"/>
      <c r="H60" s="144"/>
      <c r="I60" s="150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>
      <c r="A61" s="148">
        <v>14</v>
      </c>
      <c r="B61" s="132" t="s">
        <v>703</v>
      </c>
      <c r="C61" s="166" t="s">
        <v>704</v>
      </c>
      <c r="D61" s="134" t="s">
        <v>81</v>
      </c>
      <c r="E61" s="139">
        <v>12.55</v>
      </c>
      <c r="F61" s="146"/>
      <c r="G61" s="145">
        <f>E61*F61</f>
        <v>0</v>
      </c>
      <c r="H61" s="144" t="s">
        <v>74</v>
      </c>
      <c r="I61" s="150" t="s">
        <v>75</v>
      </c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>
        <v>21</v>
      </c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>
      <c r="A62" s="148"/>
      <c r="B62" s="132"/>
      <c r="C62" s="167" t="s">
        <v>705</v>
      </c>
      <c r="D62" s="135"/>
      <c r="E62" s="140">
        <v>12.55</v>
      </c>
      <c r="F62" s="145"/>
      <c r="G62" s="145"/>
      <c r="H62" s="144"/>
      <c r="I62" s="15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ht="22.5" outlineLevel="1">
      <c r="A63" s="148">
        <v>15</v>
      </c>
      <c r="B63" s="132" t="s">
        <v>706</v>
      </c>
      <c r="C63" s="166" t="s">
        <v>707</v>
      </c>
      <c r="D63" s="134" t="s">
        <v>81</v>
      </c>
      <c r="E63" s="139">
        <v>132.16999999999999</v>
      </c>
      <c r="F63" s="146"/>
      <c r="G63" s="145">
        <f>E63*F63</f>
        <v>0</v>
      </c>
      <c r="H63" s="144"/>
      <c r="I63" s="150" t="s">
        <v>133</v>
      </c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>
        <v>21</v>
      </c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>
      <c r="A64" s="148"/>
      <c r="B64" s="132"/>
      <c r="C64" s="167" t="s">
        <v>708</v>
      </c>
      <c r="D64" s="135"/>
      <c r="E64" s="140">
        <v>132.16999999999999</v>
      </c>
      <c r="F64" s="145"/>
      <c r="G64" s="145"/>
      <c r="H64" s="144"/>
      <c r="I64" s="150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ht="22.5" outlineLevel="1">
      <c r="A65" s="148">
        <v>16</v>
      </c>
      <c r="B65" s="132" t="s">
        <v>709</v>
      </c>
      <c r="C65" s="166" t="s">
        <v>710</v>
      </c>
      <c r="D65" s="134" t="s">
        <v>81</v>
      </c>
      <c r="E65" s="139">
        <v>33.53</v>
      </c>
      <c r="F65" s="146"/>
      <c r="G65" s="145">
        <f>E65*F65</f>
        <v>0</v>
      </c>
      <c r="H65" s="144"/>
      <c r="I65" s="150" t="s">
        <v>133</v>
      </c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>
        <v>21</v>
      </c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ht="22.5" outlineLevel="1">
      <c r="A66" s="148"/>
      <c r="B66" s="132"/>
      <c r="C66" s="167" t="s">
        <v>711</v>
      </c>
      <c r="D66" s="135"/>
      <c r="E66" s="140">
        <v>33.53</v>
      </c>
      <c r="F66" s="145"/>
      <c r="G66" s="145"/>
      <c r="H66" s="144"/>
      <c r="I66" s="150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>
      <c r="A67" s="148">
        <v>17</v>
      </c>
      <c r="B67" s="132" t="s">
        <v>712</v>
      </c>
      <c r="C67" s="166" t="s">
        <v>713</v>
      </c>
      <c r="D67" s="134" t="s">
        <v>81</v>
      </c>
      <c r="E67" s="139">
        <v>4.32</v>
      </c>
      <c r="F67" s="146"/>
      <c r="G67" s="145">
        <f>E67*F67</f>
        <v>0</v>
      </c>
      <c r="H67" s="144"/>
      <c r="I67" s="150" t="s">
        <v>133</v>
      </c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>
        <v>21</v>
      </c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>
      <c r="A68" s="148"/>
      <c r="B68" s="132"/>
      <c r="C68" s="167" t="s">
        <v>714</v>
      </c>
      <c r="D68" s="135"/>
      <c r="E68" s="140">
        <v>4.32</v>
      </c>
      <c r="F68" s="145"/>
      <c r="G68" s="145"/>
      <c r="H68" s="144"/>
      <c r="I68" s="15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>
      <c r="A69" s="147" t="s">
        <v>66</v>
      </c>
      <c r="B69" s="131" t="s">
        <v>446</v>
      </c>
      <c r="C69" s="165" t="s">
        <v>447</v>
      </c>
      <c r="D69" s="133"/>
      <c r="E69" s="138"/>
      <c r="F69" s="286">
        <f>SUM(G70:G125)</f>
        <v>0</v>
      </c>
      <c r="G69" s="287"/>
      <c r="H69" s="143"/>
      <c r="I69" s="149"/>
    </row>
    <row r="70" spans="1:60" outlineLevel="1">
      <c r="A70" s="148"/>
      <c r="B70" s="294" t="s">
        <v>715</v>
      </c>
      <c r="C70" s="295"/>
      <c r="D70" s="296"/>
      <c r="E70" s="297"/>
      <c r="F70" s="298"/>
      <c r="G70" s="299"/>
      <c r="H70" s="144"/>
      <c r="I70" s="150"/>
      <c r="J70" s="32"/>
      <c r="K70" s="32">
        <v>1</v>
      </c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outlineLevel="1">
      <c r="A71" s="148">
        <v>18</v>
      </c>
      <c r="B71" s="132" t="s">
        <v>716</v>
      </c>
      <c r="C71" s="166" t="s">
        <v>717</v>
      </c>
      <c r="D71" s="134" t="s">
        <v>106</v>
      </c>
      <c r="E71" s="139">
        <v>89.65</v>
      </c>
      <c r="F71" s="146"/>
      <c r="G71" s="145">
        <f>E71*F71</f>
        <v>0</v>
      </c>
      <c r="H71" s="144" t="s">
        <v>185</v>
      </c>
      <c r="I71" s="150" t="s">
        <v>75</v>
      </c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>
        <v>21</v>
      </c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</row>
    <row r="72" spans="1:60" outlineLevel="1">
      <c r="A72" s="148"/>
      <c r="B72" s="132"/>
      <c r="C72" s="167" t="s">
        <v>718</v>
      </c>
      <c r="D72" s="135"/>
      <c r="E72" s="140"/>
      <c r="F72" s="145"/>
      <c r="G72" s="145"/>
      <c r="H72" s="144"/>
      <c r="I72" s="150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>
      <c r="A73" s="148"/>
      <c r="B73" s="132"/>
      <c r="C73" s="167" t="s">
        <v>719</v>
      </c>
      <c r="D73" s="135"/>
      <c r="E73" s="140">
        <v>3.68</v>
      </c>
      <c r="F73" s="145"/>
      <c r="G73" s="145"/>
      <c r="H73" s="144"/>
      <c r="I73" s="150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>
      <c r="A74" s="148"/>
      <c r="B74" s="132"/>
      <c r="C74" s="167" t="s">
        <v>720</v>
      </c>
      <c r="D74" s="135"/>
      <c r="E74" s="140">
        <v>4.84</v>
      </c>
      <c r="F74" s="145"/>
      <c r="G74" s="145"/>
      <c r="H74" s="144"/>
      <c r="I74" s="150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>
      <c r="A75" s="148"/>
      <c r="B75" s="132"/>
      <c r="C75" s="167" t="s">
        <v>721</v>
      </c>
      <c r="D75" s="135"/>
      <c r="E75" s="140">
        <v>5.24</v>
      </c>
      <c r="F75" s="145"/>
      <c r="G75" s="145"/>
      <c r="H75" s="144"/>
      <c r="I75" s="150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>
      <c r="A76" s="148"/>
      <c r="B76" s="132"/>
      <c r="C76" s="167" t="s">
        <v>722</v>
      </c>
      <c r="D76" s="135"/>
      <c r="E76" s="140">
        <v>23.04</v>
      </c>
      <c r="F76" s="145"/>
      <c r="G76" s="145"/>
      <c r="H76" s="144"/>
      <c r="I76" s="150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>
      <c r="A77" s="148"/>
      <c r="B77" s="132"/>
      <c r="C77" s="167" t="s">
        <v>723</v>
      </c>
      <c r="D77" s="135"/>
      <c r="E77" s="140">
        <v>4.3</v>
      </c>
      <c r="F77" s="145"/>
      <c r="G77" s="145"/>
      <c r="H77" s="144"/>
      <c r="I77" s="150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>
      <c r="A78" s="148"/>
      <c r="B78" s="132"/>
      <c r="C78" s="167" t="s">
        <v>724</v>
      </c>
      <c r="D78" s="135"/>
      <c r="E78" s="140">
        <v>4.2</v>
      </c>
      <c r="F78" s="145"/>
      <c r="G78" s="145"/>
      <c r="H78" s="144"/>
      <c r="I78" s="150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>
      <c r="A79" s="148"/>
      <c r="B79" s="132"/>
      <c r="C79" s="167" t="s">
        <v>725</v>
      </c>
      <c r="D79" s="135"/>
      <c r="E79" s="140">
        <v>3.65</v>
      </c>
      <c r="F79" s="145"/>
      <c r="G79" s="145"/>
      <c r="H79" s="144"/>
      <c r="I79" s="150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>
      <c r="A80" s="148"/>
      <c r="B80" s="132"/>
      <c r="C80" s="167" t="s">
        <v>726</v>
      </c>
      <c r="D80" s="135"/>
      <c r="E80" s="140">
        <v>3.65</v>
      </c>
      <c r="F80" s="145"/>
      <c r="G80" s="145"/>
      <c r="H80" s="144"/>
      <c r="I80" s="150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>
      <c r="A81" s="148"/>
      <c r="B81" s="132"/>
      <c r="C81" s="167" t="s">
        <v>727</v>
      </c>
      <c r="D81" s="135"/>
      <c r="E81" s="140">
        <v>12.69</v>
      </c>
      <c r="F81" s="145"/>
      <c r="G81" s="145"/>
      <c r="H81" s="144"/>
      <c r="I81" s="150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>
      <c r="A82" s="148"/>
      <c r="B82" s="132"/>
      <c r="C82" s="167" t="s">
        <v>728</v>
      </c>
      <c r="D82" s="135"/>
      <c r="E82" s="140">
        <v>5</v>
      </c>
      <c r="F82" s="145"/>
      <c r="G82" s="145"/>
      <c r="H82" s="144"/>
      <c r="I82" s="150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>
      <c r="A83" s="148"/>
      <c r="B83" s="132"/>
      <c r="C83" s="167" t="s">
        <v>729</v>
      </c>
      <c r="D83" s="135"/>
      <c r="E83" s="140">
        <v>4.9800000000000004</v>
      </c>
      <c r="F83" s="145"/>
      <c r="G83" s="145"/>
      <c r="H83" s="144"/>
      <c r="I83" s="150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>
      <c r="A84" s="148"/>
      <c r="B84" s="132"/>
      <c r="C84" s="167" t="s">
        <v>730</v>
      </c>
      <c r="D84" s="135"/>
      <c r="E84" s="140">
        <v>10.18</v>
      </c>
      <c r="F84" s="145"/>
      <c r="G84" s="145"/>
      <c r="H84" s="144"/>
      <c r="I84" s="15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>
      <c r="A85" s="148"/>
      <c r="B85" s="132"/>
      <c r="C85" s="167" t="s">
        <v>731</v>
      </c>
      <c r="D85" s="135"/>
      <c r="E85" s="140">
        <v>4.2</v>
      </c>
      <c r="F85" s="145"/>
      <c r="G85" s="145"/>
      <c r="H85" s="144"/>
      <c r="I85" s="150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>
      <c r="A86" s="148"/>
      <c r="B86" s="280" t="s">
        <v>732</v>
      </c>
      <c r="C86" s="281"/>
      <c r="D86" s="282"/>
      <c r="E86" s="283"/>
      <c r="F86" s="284"/>
      <c r="G86" s="285"/>
      <c r="H86" s="144"/>
      <c r="I86" s="150"/>
      <c r="J86" s="32"/>
      <c r="K86" s="32">
        <v>1</v>
      </c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>
      <c r="A87" s="148">
        <v>19</v>
      </c>
      <c r="B87" s="132" t="s">
        <v>733</v>
      </c>
      <c r="C87" s="166" t="s">
        <v>734</v>
      </c>
      <c r="D87" s="134" t="s">
        <v>81</v>
      </c>
      <c r="E87" s="139">
        <v>122.5802</v>
      </c>
      <c r="F87" s="146"/>
      <c r="G87" s="145">
        <f>E87*F87</f>
        <v>0</v>
      </c>
      <c r="H87" s="144" t="s">
        <v>74</v>
      </c>
      <c r="I87" s="150" t="s">
        <v>75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>
        <v>21</v>
      </c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>
      <c r="A88" s="148"/>
      <c r="B88" s="132"/>
      <c r="C88" s="167" t="s">
        <v>735</v>
      </c>
      <c r="D88" s="135"/>
      <c r="E88" s="140"/>
      <c r="F88" s="145"/>
      <c r="G88" s="145"/>
      <c r="H88" s="144"/>
      <c r="I88" s="15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</row>
    <row r="89" spans="1:60" outlineLevel="1">
      <c r="A89" s="148"/>
      <c r="B89" s="132"/>
      <c r="C89" s="167" t="s">
        <v>736</v>
      </c>
      <c r="D89" s="135"/>
      <c r="E89" s="140">
        <v>1.536</v>
      </c>
      <c r="F89" s="145"/>
      <c r="G89" s="145"/>
      <c r="H89" s="144"/>
      <c r="I89" s="15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>
      <c r="A90" s="148"/>
      <c r="B90" s="132"/>
      <c r="C90" s="167" t="s">
        <v>737</v>
      </c>
      <c r="D90" s="135"/>
      <c r="E90" s="140">
        <v>5.0880000000000001</v>
      </c>
      <c r="F90" s="145"/>
      <c r="G90" s="145"/>
      <c r="H90" s="144"/>
      <c r="I90" s="150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>
      <c r="A91" s="148"/>
      <c r="B91" s="132"/>
      <c r="C91" s="167" t="s">
        <v>738</v>
      </c>
      <c r="D91" s="135"/>
      <c r="E91" s="140">
        <v>5.5679999999999996</v>
      </c>
      <c r="F91" s="145"/>
      <c r="G91" s="145"/>
      <c r="H91" s="144"/>
      <c r="I91" s="15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outlineLevel="1">
      <c r="A92" s="148"/>
      <c r="B92" s="132"/>
      <c r="C92" s="167" t="s">
        <v>739</v>
      </c>
      <c r="D92" s="135"/>
      <c r="E92" s="140">
        <v>45.126800000000003</v>
      </c>
      <c r="F92" s="145"/>
      <c r="G92" s="145"/>
      <c r="H92" s="144"/>
      <c r="I92" s="150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>
      <c r="A93" s="148"/>
      <c r="B93" s="132"/>
      <c r="C93" s="167" t="s">
        <v>740</v>
      </c>
      <c r="D93" s="135"/>
      <c r="E93" s="140">
        <v>2.2799999999999998</v>
      </c>
      <c r="F93" s="145"/>
      <c r="G93" s="145"/>
      <c r="H93" s="144"/>
      <c r="I93" s="150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>
      <c r="A94" s="148"/>
      <c r="B94" s="132"/>
      <c r="C94" s="167" t="s">
        <v>741</v>
      </c>
      <c r="D94" s="135"/>
      <c r="E94" s="140">
        <v>2.16</v>
      </c>
      <c r="F94" s="145"/>
      <c r="G94" s="145"/>
      <c r="H94" s="144"/>
      <c r="I94" s="150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>
      <c r="A95" s="148"/>
      <c r="B95" s="132"/>
      <c r="C95" s="167" t="s">
        <v>742</v>
      </c>
      <c r="D95" s="135"/>
      <c r="E95" s="140">
        <v>1.5</v>
      </c>
      <c r="F95" s="145"/>
      <c r="G95" s="145"/>
      <c r="H95" s="144"/>
      <c r="I95" s="150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>
      <c r="A96" s="148"/>
      <c r="B96" s="132"/>
      <c r="C96" s="167" t="s">
        <v>743</v>
      </c>
      <c r="D96" s="135"/>
      <c r="E96" s="140">
        <v>1.5</v>
      </c>
      <c r="F96" s="145"/>
      <c r="G96" s="145"/>
      <c r="H96" s="144"/>
      <c r="I96" s="150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>
      <c r="A97" s="148"/>
      <c r="B97" s="132"/>
      <c r="C97" s="167" t="s">
        <v>744</v>
      </c>
      <c r="D97" s="135"/>
      <c r="E97" s="140">
        <v>24.017800000000001</v>
      </c>
      <c r="F97" s="145"/>
      <c r="G97" s="145"/>
      <c r="H97" s="144"/>
      <c r="I97" s="15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>
      <c r="A98" s="148"/>
      <c r="B98" s="132"/>
      <c r="C98" s="167" t="s">
        <v>745</v>
      </c>
      <c r="D98" s="135"/>
      <c r="E98" s="140">
        <v>5.28</v>
      </c>
      <c r="F98" s="145"/>
      <c r="G98" s="145"/>
      <c r="H98" s="144"/>
      <c r="I98" s="150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outlineLevel="1">
      <c r="A99" s="148"/>
      <c r="B99" s="132"/>
      <c r="C99" s="167" t="s">
        <v>746</v>
      </c>
      <c r="D99" s="135"/>
      <c r="E99" s="140">
        <v>5.2560000000000002</v>
      </c>
      <c r="F99" s="145"/>
      <c r="G99" s="145"/>
      <c r="H99" s="144"/>
      <c r="I99" s="150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outlineLevel="1">
      <c r="A100" s="148"/>
      <c r="B100" s="132"/>
      <c r="C100" s="167" t="s">
        <v>747</v>
      </c>
      <c r="D100" s="135"/>
      <c r="E100" s="140">
        <v>18.947600000000001</v>
      </c>
      <c r="F100" s="145"/>
      <c r="G100" s="145"/>
      <c r="H100" s="144"/>
      <c r="I100" s="150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outlineLevel="1">
      <c r="A101" s="148"/>
      <c r="B101" s="132"/>
      <c r="C101" s="167" t="s">
        <v>748</v>
      </c>
      <c r="D101" s="135"/>
      <c r="E101" s="140">
        <v>4.32</v>
      </c>
      <c r="F101" s="145"/>
      <c r="G101" s="145"/>
      <c r="H101" s="144"/>
      <c r="I101" s="150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>
      <c r="A102" s="148">
        <v>20</v>
      </c>
      <c r="B102" s="132" t="s">
        <v>749</v>
      </c>
      <c r="C102" s="166" t="s">
        <v>750</v>
      </c>
      <c r="D102" s="134" t="s">
        <v>81</v>
      </c>
      <c r="E102" s="139">
        <v>456.50130000000001</v>
      </c>
      <c r="F102" s="146"/>
      <c r="G102" s="145">
        <f>E102*F102</f>
        <v>0</v>
      </c>
      <c r="H102" s="144" t="s">
        <v>74</v>
      </c>
      <c r="I102" s="150" t="s">
        <v>75</v>
      </c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>
        <v>21</v>
      </c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>
      <c r="A103" s="148"/>
      <c r="B103" s="132"/>
      <c r="C103" s="167" t="s">
        <v>751</v>
      </c>
      <c r="D103" s="135"/>
      <c r="E103" s="140"/>
      <c r="F103" s="145"/>
      <c r="G103" s="145"/>
      <c r="H103" s="144"/>
      <c r="I103" s="150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ht="22.5" outlineLevel="1">
      <c r="A104" s="148"/>
      <c r="B104" s="132"/>
      <c r="C104" s="167" t="s">
        <v>752</v>
      </c>
      <c r="D104" s="135"/>
      <c r="E104" s="140">
        <v>118.4556</v>
      </c>
      <c r="F104" s="145"/>
      <c r="G104" s="145"/>
      <c r="H104" s="144"/>
      <c r="I104" s="150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>
      <c r="A105" s="148"/>
      <c r="B105" s="132"/>
      <c r="C105" s="167" t="s">
        <v>753</v>
      </c>
      <c r="D105" s="135"/>
      <c r="E105" s="140">
        <v>16.079999999999998</v>
      </c>
      <c r="F105" s="145"/>
      <c r="G105" s="145"/>
      <c r="H105" s="144"/>
      <c r="I105" s="150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 outlineLevel="1">
      <c r="A106" s="148"/>
      <c r="B106" s="132"/>
      <c r="C106" s="167" t="s">
        <v>754</v>
      </c>
      <c r="D106" s="135"/>
      <c r="E106" s="140">
        <v>12.352</v>
      </c>
      <c r="F106" s="145"/>
      <c r="G106" s="145"/>
      <c r="H106" s="144"/>
      <c r="I106" s="150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</row>
    <row r="107" spans="1:60" outlineLevel="1">
      <c r="A107" s="148"/>
      <c r="B107" s="132"/>
      <c r="C107" s="167" t="s">
        <v>755</v>
      </c>
      <c r="D107" s="135"/>
      <c r="E107" s="140">
        <v>13.0375</v>
      </c>
      <c r="F107" s="145"/>
      <c r="G107" s="145"/>
      <c r="H107" s="144"/>
      <c r="I107" s="150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outlineLevel="1">
      <c r="A108" s="148"/>
      <c r="B108" s="132"/>
      <c r="C108" s="167" t="s">
        <v>756</v>
      </c>
      <c r="D108" s="135"/>
      <c r="E108" s="140">
        <v>61.905000000000001</v>
      </c>
      <c r="F108" s="145"/>
      <c r="G108" s="145"/>
      <c r="H108" s="144"/>
      <c r="I108" s="150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>
      <c r="A109" s="148"/>
      <c r="B109" s="132"/>
      <c r="C109" s="167" t="s">
        <v>757</v>
      </c>
      <c r="D109" s="135"/>
      <c r="E109" s="140">
        <v>52.479199999999999</v>
      </c>
      <c r="F109" s="145"/>
      <c r="G109" s="145"/>
      <c r="H109" s="144"/>
      <c r="I109" s="150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>
      <c r="A110" s="148"/>
      <c r="B110" s="132"/>
      <c r="C110" s="167" t="s">
        <v>758</v>
      </c>
      <c r="D110" s="135"/>
      <c r="E110" s="140">
        <v>49.341799999999999</v>
      </c>
      <c r="F110" s="145"/>
      <c r="G110" s="145"/>
      <c r="H110" s="144"/>
      <c r="I110" s="150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outlineLevel="1">
      <c r="A111" s="148"/>
      <c r="B111" s="132"/>
      <c r="C111" s="167" t="s">
        <v>759</v>
      </c>
      <c r="D111" s="135"/>
      <c r="E111" s="140">
        <v>24.108000000000001</v>
      </c>
      <c r="F111" s="145"/>
      <c r="G111" s="145"/>
      <c r="H111" s="144"/>
      <c r="I111" s="150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 outlineLevel="1">
      <c r="A112" s="148"/>
      <c r="B112" s="132"/>
      <c r="C112" s="167" t="s">
        <v>760</v>
      </c>
      <c r="D112" s="135"/>
      <c r="E112" s="140">
        <v>47.178600000000003</v>
      </c>
      <c r="F112" s="145"/>
      <c r="G112" s="145"/>
      <c r="H112" s="144"/>
      <c r="I112" s="150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</row>
    <row r="113" spans="1:60" outlineLevel="1">
      <c r="A113" s="148"/>
      <c r="B113" s="132"/>
      <c r="C113" s="167" t="s">
        <v>761</v>
      </c>
      <c r="D113" s="135"/>
      <c r="E113" s="140">
        <v>53.188400000000001</v>
      </c>
      <c r="F113" s="145"/>
      <c r="G113" s="145"/>
      <c r="H113" s="144"/>
      <c r="I113" s="150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>
      <c r="A114" s="148"/>
      <c r="B114" s="132"/>
      <c r="C114" s="167" t="s">
        <v>762</v>
      </c>
      <c r="D114" s="135"/>
      <c r="E114" s="140">
        <v>34.366399999999999</v>
      </c>
      <c r="F114" s="145"/>
      <c r="G114" s="145"/>
      <c r="H114" s="144"/>
      <c r="I114" s="15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>
      <c r="A115" s="148"/>
      <c r="B115" s="132"/>
      <c r="C115" s="167" t="s">
        <v>763</v>
      </c>
      <c r="D115" s="135"/>
      <c r="E115" s="140">
        <v>12.559200000000001</v>
      </c>
      <c r="F115" s="145"/>
      <c r="G115" s="145"/>
      <c r="H115" s="144"/>
      <c r="I115" s="150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outlineLevel="1">
      <c r="A116" s="148"/>
      <c r="B116" s="132"/>
      <c r="C116" s="167" t="s">
        <v>764</v>
      </c>
      <c r="D116" s="135"/>
      <c r="E116" s="140">
        <v>21.837199999999999</v>
      </c>
      <c r="F116" s="145"/>
      <c r="G116" s="145"/>
      <c r="H116" s="144"/>
      <c r="I116" s="150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>
      <c r="A117" s="148"/>
      <c r="B117" s="132"/>
      <c r="C117" s="167" t="s">
        <v>765</v>
      </c>
      <c r="D117" s="135"/>
      <c r="E117" s="140">
        <v>25.7622</v>
      </c>
      <c r="F117" s="145"/>
      <c r="G117" s="145"/>
      <c r="H117" s="144"/>
      <c r="I117" s="150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>
      <c r="A118" s="148"/>
      <c r="B118" s="132"/>
      <c r="C118" s="167" t="s">
        <v>766</v>
      </c>
      <c r="D118" s="135"/>
      <c r="E118" s="140">
        <v>8.5679999999999996</v>
      </c>
      <c r="F118" s="145"/>
      <c r="G118" s="145"/>
      <c r="H118" s="144"/>
      <c r="I118" s="15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>
      <c r="A119" s="148"/>
      <c r="B119" s="132"/>
      <c r="C119" s="167" t="s">
        <v>767</v>
      </c>
      <c r="D119" s="135"/>
      <c r="E119" s="140">
        <v>27.862400000000001</v>
      </c>
      <c r="F119" s="145"/>
      <c r="G119" s="145"/>
      <c r="H119" s="144"/>
      <c r="I119" s="150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outlineLevel="1">
      <c r="A120" s="148"/>
      <c r="B120" s="132"/>
      <c r="C120" s="167" t="s">
        <v>768</v>
      </c>
      <c r="D120" s="135"/>
      <c r="E120" s="140">
        <v>-122.5802</v>
      </c>
      <c r="F120" s="145"/>
      <c r="G120" s="145"/>
      <c r="H120" s="144"/>
      <c r="I120" s="15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outlineLevel="1">
      <c r="A121" s="148"/>
      <c r="B121" s="280" t="s">
        <v>463</v>
      </c>
      <c r="C121" s="281"/>
      <c r="D121" s="282"/>
      <c r="E121" s="283"/>
      <c r="F121" s="284"/>
      <c r="G121" s="285"/>
      <c r="H121" s="144"/>
      <c r="I121" s="150"/>
      <c r="J121" s="32"/>
      <c r="K121" s="32">
        <v>1</v>
      </c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>
      <c r="A122" s="148"/>
      <c r="B122" s="280" t="s">
        <v>464</v>
      </c>
      <c r="C122" s="281"/>
      <c r="D122" s="282"/>
      <c r="E122" s="283"/>
      <c r="F122" s="284"/>
      <c r="G122" s="285"/>
      <c r="H122" s="144"/>
      <c r="I122" s="15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 outlineLevel="1">
      <c r="A123" s="148"/>
      <c r="B123" s="280" t="s">
        <v>465</v>
      </c>
      <c r="C123" s="281"/>
      <c r="D123" s="282"/>
      <c r="E123" s="283"/>
      <c r="F123" s="284"/>
      <c r="G123" s="285"/>
      <c r="H123" s="144"/>
      <c r="I123" s="150"/>
      <c r="J123" s="32"/>
      <c r="K123" s="32">
        <v>2</v>
      </c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</row>
    <row r="124" spans="1:60" outlineLevel="1">
      <c r="A124" s="148">
        <v>21</v>
      </c>
      <c r="B124" s="132" t="s">
        <v>466</v>
      </c>
      <c r="C124" s="166" t="s">
        <v>769</v>
      </c>
      <c r="D124" s="134" t="s">
        <v>106</v>
      </c>
      <c r="E124" s="139">
        <v>60.84</v>
      </c>
      <c r="F124" s="146"/>
      <c r="G124" s="145">
        <f>E124*F124</f>
        <v>0</v>
      </c>
      <c r="H124" s="144" t="s">
        <v>74</v>
      </c>
      <c r="I124" s="150" t="s">
        <v>75</v>
      </c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>
        <v>21</v>
      </c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>
      <c r="A125" s="148"/>
      <c r="B125" s="132"/>
      <c r="C125" s="167" t="s">
        <v>770</v>
      </c>
      <c r="D125" s="135"/>
      <c r="E125" s="140">
        <v>60.84</v>
      </c>
      <c r="F125" s="145"/>
      <c r="G125" s="145"/>
      <c r="H125" s="144"/>
      <c r="I125" s="15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>
      <c r="A126" s="147" t="s">
        <v>66</v>
      </c>
      <c r="B126" s="131" t="s">
        <v>129</v>
      </c>
      <c r="C126" s="165" t="s">
        <v>130</v>
      </c>
      <c r="D126" s="133"/>
      <c r="E126" s="138"/>
      <c r="F126" s="286">
        <f>SUM(G127:G138)</f>
        <v>0</v>
      </c>
      <c r="G126" s="287"/>
      <c r="H126" s="143"/>
      <c r="I126" s="149"/>
    </row>
    <row r="127" spans="1:60" outlineLevel="1">
      <c r="A127" s="148"/>
      <c r="B127" s="294" t="s">
        <v>771</v>
      </c>
      <c r="C127" s="295"/>
      <c r="D127" s="296"/>
      <c r="E127" s="297"/>
      <c r="F127" s="298"/>
      <c r="G127" s="299"/>
      <c r="H127" s="144"/>
      <c r="I127" s="150"/>
      <c r="J127" s="32"/>
      <c r="K127" s="32">
        <v>1</v>
      </c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 outlineLevel="1">
      <c r="A128" s="148"/>
      <c r="B128" s="280" t="s">
        <v>772</v>
      </c>
      <c r="C128" s="281"/>
      <c r="D128" s="282"/>
      <c r="E128" s="283"/>
      <c r="F128" s="284"/>
      <c r="G128" s="285"/>
      <c r="H128" s="144"/>
      <c r="I128" s="150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</row>
    <row r="129" spans="1:60" outlineLevel="1">
      <c r="A129" s="148"/>
      <c r="B129" s="280" t="s">
        <v>773</v>
      </c>
      <c r="C129" s="281"/>
      <c r="D129" s="282"/>
      <c r="E129" s="283"/>
      <c r="F129" s="284"/>
      <c r="G129" s="285"/>
      <c r="H129" s="144"/>
      <c r="I129" s="150"/>
      <c r="J129" s="32"/>
      <c r="K129" s="32">
        <v>2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>
      <c r="A130" s="148">
        <v>22</v>
      </c>
      <c r="B130" s="132" t="s">
        <v>774</v>
      </c>
      <c r="C130" s="166" t="s">
        <v>775</v>
      </c>
      <c r="D130" s="134" t="s">
        <v>73</v>
      </c>
      <c r="E130" s="139">
        <v>0.5</v>
      </c>
      <c r="F130" s="146"/>
      <c r="G130" s="145">
        <f>E130*F130</f>
        <v>0</v>
      </c>
      <c r="H130" s="144" t="s">
        <v>185</v>
      </c>
      <c r="I130" s="150" t="s">
        <v>75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>
        <v>21</v>
      </c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outlineLevel="1">
      <c r="A131" s="148"/>
      <c r="B131" s="132"/>
      <c r="C131" s="167" t="s">
        <v>776</v>
      </c>
      <c r="D131" s="135"/>
      <c r="E131" s="140">
        <v>0.5</v>
      </c>
      <c r="F131" s="145"/>
      <c r="G131" s="145"/>
      <c r="H131" s="144"/>
      <c r="I131" s="15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>
      <c r="A132" s="148"/>
      <c r="B132" s="280" t="s">
        <v>777</v>
      </c>
      <c r="C132" s="281"/>
      <c r="D132" s="282"/>
      <c r="E132" s="283"/>
      <c r="F132" s="284"/>
      <c r="G132" s="285"/>
      <c r="H132" s="144"/>
      <c r="I132" s="150"/>
      <c r="J132" s="32"/>
      <c r="K132" s="32">
        <v>1</v>
      </c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>
      <c r="A133" s="148"/>
      <c r="B133" s="280" t="s">
        <v>778</v>
      </c>
      <c r="C133" s="281"/>
      <c r="D133" s="282"/>
      <c r="E133" s="283"/>
      <c r="F133" s="284"/>
      <c r="G133" s="285"/>
      <c r="H133" s="144"/>
      <c r="I133" s="15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>
      <c r="A134" s="148">
        <v>23</v>
      </c>
      <c r="B134" s="132" t="s">
        <v>779</v>
      </c>
      <c r="C134" s="166" t="s">
        <v>780</v>
      </c>
      <c r="D134" s="134" t="s">
        <v>81</v>
      </c>
      <c r="E134" s="139">
        <v>165.7</v>
      </c>
      <c r="F134" s="146"/>
      <c r="G134" s="145">
        <f>E134*F134</f>
        <v>0</v>
      </c>
      <c r="H134" s="144" t="s">
        <v>74</v>
      </c>
      <c r="I134" s="150" t="s">
        <v>75</v>
      </c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>
        <v>21</v>
      </c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ht="22.5" outlineLevel="1">
      <c r="A135" s="148"/>
      <c r="B135" s="132"/>
      <c r="C135" s="288" t="s">
        <v>781</v>
      </c>
      <c r="D135" s="277"/>
      <c r="E135" s="278"/>
      <c r="F135" s="279"/>
      <c r="G135" s="289"/>
      <c r="H135" s="144"/>
      <c r="I135" s="15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129" t="str">
        <f>C135</f>
        <v>Samonivelační podlahová hmota na bázi anhydritu, pouze pro vnitřní použití, vhodná pro podlahová vytápění, pro vyrovnání nerovných podlah.</v>
      </c>
      <c r="BB135" s="32"/>
      <c r="BC135" s="32"/>
      <c r="BD135" s="32"/>
      <c r="BE135" s="32"/>
      <c r="BF135" s="32"/>
      <c r="BG135" s="32"/>
      <c r="BH135" s="32"/>
    </row>
    <row r="136" spans="1:60" ht="45" outlineLevel="1">
      <c r="A136" s="148"/>
      <c r="B136" s="132"/>
      <c r="C136" s="167" t="s">
        <v>782</v>
      </c>
      <c r="D136" s="135"/>
      <c r="E136" s="140">
        <v>165.7</v>
      </c>
      <c r="F136" s="145"/>
      <c r="G136" s="145"/>
      <c r="H136" s="144"/>
      <c r="I136" s="150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 outlineLevel="1">
      <c r="A137" s="148">
        <v>24</v>
      </c>
      <c r="B137" s="132" t="s">
        <v>783</v>
      </c>
      <c r="C137" s="166" t="s">
        <v>784</v>
      </c>
      <c r="D137" s="134" t="s">
        <v>81</v>
      </c>
      <c r="E137" s="139">
        <v>165.7</v>
      </c>
      <c r="F137" s="146"/>
      <c r="G137" s="145">
        <f>E137*F137</f>
        <v>0</v>
      </c>
      <c r="H137" s="144"/>
      <c r="I137" s="150" t="s">
        <v>133</v>
      </c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>
        <v>21</v>
      </c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</row>
    <row r="138" spans="1:60" ht="33.75" outlineLevel="1">
      <c r="A138" s="148"/>
      <c r="B138" s="132"/>
      <c r="C138" s="167" t="s">
        <v>785</v>
      </c>
      <c r="D138" s="135"/>
      <c r="E138" s="140">
        <v>165.7</v>
      </c>
      <c r="F138" s="145"/>
      <c r="G138" s="145"/>
      <c r="H138" s="144"/>
      <c r="I138" s="150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>
      <c r="A139" s="147" t="s">
        <v>66</v>
      </c>
      <c r="B139" s="131" t="s">
        <v>498</v>
      </c>
      <c r="C139" s="165" t="s">
        <v>499</v>
      </c>
      <c r="D139" s="133"/>
      <c r="E139" s="138"/>
      <c r="F139" s="286">
        <f>SUM(G140:G144)</f>
        <v>0</v>
      </c>
      <c r="G139" s="287"/>
      <c r="H139" s="143"/>
      <c r="I139" s="149"/>
    </row>
    <row r="140" spans="1:60" outlineLevel="1">
      <c r="A140" s="148"/>
      <c r="B140" s="294" t="s">
        <v>786</v>
      </c>
      <c r="C140" s="295"/>
      <c r="D140" s="296"/>
      <c r="E140" s="297"/>
      <c r="F140" s="298"/>
      <c r="G140" s="299"/>
      <c r="H140" s="144"/>
      <c r="I140" s="150"/>
      <c r="J140" s="32"/>
      <c r="K140" s="32">
        <v>1</v>
      </c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</row>
    <row r="141" spans="1:60" ht="22.5" outlineLevel="1">
      <c r="A141" s="148"/>
      <c r="B141" s="280" t="s">
        <v>787</v>
      </c>
      <c r="C141" s="281"/>
      <c r="D141" s="282"/>
      <c r="E141" s="283"/>
      <c r="F141" s="284"/>
      <c r="G141" s="285"/>
      <c r="H141" s="144"/>
      <c r="I141" s="15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129" t="str">
        <f>B141</f>
        <v>lisované nebo z úhelníků s vybetonováním prahu, z pomocného pracovního lešení o výšce podlahy do 1900 mm a pro zatížení do 1,5 kPa, včetně dodávky zárubně</v>
      </c>
      <c r="BA141" s="32"/>
      <c r="BB141" s="32"/>
      <c r="BC141" s="32"/>
      <c r="BD141" s="32"/>
      <c r="BE141" s="32"/>
      <c r="BF141" s="32"/>
      <c r="BG141" s="32"/>
      <c r="BH141" s="32"/>
    </row>
    <row r="142" spans="1:60" outlineLevel="1">
      <c r="A142" s="148">
        <v>25</v>
      </c>
      <c r="B142" s="132" t="s">
        <v>788</v>
      </c>
      <c r="C142" s="166" t="s">
        <v>789</v>
      </c>
      <c r="D142" s="134" t="s">
        <v>170</v>
      </c>
      <c r="E142" s="139">
        <v>5</v>
      </c>
      <c r="F142" s="146"/>
      <c r="G142" s="145">
        <f>E142*F142</f>
        <v>0</v>
      </c>
      <c r="H142" s="144" t="s">
        <v>185</v>
      </c>
      <c r="I142" s="150" t="s">
        <v>75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>
        <v>21</v>
      </c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outlineLevel="1">
      <c r="A143" s="148">
        <v>26</v>
      </c>
      <c r="B143" s="132" t="s">
        <v>790</v>
      </c>
      <c r="C143" s="166" t="s">
        <v>791</v>
      </c>
      <c r="D143" s="134" t="s">
        <v>170</v>
      </c>
      <c r="E143" s="139">
        <v>2</v>
      </c>
      <c r="F143" s="146"/>
      <c r="G143" s="145">
        <f>E143*F143</f>
        <v>0</v>
      </c>
      <c r="H143" s="144" t="s">
        <v>185</v>
      </c>
      <c r="I143" s="150" t="s">
        <v>75</v>
      </c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>
        <v>21</v>
      </c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>
      <c r="A144" s="148">
        <v>27</v>
      </c>
      <c r="B144" s="132" t="s">
        <v>792</v>
      </c>
      <c r="C144" s="166" t="s">
        <v>793</v>
      </c>
      <c r="D144" s="134" t="s">
        <v>170</v>
      </c>
      <c r="E144" s="139">
        <v>8</v>
      </c>
      <c r="F144" s="146"/>
      <c r="G144" s="145">
        <f>E144*F144</f>
        <v>0</v>
      </c>
      <c r="H144" s="144" t="s">
        <v>185</v>
      </c>
      <c r="I144" s="150" t="s">
        <v>75</v>
      </c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>
        <v>21</v>
      </c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>
      <c r="A145" s="147" t="s">
        <v>66</v>
      </c>
      <c r="B145" s="131" t="s">
        <v>135</v>
      </c>
      <c r="C145" s="165" t="s">
        <v>136</v>
      </c>
      <c r="D145" s="133"/>
      <c r="E145" s="138"/>
      <c r="F145" s="286">
        <f>SUM(G146:G147)</f>
        <v>0</v>
      </c>
      <c r="G145" s="287"/>
      <c r="H145" s="143"/>
      <c r="I145" s="149"/>
    </row>
    <row r="146" spans="1:60" outlineLevel="1">
      <c r="A146" s="148"/>
      <c r="B146" s="294" t="s">
        <v>137</v>
      </c>
      <c r="C146" s="295"/>
      <c r="D146" s="296"/>
      <c r="E146" s="297"/>
      <c r="F146" s="298"/>
      <c r="G146" s="299"/>
      <c r="H146" s="144"/>
      <c r="I146" s="150"/>
      <c r="J146" s="32"/>
      <c r="K146" s="32">
        <v>1</v>
      </c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 outlineLevel="1">
      <c r="A147" s="148">
        <v>28</v>
      </c>
      <c r="B147" s="132" t="s">
        <v>794</v>
      </c>
      <c r="C147" s="166" t="s">
        <v>795</v>
      </c>
      <c r="D147" s="134" t="s">
        <v>81</v>
      </c>
      <c r="E147" s="139">
        <v>165</v>
      </c>
      <c r="F147" s="146"/>
      <c r="G147" s="145">
        <f>E147*F147</f>
        <v>0</v>
      </c>
      <c r="H147" s="144" t="s">
        <v>140</v>
      </c>
      <c r="I147" s="150" t="s">
        <v>75</v>
      </c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>
        <v>21</v>
      </c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</row>
    <row r="148" spans="1:60">
      <c r="A148" s="147" t="s">
        <v>66</v>
      </c>
      <c r="B148" s="131" t="s">
        <v>141</v>
      </c>
      <c r="C148" s="165" t="s">
        <v>142</v>
      </c>
      <c r="D148" s="133"/>
      <c r="E148" s="138"/>
      <c r="F148" s="286">
        <f>SUM(G149:G158)</f>
        <v>0</v>
      </c>
      <c r="G148" s="287"/>
      <c r="H148" s="143"/>
      <c r="I148" s="149"/>
    </row>
    <row r="149" spans="1:60" outlineLevel="1">
      <c r="A149" s="148"/>
      <c r="B149" s="294" t="s">
        <v>143</v>
      </c>
      <c r="C149" s="295"/>
      <c r="D149" s="296"/>
      <c r="E149" s="297"/>
      <c r="F149" s="298"/>
      <c r="G149" s="299"/>
      <c r="H149" s="144"/>
      <c r="I149" s="150"/>
      <c r="J149" s="32"/>
      <c r="K149" s="32">
        <v>1</v>
      </c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</row>
    <row r="150" spans="1:60" ht="22.5" outlineLevel="1">
      <c r="A150" s="148"/>
      <c r="B150" s="280" t="s">
        <v>144</v>
      </c>
      <c r="C150" s="281"/>
      <c r="D150" s="282"/>
      <c r="E150" s="283"/>
      <c r="F150" s="284"/>
      <c r="G150" s="285"/>
      <c r="H150" s="144"/>
      <c r="I150" s="150"/>
      <c r="J150" s="32"/>
      <c r="K150" s="32">
        <v>2</v>
      </c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129" t="str">
        <f>B150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>
      <c r="A151" s="148">
        <v>29</v>
      </c>
      <c r="B151" s="132" t="s">
        <v>145</v>
      </c>
      <c r="C151" s="166" t="s">
        <v>146</v>
      </c>
      <c r="D151" s="134" t="s">
        <v>81</v>
      </c>
      <c r="E151" s="139">
        <v>165.7</v>
      </c>
      <c r="F151" s="146"/>
      <c r="G151" s="145">
        <f>E151*F151</f>
        <v>0</v>
      </c>
      <c r="H151" s="144" t="s">
        <v>74</v>
      </c>
      <c r="I151" s="150" t="s">
        <v>75</v>
      </c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>
        <v>21</v>
      </c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ht="33.75" outlineLevel="1">
      <c r="A152" s="148"/>
      <c r="B152" s="132"/>
      <c r="C152" s="167" t="s">
        <v>147</v>
      </c>
      <c r="D152" s="135"/>
      <c r="E152" s="140">
        <v>165.7</v>
      </c>
      <c r="F152" s="145"/>
      <c r="G152" s="145"/>
      <c r="H152" s="144"/>
      <c r="I152" s="150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>
      <c r="A153" s="148">
        <v>30</v>
      </c>
      <c r="B153" s="132" t="s">
        <v>796</v>
      </c>
      <c r="C153" s="166" t="s">
        <v>797</v>
      </c>
      <c r="D153" s="134" t="s">
        <v>798</v>
      </c>
      <c r="E153" s="139">
        <v>60</v>
      </c>
      <c r="F153" s="146"/>
      <c r="G153" s="145">
        <f>E153*F153</f>
        <v>0</v>
      </c>
      <c r="H153" s="144"/>
      <c r="I153" s="150" t="s">
        <v>133</v>
      </c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>
        <v>21</v>
      </c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>
      <c r="A154" s="148">
        <v>31</v>
      </c>
      <c r="B154" s="132" t="s">
        <v>799</v>
      </c>
      <c r="C154" s="166" t="s">
        <v>800</v>
      </c>
      <c r="D154" s="134" t="s">
        <v>170</v>
      </c>
      <c r="E154" s="139">
        <v>2</v>
      </c>
      <c r="F154" s="146"/>
      <c r="G154" s="145">
        <f>E154*F154</f>
        <v>0</v>
      </c>
      <c r="H154" s="144"/>
      <c r="I154" s="150" t="s">
        <v>133</v>
      </c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>
        <v>21</v>
      </c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>
      <c r="A155" s="148">
        <v>32</v>
      </c>
      <c r="B155" s="132" t="s">
        <v>801</v>
      </c>
      <c r="C155" s="166" t="s">
        <v>802</v>
      </c>
      <c r="D155" s="134" t="s">
        <v>81</v>
      </c>
      <c r="E155" s="139">
        <v>165.74</v>
      </c>
      <c r="F155" s="146"/>
      <c r="G155" s="145">
        <f>E155*F155</f>
        <v>0</v>
      </c>
      <c r="H155" s="144"/>
      <c r="I155" s="150" t="s">
        <v>133</v>
      </c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>
        <v>21</v>
      </c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</row>
    <row r="156" spans="1:60" outlineLevel="1">
      <c r="A156" s="148"/>
      <c r="B156" s="132"/>
      <c r="C156" s="167" t="s">
        <v>803</v>
      </c>
      <c r="D156" s="135"/>
      <c r="E156" s="140"/>
      <c r="F156" s="145"/>
      <c r="G156" s="145"/>
      <c r="H156" s="144"/>
      <c r="I156" s="150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ht="22.5" outlineLevel="1">
      <c r="A157" s="148"/>
      <c r="B157" s="132"/>
      <c r="C157" s="167" t="s">
        <v>804</v>
      </c>
      <c r="D157" s="135"/>
      <c r="E157" s="140">
        <v>71.31</v>
      </c>
      <c r="F157" s="145"/>
      <c r="G157" s="145"/>
      <c r="H157" s="144"/>
      <c r="I157" s="150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>
      <c r="A158" s="148"/>
      <c r="B158" s="132"/>
      <c r="C158" s="167" t="s">
        <v>805</v>
      </c>
      <c r="D158" s="135"/>
      <c r="E158" s="140">
        <v>94.43</v>
      </c>
      <c r="F158" s="145"/>
      <c r="G158" s="145"/>
      <c r="H158" s="144"/>
      <c r="I158" s="150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>
      <c r="A159" s="147" t="s">
        <v>66</v>
      </c>
      <c r="B159" s="131" t="s">
        <v>148</v>
      </c>
      <c r="C159" s="165" t="s">
        <v>149</v>
      </c>
      <c r="D159" s="133"/>
      <c r="E159" s="138"/>
      <c r="F159" s="286">
        <f>SUM(G160:G183)</f>
        <v>0</v>
      </c>
      <c r="G159" s="287"/>
      <c r="H159" s="143"/>
      <c r="I159" s="149"/>
    </row>
    <row r="160" spans="1:60" outlineLevel="1">
      <c r="A160" s="148"/>
      <c r="B160" s="294" t="s">
        <v>806</v>
      </c>
      <c r="C160" s="295"/>
      <c r="D160" s="296"/>
      <c r="E160" s="297"/>
      <c r="F160" s="298"/>
      <c r="G160" s="299"/>
      <c r="H160" s="144"/>
      <c r="I160" s="150"/>
      <c r="J160" s="32"/>
      <c r="K160" s="32">
        <v>1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ht="22.5" outlineLevel="1">
      <c r="A161" s="148"/>
      <c r="B161" s="280" t="s">
        <v>807</v>
      </c>
      <c r="C161" s="281"/>
      <c r="D161" s="282"/>
      <c r="E161" s="283"/>
      <c r="F161" s="284"/>
      <c r="G161" s="285"/>
      <c r="H161" s="144"/>
      <c r="I161" s="150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129" t="str">
        <f>B161</f>
        <v>nebo vybourání otvorů průřezové plochy přes 4 m2 v příčkách, včetně pomocného lešení o výšce podlahy do 1900 mm a pro zatížení do 1,5 kPa  (150 kg/m2),</v>
      </c>
      <c r="BA161" s="32"/>
      <c r="BB161" s="32"/>
      <c r="BC161" s="32"/>
      <c r="BD161" s="32"/>
      <c r="BE161" s="32"/>
      <c r="BF161" s="32"/>
      <c r="BG161" s="32"/>
      <c r="BH161" s="32"/>
    </row>
    <row r="162" spans="1:60" ht="22.5" outlineLevel="1">
      <c r="A162" s="148">
        <v>33</v>
      </c>
      <c r="B162" s="132" t="s">
        <v>808</v>
      </c>
      <c r="C162" s="166" t="s">
        <v>809</v>
      </c>
      <c r="D162" s="134" t="s">
        <v>81</v>
      </c>
      <c r="E162" s="139">
        <v>15.7</v>
      </c>
      <c r="F162" s="146"/>
      <c r="G162" s="145">
        <f>E162*F162</f>
        <v>0</v>
      </c>
      <c r="H162" s="144" t="s">
        <v>154</v>
      </c>
      <c r="I162" s="150" t="s">
        <v>75</v>
      </c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>
        <v>21</v>
      </c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</row>
    <row r="163" spans="1:60" outlineLevel="1">
      <c r="A163" s="148"/>
      <c r="B163" s="132"/>
      <c r="C163" s="167" t="s">
        <v>810</v>
      </c>
      <c r="D163" s="135"/>
      <c r="E163" s="140">
        <v>12.9</v>
      </c>
      <c r="F163" s="145"/>
      <c r="G163" s="145"/>
      <c r="H163" s="144"/>
      <c r="I163" s="150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>
      <c r="A164" s="148"/>
      <c r="B164" s="132"/>
      <c r="C164" s="167" t="s">
        <v>811</v>
      </c>
      <c r="D164" s="135"/>
      <c r="E164" s="140">
        <v>2.8</v>
      </c>
      <c r="F164" s="145"/>
      <c r="G164" s="145"/>
      <c r="H164" s="144"/>
      <c r="I164" s="150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ht="22.5" outlineLevel="1">
      <c r="A165" s="148">
        <v>34</v>
      </c>
      <c r="B165" s="132" t="s">
        <v>812</v>
      </c>
      <c r="C165" s="166" t="s">
        <v>813</v>
      </c>
      <c r="D165" s="134" t="s">
        <v>81</v>
      </c>
      <c r="E165" s="139">
        <v>6.45</v>
      </c>
      <c r="F165" s="146"/>
      <c r="G165" s="145">
        <f>E165*F165</f>
        <v>0</v>
      </c>
      <c r="H165" s="144" t="s">
        <v>154</v>
      </c>
      <c r="I165" s="150" t="s">
        <v>75</v>
      </c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>
        <v>21</v>
      </c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</row>
    <row r="166" spans="1:60" outlineLevel="1">
      <c r="A166" s="148"/>
      <c r="B166" s="132"/>
      <c r="C166" s="167" t="s">
        <v>814</v>
      </c>
      <c r="D166" s="135"/>
      <c r="E166" s="140">
        <v>6.45</v>
      </c>
      <c r="F166" s="145"/>
      <c r="G166" s="145"/>
      <c r="H166" s="144"/>
      <c r="I166" s="150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outlineLevel="1">
      <c r="A167" s="148"/>
      <c r="B167" s="280" t="s">
        <v>535</v>
      </c>
      <c r="C167" s="281"/>
      <c r="D167" s="282"/>
      <c r="E167" s="283"/>
      <c r="F167" s="284"/>
      <c r="G167" s="285"/>
      <c r="H167" s="144"/>
      <c r="I167" s="150"/>
      <c r="J167" s="32"/>
      <c r="K167" s="32">
        <v>1</v>
      </c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</row>
    <row r="168" spans="1:60" outlineLevel="1">
      <c r="A168" s="148"/>
      <c r="B168" s="280" t="s">
        <v>536</v>
      </c>
      <c r="C168" s="281"/>
      <c r="D168" s="282"/>
      <c r="E168" s="283"/>
      <c r="F168" s="284"/>
      <c r="G168" s="285"/>
      <c r="H168" s="144"/>
      <c r="I168" s="150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</row>
    <row r="169" spans="1:60" outlineLevel="1">
      <c r="A169" s="148">
        <v>35</v>
      </c>
      <c r="B169" s="132" t="s">
        <v>537</v>
      </c>
      <c r="C169" s="166" t="s">
        <v>538</v>
      </c>
      <c r="D169" s="134" t="s">
        <v>115</v>
      </c>
      <c r="E169" s="139">
        <v>2.002E-2</v>
      </c>
      <c r="F169" s="146"/>
      <c r="G169" s="145">
        <f>E169*F169</f>
        <v>0</v>
      </c>
      <c r="H169" s="144" t="s">
        <v>154</v>
      </c>
      <c r="I169" s="150" t="s">
        <v>75</v>
      </c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>
        <v>21</v>
      </c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</row>
    <row r="170" spans="1:60" outlineLevel="1">
      <c r="A170" s="148"/>
      <c r="B170" s="132"/>
      <c r="C170" s="167" t="s">
        <v>815</v>
      </c>
      <c r="D170" s="135"/>
      <c r="E170" s="140">
        <v>0.02</v>
      </c>
      <c r="F170" s="145"/>
      <c r="G170" s="145"/>
      <c r="H170" s="144"/>
      <c r="I170" s="150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</row>
    <row r="171" spans="1:60" outlineLevel="1">
      <c r="A171" s="148"/>
      <c r="B171" s="280" t="s">
        <v>816</v>
      </c>
      <c r="C171" s="281"/>
      <c r="D171" s="282"/>
      <c r="E171" s="283"/>
      <c r="F171" s="284"/>
      <c r="G171" s="285"/>
      <c r="H171" s="144"/>
      <c r="I171" s="150"/>
      <c r="J171" s="32"/>
      <c r="K171" s="32">
        <v>1</v>
      </c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</row>
    <row r="172" spans="1:60" outlineLevel="1">
      <c r="A172" s="148"/>
      <c r="B172" s="280" t="s">
        <v>817</v>
      </c>
      <c r="C172" s="281"/>
      <c r="D172" s="282"/>
      <c r="E172" s="283"/>
      <c r="F172" s="284"/>
      <c r="G172" s="285"/>
      <c r="H172" s="144"/>
      <c r="I172" s="150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</row>
    <row r="173" spans="1:60" outlineLevel="1">
      <c r="A173" s="148">
        <v>36</v>
      </c>
      <c r="B173" s="132" t="s">
        <v>818</v>
      </c>
      <c r="C173" s="166" t="s">
        <v>819</v>
      </c>
      <c r="D173" s="134" t="s">
        <v>81</v>
      </c>
      <c r="E173" s="139">
        <v>71.31</v>
      </c>
      <c r="F173" s="146"/>
      <c r="G173" s="145">
        <f>E173*F173</f>
        <v>0</v>
      </c>
      <c r="H173" s="144" t="s">
        <v>154</v>
      </c>
      <c r="I173" s="150" t="s">
        <v>75</v>
      </c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>
        <v>21</v>
      </c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</row>
    <row r="174" spans="1:60" outlineLevel="1">
      <c r="A174" s="148"/>
      <c r="B174" s="132"/>
      <c r="C174" s="167" t="s">
        <v>803</v>
      </c>
      <c r="D174" s="135"/>
      <c r="E174" s="140"/>
      <c r="F174" s="145"/>
      <c r="G174" s="145"/>
      <c r="H174" s="144"/>
      <c r="I174" s="150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</row>
    <row r="175" spans="1:60" ht="22.5" outlineLevel="1">
      <c r="A175" s="148"/>
      <c r="B175" s="132"/>
      <c r="C175" s="167" t="s">
        <v>804</v>
      </c>
      <c r="D175" s="135"/>
      <c r="E175" s="140">
        <v>71.31</v>
      </c>
      <c r="F175" s="145"/>
      <c r="G175" s="145"/>
      <c r="H175" s="144"/>
      <c r="I175" s="150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</row>
    <row r="176" spans="1:60" outlineLevel="1">
      <c r="A176" s="148"/>
      <c r="B176" s="280" t="s">
        <v>545</v>
      </c>
      <c r="C176" s="281"/>
      <c r="D176" s="282"/>
      <c r="E176" s="283"/>
      <c r="F176" s="284"/>
      <c r="G176" s="285"/>
      <c r="H176" s="144"/>
      <c r="I176" s="150"/>
      <c r="J176" s="32"/>
      <c r="K176" s="32">
        <v>1</v>
      </c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</row>
    <row r="177" spans="1:60" outlineLevel="1">
      <c r="A177" s="148"/>
      <c r="B177" s="280" t="s">
        <v>546</v>
      </c>
      <c r="C177" s="281"/>
      <c r="D177" s="282"/>
      <c r="E177" s="283"/>
      <c r="F177" s="284"/>
      <c r="G177" s="285"/>
      <c r="H177" s="144"/>
      <c r="I177" s="150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</row>
    <row r="178" spans="1:60" outlineLevel="1">
      <c r="A178" s="148">
        <v>37</v>
      </c>
      <c r="B178" s="132" t="s">
        <v>550</v>
      </c>
      <c r="C178" s="166" t="s">
        <v>551</v>
      </c>
      <c r="D178" s="134" t="s">
        <v>170</v>
      </c>
      <c r="E178" s="139">
        <v>15</v>
      </c>
      <c r="F178" s="146"/>
      <c r="G178" s="145">
        <f>E178*F178</f>
        <v>0</v>
      </c>
      <c r="H178" s="144" t="s">
        <v>154</v>
      </c>
      <c r="I178" s="150" t="s">
        <v>75</v>
      </c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>
        <v>21</v>
      </c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</row>
    <row r="179" spans="1:60" outlineLevel="1">
      <c r="A179" s="148"/>
      <c r="B179" s="132"/>
      <c r="C179" s="167" t="s">
        <v>820</v>
      </c>
      <c r="D179" s="135"/>
      <c r="E179" s="140">
        <v>15</v>
      </c>
      <c r="F179" s="145"/>
      <c r="G179" s="145"/>
      <c r="H179" s="144"/>
      <c r="I179" s="150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</row>
    <row r="180" spans="1:60" outlineLevel="1">
      <c r="A180" s="148"/>
      <c r="B180" s="280" t="s">
        <v>561</v>
      </c>
      <c r="C180" s="281"/>
      <c r="D180" s="282"/>
      <c r="E180" s="283"/>
      <c r="F180" s="284"/>
      <c r="G180" s="285"/>
      <c r="H180" s="144"/>
      <c r="I180" s="150"/>
      <c r="J180" s="32"/>
      <c r="K180" s="32">
        <v>1</v>
      </c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</row>
    <row r="181" spans="1:60" outlineLevel="1">
      <c r="A181" s="148"/>
      <c r="B181" s="280" t="s">
        <v>562</v>
      </c>
      <c r="C181" s="281"/>
      <c r="D181" s="282"/>
      <c r="E181" s="283"/>
      <c r="F181" s="284"/>
      <c r="G181" s="285"/>
      <c r="H181" s="144"/>
      <c r="I181" s="150"/>
      <c r="J181" s="32"/>
      <c r="K181" s="32">
        <v>2</v>
      </c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</row>
    <row r="182" spans="1:60" outlineLevel="1">
      <c r="A182" s="148">
        <v>38</v>
      </c>
      <c r="B182" s="132" t="s">
        <v>563</v>
      </c>
      <c r="C182" s="166" t="s">
        <v>564</v>
      </c>
      <c r="D182" s="134" t="s">
        <v>81</v>
      </c>
      <c r="E182" s="139">
        <v>22.8</v>
      </c>
      <c r="F182" s="146"/>
      <c r="G182" s="145">
        <f>E182*F182</f>
        <v>0</v>
      </c>
      <c r="H182" s="144" t="s">
        <v>154</v>
      </c>
      <c r="I182" s="150" t="s">
        <v>75</v>
      </c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>
        <v>21</v>
      </c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</row>
    <row r="183" spans="1:60" outlineLevel="1">
      <c r="A183" s="148"/>
      <c r="B183" s="132"/>
      <c r="C183" s="167" t="s">
        <v>821</v>
      </c>
      <c r="D183" s="135"/>
      <c r="E183" s="140">
        <v>22.8</v>
      </c>
      <c r="F183" s="145"/>
      <c r="G183" s="145"/>
      <c r="H183" s="144"/>
      <c r="I183" s="150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</row>
    <row r="184" spans="1:60">
      <c r="A184" s="147" t="s">
        <v>66</v>
      </c>
      <c r="B184" s="131" t="s">
        <v>164</v>
      </c>
      <c r="C184" s="165" t="s">
        <v>165</v>
      </c>
      <c r="D184" s="133"/>
      <c r="E184" s="138"/>
      <c r="F184" s="286">
        <f>SUM(G185:G240)</f>
        <v>0</v>
      </c>
      <c r="G184" s="287"/>
      <c r="H184" s="143"/>
      <c r="I184" s="149"/>
    </row>
    <row r="185" spans="1:60" outlineLevel="1">
      <c r="A185" s="148"/>
      <c r="B185" s="294" t="s">
        <v>822</v>
      </c>
      <c r="C185" s="295"/>
      <c r="D185" s="296"/>
      <c r="E185" s="297"/>
      <c r="F185" s="298"/>
      <c r="G185" s="299"/>
      <c r="H185" s="144"/>
      <c r="I185" s="150"/>
      <c r="J185" s="32"/>
      <c r="K185" s="32">
        <v>1</v>
      </c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</row>
    <row r="186" spans="1:60" outlineLevel="1">
      <c r="A186" s="148"/>
      <c r="B186" s="280" t="s">
        <v>823</v>
      </c>
      <c r="C186" s="281"/>
      <c r="D186" s="282"/>
      <c r="E186" s="283"/>
      <c r="F186" s="284"/>
      <c r="G186" s="285"/>
      <c r="H186" s="144"/>
      <c r="I186" s="150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</row>
    <row r="187" spans="1:60" outlineLevel="1">
      <c r="A187" s="148"/>
      <c r="B187" s="280" t="s">
        <v>824</v>
      </c>
      <c r="C187" s="281"/>
      <c r="D187" s="282"/>
      <c r="E187" s="283"/>
      <c r="F187" s="284"/>
      <c r="G187" s="285"/>
      <c r="H187" s="144"/>
      <c r="I187" s="150"/>
      <c r="J187" s="32"/>
      <c r="K187" s="32">
        <v>2</v>
      </c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</row>
    <row r="188" spans="1:60" ht="22.5" outlineLevel="1">
      <c r="A188" s="148">
        <v>39</v>
      </c>
      <c r="B188" s="132" t="s">
        <v>825</v>
      </c>
      <c r="C188" s="166" t="s">
        <v>826</v>
      </c>
      <c r="D188" s="134" t="s">
        <v>170</v>
      </c>
      <c r="E188" s="139">
        <v>1</v>
      </c>
      <c r="F188" s="146"/>
      <c r="G188" s="145">
        <f>E188*F188</f>
        <v>0</v>
      </c>
      <c r="H188" s="144" t="s">
        <v>154</v>
      </c>
      <c r="I188" s="150" t="s">
        <v>75</v>
      </c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>
        <v>21</v>
      </c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</row>
    <row r="189" spans="1:60" outlineLevel="1">
      <c r="A189" s="148"/>
      <c r="B189" s="132"/>
      <c r="C189" s="288" t="s">
        <v>171</v>
      </c>
      <c r="D189" s="277"/>
      <c r="E189" s="278"/>
      <c r="F189" s="279"/>
      <c r="G189" s="289"/>
      <c r="H189" s="144"/>
      <c r="I189" s="150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129" t="str">
        <f>C189</f>
        <v>Včetně pomocného lešení o výšce podlahy do 1900 mm a pro zatížení do 1,5 kPa  (150 kg/m2).</v>
      </c>
      <c r="BB189" s="32"/>
      <c r="BC189" s="32"/>
      <c r="BD189" s="32"/>
      <c r="BE189" s="32"/>
      <c r="BF189" s="32"/>
      <c r="BG189" s="32"/>
      <c r="BH189" s="32"/>
    </row>
    <row r="190" spans="1:60" outlineLevel="1">
      <c r="A190" s="148"/>
      <c r="B190" s="132"/>
      <c r="C190" s="167" t="s">
        <v>827</v>
      </c>
      <c r="D190" s="135"/>
      <c r="E190" s="140">
        <v>1</v>
      </c>
      <c r="F190" s="145"/>
      <c r="G190" s="145"/>
      <c r="H190" s="144"/>
      <c r="I190" s="150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</row>
    <row r="191" spans="1:60" ht="22.5" outlineLevel="1">
      <c r="A191" s="148">
        <v>40</v>
      </c>
      <c r="B191" s="132" t="s">
        <v>828</v>
      </c>
      <c r="C191" s="166" t="s">
        <v>829</v>
      </c>
      <c r="D191" s="134" t="s">
        <v>73</v>
      </c>
      <c r="E191" s="139">
        <v>0.36</v>
      </c>
      <c r="F191" s="146"/>
      <c r="G191" s="145">
        <f>E191*F191</f>
        <v>0</v>
      </c>
      <c r="H191" s="144" t="s">
        <v>154</v>
      </c>
      <c r="I191" s="150" t="s">
        <v>75</v>
      </c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>
        <v>21</v>
      </c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</row>
    <row r="192" spans="1:60" outlineLevel="1">
      <c r="A192" s="148"/>
      <c r="B192" s="132"/>
      <c r="C192" s="288" t="s">
        <v>171</v>
      </c>
      <c r="D192" s="277"/>
      <c r="E192" s="278"/>
      <c r="F192" s="279"/>
      <c r="G192" s="289"/>
      <c r="H192" s="144"/>
      <c r="I192" s="150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129" t="str">
        <f>C192</f>
        <v>Včetně pomocného lešení o výšce podlahy do 1900 mm a pro zatížení do 1,5 kPa  (150 kg/m2).</v>
      </c>
      <c r="BB192" s="32"/>
      <c r="BC192" s="32"/>
      <c r="BD192" s="32"/>
      <c r="BE192" s="32"/>
      <c r="BF192" s="32"/>
      <c r="BG192" s="32"/>
      <c r="BH192" s="32"/>
    </row>
    <row r="193" spans="1:60" outlineLevel="1">
      <c r="A193" s="148"/>
      <c r="B193" s="132"/>
      <c r="C193" s="167" t="s">
        <v>830</v>
      </c>
      <c r="D193" s="135"/>
      <c r="E193" s="140">
        <v>0.36</v>
      </c>
      <c r="F193" s="145"/>
      <c r="G193" s="145"/>
      <c r="H193" s="144"/>
      <c r="I193" s="150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</row>
    <row r="194" spans="1:60" outlineLevel="1">
      <c r="A194" s="148"/>
      <c r="B194" s="280" t="s">
        <v>166</v>
      </c>
      <c r="C194" s="281"/>
      <c r="D194" s="282"/>
      <c r="E194" s="283"/>
      <c r="F194" s="284"/>
      <c r="G194" s="285"/>
      <c r="H194" s="144"/>
      <c r="I194" s="150"/>
      <c r="J194" s="32"/>
      <c r="K194" s="32">
        <v>1</v>
      </c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</row>
    <row r="195" spans="1:60" outlineLevel="1">
      <c r="A195" s="148"/>
      <c r="B195" s="280" t="s">
        <v>831</v>
      </c>
      <c r="C195" s="281"/>
      <c r="D195" s="282"/>
      <c r="E195" s="283"/>
      <c r="F195" s="284"/>
      <c r="G195" s="285"/>
      <c r="H195" s="144"/>
      <c r="I195" s="150"/>
      <c r="J195" s="32"/>
      <c r="K195" s="32">
        <v>2</v>
      </c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</row>
    <row r="196" spans="1:60" outlineLevel="1">
      <c r="A196" s="148">
        <v>41</v>
      </c>
      <c r="B196" s="132" t="s">
        <v>832</v>
      </c>
      <c r="C196" s="166" t="s">
        <v>833</v>
      </c>
      <c r="D196" s="134" t="s">
        <v>73</v>
      </c>
      <c r="E196" s="139">
        <v>0.26051999999999997</v>
      </c>
      <c r="F196" s="146"/>
      <c r="G196" s="145">
        <f>E196*F196</f>
        <v>0</v>
      </c>
      <c r="H196" s="144" t="s">
        <v>154</v>
      </c>
      <c r="I196" s="150" t="s">
        <v>75</v>
      </c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>
        <v>21</v>
      </c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</row>
    <row r="197" spans="1:60" outlineLevel="1">
      <c r="A197" s="148"/>
      <c r="B197" s="132"/>
      <c r="C197" s="288" t="s">
        <v>171</v>
      </c>
      <c r="D197" s="277"/>
      <c r="E197" s="278"/>
      <c r="F197" s="279"/>
      <c r="G197" s="289"/>
      <c r="H197" s="144"/>
      <c r="I197" s="150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129" t="str">
        <f>C197</f>
        <v>Včetně pomocného lešení o výšce podlahy do 1900 mm a pro zatížení do 1,5 kPa  (150 kg/m2).</v>
      </c>
      <c r="BB197" s="32"/>
      <c r="BC197" s="32"/>
      <c r="BD197" s="32"/>
      <c r="BE197" s="32"/>
      <c r="BF197" s="32"/>
      <c r="BG197" s="32"/>
      <c r="BH197" s="32"/>
    </row>
    <row r="198" spans="1:60" outlineLevel="1">
      <c r="A198" s="148"/>
      <c r="B198" s="132"/>
      <c r="C198" s="167" t="s">
        <v>834</v>
      </c>
      <c r="D198" s="135"/>
      <c r="E198" s="140">
        <v>8.0500000000000002E-2</v>
      </c>
      <c r="F198" s="145"/>
      <c r="G198" s="145"/>
      <c r="H198" s="144"/>
      <c r="I198" s="150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</row>
    <row r="199" spans="1:60" outlineLevel="1">
      <c r="A199" s="148"/>
      <c r="B199" s="132"/>
      <c r="C199" s="167" t="s">
        <v>835</v>
      </c>
      <c r="D199" s="135"/>
      <c r="E199" s="140">
        <v>0.18</v>
      </c>
      <c r="F199" s="145"/>
      <c r="G199" s="145"/>
      <c r="H199" s="144"/>
      <c r="I199" s="150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</row>
    <row r="200" spans="1:60" outlineLevel="1">
      <c r="A200" s="148"/>
      <c r="B200" s="280" t="s">
        <v>836</v>
      </c>
      <c r="C200" s="281"/>
      <c r="D200" s="282"/>
      <c r="E200" s="283"/>
      <c r="F200" s="284"/>
      <c r="G200" s="285"/>
      <c r="H200" s="144"/>
      <c r="I200" s="150"/>
      <c r="J200" s="32"/>
      <c r="K200" s="32">
        <v>2</v>
      </c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</row>
    <row r="201" spans="1:60" outlineLevel="1">
      <c r="A201" s="148">
        <v>42</v>
      </c>
      <c r="B201" s="132" t="s">
        <v>837</v>
      </c>
      <c r="C201" s="166" t="s">
        <v>838</v>
      </c>
      <c r="D201" s="134" t="s">
        <v>106</v>
      </c>
      <c r="E201" s="139">
        <v>14.72</v>
      </c>
      <c r="F201" s="146"/>
      <c r="G201" s="145">
        <f>E201*F201</f>
        <v>0</v>
      </c>
      <c r="H201" s="144" t="s">
        <v>154</v>
      </c>
      <c r="I201" s="150" t="s">
        <v>75</v>
      </c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>
        <v>21</v>
      </c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</row>
    <row r="202" spans="1:60" outlineLevel="1">
      <c r="A202" s="148"/>
      <c r="B202" s="132"/>
      <c r="C202" s="167" t="s">
        <v>839</v>
      </c>
      <c r="D202" s="135"/>
      <c r="E202" s="140">
        <v>14.72</v>
      </c>
      <c r="F202" s="145"/>
      <c r="G202" s="145"/>
      <c r="H202" s="144"/>
      <c r="I202" s="150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</row>
    <row r="203" spans="1:60" outlineLevel="1">
      <c r="A203" s="148"/>
      <c r="B203" s="280" t="s">
        <v>840</v>
      </c>
      <c r="C203" s="281"/>
      <c r="D203" s="282"/>
      <c r="E203" s="283"/>
      <c r="F203" s="284"/>
      <c r="G203" s="285"/>
      <c r="H203" s="144"/>
      <c r="I203" s="150"/>
      <c r="J203" s="32"/>
      <c r="K203" s="32">
        <v>1</v>
      </c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</row>
    <row r="204" spans="1:60" outlineLevel="1">
      <c r="A204" s="148"/>
      <c r="B204" s="280" t="s">
        <v>841</v>
      </c>
      <c r="C204" s="281"/>
      <c r="D204" s="282"/>
      <c r="E204" s="283"/>
      <c r="F204" s="284"/>
      <c r="G204" s="285"/>
      <c r="H204" s="144"/>
      <c r="I204" s="150"/>
      <c r="J204" s="32"/>
      <c r="K204" s="32">
        <v>2</v>
      </c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</row>
    <row r="205" spans="1:60" outlineLevel="1">
      <c r="A205" s="148">
        <v>43</v>
      </c>
      <c r="B205" s="132" t="s">
        <v>842</v>
      </c>
      <c r="C205" s="166" t="s">
        <v>843</v>
      </c>
      <c r="D205" s="134" t="s">
        <v>106</v>
      </c>
      <c r="E205" s="139">
        <v>4.8</v>
      </c>
      <c r="F205" s="146"/>
      <c r="G205" s="145">
        <f>E205*F205</f>
        <v>0</v>
      </c>
      <c r="H205" s="144" t="s">
        <v>154</v>
      </c>
      <c r="I205" s="150" t="s">
        <v>75</v>
      </c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>
        <v>21</v>
      </c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</row>
    <row r="206" spans="1:60" outlineLevel="1">
      <c r="A206" s="148"/>
      <c r="B206" s="132"/>
      <c r="C206" s="167" t="s">
        <v>844</v>
      </c>
      <c r="D206" s="135"/>
      <c r="E206" s="140">
        <v>4.8</v>
      </c>
      <c r="F206" s="145"/>
      <c r="G206" s="145"/>
      <c r="H206" s="144"/>
      <c r="I206" s="150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</row>
    <row r="207" spans="1:60" outlineLevel="1">
      <c r="A207" s="148"/>
      <c r="B207" s="280" t="s">
        <v>579</v>
      </c>
      <c r="C207" s="281"/>
      <c r="D207" s="282"/>
      <c r="E207" s="283"/>
      <c r="F207" s="284"/>
      <c r="G207" s="285"/>
      <c r="H207" s="144"/>
      <c r="I207" s="150"/>
      <c r="J207" s="32"/>
      <c r="K207" s="32">
        <v>1</v>
      </c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</row>
    <row r="208" spans="1:60" outlineLevel="1">
      <c r="A208" s="148"/>
      <c r="B208" s="280" t="s">
        <v>845</v>
      </c>
      <c r="C208" s="281"/>
      <c r="D208" s="282"/>
      <c r="E208" s="283"/>
      <c r="F208" s="284"/>
      <c r="G208" s="285"/>
      <c r="H208" s="144"/>
      <c r="I208" s="150"/>
      <c r="J208" s="32"/>
      <c r="K208" s="32">
        <v>2</v>
      </c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</row>
    <row r="209" spans="1:60" outlineLevel="1">
      <c r="A209" s="148">
        <v>44</v>
      </c>
      <c r="B209" s="132" t="s">
        <v>846</v>
      </c>
      <c r="C209" s="166" t="s">
        <v>847</v>
      </c>
      <c r="D209" s="134" t="s">
        <v>81</v>
      </c>
      <c r="E209" s="139">
        <v>165.74</v>
      </c>
      <c r="F209" s="146"/>
      <c r="G209" s="145">
        <f>E209*F209</f>
        <v>0</v>
      </c>
      <c r="H209" s="144" t="s">
        <v>154</v>
      </c>
      <c r="I209" s="150" t="s">
        <v>75</v>
      </c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>
        <v>21</v>
      </c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</row>
    <row r="210" spans="1:60" ht="33.75" outlineLevel="1">
      <c r="A210" s="148"/>
      <c r="B210" s="132"/>
      <c r="C210" s="167" t="s">
        <v>848</v>
      </c>
      <c r="D210" s="135"/>
      <c r="E210" s="140">
        <v>165.74</v>
      </c>
      <c r="F210" s="145"/>
      <c r="G210" s="145"/>
      <c r="H210" s="144"/>
      <c r="I210" s="150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</row>
    <row r="211" spans="1:60" outlineLevel="1">
      <c r="A211" s="148">
        <v>45</v>
      </c>
      <c r="B211" s="132" t="s">
        <v>849</v>
      </c>
      <c r="C211" s="166" t="s">
        <v>850</v>
      </c>
      <c r="D211" s="134" t="s">
        <v>81</v>
      </c>
      <c r="E211" s="139">
        <v>583.25059999999996</v>
      </c>
      <c r="F211" s="146"/>
      <c r="G211" s="145">
        <f>E211*F211</f>
        <v>0</v>
      </c>
      <c r="H211" s="144" t="s">
        <v>154</v>
      </c>
      <c r="I211" s="150" t="s">
        <v>75</v>
      </c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>
        <v>21</v>
      </c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</row>
    <row r="212" spans="1:60" outlineLevel="1">
      <c r="A212" s="148"/>
      <c r="B212" s="132"/>
      <c r="C212" s="167" t="s">
        <v>851</v>
      </c>
      <c r="D212" s="135"/>
      <c r="E212" s="140"/>
      <c r="F212" s="145"/>
      <c r="G212" s="145"/>
      <c r="H212" s="144"/>
      <c r="I212" s="150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</row>
    <row r="213" spans="1:60" ht="22.5" outlineLevel="1">
      <c r="A213" s="148"/>
      <c r="B213" s="132"/>
      <c r="C213" s="167" t="s">
        <v>852</v>
      </c>
      <c r="D213" s="135"/>
      <c r="E213" s="140">
        <v>124.2996</v>
      </c>
      <c r="F213" s="145"/>
      <c r="G213" s="145"/>
      <c r="H213" s="144"/>
      <c r="I213" s="150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</row>
    <row r="214" spans="1:60" outlineLevel="1">
      <c r="A214" s="148"/>
      <c r="B214" s="132"/>
      <c r="C214" s="167" t="s">
        <v>753</v>
      </c>
      <c r="D214" s="135"/>
      <c r="E214" s="140">
        <v>16.079999999999998</v>
      </c>
      <c r="F214" s="145"/>
      <c r="G214" s="145"/>
      <c r="H214" s="144"/>
      <c r="I214" s="150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</row>
    <row r="215" spans="1:60" outlineLevel="1">
      <c r="A215" s="148"/>
      <c r="B215" s="132"/>
      <c r="C215" s="167" t="s">
        <v>754</v>
      </c>
      <c r="D215" s="135"/>
      <c r="E215" s="140">
        <v>12.352</v>
      </c>
      <c r="F215" s="145"/>
      <c r="G215" s="145"/>
      <c r="H215" s="144"/>
      <c r="I215" s="150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</row>
    <row r="216" spans="1:60" outlineLevel="1">
      <c r="A216" s="148"/>
      <c r="B216" s="132"/>
      <c r="C216" s="167" t="s">
        <v>853</v>
      </c>
      <c r="D216" s="135"/>
      <c r="E216" s="140">
        <v>13.472</v>
      </c>
      <c r="F216" s="145"/>
      <c r="G216" s="145"/>
      <c r="H216" s="144"/>
      <c r="I216" s="150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</row>
    <row r="217" spans="1:60" outlineLevel="1">
      <c r="A217" s="148"/>
      <c r="B217" s="132"/>
      <c r="C217" s="167" t="s">
        <v>854</v>
      </c>
      <c r="D217" s="135"/>
      <c r="E217" s="140">
        <v>41.832000000000001</v>
      </c>
      <c r="F217" s="145"/>
      <c r="G217" s="145"/>
      <c r="H217" s="144"/>
      <c r="I217" s="150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</row>
    <row r="218" spans="1:60" outlineLevel="1">
      <c r="A218" s="148"/>
      <c r="B218" s="132"/>
      <c r="C218" s="167" t="s">
        <v>855</v>
      </c>
      <c r="D218" s="135"/>
      <c r="E218" s="140">
        <v>57.729199999999999</v>
      </c>
      <c r="F218" s="145"/>
      <c r="G218" s="145"/>
      <c r="H218" s="144"/>
      <c r="I218" s="150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</row>
    <row r="219" spans="1:60" outlineLevel="1">
      <c r="A219" s="148"/>
      <c r="B219" s="132"/>
      <c r="C219" s="167" t="s">
        <v>856</v>
      </c>
      <c r="D219" s="135"/>
      <c r="E219" s="140">
        <v>51.966799999999999</v>
      </c>
      <c r="F219" s="145"/>
      <c r="G219" s="145"/>
      <c r="H219" s="144"/>
      <c r="I219" s="150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</row>
    <row r="220" spans="1:60" outlineLevel="1">
      <c r="A220" s="148"/>
      <c r="B220" s="132"/>
      <c r="C220" s="167" t="s">
        <v>759</v>
      </c>
      <c r="D220" s="135"/>
      <c r="E220" s="140">
        <v>24.108000000000001</v>
      </c>
      <c r="F220" s="145"/>
      <c r="G220" s="145"/>
      <c r="H220" s="144"/>
      <c r="I220" s="150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</row>
    <row r="221" spans="1:60" outlineLevel="1">
      <c r="A221" s="148"/>
      <c r="B221" s="132"/>
      <c r="C221" s="167" t="s">
        <v>857</v>
      </c>
      <c r="D221" s="135"/>
      <c r="E221" s="140">
        <v>49.803600000000003</v>
      </c>
      <c r="F221" s="145"/>
      <c r="G221" s="145"/>
      <c r="H221" s="144"/>
      <c r="I221" s="150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</row>
    <row r="222" spans="1:60" outlineLevel="1">
      <c r="A222" s="148"/>
      <c r="B222" s="132"/>
      <c r="C222" s="167" t="s">
        <v>858</v>
      </c>
      <c r="D222" s="135"/>
      <c r="E222" s="140">
        <v>56.788400000000003</v>
      </c>
      <c r="F222" s="145"/>
      <c r="G222" s="145"/>
      <c r="H222" s="144"/>
      <c r="I222" s="150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</row>
    <row r="223" spans="1:60" outlineLevel="1">
      <c r="A223" s="148"/>
      <c r="B223" s="132"/>
      <c r="C223" s="167" t="s">
        <v>859</v>
      </c>
      <c r="D223" s="135"/>
      <c r="E223" s="140">
        <v>34.903199999999998</v>
      </c>
      <c r="F223" s="145"/>
      <c r="G223" s="145"/>
      <c r="H223" s="144"/>
      <c r="I223" s="150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</row>
    <row r="224" spans="1:60" outlineLevel="1">
      <c r="A224" s="148"/>
      <c r="B224" s="132"/>
      <c r="C224" s="167" t="s">
        <v>763</v>
      </c>
      <c r="D224" s="135"/>
      <c r="E224" s="140">
        <v>12.559200000000001</v>
      </c>
      <c r="F224" s="145"/>
      <c r="G224" s="145"/>
      <c r="H224" s="144"/>
      <c r="I224" s="150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</row>
    <row r="225" spans="1:60" outlineLevel="1">
      <c r="A225" s="148"/>
      <c r="B225" s="132"/>
      <c r="C225" s="167" t="s">
        <v>860</v>
      </c>
      <c r="D225" s="135"/>
      <c r="E225" s="140">
        <v>22.373999999999999</v>
      </c>
      <c r="F225" s="145"/>
      <c r="G225" s="145"/>
      <c r="H225" s="144"/>
      <c r="I225" s="150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</row>
    <row r="226" spans="1:60" outlineLevel="1">
      <c r="A226" s="148"/>
      <c r="B226" s="132"/>
      <c r="C226" s="167" t="s">
        <v>861</v>
      </c>
      <c r="D226" s="135"/>
      <c r="E226" s="140">
        <v>27.202200000000001</v>
      </c>
      <c r="F226" s="145"/>
      <c r="G226" s="145"/>
      <c r="H226" s="144"/>
      <c r="I226" s="150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</row>
    <row r="227" spans="1:60" outlineLevel="1">
      <c r="A227" s="148"/>
      <c r="B227" s="132"/>
      <c r="C227" s="167" t="s">
        <v>862</v>
      </c>
      <c r="D227" s="135"/>
      <c r="E227" s="140">
        <v>9.9179999999999993</v>
      </c>
      <c r="F227" s="145"/>
      <c r="G227" s="145"/>
      <c r="H227" s="144"/>
      <c r="I227" s="150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</row>
    <row r="228" spans="1:60" outlineLevel="1">
      <c r="A228" s="148"/>
      <c r="B228" s="132"/>
      <c r="C228" s="167" t="s">
        <v>767</v>
      </c>
      <c r="D228" s="135"/>
      <c r="E228" s="140">
        <v>27.862400000000001</v>
      </c>
      <c r="F228" s="145"/>
      <c r="G228" s="145"/>
      <c r="H228" s="144"/>
      <c r="I228" s="150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</row>
    <row r="229" spans="1:60" outlineLevel="1">
      <c r="A229" s="148"/>
      <c r="B229" s="280" t="s">
        <v>584</v>
      </c>
      <c r="C229" s="281"/>
      <c r="D229" s="282"/>
      <c r="E229" s="283"/>
      <c r="F229" s="284"/>
      <c r="G229" s="285"/>
      <c r="H229" s="144"/>
      <c r="I229" s="150"/>
      <c r="J229" s="32"/>
      <c r="K229" s="32">
        <v>1</v>
      </c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</row>
    <row r="230" spans="1:60" outlineLevel="1">
      <c r="A230" s="148"/>
      <c r="B230" s="280" t="s">
        <v>585</v>
      </c>
      <c r="C230" s="281"/>
      <c r="D230" s="282"/>
      <c r="E230" s="283"/>
      <c r="F230" s="284"/>
      <c r="G230" s="285"/>
      <c r="H230" s="144"/>
      <c r="I230" s="150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</row>
    <row r="231" spans="1:60" outlineLevel="1">
      <c r="A231" s="148"/>
      <c r="B231" s="280" t="s">
        <v>586</v>
      </c>
      <c r="C231" s="281"/>
      <c r="D231" s="282"/>
      <c r="E231" s="283"/>
      <c r="F231" s="284"/>
      <c r="G231" s="285"/>
      <c r="H231" s="144"/>
      <c r="I231" s="150"/>
      <c r="J231" s="32"/>
      <c r="K231" s="32">
        <v>2</v>
      </c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</row>
    <row r="232" spans="1:60" outlineLevel="1">
      <c r="A232" s="148">
        <v>46</v>
      </c>
      <c r="B232" s="132" t="s">
        <v>863</v>
      </c>
      <c r="C232" s="166" t="s">
        <v>864</v>
      </c>
      <c r="D232" s="134" t="s">
        <v>81</v>
      </c>
      <c r="E232" s="139">
        <v>99.28</v>
      </c>
      <c r="F232" s="146"/>
      <c r="G232" s="145">
        <f>E232*F232</f>
        <v>0</v>
      </c>
      <c r="H232" s="144" t="s">
        <v>154</v>
      </c>
      <c r="I232" s="150" t="s">
        <v>75</v>
      </c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>
        <v>21</v>
      </c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</row>
    <row r="233" spans="1:60" outlineLevel="1">
      <c r="A233" s="148"/>
      <c r="B233" s="132"/>
      <c r="C233" s="167" t="s">
        <v>865</v>
      </c>
      <c r="D233" s="135"/>
      <c r="E233" s="140"/>
      <c r="F233" s="145"/>
      <c r="G233" s="145"/>
      <c r="H233" s="144"/>
      <c r="I233" s="150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</row>
    <row r="234" spans="1:60" outlineLevel="1">
      <c r="A234" s="148"/>
      <c r="B234" s="132"/>
      <c r="C234" s="167" t="s">
        <v>866</v>
      </c>
      <c r="D234" s="135"/>
      <c r="E234" s="140">
        <v>6.06</v>
      </c>
      <c r="F234" s="145"/>
      <c r="G234" s="145"/>
      <c r="H234" s="144"/>
      <c r="I234" s="150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</row>
    <row r="235" spans="1:60" outlineLevel="1">
      <c r="A235" s="148"/>
      <c r="B235" s="132"/>
      <c r="C235" s="167" t="s">
        <v>867</v>
      </c>
      <c r="D235" s="135"/>
      <c r="E235" s="140">
        <v>6.66</v>
      </c>
      <c r="F235" s="145"/>
      <c r="G235" s="145"/>
      <c r="H235" s="144"/>
      <c r="I235" s="150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</row>
    <row r="236" spans="1:60" outlineLevel="1">
      <c r="A236" s="148"/>
      <c r="B236" s="132"/>
      <c r="C236" s="167" t="s">
        <v>868</v>
      </c>
      <c r="D236" s="135"/>
      <c r="E236" s="140">
        <v>30.64</v>
      </c>
      <c r="F236" s="145"/>
      <c r="G236" s="145"/>
      <c r="H236" s="144"/>
      <c r="I236" s="150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</row>
    <row r="237" spans="1:60" outlineLevel="1">
      <c r="A237" s="148"/>
      <c r="B237" s="132"/>
      <c r="C237" s="167" t="s">
        <v>869</v>
      </c>
      <c r="D237" s="135"/>
      <c r="E237" s="140">
        <v>27.44</v>
      </c>
      <c r="F237" s="145"/>
      <c r="G237" s="145"/>
      <c r="H237" s="144"/>
      <c r="I237" s="150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</row>
    <row r="238" spans="1:60" outlineLevel="1">
      <c r="A238" s="148"/>
      <c r="B238" s="132"/>
      <c r="C238" s="167" t="s">
        <v>870</v>
      </c>
      <c r="D238" s="135"/>
      <c r="E238" s="140">
        <v>5.82</v>
      </c>
      <c r="F238" s="145"/>
      <c r="G238" s="145"/>
      <c r="H238" s="144"/>
      <c r="I238" s="150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</row>
    <row r="239" spans="1:60" outlineLevel="1">
      <c r="A239" s="148"/>
      <c r="B239" s="132"/>
      <c r="C239" s="167" t="s">
        <v>871</v>
      </c>
      <c r="D239" s="135"/>
      <c r="E239" s="140">
        <v>17.559999999999999</v>
      </c>
      <c r="F239" s="145"/>
      <c r="G239" s="145"/>
      <c r="H239" s="144"/>
      <c r="I239" s="150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</row>
    <row r="240" spans="1:60" outlineLevel="1">
      <c r="A240" s="148"/>
      <c r="B240" s="132"/>
      <c r="C240" s="167" t="s">
        <v>872</v>
      </c>
      <c r="D240" s="135"/>
      <c r="E240" s="140">
        <v>5.0999999999999996</v>
      </c>
      <c r="F240" s="145"/>
      <c r="G240" s="145"/>
      <c r="H240" s="144"/>
      <c r="I240" s="150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</row>
    <row r="241" spans="1:60">
      <c r="A241" s="147" t="s">
        <v>66</v>
      </c>
      <c r="B241" s="131" t="s">
        <v>178</v>
      </c>
      <c r="C241" s="165" t="s">
        <v>179</v>
      </c>
      <c r="D241" s="133"/>
      <c r="E241" s="138"/>
      <c r="F241" s="286">
        <f>SUM(G242:G245)</f>
        <v>0</v>
      </c>
      <c r="G241" s="287"/>
      <c r="H241" s="143"/>
      <c r="I241" s="149"/>
    </row>
    <row r="242" spans="1:60" outlineLevel="1">
      <c r="A242" s="148"/>
      <c r="B242" s="294" t="s">
        <v>180</v>
      </c>
      <c r="C242" s="295"/>
      <c r="D242" s="296"/>
      <c r="E242" s="297"/>
      <c r="F242" s="298"/>
      <c r="G242" s="299"/>
      <c r="H242" s="144"/>
      <c r="I242" s="150"/>
      <c r="J242" s="32"/>
      <c r="K242" s="32">
        <v>1</v>
      </c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</row>
    <row r="243" spans="1:60" outlineLevel="1">
      <c r="A243" s="148"/>
      <c r="B243" s="280" t="s">
        <v>181</v>
      </c>
      <c r="C243" s="281"/>
      <c r="D243" s="282"/>
      <c r="E243" s="283"/>
      <c r="F243" s="284"/>
      <c r="G243" s="285"/>
      <c r="H243" s="144"/>
      <c r="I243" s="150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</row>
    <row r="244" spans="1:60" outlineLevel="1">
      <c r="A244" s="148"/>
      <c r="B244" s="280" t="s">
        <v>182</v>
      </c>
      <c r="C244" s="281"/>
      <c r="D244" s="282"/>
      <c r="E244" s="283"/>
      <c r="F244" s="284"/>
      <c r="G244" s="285"/>
      <c r="H244" s="144"/>
      <c r="I244" s="150"/>
      <c r="J244" s="32"/>
      <c r="K244" s="32">
        <v>2</v>
      </c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</row>
    <row r="245" spans="1:60" outlineLevel="1">
      <c r="A245" s="148">
        <v>47</v>
      </c>
      <c r="B245" s="132" t="s">
        <v>183</v>
      </c>
      <c r="C245" s="166" t="s">
        <v>184</v>
      </c>
      <c r="D245" s="134" t="s">
        <v>115</v>
      </c>
      <c r="E245" s="139">
        <v>54.726550000000003</v>
      </c>
      <c r="F245" s="146"/>
      <c r="G245" s="145">
        <f>E245*F245</f>
        <v>0</v>
      </c>
      <c r="H245" s="144" t="s">
        <v>185</v>
      </c>
      <c r="I245" s="150" t="s">
        <v>75</v>
      </c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>
        <v>21</v>
      </c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</row>
    <row r="246" spans="1:60">
      <c r="A246" s="147" t="s">
        <v>66</v>
      </c>
      <c r="B246" s="131" t="s">
        <v>873</v>
      </c>
      <c r="C246" s="165" t="s">
        <v>874</v>
      </c>
      <c r="D246" s="133"/>
      <c r="E246" s="138"/>
      <c r="F246" s="286">
        <f>SUM(G247:G263)</f>
        <v>0</v>
      </c>
      <c r="G246" s="287"/>
      <c r="H246" s="143"/>
      <c r="I246" s="149"/>
    </row>
    <row r="247" spans="1:60" outlineLevel="1">
      <c r="A247" s="148"/>
      <c r="B247" s="294" t="s">
        <v>875</v>
      </c>
      <c r="C247" s="295"/>
      <c r="D247" s="296"/>
      <c r="E247" s="297"/>
      <c r="F247" s="298"/>
      <c r="G247" s="299"/>
      <c r="H247" s="144"/>
      <c r="I247" s="150"/>
      <c r="J247" s="32"/>
      <c r="K247" s="32">
        <v>1</v>
      </c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</row>
    <row r="248" spans="1:60" outlineLevel="1">
      <c r="A248" s="148"/>
      <c r="B248" s="280" t="s">
        <v>876</v>
      </c>
      <c r="C248" s="281"/>
      <c r="D248" s="282"/>
      <c r="E248" s="283"/>
      <c r="F248" s="284"/>
      <c r="G248" s="285"/>
      <c r="H248" s="144"/>
      <c r="I248" s="150"/>
      <c r="J248" s="32"/>
      <c r="K248" s="32">
        <v>2</v>
      </c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</row>
    <row r="249" spans="1:60" outlineLevel="1">
      <c r="A249" s="148">
        <v>48</v>
      </c>
      <c r="B249" s="132" t="s">
        <v>877</v>
      </c>
      <c r="C249" s="166" t="s">
        <v>878</v>
      </c>
      <c r="D249" s="134" t="s">
        <v>81</v>
      </c>
      <c r="E249" s="139">
        <v>64.070400000000006</v>
      </c>
      <c r="F249" s="146"/>
      <c r="G249" s="145">
        <f>E249*F249</f>
        <v>0</v>
      </c>
      <c r="H249" s="144" t="s">
        <v>879</v>
      </c>
      <c r="I249" s="150" t="s">
        <v>75</v>
      </c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>
        <v>21</v>
      </c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</row>
    <row r="250" spans="1:60" outlineLevel="1">
      <c r="A250" s="148"/>
      <c r="B250" s="132"/>
      <c r="C250" s="288" t="s">
        <v>880</v>
      </c>
      <c r="D250" s="277"/>
      <c r="E250" s="278"/>
      <c r="F250" s="279"/>
      <c r="G250" s="289"/>
      <c r="H250" s="144"/>
      <c r="I250" s="150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129" t="str">
        <f>C250</f>
        <v>dvouvrstvá</v>
      </c>
      <c r="BB250" s="32"/>
      <c r="BC250" s="32"/>
      <c r="BD250" s="32"/>
      <c r="BE250" s="32"/>
      <c r="BF250" s="32"/>
      <c r="BG250" s="32"/>
      <c r="BH250" s="32"/>
    </row>
    <row r="251" spans="1:60" outlineLevel="1">
      <c r="A251" s="148"/>
      <c r="B251" s="132"/>
      <c r="C251" s="167" t="s">
        <v>881</v>
      </c>
      <c r="D251" s="135"/>
      <c r="E251" s="140"/>
      <c r="F251" s="145"/>
      <c r="G251" s="145"/>
      <c r="H251" s="144"/>
      <c r="I251" s="150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</row>
    <row r="252" spans="1:60" outlineLevel="1">
      <c r="A252" s="148"/>
      <c r="B252" s="132"/>
      <c r="C252" s="167" t="s">
        <v>882</v>
      </c>
      <c r="D252" s="135"/>
      <c r="E252" s="140">
        <v>32.335999999999999</v>
      </c>
      <c r="F252" s="145"/>
      <c r="G252" s="145"/>
      <c r="H252" s="144"/>
      <c r="I252" s="150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</row>
    <row r="253" spans="1:60" outlineLevel="1">
      <c r="A253" s="148"/>
      <c r="B253" s="132"/>
      <c r="C253" s="167" t="s">
        <v>883</v>
      </c>
      <c r="D253" s="135"/>
      <c r="E253" s="140">
        <v>18.734400000000001</v>
      </c>
      <c r="F253" s="145"/>
      <c r="G253" s="145"/>
      <c r="H253" s="144"/>
      <c r="I253" s="150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</row>
    <row r="254" spans="1:60" outlineLevel="1">
      <c r="A254" s="148"/>
      <c r="B254" s="132"/>
      <c r="C254" s="167" t="s">
        <v>884</v>
      </c>
      <c r="D254" s="135"/>
      <c r="E254" s="140">
        <v>13</v>
      </c>
      <c r="F254" s="145"/>
      <c r="G254" s="145"/>
      <c r="H254" s="144"/>
      <c r="I254" s="150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</row>
    <row r="255" spans="1:60" outlineLevel="1">
      <c r="A255" s="148"/>
      <c r="B255" s="280" t="s">
        <v>885</v>
      </c>
      <c r="C255" s="281"/>
      <c r="D255" s="282"/>
      <c r="E255" s="283"/>
      <c r="F255" s="284"/>
      <c r="G255" s="285"/>
      <c r="H255" s="144"/>
      <c r="I255" s="150"/>
      <c r="J255" s="32"/>
      <c r="K255" s="32">
        <v>2</v>
      </c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</row>
    <row r="256" spans="1:60" outlineLevel="1">
      <c r="A256" s="148">
        <v>49</v>
      </c>
      <c r="B256" s="132" t="s">
        <v>886</v>
      </c>
      <c r="C256" s="166" t="s">
        <v>887</v>
      </c>
      <c r="D256" s="134" t="s">
        <v>106</v>
      </c>
      <c r="E256" s="139">
        <v>93.49</v>
      </c>
      <c r="F256" s="146"/>
      <c r="G256" s="145">
        <f>E256*F256</f>
        <v>0</v>
      </c>
      <c r="H256" s="144" t="s">
        <v>879</v>
      </c>
      <c r="I256" s="150" t="s">
        <v>75</v>
      </c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>
        <v>21</v>
      </c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</row>
    <row r="257" spans="1:60" outlineLevel="1">
      <c r="A257" s="148"/>
      <c r="B257" s="132"/>
      <c r="C257" s="167" t="s">
        <v>881</v>
      </c>
      <c r="D257" s="135"/>
      <c r="E257" s="140"/>
      <c r="F257" s="145"/>
      <c r="G257" s="145"/>
      <c r="H257" s="144"/>
      <c r="I257" s="150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</row>
    <row r="258" spans="1:60" outlineLevel="1">
      <c r="A258" s="148"/>
      <c r="B258" s="132"/>
      <c r="C258" s="167" t="s">
        <v>888</v>
      </c>
      <c r="D258" s="135"/>
      <c r="E258" s="140">
        <v>47.28</v>
      </c>
      <c r="F258" s="145"/>
      <c r="G258" s="145"/>
      <c r="H258" s="144"/>
      <c r="I258" s="150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</row>
    <row r="259" spans="1:60" outlineLevel="1">
      <c r="A259" s="148"/>
      <c r="B259" s="132"/>
      <c r="C259" s="167" t="s">
        <v>889</v>
      </c>
      <c r="D259" s="135"/>
      <c r="E259" s="140">
        <v>27.95</v>
      </c>
      <c r="F259" s="145"/>
      <c r="G259" s="145"/>
      <c r="H259" s="144"/>
      <c r="I259" s="150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</row>
    <row r="260" spans="1:60" outlineLevel="1">
      <c r="A260" s="148"/>
      <c r="B260" s="132"/>
      <c r="C260" s="167" t="s">
        <v>890</v>
      </c>
      <c r="D260" s="135"/>
      <c r="E260" s="140">
        <v>18.260000000000002</v>
      </c>
      <c r="F260" s="145"/>
      <c r="G260" s="145"/>
      <c r="H260" s="144"/>
      <c r="I260" s="150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</row>
    <row r="261" spans="1:60" outlineLevel="1">
      <c r="A261" s="148"/>
      <c r="B261" s="280" t="s">
        <v>891</v>
      </c>
      <c r="C261" s="281"/>
      <c r="D261" s="282"/>
      <c r="E261" s="283"/>
      <c r="F261" s="284"/>
      <c r="G261" s="285"/>
      <c r="H261" s="144"/>
      <c r="I261" s="150"/>
      <c r="J261" s="32"/>
      <c r="K261" s="32">
        <v>1</v>
      </c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</row>
    <row r="262" spans="1:60" outlineLevel="1">
      <c r="A262" s="148"/>
      <c r="B262" s="280" t="s">
        <v>892</v>
      </c>
      <c r="C262" s="281"/>
      <c r="D262" s="282"/>
      <c r="E262" s="283"/>
      <c r="F262" s="284"/>
      <c r="G262" s="285"/>
      <c r="H262" s="144"/>
      <c r="I262" s="150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</row>
    <row r="263" spans="1:60" outlineLevel="1">
      <c r="A263" s="148">
        <v>50</v>
      </c>
      <c r="B263" s="132" t="s">
        <v>893</v>
      </c>
      <c r="C263" s="166" t="s">
        <v>894</v>
      </c>
      <c r="D263" s="134" t="s">
        <v>271</v>
      </c>
      <c r="E263" s="139">
        <v>403.52839999999998</v>
      </c>
      <c r="F263" s="146"/>
      <c r="G263" s="145">
        <f>E263*F263</f>
        <v>0</v>
      </c>
      <c r="H263" s="144" t="s">
        <v>879</v>
      </c>
      <c r="I263" s="150" t="s">
        <v>75</v>
      </c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>
        <v>21</v>
      </c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</row>
    <row r="264" spans="1:60">
      <c r="A264" s="147" t="s">
        <v>66</v>
      </c>
      <c r="B264" s="131" t="s">
        <v>895</v>
      </c>
      <c r="C264" s="165" t="s">
        <v>896</v>
      </c>
      <c r="D264" s="133"/>
      <c r="E264" s="138"/>
      <c r="F264" s="286">
        <f>SUM(G265:G277)</f>
        <v>0</v>
      </c>
      <c r="G264" s="287"/>
      <c r="H264" s="143"/>
      <c r="I264" s="149"/>
    </row>
    <row r="265" spans="1:60" outlineLevel="1">
      <c r="A265" s="148"/>
      <c r="B265" s="294" t="s">
        <v>897</v>
      </c>
      <c r="C265" s="295"/>
      <c r="D265" s="296"/>
      <c r="E265" s="297"/>
      <c r="F265" s="298"/>
      <c r="G265" s="299"/>
      <c r="H265" s="144"/>
      <c r="I265" s="150"/>
      <c r="J265" s="32"/>
      <c r="K265" s="32">
        <v>1</v>
      </c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</row>
    <row r="266" spans="1:60" outlineLevel="1">
      <c r="A266" s="148">
        <v>51</v>
      </c>
      <c r="B266" s="132" t="s">
        <v>898</v>
      </c>
      <c r="C266" s="166" t="s">
        <v>899</v>
      </c>
      <c r="D266" s="134" t="s">
        <v>81</v>
      </c>
      <c r="E266" s="139">
        <v>201.291</v>
      </c>
      <c r="F266" s="146"/>
      <c r="G266" s="145">
        <f>E266*F266</f>
        <v>0</v>
      </c>
      <c r="H266" s="144" t="s">
        <v>900</v>
      </c>
      <c r="I266" s="150" t="s">
        <v>75</v>
      </c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>
        <v>21</v>
      </c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</row>
    <row r="267" spans="1:60" outlineLevel="1">
      <c r="A267" s="148"/>
      <c r="B267" s="132"/>
      <c r="C267" s="167" t="s">
        <v>901</v>
      </c>
      <c r="D267" s="135"/>
      <c r="E267" s="140">
        <v>201.291</v>
      </c>
      <c r="F267" s="145"/>
      <c r="G267" s="145"/>
      <c r="H267" s="144"/>
      <c r="I267" s="150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</row>
    <row r="268" spans="1:60" outlineLevel="1">
      <c r="A268" s="148"/>
      <c r="B268" s="280" t="s">
        <v>902</v>
      </c>
      <c r="C268" s="281"/>
      <c r="D268" s="282"/>
      <c r="E268" s="283"/>
      <c r="F268" s="284"/>
      <c r="G268" s="285"/>
      <c r="H268" s="144"/>
      <c r="I268" s="150"/>
      <c r="J268" s="32"/>
      <c r="K268" s="32">
        <v>2</v>
      </c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</row>
    <row r="269" spans="1:60" outlineLevel="1">
      <c r="A269" s="148">
        <v>52</v>
      </c>
      <c r="B269" s="132" t="s">
        <v>903</v>
      </c>
      <c r="C269" s="166" t="s">
        <v>904</v>
      </c>
      <c r="D269" s="134" t="s">
        <v>81</v>
      </c>
      <c r="E269" s="139">
        <v>165.7</v>
      </c>
      <c r="F269" s="146"/>
      <c r="G269" s="145">
        <f>E269*F269</f>
        <v>0</v>
      </c>
      <c r="H269" s="144" t="s">
        <v>900</v>
      </c>
      <c r="I269" s="150" t="s">
        <v>75</v>
      </c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>
        <v>21</v>
      </c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</row>
    <row r="270" spans="1:60" outlineLevel="1">
      <c r="A270" s="148"/>
      <c r="B270" s="132"/>
      <c r="C270" s="288" t="s">
        <v>905</v>
      </c>
      <c r="D270" s="277"/>
      <c r="E270" s="278"/>
      <c r="F270" s="279"/>
      <c r="G270" s="289"/>
      <c r="H270" s="144"/>
      <c r="I270" s="150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129" t="str">
        <f>C270</f>
        <v>včetně dodávky fólie a spojovacích prostředků.</v>
      </c>
      <c r="BB270" s="32"/>
      <c r="BC270" s="32"/>
      <c r="BD270" s="32"/>
      <c r="BE270" s="32"/>
      <c r="BF270" s="32"/>
      <c r="BG270" s="32"/>
      <c r="BH270" s="32"/>
    </row>
    <row r="271" spans="1:60" outlineLevel="1">
      <c r="A271" s="148"/>
      <c r="B271" s="132"/>
      <c r="C271" s="167" t="s">
        <v>708</v>
      </c>
      <c r="D271" s="135"/>
      <c r="E271" s="140">
        <v>132.16999999999999</v>
      </c>
      <c r="F271" s="145"/>
      <c r="G271" s="145"/>
      <c r="H271" s="144"/>
      <c r="I271" s="150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</row>
    <row r="272" spans="1:60" ht="22.5" outlineLevel="1">
      <c r="A272" s="148"/>
      <c r="B272" s="132"/>
      <c r="C272" s="167" t="s">
        <v>711</v>
      </c>
      <c r="D272" s="135"/>
      <c r="E272" s="140">
        <v>33.53</v>
      </c>
      <c r="F272" s="145"/>
      <c r="G272" s="145"/>
      <c r="H272" s="144"/>
      <c r="I272" s="150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</row>
    <row r="273" spans="1:60" ht="22.5" outlineLevel="1">
      <c r="A273" s="148">
        <v>53</v>
      </c>
      <c r="B273" s="132" t="s">
        <v>906</v>
      </c>
      <c r="C273" s="166" t="s">
        <v>907</v>
      </c>
      <c r="D273" s="134" t="s">
        <v>81</v>
      </c>
      <c r="E273" s="139">
        <v>410.63364000000001</v>
      </c>
      <c r="F273" s="146"/>
      <c r="G273" s="145">
        <f>E273*F273</f>
        <v>0</v>
      </c>
      <c r="H273" s="144" t="s">
        <v>253</v>
      </c>
      <c r="I273" s="150" t="s">
        <v>75</v>
      </c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>
        <v>21</v>
      </c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</row>
    <row r="274" spans="1:60" ht="22.5" outlineLevel="1">
      <c r="A274" s="148"/>
      <c r="B274" s="132"/>
      <c r="C274" s="167" t="s">
        <v>908</v>
      </c>
      <c r="D274" s="135"/>
      <c r="E274" s="140">
        <v>410.6336</v>
      </c>
      <c r="F274" s="145"/>
      <c r="G274" s="145"/>
      <c r="H274" s="144"/>
      <c r="I274" s="150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</row>
    <row r="275" spans="1:60" outlineLevel="1">
      <c r="A275" s="148"/>
      <c r="B275" s="280" t="s">
        <v>909</v>
      </c>
      <c r="C275" s="281"/>
      <c r="D275" s="282"/>
      <c r="E275" s="283"/>
      <c r="F275" s="284"/>
      <c r="G275" s="285"/>
      <c r="H275" s="144"/>
      <c r="I275" s="150"/>
      <c r="J275" s="32"/>
      <c r="K275" s="32">
        <v>1</v>
      </c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</row>
    <row r="276" spans="1:60" outlineLevel="1">
      <c r="A276" s="148"/>
      <c r="B276" s="280" t="s">
        <v>268</v>
      </c>
      <c r="C276" s="281"/>
      <c r="D276" s="282"/>
      <c r="E276" s="283"/>
      <c r="F276" s="284"/>
      <c r="G276" s="285"/>
      <c r="H276" s="144"/>
      <c r="I276" s="150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</row>
    <row r="277" spans="1:60" outlineLevel="1">
      <c r="A277" s="148">
        <v>54</v>
      </c>
      <c r="B277" s="132" t="s">
        <v>910</v>
      </c>
      <c r="C277" s="166" t="s">
        <v>398</v>
      </c>
      <c r="D277" s="134" t="s">
        <v>271</v>
      </c>
      <c r="E277" s="139">
        <v>1231.3748000000001</v>
      </c>
      <c r="F277" s="146"/>
      <c r="G277" s="145">
        <f>E277*F277</f>
        <v>0</v>
      </c>
      <c r="H277" s="144" t="s">
        <v>900</v>
      </c>
      <c r="I277" s="150" t="s">
        <v>75</v>
      </c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>
        <v>21</v>
      </c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</row>
    <row r="278" spans="1:60">
      <c r="A278" s="147" t="s">
        <v>66</v>
      </c>
      <c r="B278" s="131" t="s">
        <v>911</v>
      </c>
      <c r="C278" s="165" t="s">
        <v>912</v>
      </c>
      <c r="D278" s="133"/>
      <c r="E278" s="138"/>
      <c r="F278" s="286">
        <f>SUM(G279:G279)</f>
        <v>0</v>
      </c>
      <c r="G278" s="287"/>
      <c r="H278" s="143"/>
      <c r="I278" s="149"/>
    </row>
    <row r="279" spans="1:60" outlineLevel="1">
      <c r="A279" s="148">
        <v>55</v>
      </c>
      <c r="B279" s="132" t="s">
        <v>913</v>
      </c>
      <c r="C279" s="166" t="s">
        <v>914</v>
      </c>
      <c r="D279" s="134" t="s">
        <v>496</v>
      </c>
      <c r="E279" s="139">
        <v>0</v>
      </c>
      <c r="F279" s="146"/>
      <c r="G279" s="145">
        <f>E279*F279</f>
        <v>0</v>
      </c>
      <c r="H279" s="144"/>
      <c r="I279" s="150" t="s">
        <v>133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>
        <v>21</v>
      </c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</row>
    <row r="280" spans="1:60">
      <c r="A280" s="147" t="s">
        <v>66</v>
      </c>
      <c r="B280" s="131" t="s">
        <v>915</v>
      </c>
      <c r="C280" s="165" t="s">
        <v>916</v>
      </c>
      <c r="D280" s="133"/>
      <c r="E280" s="138"/>
      <c r="F280" s="286">
        <f>SUM(G281:G281)</f>
        <v>0</v>
      </c>
      <c r="G280" s="287"/>
      <c r="H280" s="143"/>
      <c r="I280" s="149"/>
    </row>
    <row r="281" spans="1:60" outlineLevel="1">
      <c r="A281" s="148">
        <v>56</v>
      </c>
      <c r="B281" s="132" t="s">
        <v>917</v>
      </c>
      <c r="C281" s="166" t="s">
        <v>918</v>
      </c>
      <c r="D281" s="134" t="s">
        <v>496</v>
      </c>
      <c r="E281" s="139">
        <v>0</v>
      </c>
      <c r="F281" s="146"/>
      <c r="G281" s="145">
        <f>E281*F281</f>
        <v>0</v>
      </c>
      <c r="H281" s="144"/>
      <c r="I281" s="150" t="s">
        <v>133</v>
      </c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>
        <v>21</v>
      </c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</row>
    <row r="282" spans="1:60">
      <c r="A282" s="147" t="s">
        <v>66</v>
      </c>
      <c r="B282" s="131" t="s">
        <v>919</v>
      </c>
      <c r="C282" s="165" t="s">
        <v>920</v>
      </c>
      <c r="D282" s="133"/>
      <c r="E282" s="138"/>
      <c r="F282" s="286">
        <f>SUM(G283:G283)</f>
        <v>0</v>
      </c>
      <c r="G282" s="287"/>
      <c r="H282" s="143"/>
      <c r="I282" s="149"/>
    </row>
    <row r="283" spans="1:60" outlineLevel="1">
      <c r="A283" s="148">
        <v>57</v>
      </c>
      <c r="B283" s="132" t="s">
        <v>921</v>
      </c>
      <c r="C283" s="166" t="s">
        <v>922</v>
      </c>
      <c r="D283" s="134" t="s">
        <v>496</v>
      </c>
      <c r="E283" s="139">
        <v>0</v>
      </c>
      <c r="F283" s="146"/>
      <c r="G283" s="145">
        <f>E283*F283</f>
        <v>0</v>
      </c>
      <c r="H283" s="144"/>
      <c r="I283" s="150" t="s">
        <v>133</v>
      </c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>
        <v>21</v>
      </c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</row>
    <row r="284" spans="1:60">
      <c r="A284" s="147" t="s">
        <v>66</v>
      </c>
      <c r="B284" s="131" t="s">
        <v>186</v>
      </c>
      <c r="C284" s="165" t="s">
        <v>187</v>
      </c>
      <c r="D284" s="133"/>
      <c r="E284" s="138"/>
      <c r="F284" s="286">
        <f>SUM(G285:G302)</f>
        <v>0</v>
      </c>
      <c r="G284" s="287"/>
      <c r="H284" s="143"/>
      <c r="I284" s="149"/>
    </row>
    <row r="285" spans="1:60" outlineLevel="1">
      <c r="A285" s="148"/>
      <c r="B285" s="294" t="s">
        <v>923</v>
      </c>
      <c r="C285" s="295"/>
      <c r="D285" s="296"/>
      <c r="E285" s="297"/>
      <c r="F285" s="298"/>
      <c r="G285" s="299"/>
      <c r="H285" s="144"/>
      <c r="I285" s="150"/>
      <c r="J285" s="32"/>
      <c r="K285" s="32">
        <v>1</v>
      </c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</row>
    <row r="286" spans="1:60" outlineLevel="1">
      <c r="A286" s="148"/>
      <c r="B286" s="280" t="s">
        <v>924</v>
      </c>
      <c r="C286" s="281"/>
      <c r="D286" s="282"/>
      <c r="E286" s="283"/>
      <c r="F286" s="284"/>
      <c r="G286" s="285"/>
      <c r="H286" s="144"/>
      <c r="I286" s="150"/>
      <c r="J286" s="32"/>
      <c r="K286" s="32">
        <v>2</v>
      </c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</row>
    <row r="287" spans="1:60" outlineLevel="1">
      <c r="A287" s="148">
        <v>58</v>
      </c>
      <c r="B287" s="132" t="s">
        <v>925</v>
      </c>
      <c r="C287" s="166" t="s">
        <v>926</v>
      </c>
      <c r="D287" s="134" t="s">
        <v>81</v>
      </c>
      <c r="E287" s="139">
        <v>204.28399999999999</v>
      </c>
      <c r="F287" s="146"/>
      <c r="G287" s="145">
        <f>E287*F287</f>
        <v>0</v>
      </c>
      <c r="H287" s="144" t="s">
        <v>192</v>
      </c>
      <c r="I287" s="150" t="s">
        <v>75</v>
      </c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>
        <v>21</v>
      </c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</row>
    <row r="288" spans="1:60" outlineLevel="1">
      <c r="A288" s="148"/>
      <c r="B288" s="132"/>
      <c r="C288" s="167" t="s">
        <v>927</v>
      </c>
      <c r="D288" s="135"/>
      <c r="E288" s="140">
        <v>204.28399999999999</v>
      </c>
      <c r="F288" s="145"/>
      <c r="G288" s="145"/>
      <c r="H288" s="144"/>
      <c r="I288" s="150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</row>
    <row r="289" spans="1:60" outlineLevel="1">
      <c r="A289" s="148"/>
      <c r="B289" s="280" t="s">
        <v>928</v>
      </c>
      <c r="C289" s="281"/>
      <c r="D289" s="282"/>
      <c r="E289" s="283"/>
      <c r="F289" s="284"/>
      <c r="G289" s="285"/>
      <c r="H289" s="144"/>
      <c r="I289" s="150"/>
      <c r="J289" s="32"/>
      <c r="K289" s="32">
        <v>1</v>
      </c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</row>
    <row r="290" spans="1:60" outlineLevel="1">
      <c r="A290" s="148">
        <v>59</v>
      </c>
      <c r="B290" s="132" t="s">
        <v>929</v>
      </c>
      <c r="C290" s="166" t="s">
        <v>930</v>
      </c>
      <c r="D290" s="134" t="s">
        <v>81</v>
      </c>
      <c r="E290" s="139">
        <v>204.28399999999999</v>
      </c>
      <c r="F290" s="146"/>
      <c r="G290" s="145">
        <f>E290*F290</f>
        <v>0</v>
      </c>
      <c r="H290" s="144" t="s">
        <v>192</v>
      </c>
      <c r="I290" s="150" t="s">
        <v>75</v>
      </c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>
        <v>21</v>
      </c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</row>
    <row r="291" spans="1:60" outlineLevel="1">
      <c r="A291" s="148"/>
      <c r="B291" s="132"/>
      <c r="C291" s="167" t="s">
        <v>931</v>
      </c>
      <c r="D291" s="135"/>
      <c r="E291" s="140">
        <v>204.28399999999999</v>
      </c>
      <c r="F291" s="145"/>
      <c r="G291" s="145"/>
      <c r="H291" s="144"/>
      <c r="I291" s="150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</row>
    <row r="292" spans="1:60" outlineLevel="1">
      <c r="A292" s="148"/>
      <c r="B292" s="280" t="s">
        <v>932</v>
      </c>
      <c r="C292" s="281"/>
      <c r="D292" s="282"/>
      <c r="E292" s="283"/>
      <c r="F292" s="284"/>
      <c r="G292" s="285"/>
      <c r="H292" s="144"/>
      <c r="I292" s="150"/>
      <c r="J292" s="32"/>
      <c r="K292" s="32">
        <v>1</v>
      </c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</row>
    <row r="293" spans="1:60" outlineLevel="1">
      <c r="A293" s="148">
        <v>60</v>
      </c>
      <c r="B293" s="132" t="s">
        <v>933</v>
      </c>
      <c r="C293" s="166" t="s">
        <v>934</v>
      </c>
      <c r="D293" s="134" t="s">
        <v>81</v>
      </c>
      <c r="E293" s="139">
        <v>165.74</v>
      </c>
      <c r="F293" s="146"/>
      <c r="G293" s="145">
        <f>E293*F293</f>
        <v>0</v>
      </c>
      <c r="H293" s="144" t="s">
        <v>192</v>
      </c>
      <c r="I293" s="150" t="s">
        <v>75</v>
      </c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>
        <v>21</v>
      </c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</row>
    <row r="294" spans="1:60" ht="33.75" outlineLevel="1">
      <c r="A294" s="148"/>
      <c r="B294" s="132"/>
      <c r="C294" s="167" t="s">
        <v>935</v>
      </c>
      <c r="D294" s="135"/>
      <c r="E294" s="140">
        <v>165.74</v>
      </c>
      <c r="F294" s="145"/>
      <c r="G294" s="145"/>
      <c r="H294" s="144"/>
      <c r="I294" s="150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</row>
    <row r="295" spans="1:60" outlineLevel="1">
      <c r="A295" s="148">
        <v>61</v>
      </c>
      <c r="B295" s="132" t="s">
        <v>936</v>
      </c>
      <c r="C295" s="166" t="s">
        <v>937</v>
      </c>
      <c r="D295" s="134" t="s">
        <v>496</v>
      </c>
      <c r="E295" s="139">
        <v>1</v>
      </c>
      <c r="F295" s="146"/>
      <c r="G295" s="145">
        <f>E295*F295</f>
        <v>0</v>
      </c>
      <c r="H295" s="144"/>
      <c r="I295" s="150" t="s">
        <v>133</v>
      </c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>
        <v>21</v>
      </c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</row>
    <row r="296" spans="1:60" outlineLevel="1">
      <c r="A296" s="148">
        <v>62</v>
      </c>
      <c r="B296" s="132" t="s">
        <v>938</v>
      </c>
      <c r="C296" s="166" t="s">
        <v>939</v>
      </c>
      <c r="D296" s="134" t="s">
        <v>106</v>
      </c>
      <c r="E296" s="139">
        <v>3</v>
      </c>
      <c r="F296" s="146"/>
      <c r="G296" s="145">
        <f>E296*F296</f>
        <v>0</v>
      </c>
      <c r="H296" s="144"/>
      <c r="I296" s="150" t="s">
        <v>133</v>
      </c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>
        <v>21</v>
      </c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</row>
    <row r="297" spans="1:60" outlineLevel="1">
      <c r="A297" s="148"/>
      <c r="B297" s="132"/>
      <c r="C297" s="167" t="s">
        <v>940</v>
      </c>
      <c r="D297" s="135"/>
      <c r="E297" s="140">
        <v>3</v>
      </c>
      <c r="F297" s="145"/>
      <c r="G297" s="145"/>
      <c r="H297" s="144"/>
      <c r="I297" s="150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</row>
    <row r="298" spans="1:60" ht="22.5" outlineLevel="1">
      <c r="A298" s="148">
        <v>63</v>
      </c>
      <c r="B298" s="132" t="s">
        <v>941</v>
      </c>
      <c r="C298" s="166" t="s">
        <v>942</v>
      </c>
      <c r="D298" s="134" t="s">
        <v>81</v>
      </c>
      <c r="E298" s="139">
        <v>220.62672000000001</v>
      </c>
      <c r="F298" s="146"/>
      <c r="G298" s="145">
        <f>E298*F298</f>
        <v>0</v>
      </c>
      <c r="H298" s="144" t="s">
        <v>253</v>
      </c>
      <c r="I298" s="150" t="s">
        <v>75</v>
      </c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>
        <v>21</v>
      </c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</row>
    <row r="299" spans="1:60" ht="22.5" outlineLevel="1">
      <c r="A299" s="148"/>
      <c r="B299" s="132"/>
      <c r="C299" s="167" t="s">
        <v>943</v>
      </c>
      <c r="D299" s="135"/>
      <c r="E299" s="140">
        <v>220.6267</v>
      </c>
      <c r="F299" s="145"/>
      <c r="G299" s="145"/>
      <c r="H299" s="144"/>
      <c r="I299" s="150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</row>
    <row r="300" spans="1:60" outlineLevel="1">
      <c r="A300" s="148"/>
      <c r="B300" s="280" t="s">
        <v>267</v>
      </c>
      <c r="C300" s="281"/>
      <c r="D300" s="282"/>
      <c r="E300" s="283"/>
      <c r="F300" s="284"/>
      <c r="G300" s="285"/>
      <c r="H300" s="144"/>
      <c r="I300" s="150"/>
      <c r="J300" s="32"/>
      <c r="K300" s="32">
        <v>1</v>
      </c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</row>
    <row r="301" spans="1:60" outlineLevel="1">
      <c r="A301" s="148"/>
      <c r="B301" s="280" t="s">
        <v>268</v>
      </c>
      <c r="C301" s="281"/>
      <c r="D301" s="282"/>
      <c r="E301" s="283"/>
      <c r="F301" s="284"/>
      <c r="G301" s="285"/>
      <c r="H301" s="144"/>
      <c r="I301" s="150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</row>
    <row r="302" spans="1:60" outlineLevel="1">
      <c r="A302" s="148">
        <v>64</v>
      </c>
      <c r="B302" s="132" t="s">
        <v>269</v>
      </c>
      <c r="C302" s="166" t="s">
        <v>270</v>
      </c>
      <c r="D302" s="134" t="s">
        <v>271</v>
      </c>
      <c r="E302" s="139">
        <v>807.72439999999995</v>
      </c>
      <c r="F302" s="146"/>
      <c r="G302" s="145">
        <f>E302*F302</f>
        <v>0</v>
      </c>
      <c r="H302" s="144" t="s">
        <v>192</v>
      </c>
      <c r="I302" s="150" t="s">
        <v>75</v>
      </c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>
        <v>21</v>
      </c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</row>
    <row r="303" spans="1:60">
      <c r="A303" s="147" t="s">
        <v>66</v>
      </c>
      <c r="B303" s="131" t="s">
        <v>382</v>
      </c>
      <c r="C303" s="165" t="s">
        <v>383</v>
      </c>
      <c r="D303" s="133"/>
      <c r="E303" s="138"/>
      <c r="F303" s="286">
        <f>SUM(G304:G317)</f>
        <v>0</v>
      </c>
      <c r="G303" s="287"/>
      <c r="H303" s="143"/>
      <c r="I303" s="149"/>
    </row>
    <row r="304" spans="1:60" outlineLevel="1">
      <c r="A304" s="148"/>
      <c r="B304" s="294" t="s">
        <v>944</v>
      </c>
      <c r="C304" s="295"/>
      <c r="D304" s="296"/>
      <c r="E304" s="297"/>
      <c r="F304" s="298"/>
      <c r="G304" s="299"/>
      <c r="H304" s="144"/>
      <c r="I304" s="150"/>
      <c r="J304" s="32"/>
      <c r="K304" s="32">
        <v>1</v>
      </c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</row>
    <row r="305" spans="1:60" outlineLevel="1">
      <c r="A305" s="148">
        <v>65</v>
      </c>
      <c r="B305" s="132" t="s">
        <v>945</v>
      </c>
      <c r="C305" s="166" t="s">
        <v>946</v>
      </c>
      <c r="D305" s="134" t="s">
        <v>170</v>
      </c>
      <c r="E305" s="139">
        <v>1</v>
      </c>
      <c r="F305" s="146"/>
      <c r="G305" s="145">
        <f>E305*F305</f>
        <v>0</v>
      </c>
      <c r="H305" s="144" t="s">
        <v>387</v>
      </c>
      <c r="I305" s="150" t="s">
        <v>75</v>
      </c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>
        <v>21</v>
      </c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</row>
    <row r="306" spans="1:60" outlineLevel="1">
      <c r="A306" s="148"/>
      <c r="B306" s="280" t="s">
        <v>947</v>
      </c>
      <c r="C306" s="281"/>
      <c r="D306" s="282"/>
      <c r="E306" s="283"/>
      <c r="F306" s="284"/>
      <c r="G306" s="285"/>
      <c r="H306" s="144"/>
      <c r="I306" s="150"/>
      <c r="J306" s="32"/>
      <c r="K306" s="32">
        <v>1</v>
      </c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</row>
    <row r="307" spans="1:60" outlineLevel="1">
      <c r="A307" s="148">
        <v>66</v>
      </c>
      <c r="B307" s="132" t="s">
        <v>948</v>
      </c>
      <c r="C307" s="166" t="s">
        <v>949</v>
      </c>
      <c r="D307" s="134" t="s">
        <v>170</v>
      </c>
      <c r="E307" s="139">
        <v>15</v>
      </c>
      <c r="F307" s="146"/>
      <c r="G307" s="145">
        <f>E307*F307</f>
        <v>0</v>
      </c>
      <c r="H307" s="144" t="s">
        <v>387</v>
      </c>
      <c r="I307" s="150" t="s">
        <v>75</v>
      </c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>
        <v>21</v>
      </c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</row>
    <row r="308" spans="1:60" outlineLevel="1">
      <c r="A308" s="148"/>
      <c r="B308" s="280" t="s">
        <v>950</v>
      </c>
      <c r="C308" s="281"/>
      <c r="D308" s="282"/>
      <c r="E308" s="283"/>
      <c r="F308" s="284"/>
      <c r="G308" s="285"/>
      <c r="H308" s="144"/>
      <c r="I308" s="150"/>
      <c r="J308" s="32"/>
      <c r="K308" s="32">
        <v>1</v>
      </c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</row>
    <row r="309" spans="1:60" outlineLevel="1">
      <c r="A309" s="148">
        <v>67</v>
      </c>
      <c r="B309" s="132" t="s">
        <v>951</v>
      </c>
      <c r="C309" s="166" t="s">
        <v>952</v>
      </c>
      <c r="D309" s="134" t="s">
        <v>170</v>
      </c>
      <c r="E309" s="139">
        <v>15</v>
      </c>
      <c r="F309" s="146"/>
      <c r="G309" s="145">
        <f t="shared" ref="G309:G314" si="0">E309*F309</f>
        <v>0</v>
      </c>
      <c r="H309" s="144" t="s">
        <v>387</v>
      </c>
      <c r="I309" s="150" t="s">
        <v>75</v>
      </c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>
        <v>21</v>
      </c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</row>
    <row r="310" spans="1:60" outlineLevel="1">
      <c r="A310" s="148">
        <v>68</v>
      </c>
      <c r="B310" s="132" t="s">
        <v>953</v>
      </c>
      <c r="C310" s="166" t="s">
        <v>954</v>
      </c>
      <c r="D310" s="134" t="s">
        <v>170</v>
      </c>
      <c r="E310" s="139">
        <v>15</v>
      </c>
      <c r="F310" s="146"/>
      <c r="G310" s="145">
        <f t="shared" si="0"/>
        <v>0</v>
      </c>
      <c r="H310" s="144" t="s">
        <v>253</v>
      </c>
      <c r="I310" s="150" t="s">
        <v>75</v>
      </c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>
        <v>21</v>
      </c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</row>
    <row r="311" spans="1:60" ht="22.5" outlineLevel="1">
      <c r="A311" s="148">
        <v>69</v>
      </c>
      <c r="B311" s="132" t="s">
        <v>955</v>
      </c>
      <c r="C311" s="166" t="s">
        <v>956</v>
      </c>
      <c r="D311" s="134" t="s">
        <v>170</v>
      </c>
      <c r="E311" s="139">
        <v>5</v>
      </c>
      <c r="F311" s="146"/>
      <c r="G311" s="145">
        <f t="shared" si="0"/>
        <v>0</v>
      </c>
      <c r="H311" s="144" t="s">
        <v>253</v>
      </c>
      <c r="I311" s="150" t="s">
        <v>75</v>
      </c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>
        <v>21</v>
      </c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</row>
    <row r="312" spans="1:60" ht="22.5" outlineLevel="1">
      <c r="A312" s="148">
        <v>70</v>
      </c>
      <c r="B312" s="132" t="s">
        <v>957</v>
      </c>
      <c r="C312" s="166" t="s">
        <v>958</v>
      </c>
      <c r="D312" s="134" t="s">
        <v>170</v>
      </c>
      <c r="E312" s="139">
        <v>2</v>
      </c>
      <c r="F312" s="146"/>
      <c r="G312" s="145">
        <f t="shared" si="0"/>
        <v>0</v>
      </c>
      <c r="H312" s="144" t="s">
        <v>253</v>
      </c>
      <c r="I312" s="150" t="s">
        <v>75</v>
      </c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>
        <v>21</v>
      </c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</row>
    <row r="313" spans="1:60" outlineLevel="1">
      <c r="A313" s="148">
        <v>71</v>
      </c>
      <c r="B313" s="132" t="s">
        <v>959</v>
      </c>
      <c r="C313" s="166" t="s">
        <v>960</v>
      </c>
      <c r="D313" s="134" t="s">
        <v>170</v>
      </c>
      <c r="E313" s="139">
        <v>8</v>
      </c>
      <c r="F313" s="146"/>
      <c r="G313" s="145">
        <f t="shared" si="0"/>
        <v>0</v>
      </c>
      <c r="H313" s="144" t="s">
        <v>253</v>
      </c>
      <c r="I313" s="150" t="s">
        <v>75</v>
      </c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>
        <v>21</v>
      </c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</row>
    <row r="314" spans="1:60" outlineLevel="1">
      <c r="A314" s="148">
        <v>72</v>
      </c>
      <c r="B314" s="132" t="s">
        <v>961</v>
      </c>
      <c r="C314" s="166" t="s">
        <v>962</v>
      </c>
      <c r="D314" s="134" t="s">
        <v>170</v>
      </c>
      <c r="E314" s="139">
        <v>1</v>
      </c>
      <c r="F314" s="146"/>
      <c r="G314" s="145">
        <f t="shared" si="0"/>
        <v>0</v>
      </c>
      <c r="H314" s="144" t="s">
        <v>253</v>
      </c>
      <c r="I314" s="150" t="s">
        <v>75</v>
      </c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>
        <v>21</v>
      </c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</row>
    <row r="315" spans="1:60" outlineLevel="1">
      <c r="A315" s="148"/>
      <c r="B315" s="280" t="s">
        <v>396</v>
      </c>
      <c r="C315" s="281"/>
      <c r="D315" s="282"/>
      <c r="E315" s="283"/>
      <c r="F315" s="284"/>
      <c r="G315" s="285"/>
      <c r="H315" s="144"/>
      <c r="I315" s="150"/>
      <c r="J315" s="32"/>
      <c r="K315" s="32">
        <v>1</v>
      </c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</row>
    <row r="316" spans="1:60" outlineLevel="1">
      <c r="A316" s="148"/>
      <c r="B316" s="280" t="s">
        <v>268</v>
      </c>
      <c r="C316" s="281"/>
      <c r="D316" s="282"/>
      <c r="E316" s="283"/>
      <c r="F316" s="284"/>
      <c r="G316" s="285"/>
      <c r="H316" s="144"/>
      <c r="I316" s="150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</row>
    <row r="317" spans="1:60" outlineLevel="1">
      <c r="A317" s="148">
        <v>73</v>
      </c>
      <c r="B317" s="132" t="s">
        <v>397</v>
      </c>
      <c r="C317" s="166" t="s">
        <v>963</v>
      </c>
      <c r="D317" s="134" t="s">
        <v>271</v>
      </c>
      <c r="E317" s="139">
        <v>560.48</v>
      </c>
      <c r="F317" s="146"/>
      <c r="G317" s="145">
        <f>E317*F317</f>
        <v>0</v>
      </c>
      <c r="H317" s="144" t="s">
        <v>387</v>
      </c>
      <c r="I317" s="150" t="s">
        <v>75</v>
      </c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>
        <v>21</v>
      </c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</row>
    <row r="318" spans="1:60">
      <c r="A318" s="147" t="s">
        <v>66</v>
      </c>
      <c r="B318" s="131" t="s">
        <v>631</v>
      </c>
      <c r="C318" s="165" t="s">
        <v>632</v>
      </c>
      <c r="D318" s="133"/>
      <c r="E318" s="138"/>
      <c r="F318" s="286">
        <f>SUM(G319:G323)</f>
        <v>0</v>
      </c>
      <c r="G318" s="287"/>
      <c r="H318" s="143"/>
      <c r="I318" s="149"/>
    </row>
    <row r="319" spans="1:60" outlineLevel="1">
      <c r="A319" s="148">
        <v>74</v>
      </c>
      <c r="B319" s="132" t="s">
        <v>964</v>
      </c>
      <c r="C319" s="166" t="s">
        <v>965</v>
      </c>
      <c r="D319" s="134" t="s">
        <v>106</v>
      </c>
      <c r="E319" s="139">
        <v>4.5999999999999996</v>
      </c>
      <c r="F319" s="146"/>
      <c r="G319" s="145">
        <f>E319*F319</f>
        <v>0</v>
      </c>
      <c r="H319" s="144"/>
      <c r="I319" s="150" t="s">
        <v>133</v>
      </c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>
        <v>21</v>
      </c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</row>
    <row r="320" spans="1:60" outlineLevel="1">
      <c r="A320" s="148"/>
      <c r="B320" s="132"/>
      <c r="C320" s="167" t="s">
        <v>966</v>
      </c>
      <c r="D320" s="135"/>
      <c r="E320" s="140">
        <v>4.5999999999999996</v>
      </c>
      <c r="F320" s="145"/>
      <c r="G320" s="145"/>
      <c r="H320" s="144"/>
      <c r="I320" s="150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</row>
    <row r="321" spans="1:60" outlineLevel="1">
      <c r="A321" s="148"/>
      <c r="B321" s="280" t="s">
        <v>637</v>
      </c>
      <c r="C321" s="281"/>
      <c r="D321" s="282"/>
      <c r="E321" s="283"/>
      <c r="F321" s="284"/>
      <c r="G321" s="285"/>
      <c r="H321" s="144"/>
      <c r="I321" s="150"/>
      <c r="J321" s="32"/>
      <c r="K321" s="32">
        <v>1</v>
      </c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</row>
    <row r="322" spans="1:60" outlineLevel="1">
      <c r="A322" s="148"/>
      <c r="B322" s="280" t="s">
        <v>268</v>
      </c>
      <c r="C322" s="281"/>
      <c r="D322" s="282"/>
      <c r="E322" s="283"/>
      <c r="F322" s="284"/>
      <c r="G322" s="285"/>
      <c r="H322" s="144"/>
      <c r="I322" s="150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</row>
    <row r="323" spans="1:60" outlineLevel="1">
      <c r="A323" s="148">
        <v>75</v>
      </c>
      <c r="B323" s="132" t="s">
        <v>638</v>
      </c>
      <c r="C323" s="166" t="s">
        <v>398</v>
      </c>
      <c r="D323" s="134" t="s">
        <v>271</v>
      </c>
      <c r="E323" s="139">
        <v>10.119999999999999</v>
      </c>
      <c r="F323" s="146"/>
      <c r="G323" s="145">
        <f>E323*F323</f>
        <v>0</v>
      </c>
      <c r="H323" s="144" t="s">
        <v>639</v>
      </c>
      <c r="I323" s="150" t="s">
        <v>75</v>
      </c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>
        <v>21</v>
      </c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</row>
    <row r="324" spans="1:60">
      <c r="A324" s="147" t="s">
        <v>66</v>
      </c>
      <c r="B324" s="131" t="s">
        <v>967</v>
      </c>
      <c r="C324" s="165" t="s">
        <v>968</v>
      </c>
      <c r="D324" s="133"/>
      <c r="E324" s="138"/>
      <c r="F324" s="286">
        <f>SUM(G325:G364)</f>
        <v>0</v>
      </c>
      <c r="G324" s="287"/>
      <c r="H324" s="143"/>
      <c r="I324" s="149"/>
    </row>
    <row r="325" spans="1:60" outlineLevel="1">
      <c r="A325" s="148"/>
      <c r="B325" s="294" t="s">
        <v>969</v>
      </c>
      <c r="C325" s="295"/>
      <c r="D325" s="296"/>
      <c r="E325" s="297"/>
      <c r="F325" s="298"/>
      <c r="G325" s="299"/>
      <c r="H325" s="144"/>
      <c r="I325" s="150"/>
      <c r="J325" s="32"/>
      <c r="K325" s="32">
        <v>1</v>
      </c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</row>
    <row r="326" spans="1:60" outlineLevel="1">
      <c r="A326" s="148">
        <v>76</v>
      </c>
      <c r="B326" s="132" t="s">
        <v>970</v>
      </c>
      <c r="C326" s="166" t="s">
        <v>971</v>
      </c>
      <c r="D326" s="134" t="s">
        <v>81</v>
      </c>
      <c r="E326" s="139">
        <v>71.27</v>
      </c>
      <c r="F326" s="146"/>
      <c r="G326" s="145">
        <f>E326*F326</f>
        <v>0</v>
      </c>
      <c r="H326" s="144" t="s">
        <v>972</v>
      </c>
      <c r="I326" s="150" t="s">
        <v>75</v>
      </c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>
        <v>21</v>
      </c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</row>
    <row r="327" spans="1:60" outlineLevel="1">
      <c r="A327" s="148"/>
      <c r="B327" s="132"/>
      <c r="C327" s="167" t="s">
        <v>973</v>
      </c>
      <c r="D327" s="135"/>
      <c r="E327" s="140"/>
      <c r="F327" s="145"/>
      <c r="G327" s="145"/>
      <c r="H327" s="144"/>
      <c r="I327" s="150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</row>
    <row r="328" spans="1:60" ht="22.5" outlineLevel="1">
      <c r="A328" s="148"/>
      <c r="B328" s="132"/>
      <c r="C328" s="167" t="s">
        <v>974</v>
      </c>
      <c r="D328" s="135"/>
      <c r="E328" s="140">
        <v>71.27</v>
      </c>
      <c r="F328" s="145"/>
      <c r="G328" s="145"/>
      <c r="H328" s="144"/>
      <c r="I328" s="150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</row>
    <row r="329" spans="1:60" outlineLevel="1">
      <c r="A329" s="148"/>
      <c r="B329" s="280" t="s">
        <v>975</v>
      </c>
      <c r="C329" s="281"/>
      <c r="D329" s="282"/>
      <c r="E329" s="283"/>
      <c r="F329" s="284"/>
      <c r="G329" s="285"/>
      <c r="H329" s="144"/>
      <c r="I329" s="150"/>
      <c r="J329" s="32"/>
      <c r="K329" s="32">
        <v>1</v>
      </c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</row>
    <row r="330" spans="1:60" outlineLevel="1">
      <c r="A330" s="148">
        <v>77</v>
      </c>
      <c r="B330" s="132" t="s">
        <v>976</v>
      </c>
      <c r="C330" s="166" t="s">
        <v>977</v>
      </c>
      <c r="D330" s="134" t="s">
        <v>106</v>
      </c>
      <c r="E330" s="139">
        <v>60.7</v>
      </c>
      <c r="F330" s="146"/>
      <c r="G330" s="145">
        <f>E330*F330</f>
        <v>0</v>
      </c>
      <c r="H330" s="144" t="s">
        <v>972</v>
      </c>
      <c r="I330" s="150" t="s">
        <v>75</v>
      </c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>
        <v>21</v>
      </c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</row>
    <row r="331" spans="1:60" outlineLevel="1">
      <c r="A331" s="148"/>
      <c r="B331" s="132"/>
      <c r="C331" s="167" t="s">
        <v>978</v>
      </c>
      <c r="D331" s="135"/>
      <c r="E331" s="140"/>
      <c r="F331" s="145"/>
      <c r="G331" s="145"/>
      <c r="H331" s="144"/>
      <c r="I331" s="150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</row>
    <row r="332" spans="1:60" ht="22.5" outlineLevel="1">
      <c r="A332" s="148"/>
      <c r="B332" s="132"/>
      <c r="C332" s="167" t="s">
        <v>979</v>
      </c>
      <c r="D332" s="135"/>
      <c r="E332" s="140">
        <v>60.7</v>
      </c>
      <c r="F332" s="145"/>
      <c r="G332" s="145"/>
      <c r="H332" s="144"/>
      <c r="I332" s="150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</row>
    <row r="333" spans="1:60" outlineLevel="1">
      <c r="A333" s="148"/>
      <c r="B333" s="280" t="s">
        <v>980</v>
      </c>
      <c r="C333" s="281"/>
      <c r="D333" s="282"/>
      <c r="E333" s="283"/>
      <c r="F333" s="284"/>
      <c r="G333" s="285"/>
      <c r="H333" s="144"/>
      <c r="I333" s="150"/>
      <c r="J333" s="32"/>
      <c r="K333" s="32">
        <v>1</v>
      </c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</row>
    <row r="334" spans="1:60" outlineLevel="1">
      <c r="A334" s="148">
        <v>78</v>
      </c>
      <c r="B334" s="132" t="s">
        <v>981</v>
      </c>
      <c r="C334" s="166" t="s">
        <v>982</v>
      </c>
      <c r="D334" s="134" t="s">
        <v>81</v>
      </c>
      <c r="E334" s="139">
        <v>71.27</v>
      </c>
      <c r="F334" s="146"/>
      <c r="G334" s="145">
        <f>E334*F334</f>
        <v>0</v>
      </c>
      <c r="H334" s="144" t="s">
        <v>972</v>
      </c>
      <c r="I334" s="150" t="s">
        <v>75</v>
      </c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>
        <v>21</v>
      </c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</row>
    <row r="335" spans="1:60" outlineLevel="1">
      <c r="A335" s="148"/>
      <c r="B335" s="132"/>
      <c r="C335" s="167" t="s">
        <v>983</v>
      </c>
      <c r="D335" s="135"/>
      <c r="E335" s="140"/>
      <c r="F335" s="145"/>
      <c r="G335" s="145"/>
      <c r="H335" s="144"/>
      <c r="I335" s="150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</row>
    <row r="336" spans="1:60" ht="22.5" outlineLevel="1">
      <c r="A336" s="148"/>
      <c r="B336" s="132"/>
      <c r="C336" s="167" t="s">
        <v>974</v>
      </c>
      <c r="D336" s="135"/>
      <c r="E336" s="140">
        <v>71.27</v>
      </c>
      <c r="F336" s="145"/>
      <c r="G336" s="145"/>
      <c r="H336" s="144"/>
      <c r="I336" s="150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</row>
    <row r="337" spans="1:60" outlineLevel="1">
      <c r="A337" s="148"/>
      <c r="B337" s="280" t="s">
        <v>984</v>
      </c>
      <c r="C337" s="281"/>
      <c r="D337" s="282"/>
      <c r="E337" s="283"/>
      <c r="F337" s="284"/>
      <c r="G337" s="285"/>
      <c r="H337" s="144"/>
      <c r="I337" s="150"/>
      <c r="J337" s="32"/>
      <c r="K337" s="32">
        <v>1</v>
      </c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</row>
    <row r="338" spans="1:60" outlineLevel="1">
      <c r="A338" s="148"/>
      <c r="B338" s="280" t="s">
        <v>985</v>
      </c>
      <c r="C338" s="281"/>
      <c r="D338" s="282"/>
      <c r="E338" s="283"/>
      <c r="F338" s="284"/>
      <c r="G338" s="285"/>
      <c r="H338" s="144"/>
      <c r="I338" s="150"/>
      <c r="J338" s="32"/>
      <c r="K338" s="32">
        <v>2</v>
      </c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</row>
    <row r="339" spans="1:60" ht="22.5" outlineLevel="1">
      <c r="A339" s="148">
        <v>79</v>
      </c>
      <c r="B339" s="132" t="s">
        <v>986</v>
      </c>
      <c r="C339" s="166" t="s">
        <v>987</v>
      </c>
      <c r="D339" s="134" t="s">
        <v>106</v>
      </c>
      <c r="E339" s="139">
        <v>7.8</v>
      </c>
      <c r="F339" s="146"/>
      <c r="G339" s="145">
        <f>E339*F339</f>
        <v>0</v>
      </c>
      <c r="H339" s="144" t="s">
        <v>972</v>
      </c>
      <c r="I339" s="150" t="s">
        <v>75</v>
      </c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>
        <v>21</v>
      </c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</row>
    <row r="340" spans="1:60" outlineLevel="1">
      <c r="A340" s="148"/>
      <c r="B340" s="132"/>
      <c r="C340" s="167" t="s">
        <v>988</v>
      </c>
      <c r="D340" s="135"/>
      <c r="E340" s="140">
        <v>7.8</v>
      </c>
      <c r="F340" s="145"/>
      <c r="G340" s="145"/>
      <c r="H340" s="144"/>
      <c r="I340" s="150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</row>
    <row r="341" spans="1:60" outlineLevel="1">
      <c r="A341" s="148"/>
      <c r="B341" s="280" t="s">
        <v>989</v>
      </c>
      <c r="C341" s="281"/>
      <c r="D341" s="282"/>
      <c r="E341" s="283"/>
      <c r="F341" s="284"/>
      <c r="G341" s="285"/>
      <c r="H341" s="144"/>
      <c r="I341" s="150"/>
      <c r="J341" s="32"/>
      <c r="K341" s="32">
        <v>1</v>
      </c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</row>
    <row r="342" spans="1:60" outlineLevel="1">
      <c r="A342" s="148">
        <v>80</v>
      </c>
      <c r="B342" s="132" t="s">
        <v>990</v>
      </c>
      <c r="C342" s="166" t="s">
        <v>991</v>
      </c>
      <c r="D342" s="134" t="s">
        <v>106</v>
      </c>
      <c r="E342" s="139">
        <v>127.29</v>
      </c>
      <c r="F342" s="146"/>
      <c r="G342" s="145">
        <f>E342*F342</f>
        <v>0</v>
      </c>
      <c r="H342" s="144" t="s">
        <v>972</v>
      </c>
      <c r="I342" s="150" t="s">
        <v>75</v>
      </c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>
        <v>21</v>
      </c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</row>
    <row r="343" spans="1:60" outlineLevel="1">
      <c r="A343" s="148"/>
      <c r="B343" s="132"/>
      <c r="C343" s="288" t="s">
        <v>992</v>
      </c>
      <c r="D343" s="277"/>
      <c r="E343" s="278"/>
      <c r="F343" s="279"/>
      <c r="G343" s="289"/>
      <c r="H343" s="144"/>
      <c r="I343" s="150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129" t="str">
        <f>C343</f>
        <v>vč. dodávky a montáže silikonu.</v>
      </c>
      <c r="BB343" s="32"/>
      <c r="BC343" s="32"/>
      <c r="BD343" s="32"/>
      <c r="BE343" s="32"/>
      <c r="BF343" s="32"/>
      <c r="BG343" s="32"/>
      <c r="BH343" s="32"/>
    </row>
    <row r="344" spans="1:60" outlineLevel="1">
      <c r="A344" s="148"/>
      <c r="B344" s="132"/>
      <c r="C344" s="167" t="s">
        <v>983</v>
      </c>
      <c r="D344" s="135"/>
      <c r="E344" s="140"/>
      <c r="F344" s="145"/>
      <c r="G344" s="145"/>
      <c r="H344" s="144"/>
      <c r="I344" s="150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</row>
    <row r="345" spans="1:60" ht="33.75" outlineLevel="1">
      <c r="A345" s="148"/>
      <c r="B345" s="132"/>
      <c r="C345" s="167" t="s">
        <v>993</v>
      </c>
      <c r="D345" s="135"/>
      <c r="E345" s="140">
        <v>66.59</v>
      </c>
      <c r="F345" s="145"/>
      <c r="G345" s="145"/>
      <c r="H345" s="144"/>
      <c r="I345" s="150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</row>
    <row r="346" spans="1:60" ht="22.5" outlineLevel="1">
      <c r="A346" s="148"/>
      <c r="B346" s="132"/>
      <c r="C346" s="167" t="s">
        <v>979</v>
      </c>
      <c r="D346" s="135"/>
      <c r="E346" s="140">
        <v>60.7</v>
      </c>
      <c r="F346" s="145"/>
      <c r="G346" s="145"/>
      <c r="H346" s="144"/>
      <c r="I346" s="150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</row>
    <row r="347" spans="1:60" outlineLevel="1">
      <c r="A347" s="148"/>
      <c r="B347" s="280" t="s">
        <v>994</v>
      </c>
      <c r="C347" s="281"/>
      <c r="D347" s="282"/>
      <c r="E347" s="283"/>
      <c r="F347" s="284"/>
      <c r="G347" s="285"/>
      <c r="H347" s="144"/>
      <c r="I347" s="150"/>
      <c r="J347" s="32"/>
      <c r="K347" s="32">
        <v>1</v>
      </c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</row>
    <row r="348" spans="1:60" outlineLevel="1">
      <c r="A348" s="148">
        <v>81</v>
      </c>
      <c r="B348" s="132" t="s">
        <v>995</v>
      </c>
      <c r="C348" s="166" t="s">
        <v>996</v>
      </c>
      <c r="D348" s="134" t="s">
        <v>81</v>
      </c>
      <c r="E348" s="139">
        <v>23.16</v>
      </c>
      <c r="F348" s="146"/>
      <c r="G348" s="145">
        <f>E348*F348</f>
        <v>0</v>
      </c>
      <c r="H348" s="144" t="s">
        <v>972</v>
      </c>
      <c r="I348" s="150" t="s">
        <v>75</v>
      </c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>
        <v>21</v>
      </c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</row>
    <row r="349" spans="1:60" outlineLevel="1">
      <c r="A349" s="148"/>
      <c r="B349" s="132"/>
      <c r="C349" s="167" t="s">
        <v>983</v>
      </c>
      <c r="D349" s="135"/>
      <c r="E349" s="140"/>
      <c r="F349" s="145"/>
      <c r="G349" s="145"/>
      <c r="H349" s="144"/>
      <c r="I349" s="150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</row>
    <row r="350" spans="1:60" ht="22.5" outlineLevel="1">
      <c r="A350" s="148"/>
      <c r="B350" s="132"/>
      <c r="C350" s="167" t="s">
        <v>997</v>
      </c>
      <c r="D350" s="135"/>
      <c r="E350" s="140">
        <v>23.16</v>
      </c>
      <c r="F350" s="145"/>
      <c r="G350" s="145"/>
      <c r="H350" s="144"/>
      <c r="I350" s="150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</row>
    <row r="351" spans="1:60" outlineLevel="1">
      <c r="A351" s="148">
        <v>82</v>
      </c>
      <c r="B351" s="132" t="s">
        <v>998</v>
      </c>
      <c r="C351" s="166" t="s">
        <v>999</v>
      </c>
      <c r="D351" s="134" t="s">
        <v>81</v>
      </c>
      <c r="E351" s="139">
        <v>40.79</v>
      </c>
      <c r="F351" s="146"/>
      <c r="G351" s="145">
        <f>E351*F351</f>
        <v>0</v>
      </c>
      <c r="H351" s="144" t="s">
        <v>972</v>
      </c>
      <c r="I351" s="150" t="s">
        <v>75</v>
      </c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>
        <v>21</v>
      </c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</row>
    <row r="352" spans="1:60" outlineLevel="1">
      <c r="A352" s="148"/>
      <c r="B352" s="132"/>
      <c r="C352" s="167" t="s">
        <v>983</v>
      </c>
      <c r="D352" s="135"/>
      <c r="E352" s="140"/>
      <c r="F352" s="145"/>
      <c r="G352" s="145"/>
      <c r="H352" s="144"/>
      <c r="I352" s="150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</row>
    <row r="353" spans="1:60" outlineLevel="1">
      <c r="A353" s="148"/>
      <c r="B353" s="132"/>
      <c r="C353" s="167" t="s">
        <v>1000</v>
      </c>
      <c r="D353" s="135"/>
      <c r="E353" s="140">
        <v>40.79</v>
      </c>
      <c r="F353" s="145"/>
      <c r="G353" s="145"/>
      <c r="H353" s="144"/>
      <c r="I353" s="150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</row>
    <row r="354" spans="1:60" outlineLevel="1">
      <c r="A354" s="148">
        <v>83</v>
      </c>
      <c r="B354" s="132" t="s">
        <v>1001</v>
      </c>
      <c r="C354" s="166" t="s">
        <v>1002</v>
      </c>
      <c r="D354" s="134" t="s">
        <v>81</v>
      </c>
      <c r="E354" s="139">
        <v>30.48</v>
      </c>
      <c r="F354" s="146"/>
      <c r="G354" s="145">
        <f>E354*F354</f>
        <v>0</v>
      </c>
      <c r="H354" s="144" t="s">
        <v>972</v>
      </c>
      <c r="I354" s="150" t="s">
        <v>75</v>
      </c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>
        <v>21</v>
      </c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</row>
    <row r="355" spans="1:60" outlineLevel="1">
      <c r="A355" s="148"/>
      <c r="B355" s="132"/>
      <c r="C355" s="167" t="s">
        <v>983</v>
      </c>
      <c r="D355" s="135"/>
      <c r="E355" s="140"/>
      <c r="F355" s="145"/>
      <c r="G355" s="145"/>
      <c r="H355" s="144"/>
      <c r="I355" s="150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</row>
    <row r="356" spans="1:60" outlineLevel="1">
      <c r="A356" s="148"/>
      <c r="B356" s="132"/>
      <c r="C356" s="167" t="s">
        <v>1003</v>
      </c>
      <c r="D356" s="135"/>
      <c r="E356" s="140">
        <v>30.48</v>
      </c>
      <c r="F356" s="145"/>
      <c r="G356" s="145"/>
      <c r="H356" s="144"/>
      <c r="I356" s="150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</row>
    <row r="357" spans="1:60" ht="22.5" outlineLevel="1">
      <c r="A357" s="148">
        <v>84</v>
      </c>
      <c r="B357" s="132" t="s">
        <v>1004</v>
      </c>
      <c r="C357" s="166" t="s">
        <v>1005</v>
      </c>
      <c r="D357" s="134" t="s">
        <v>81</v>
      </c>
      <c r="E357" s="139">
        <v>78.397000000000006</v>
      </c>
      <c r="F357" s="146"/>
      <c r="G357" s="145">
        <f>E357*F357</f>
        <v>0</v>
      </c>
      <c r="H357" s="144" t="s">
        <v>253</v>
      </c>
      <c r="I357" s="150" t="s">
        <v>75</v>
      </c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>
        <v>21</v>
      </c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</row>
    <row r="358" spans="1:60" outlineLevel="1">
      <c r="A358" s="148"/>
      <c r="B358" s="132"/>
      <c r="C358" s="167" t="s">
        <v>1006</v>
      </c>
      <c r="D358" s="135"/>
      <c r="E358" s="140"/>
      <c r="F358" s="145"/>
      <c r="G358" s="145"/>
      <c r="H358" s="144"/>
      <c r="I358" s="150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</row>
    <row r="359" spans="1:60" ht="22.5" outlineLevel="1">
      <c r="A359" s="148"/>
      <c r="B359" s="132"/>
      <c r="C359" s="167" t="s">
        <v>1007</v>
      </c>
      <c r="D359" s="135"/>
      <c r="E359" s="140">
        <v>78.397000000000006</v>
      </c>
      <c r="F359" s="145"/>
      <c r="G359" s="145"/>
      <c r="H359" s="144"/>
      <c r="I359" s="150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</row>
    <row r="360" spans="1:60" ht="22.5" outlineLevel="1">
      <c r="A360" s="148">
        <v>85</v>
      </c>
      <c r="B360" s="132" t="s">
        <v>1008</v>
      </c>
      <c r="C360" s="166" t="s">
        <v>1009</v>
      </c>
      <c r="D360" s="134" t="s">
        <v>170</v>
      </c>
      <c r="E360" s="139">
        <v>212.45</v>
      </c>
      <c r="F360" s="146"/>
      <c r="G360" s="145">
        <f>E360*F360</f>
        <v>0</v>
      </c>
      <c r="H360" s="144" t="s">
        <v>253</v>
      </c>
      <c r="I360" s="150" t="s">
        <v>75</v>
      </c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>
        <v>21</v>
      </c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</row>
    <row r="361" spans="1:60" outlineLevel="1">
      <c r="A361" s="148"/>
      <c r="B361" s="132"/>
      <c r="C361" s="167" t="s">
        <v>1010</v>
      </c>
      <c r="D361" s="135"/>
      <c r="E361" s="140">
        <v>212.45</v>
      </c>
      <c r="F361" s="145"/>
      <c r="G361" s="145"/>
      <c r="H361" s="144"/>
      <c r="I361" s="150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</row>
    <row r="362" spans="1:60" outlineLevel="1">
      <c r="A362" s="148"/>
      <c r="B362" s="280" t="s">
        <v>1011</v>
      </c>
      <c r="C362" s="281"/>
      <c r="D362" s="282"/>
      <c r="E362" s="283"/>
      <c r="F362" s="284"/>
      <c r="G362" s="285"/>
      <c r="H362" s="144"/>
      <c r="I362" s="150"/>
      <c r="J362" s="32"/>
      <c r="K362" s="32">
        <v>1</v>
      </c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</row>
    <row r="363" spans="1:60" outlineLevel="1">
      <c r="A363" s="148"/>
      <c r="B363" s="280" t="s">
        <v>268</v>
      </c>
      <c r="C363" s="281"/>
      <c r="D363" s="282"/>
      <c r="E363" s="283"/>
      <c r="F363" s="284"/>
      <c r="G363" s="285"/>
      <c r="H363" s="144"/>
      <c r="I363" s="150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</row>
    <row r="364" spans="1:60" outlineLevel="1">
      <c r="A364" s="148">
        <v>86</v>
      </c>
      <c r="B364" s="132" t="s">
        <v>1012</v>
      </c>
      <c r="C364" s="166" t="s">
        <v>398</v>
      </c>
      <c r="D364" s="134" t="s">
        <v>271</v>
      </c>
      <c r="E364" s="139">
        <v>746.25869999999998</v>
      </c>
      <c r="F364" s="146"/>
      <c r="G364" s="145">
        <f>E364*F364</f>
        <v>0</v>
      </c>
      <c r="H364" s="144" t="s">
        <v>972</v>
      </c>
      <c r="I364" s="150" t="s">
        <v>75</v>
      </c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>
        <v>21</v>
      </c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</row>
    <row r="365" spans="1:60">
      <c r="A365" s="147" t="s">
        <v>66</v>
      </c>
      <c r="B365" s="131" t="s">
        <v>1013</v>
      </c>
      <c r="C365" s="165" t="s">
        <v>1014</v>
      </c>
      <c r="D365" s="133"/>
      <c r="E365" s="138"/>
      <c r="F365" s="286">
        <f>SUM(G366:G393)</f>
        <v>0</v>
      </c>
      <c r="G365" s="287"/>
      <c r="H365" s="143"/>
      <c r="I365" s="149"/>
    </row>
    <row r="366" spans="1:60" outlineLevel="1">
      <c r="A366" s="148"/>
      <c r="B366" s="294" t="s">
        <v>1015</v>
      </c>
      <c r="C366" s="295"/>
      <c r="D366" s="296"/>
      <c r="E366" s="297"/>
      <c r="F366" s="298"/>
      <c r="G366" s="299"/>
      <c r="H366" s="144"/>
      <c r="I366" s="150"/>
      <c r="J366" s="32"/>
      <c r="K366" s="32">
        <v>1</v>
      </c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</row>
    <row r="367" spans="1:60" outlineLevel="1">
      <c r="A367" s="148">
        <v>87</v>
      </c>
      <c r="B367" s="132" t="s">
        <v>1016</v>
      </c>
      <c r="C367" s="166" t="s">
        <v>1017</v>
      </c>
      <c r="D367" s="134" t="s">
        <v>106</v>
      </c>
      <c r="E367" s="139">
        <v>86.2</v>
      </c>
      <c r="F367" s="146"/>
      <c r="G367" s="145">
        <f>E367*F367</f>
        <v>0</v>
      </c>
      <c r="H367" s="144" t="s">
        <v>1018</v>
      </c>
      <c r="I367" s="150" t="s">
        <v>75</v>
      </c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>
        <v>21</v>
      </c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</row>
    <row r="368" spans="1:60" outlineLevel="1">
      <c r="A368" s="148"/>
      <c r="B368" s="132"/>
      <c r="C368" s="167" t="s">
        <v>1019</v>
      </c>
      <c r="D368" s="135"/>
      <c r="E368" s="140"/>
      <c r="F368" s="145"/>
      <c r="G368" s="145"/>
      <c r="H368" s="144"/>
      <c r="I368" s="150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</row>
    <row r="369" spans="1:60" ht="22.5" outlineLevel="1">
      <c r="A369" s="148"/>
      <c r="B369" s="132"/>
      <c r="C369" s="167" t="s">
        <v>1020</v>
      </c>
      <c r="D369" s="135"/>
      <c r="E369" s="140">
        <v>86.2</v>
      </c>
      <c r="F369" s="145"/>
      <c r="G369" s="145"/>
      <c r="H369" s="144"/>
      <c r="I369" s="150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</row>
    <row r="370" spans="1:60" outlineLevel="1">
      <c r="A370" s="148"/>
      <c r="B370" s="280" t="s">
        <v>1021</v>
      </c>
      <c r="C370" s="281"/>
      <c r="D370" s="282"/>
      <c r="E370" s="283"/>
      <c r="F370" s="284"/>
      <c r="G370" s="285"/>
      <c r="H370" s="144"/>
      <c r="I370" s="150"/>
      <c r="J370" s="32"/>
      <c r="K370" s="32">
        <v>1</v>
      </c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</row>
    <row r="371" spans="1:60" outlineLevel="1">
      <c r="A371" s="148">
        <v>88</v>
      </c>
      <c r="B371" s="132" t="s">
        <v>1022</v>
      </c>
      <c r="C371" s="166" t="s">
        <v>1023</v>
      </c>
      <c r="D371" s="134" t="s">
        <v>106</v>
      </c>
      <c r="E371" s="139">
        <v>85.96</v>
      </c>
      <c r="F371" s="146"/>
      <c r="G371" s="145">
        <f>E371*F371</f>
        <v>0</v>
      </c>
      <c r="H371" s="144" t="s">
        <v>1018</v>
      </c>
      <c r="I371" s="150" t="s">
        <v>75</v>
      </c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>
        <v>21</v>
      </c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</row>
    <row r="372" spans="1:60" outlineLevel="1">
      <c r="A372" s="148"/>
      <c r="B372" s="132"/>
      <c r="C372" s="167" t="s">
        <v>1024</v>
      </c>
      <c r="D372" s="135"/>
      <c r="E372" s="140"/>
      <c r="F372" s="145"/>
      <c r="G372" s="145"/>
      <c r="H372" s="144"/>
      <c r="I372" s="150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</row>
    <row r="373" spans="1:60" ht="22.5" outlineLevel="1">
      <c r="A373" s="148"/>
      <c r="B373" s="132"/>
      <c r="C373" s="167" t="s">
        <v>1025</v>
      </c>
      <c r="D373" s="135"/>
      <c r="E373" s="140">
        <v>85.96</v>
      </c>
      <c r="F373" s="145"/>
      <c r="G373" s="145"/>
      <c r="H373" s="144"/>
      <c r="I373" s="150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</row>
    <row r="374" spans="1:60" outlineLevel="1">
      <c r="A374" s="148"/>
      <c r="B374" s="280" t="s">
        <v>1026</v>
      </c>
      <c r="C374" s="281"/>
      <c r="D374" s="282"/>
      <c r="E374" s="283"/>
      <c r="F374" s="284"/>
      <c r="G374" s="285"/>
      <c r="H374" s="144"/>
      <c r="I374" s="150"/>
      <c r="J374" s="32"/>
      <c r="K374" s="32">
        <v>1</v>
      </c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</row>
    <row r="375" spans="1:60" outlineLevel="1">
      <c r="A375" s="148">
        <v>89</v>
      </c>
      <c r="B375" s="132" t="s">
        <v>1027</v>
      </c>
      <c r="C375" s="166" t="s">
        <v>1028</v>
      </c>
      <c r="D375" s="134" t="s">
        <v>81</v>
      </c>
      <c r="E375" s="139">
        <v>94.43</v>
      </c>
      <c r="F375" s="146"/>
      <c r="G375" s="145">
        <f>E375*F375</f>
        <v>0</v>
      </c>
      <c r="H375" s="144" t="s">
        <v>1018</v>
      </c>
      <c r="I375" s="150" t="s">
        <v>75</v>
      </c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>
        <v>21</v>
      </c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</row>
    <row r="376" spans="1:60" outlineLevel="1">
      <c r="A376" s="148"/>
      <c r="B376" s="132"/>
      <c r="C376" s="167" t="s">
        <v>1029</v>
      </c>
      <c r="D376" s="135"/>
      <c r="E376" s="140"/>
      <c r="F376" s="145"/>
      <c r="G376" s="145"/>
      <c r="H376" s="144"/>
      <c r="I376" s="150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</row>
    <row r="377" spans="1:60" outlineLevel="1">
      <c r="A377" s="148"/>
      <c r="B377" s="132"/>
      <c r="C377" s="167" t="s">
        <v>805</v>
      </c>
      <c r="D377" s="135"/>
      <c r="E377" s="140">
        <v>94.43</v>
      </c>
      <c r="F377" s="145"/>
      <c r="G377" s="145"/>
      <c r="H377" s="144"/>
      <c r="I377" s="150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</row>
    <row r="378" spans="1:60" outlineLevel="1">
      <c r="A378" s="148"/>
      <c r="B378" s="280" t="s">
        <v>1030</v>
      </c>
      <c r="C378" s="281"/>
      <c r="D378" s="282"/>
      <c r="E378" s="283"/>
      <c r="F378" s="284"/>
      <c r="G378" s="285"/>
      <c r="H378" s="144"/>
      <c r="I378" s="150"/>
      <c r="J378" s="32"/>
      <c r="K378" s="32">
        <v>1</v>
      </c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</row>
    <row r="379" spans="1:60" outlineLevel="1">
      <c r="A379" s="148"/>
      <c r="B379" s="280" t="s">
        <v>1031</v>
      </c>
      <c r="C379" s="281"/>
      <c r="D379" s="282"/>
      <c r="E379" s="283"/>
      <c r="F379" s="284"/>
      <c r="G379" s="285"/>
      <c r="H379" s="144"/>
      <c r="I379" s="150"/>
      <c r="J379" s="32"/>
      <c r="K379" s="32">
        <v>2</v>
      </c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</row>
    <row r="380" spans="1:60" ht="22.5" outlineLevel="1">
      <c r="A380" s="148">
        <v>90</v>
      </c>
      <c r="B380" s="132" t="s">
        <v>1032</v>
      </c>
      <c r="C380" s="166" t="s">
        <v>1033</v>
      </c>
      <c r="D380" s="134" t="s">
        <v>81</v>
      </c>
      <c r="E380" s="139">
        <v>94.43</v>
      </c>
      <c r="F380" s="146"/>
      <c r="G380" s="145">
        <f>E380*F380</f>
        <v>0</v>
      </c>
      <c r="H380" s="144" t="s">
        <v>1018</v>
      </c>
      <c r="I380" s="150" t="s">
        <v>75</v>
      </c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>
        <v>21</v>
      </c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</row>
    <row r="381" spans="1:60" outlineLevel="1">
      <c r="A381" s="148"/>
      <c r="B381" s="132"/>
      <c r="C381" s="167" t="s">
        <v>1034</v>
      </c>
      <c r="D381" s="135"/>
      <c r="E381" s="140"/>
      <c r="F381" s="145"/>
      <c r="G381" s="145"/>
      <c r="H381" s="144"/>
      <c r="I381" s="150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</row>
    <row r="382" spans="1:60" outlineLevel="1">
      <c r="A382" s="148"/>
      <c r="B382" s="132"/>
      <c r="C382" s="167" t="s">
        <v>1035</v>
      </c>
      <c r="D382" s="135"/>
      <c r="E382" s="140">
        <v>94.43</v>
      </c>
      <c r="F382" s="145"/>
      <c r="G382" s="145"/>
      <c r="H382" s="144"/>
      <c r="I382" s="150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</row>
    <row r="383" spans="1:60" outlineLevel="1">
      <c r="A383" s="148"/>
      <c r="B383" s="280" t="s">
        <v>1036</v>
      </c>
      <c r="C383" s="281"/>
      <c r="D383" s="282"/>
      <c r="E383" s="283"/>
      <c r="F383" s="284"/>
      <c r="G383" s="285"/>
      <c r="H383" s="144"/>
      <c r="I383" s="150"/>
      <c r="J383" s="32"/>
      <c r="K383" s="32">
        <v>1</v>
      </c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</row>
    <row r="384" spans="1:60" ht="22.5" outlineLevel="1">
      <c r="A384" s="148">
        <v>91</v>
      </c>
      <c r="B384" s="132" t="s">
        <v>1037</v>
      </c>
      <c r="C384" s="166" t="s">
        <v>1038</v>
      </c>
      <c r="D384" s="134" t="s">
        <v>106</v>
      </c>
      <c r="E384" s="139">
        <v>4.5</v>
      </c>
      <c r="F384" s="146"/>
      <c r="G384" s="145">
        <f>E384*F384</f>
        <v>0</v>
      </c>
      <c r="H384" s="144" t="s">
        <v>1018</v>
      </c>
      <c r="I384" s="150" t="s">
        <v>75</v>
      </c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>
        <v>21</v>
      </c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</row>
    <row r="385" spans="1:60" outlineLevel="1">
      <c r="A385" s="148"/>
      <c r="B385" s="132"/>
      <c r="C385" s="167" t="s">
        <v>1039</v>
      </c>
      <c r="D385" s="135"/>
      <c r="E385" s="140">
        <v>4.5</v>
      </c>
      <c r="F385" s="145"/>
      <c r="G385" s="145"/>
      <c r="H385" s="144"/>
      <c r="I385" s="150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</row>
    <row r="386" spans="1:60" outlineLevel="1">
      <c r="A386" s="148"/>
      <c r="B386" s="280" t="s">
        <v>1040</v>
      </c>
      <c r="C386" s="281"/>
      <c r="D386" s="282"/>
      <c r="E386" s="283"/>
      <c r="F386" s="284"/>
      <c r="G386" s="285"/>
      <c r="H386" s="144"/>
      <c r="I386" s="150"/>
      <c r="J386" s="32"/>
      <c r="K386" s="32">
        <v>1</v>
      </c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</row>
    <row r="387" spans="1:60" outlineLevel="1">
      <c r="A387" s="148">
        <v>92</v>
      </c>
      <c r="B387" s="132" t="s">
        <v>1041</v>
      </c>
      <c r="C387" s="166" t="s">
        <v>1042</v>
      </c>
      <c r="D387" s="134" t="s">
        <v>106</v>
      </c>
      <c r="E387" s="139">
        <v>25</v>
      </c>
      <c r="F387" s="146"/>
      <c r="G387" s="145">
        <f>E387*F387</f>
        <v>0</v>
      </c>
      <c r="H387" s="144" t="s">
        <v>1018</v>
      </c>
      <c r="I387" s="150" t="s">
        <v>75</v>
      </c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>
        <v>21</v>
      </c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</row>
    <row r="388" spans="1:60" outlineLevel="1">
      <c r="A388" s="148">
        <v>93</v>
      </c>
      <c r="B388" s="132" t="s">
        <v>1043</v>
      </c>
      <c r="C388" s="166" t="s">
        <v>1044</v>
      </c>
      <c r="D388" s="134" t="s">
        <v>81</v>
      </c>
      <c r="E388" s="139">
        <v>94.43</v>
      </c>
      <c r="F388" s="146"/>
      <c r="G388" s="145">
        <f>E388*F388</f>
        <v>0</v>
      </c>
      <c r="H388" s="144"/>
      <c r="I388" s="150" t="s">
        <v>133</v>
      </c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>
        <v>21</v>
      </c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</row>
    <row r="389" spans="1:60" outlineLevel="1">
      <c r="A389" s="148"/>
      <c r="B389" s="132"/>
      <c r="C389" s="167" t="s">
        <v>1045</v>
      </c>
      <c r="D389" s="135"/>
      <c r="E389" s="140"/>
      <c r="F389" s="145"/>
      <c r="G389" s="145"/>
      <c r="H389" s="144"/>
      <c r="I389" s="150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</row>
    <row r="390" spans="1:60" outlineLevel="1">
      <c r="A390" s="148"/>
      <c r="B390" s="132"/>
      <c r="C390" s="167" t="s">
        <v>1035</v>
      </c>
      <c r="D390" s="135"/>
      <c r="E390" s="140">
        <v>94.43</v>
      </c>
      <c r="F390" s="145"/>
      <c r="G390" s="145"/>
      <c r="H390" s="144"/>
      <c r="I390" s="150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</row>
    <row r="391" spans="1:60" outlineLevel="1">
      <c r="A391" s="148"/>
      <c r="B391" s="280" t="s">
        <v>1046</v>
      </c>
      <c r="C391" s="281"/>
      <c r="D391" s="282"/>
      <c r="E391" s="283"/>
      <c r="F391" s="284"/>
      <c r="G391" s="285"/>
      <c r="H391" s="144"/>
      <c r="I391" s="150"/>
      <c r="J391" s="32"/>
      <c r="K391" s="32">
        <v>1</v>
      </c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</row>
    <row r="392" spans="1:60" outlineLevel="1">
      <c r="A392" s="148"/>
      <c r="B392" s="280" t="s">
        <v>1047</v>
      </c>
      <c r="C392" s="281"/>
      <c r="D392" s="282"/>
      <c r="E392" s="283"/>
      <c r="F392" s="284"/>
      <c r="G392" s="285"/>
      <c r="H392" s="144"/>
      <c r="I392" s="150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</row>
    <row r="393" spans="1:60" outlineLevel="1">
      <c r="A393" s="148">
        <v>94</v>
      </c>
      <c r="B393" s="132" t="s">
        <v>1048</v>
      </c>
      <c r="C393" s="166" t="s">
        <v>398</v>
      </c>
      <c r="D393" s="134" t="s">
        <v>271</v>
      </c>
      <c r="E393" s="139">
        <v>673.78210000000001</v>
      </c>
      <c r="F393" s="146"/>
      <c r="G393" s="145">
        <f>E393*F393</f>
        <v>0</v>
      </c>
      <c r="H393" s="144" t="s">
        <v>1018</v>
      </c>
      <c r="I393" s="150" t="s">
        <v>75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>
        <v>21</v>
      </c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</row>
    <row r="394" spans="1:60">
      <c r="A394" s="147" t="s">
        <v>66</v>
      </c>
      <c r="B394" s="131" t="s">
        <v>1049</v>
      </c>
      <c r="C394" s="165" t="s">
        <v>1050</v>
      </c>
      <c r="D394" s="133"/>
      <c r="E394" s="138"/>
      <c r="F394" s="286">
        <f>SUM(G395:G446)</f>
        <v>0</v>
      </c>
      <c r="G394" s="287"/>
      <c r="H394" s="143"/>
      <c r="I394" s="149"/>
    </row>
    <row r="395" spans="1:60" outlineLevel="1">
      <c r="A395" s="148"/>
      <c r="B395" s="294" t="s">
        <v>1051</v>
      </c>
      <c r="C395" s="295"/>
      <c r="D395" s="296"/>
      <c r="E395" s="297"/>
      <c r="F395" s="298"/>
      <c r="G395" s="299"/>
      <c r="H395" s="144"/>
      <c r="I395" s="150"/>
      <c r="J395" s="32"/>
      <c r="K395" s="32">
        <v>1</v>
      </c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</row>
    <row r="396" spans="1:60" outlineLevel="1">
      <c r="A396" s="148">
        <v>95</v>
      </c>
      <c r="B396" s="132" t="s">
        <v>1052</v>
      </c>
      <c r="C396" s="166" t="s">
        <v>1053</v>
      </c>
      <c r="D396" s="134" t="s">
        <v>81</v>
      </c>
      <c r="E396" s="139">
        <v>122.5802</v>
      </c>
      <c r="F396" s="146"/>
      <c r="G396" s="145">
        <f>E396*F396</f>
        <v>0</v>
      </c>
      <c r="H396" s="144" t="s">
        <v>972</v>
      </c>
      <c r="I396" s="150" t="s">
        <v>75</v>
      </c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>
        <v>21</v>
      </c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</row>
    <row r="397" spans="1:60" outlineLevel="1">
      <c r="A397" s="148"/>
      <c r="B397" s="132"/>
      <c r="C397" s="288" t="s">
        <v>1054</v>
      </c>
      <c r="D397" s="277"/>
      <c r="E397" s="278"/>
      <c r="F397" s="279"/>
      <c r="G397" s="289"/>
      <c r="H397" s="144"/>
      <c r="I397" s="150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129" t="str">
        <f>C397</f>
        <v>včetně dodávky materiálu.</v>
      </c>
      <c r="BB397" s="32"/>
      <c r="BC397" s="32"/>
      <c r="BD397" s="32"/>
      <c r="BE397" s="32"/>
      <c r="BF397" s="32"/>
      <c r="BG397" s="32"/>
      <c r="BH397" s="32"/>
    </row>
    <row r="398" spans="1:60" outlineLevel="1">
      <c r="A398" s="148"/>
      <c r="B398" s="132"/>
      <c r="C398" s="167" t="s">
        <v>1055</v>
      </c>
      <c r="D398" s="135"/>
      <c r="E398" s="140"/>
      <c r="F398" s="145"/>
      <c r="G398" s="145"/>
      <c r="H398" s="144"/>
      <c r="I398" s="150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</row>
    <row r="399" spans="1:60" outlineLevel="1">
      <c r="A399" s="148"/>
      <c r="B399" s="132"/>
      <c r="C399" s="167" t="s">
        <v>736</v>
      </c>
      <c r="D399" s="135"/>
      <c r="E399" s="140">
        <v>1.536</v>
      </c>
      <c r="F399" s="145"/>
      <c r="G399" s="145"/>
      <c r="H399" s="144"/>
      <c r="I399" s="150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</row>
    <row r="400" spans="1:60" outlineLevel="1">
      <c r="A400" s="148"/>
      <c r="B400" s="132"/>
      <c r="C400" s="167" t="s">
        <v>737</v>
      </c>
      <c r="D400" s="135"/>
      <c r="E400" s="140">
        <v>5.0880000000000001</v>
      </c>
      <c r="F400" s="145"/>
      <c r="G400" s="145"/>
      <c r="H400" s="144"/>
      <c r="I400" s="150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</row>
    <row r="401" spans="1:60" outlineLevel="1">
      <c r="A401" s="148"/>
      <c r="B401" s="132"/>
      <c r="C401" s="167" t="s">
        <v>738</v>
      </c>
      <c r="D401" s="135"/>
      <c r="E401" s="140">
        <v>5.5679999999999996</v>
      </c>
      <c r="F401" s="145"/>
      <c r="G401" s="145"/>
      <c r="H401" s="144"/>
      <c r="I401" s="150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</row>
    <row r="402" spans="1:60" outlineLevel="1">
      <c r="A402" s="148"/>
      <c r="B402" s="132"/>
      <c r="C402" s="167" t="s">
        <v>739</v>
      </c>
      <c r="D402" s="135"/>
      <c r="E402" s="140">
        <v>45.126800000000003</v>
      </c>
      <c r="F402" s="145"/>
      <c r="G402" s="145"/>
      <c r="H402" s="144"/>
      <c r="I402" s="150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</row>
    <row r="403" spans="1:60" outlineLevel="1">
      <c r="A403" s="148"/>
      <c r="B403" s="132"/>
      <c r="C403" s="167" t="s">
        <v>740</v>
      </c>
      <c r="D403" s="135"/>
      <c r="E403" s="140">
        <v>2.2799999999999998</v>
      </c>
      <c r="F403" s="145"/>
      <c r="G403" s="145"/>
      <c r="H403" s="144"/>
      <c r="I403" s="150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</row>
    <row r="404" spans="1:60" outlineLevel="1">
      <c r="A404" s="148"/>
      <c r="B404" s="132"/>
      <c r="C404" s="167" t="s">
        <v>741</v>
      </c>
      <c r="D404" s="135"/>
      <c r="E404" s="140">
        <v>2.16</v>
      </c>
      <c r="F404" s="145"/>
      <c r="G404" s="145"/>
      <c r="H404" s="144"/>
      <c r="I404" s="150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</row>
    <row r="405" spans="1:60" outlineLevel="1">
      <c r="A405" s="148"/>
      <c r="B405" s="132"/>
      <c r="C405" s="167" t="s">
        <v>742</v>
      </c>
      <c r="D405" s="135"/>
      <c r="E405" s="140">
        <v>1.5</v>
      </c>
      <c r="F405" s="145"/>
      <c r="G405" s="145"/>
      <c r="H405" s="144"/>
      <c r="I405" s="150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</row>
    <row r="406" spans="1:60" outlineLevel="1">
      <c r="A406" s="148"/>
      <c r="B406" s="132"/>
      <c r="C406" s="167" t="s">
        <v>743</v>
      </c>
      <c r="D406" s="135"/>
      <c r="E406" s="140">
        <v>1.5</v>
      </c>
      <c r="F406" s="145"/>
      <c r="G406" s="145"/>
      <c r="H406" s="144"/>
      <c r="I406" s="150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</row>
    <row r="407" spans="1:60" outlineLevel="1">
      <c r="A407" s="148"/>
      <c r="B407" s="132"/>
      <c r="C407" s="167" t="s">
        <v>744</v>
      </c>
      <c r="D407" s="135"/>
      <c r="E407" s="140">
        <v>24.017800000000001</v>
      </c>
      <c r="F407" s="145"/>
      <c r="G407" s="145"/>
      <c r="H407" s="144"/>
      <c r="I407" s="150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</row>
    <row r="408" spans="1:60" outlineLevel="1">
      <c r="A408" s="148"/>
      <c r="B408" s="132"/>
      <c r="C408" s="167" t="s">
        <v>745</v>
      </c>
      <c r="D408" s="135"/>
      <c r="E408" s="140">
        <v>5.28</v>
      </c>
      <c r="F408" s="145"/>
      <c r="G408" s="145"/>
      <c r="H408" s="144"/>
      <c r="I408" s="150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</row>
    <row r="409" spans="1:60" outlineLevel="1">
      <c r="A409" s="148"/>
      <c r="B409" s="132"/>
      <c r="C409" s="167" t="s">
        <v>746</v>
      </c>
      <c r="D409" s="135"/>
      <c r="E409" s="140">
        <v>5.2560000000000002</v>
      </c>
      <c r="F409" s="145"/>
      <c r="G409" s="145"/>
      <c r="H409" s="144"/>
      <c r="I409" s="150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</row>
    <row r="410" spans="1:60" outlineLevel="1">
      <c r="A410" s="148"/>
      <c r="B410" s="132"/>
      <c r="C410" s="167" t="s">
        <v>747</v>
      </c>
      <c r="D410" s="135"/>
      <c r="E410" s="140">
        <v>18.947600000000001</v>
      </c>
      <c r="F410" s="145"/>
      <c r="G410" s="145"/>
      <c r="H410" s="144"/>
      <c r="I410" s="150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</row>
    <row r="411" spans="1:60" outlineLevel="1">
      <c r="A411" s="148"/>
      <c r="B411" s="132"/>
      <c r="C411" s="167" t="s">
        <v>748</v>
      </c>
      <c r="D411" s="135"/>
      <c r="E411" s="140">
        <v>4.32</v>
      </c>
      <c r="F411" s="145"/>
      <c r="G411" s="145"/>
      <c r="H411" s="144"/>
      <c r="I411" s="150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</row>
    <row r="412" spans="1:60" outlineLevel="1">
      <c r="A412" s="148"/>
      <c r="B412" s="280" t="s">
        <v>1056</v>
      </c>
      <c r="C412" s="281"/>
      <c r="D412" s="282"/>
      <c r="E412" s="283"/>
      <c r="F412" s="284"/>
      <c r="G412" s="285"/>
      <c r="H412" s="144"/>
      <c r="I412" s="150"/>
      <c r="J412" s="32"/>
      <c r="K412" s="32">
        <v>1</v>
      </c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</row>
    <row r="413" spans="1:60" outlineLevel="1">
      <c r="A413" s="148">
        <v>96</v>
      </c>
      <c r="B413" s="132" t="s">
        <v>1057</v>
      </c>
      <c r="C413" s="166" t="s">
        <v>1058</v>
      </c>
      <c r="D413" s="134" t="s">
        <v>81</v>
      </c>
      <c r="E413" s="139">
        <v>122.5802</v>
      </c>
      <c r="F413" s="146"/>
      <c r="G413" s="145">
        <f>E413*F413</f>
        <v>0</v>
      </c>
      <c r="H413" s="144" t="s">
        <v>972</v>
      </c>
      <c r="I413" s="150" t="s">
        <v>75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>
        <v>21</v>
      </c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</row>
    <row r="414" spans="1:60" outlineLevel="1">
      <c r="A414" s="148"/>
      <c r="B414" s="132"/>
      <c r="C414" s="167" t="s">
        <v>1055</v>
      </c>
      <c r="D414" s="135"/>
      <c r="E414" s="140"/>
      <c r="F414" s="145"/>
      <c r="G414" s="145"/>
      <c r="H414" s="144"/>
      <c r="I414" s="150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</row>
    <row r="415" spans="1:60" outlineLevel="1">
      <c r="A415" s="148"/>
      <c r="B415" s="132"/>
      <c r="C415" s="167" t="s">
        <v>736</v>
      </c>
      <c r="D415" s="135"/>
      <c r="E415" s="140">
        <v>1.536</v>
      </c>
      <c r="F415" s="145"/>
      <c r="G415" s="145"/>
      <c r="H415" s="144"/>
      <c r="I415" s="150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</row>
    <row r="416" spans="1:60" outlineLevel="1">
      <c r="A416" s="148"/>
      <c r="B416" s="132"/>
      <c r="C416" s="167" t="s">
        <v>737</v>
      </c>
      <c r="D416" s="135"/>
      <c r="E416" s="140">
        <v>5.0880000000000001</v>
      </c>
      <c r="F416" s="145"/>
      <c r="G416" s="145"/>
      <c r="H416" s="144"/>
      <c r="I416" s="150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</row>
    <row r="417" spans="1:60" outlineLevel="1">
      <c r="A417" s="148"/>
      <c r="B417" s="132"/>
      <c r="C417" s="167" t="s">
        <v>738</v>
      </c>
      <c r="D417" s="135"/>
      <c r="E417" s="140">
        <v>5.5679999999999996</v>
      </c>
      <c r="F417" s="145"/>
      <c r="G417" s="145"/>
      <c r="H417" s="144"/>
      <c r="I417" s="150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</row>
    <row r="418" spans="1:60" outlineLevel="1">
      <c r="A418" s="148"/>
      <c r="B418" s="132"/>
      <c r="C418" s="167" t="s">
        <v>739</v>
      </c>
      <c r="D418" s="135"/>
      <c r="E418" s="140">
        <v>45.126800000000003</v>
      </c>
      <c r="F418" s="145"/>
      <c r="G418" s="145"/>
      <c r="H418" s="144"/>
      <c r="I418" s="150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</row>
    <row r="419" spans="1:60" outlineLevel="1">
      <c r="A419" s="148"/>
      <c r="B419" s="132"/>
      <c r="C419" s="167" t="s">
        <v>740</v>
      </c>
      <c r="D419" s="135"/>
      <c r="E419" s="140">
        <v>2.2799999999999998</v>
      </c>
      <c r="F419" s="145"/>
      <c r="G419" s="145"/>
      <c r="H419" s="144"/>
      <c r="I419" s="150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</row>
    <row r="420" spans="1:60" outlineLevel="1">
      <c r="A420" s="148"/>
      <c r="B420" s="132"/>
      <c r="C420" s="167" t="s">
        <v>741</v>
      </c>
      <c r="D420" s="135"/>
      <c r="E420" s="140">
        <v>2.16</v>
      </c>
      <c r="F420" s="145"/>
      <c r="G420" s="145"/>
      <c r="H420" s="144"/>
      <c r="I420" s="150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</row>
    <row r="421" spans="1:60" outlineLevel="1">
      <c r="A421" s="148"/>
      <c r="B421" s="132"/>
      <c r="C421" s="167" t="s">
        <v>742</v>
      </c>
      <c r="D421" s="135"/>
      <c r="E421" s="140">
        <v>1.5</v>
      </c>
      <c r="F421" s="145"/>
      <c r="G421" s="145"/>
      <c r="H421" s="144"/>
      <c r="I421" s="150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</row>
    <row r="422" spans="1:60" outlineLevel="1">
      <c r="A422" s="148"/>
      <c r="B422" s="132"/>
      <c r="C422" s="167" t="s">
        <v>743</v>
      </c>
      <c r="D422" s="135"/>
      <c r="E422" s="140">
        <v>1.5</v>
      </c>
      <c r="F422" s="145"/>
      <c r="G422" s="145"/>
      <c r="H422" s="144"/>
      <c r="I422" s="150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</row>
    <row r="423" spans="1:60" outlineLevel="1">
      <c r="A423" s="148"/>
      <c r="B423" s="132"/>
      <c r="C423" s="167" t="s">
        <v>744</v>
      </c>
      <c r="D423" s="135"/>
      <c r="E423" s="140">
        <v>24.017800000000001</v>
      </c>
      <c r="F423" s="145"/>
      <c r="G423" s="145"/>
      <c r="H423" s="144"/>
      <c r="I423" s="150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</row>
    <row r="424" spans="1:60" outlineLevel="1">
      <c r="A424" s="148"/>
      <c r="B424" s="132"/>
      <c r="C424" s="167" t="s">
        <v>745</v>
      </c>
      <c r="D424" s="135"/>
      <c r="E424" s="140">
        <v>5.28</v>
      </c>
      <c r="F424" s="145"/>
      <c r="G424" s="145"/>
      <c r="H424" s="144"/>
      <c r="I424" s="150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</row>
    <row r="425" spans="1:60" outlineLevel="1">
      <c r="A425" s="148"/>
      <c r="B425" s="132"/>
      <c r="C425" s="167" t="s">
        <v>746</v>
      </c>
      <c r="D425" s="135"/>
      <c r="E425" s="140">
        <v>5.2560000000000002</v>
      </c>
      <c r="F425" s="145"/>
      <c r="G425" s="145"/>
      <c r="H425" s="144"/>
      <c r="I425" s="150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</row>
    <row r="426" spans="1:60" outlineLevel="1">
      <c r="A426" s="148"/>
      <c r="B426" s="132"/>
      <c r="C426" s="167" t="s">
        <v>747</v>
      </c>
      <c r="D426" s="135"/>
      <c r="E426" s="140">
        <v>18.947600000000001</v>
      </c>
      <c r="F426" s="145"/>
      <c r="G426" s="145"/>
      <c r="H426" s="144"/>
      <c r="I426" s="150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</row>
    <row r="427" spans="1:60" outlineLevel="1">
      <c r="A427" s="148"/>
      <c r="B427" s="132"/>
      <c r="C427" s="167" t="s">
        <v>748</v>
      </c>
      <c r="D427" s="135"/>
      <c r="E427" s="140">
        <v>4.32</v>
      </c>
      <c r="F427" s="145"/>
      <c r="G427" s="145"/>
      <c r="H427" s="144"/>
      <c r="I427" s="150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</row>
    <row r="428" spans="1:60" outlineLevel="1">
      <c r="A428" s="148"/>
      <c r="B428" s="280" t="s">
        <v>1059</v>
      </c>
      <c r="C428" s="281"/>
      <c r="D428" s="282"/>
      <c r="E428" s="283"/>
      <c r="F428" s="284"/>
      <c r="G428" s="285"/>
      <c r="H428" s="144"/>
      <c r="I428" s="150"/>
      <c r="J428" s="32"/>
      <c r="K428" s="32">
        <v>2</v>
      </c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</row>
    <row r="429" spans="1:60" outlineLevel="1">
      <c r="A429" s="148">
        <v>97</v>
      </c>
      <c r="B429" s="132" t="s">
        <v>1060</v>
      </c>
      <c r="C429" s="166" t="s">
        <v>1061</v>
      </c>
      <c r="D429" s="134" t="s">
        <v>81</v>
      </c>
      <c r="E429" s="139">
        <v>122.5802</v>
      </c>
      <c r="F429" s="146"/>
      <c r="G429" s="145">
        <f>E429*F429</f>
        <v>0</v>
      </c>
      <c r="H429" s="144" t="s">
        <v>972</v>
      </c>
      <c r="I429" s="150" t="s">
        <v>75</v>
      </c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>
        <v>21</v>
      </c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</row>
    <row r="430" spans="1:60" outlineLevel="1">
      <c r="A430" s="148">
        <v>98</v>
      </c>
      <c r="B430" s="132" t="s">
        <v>1062</v>
      </c>
      <c r="C430" s="166" t="s">
        <v>1063</v>
      </c>
      <c r="D430" s="134" t="s">
        <v>106</v>
      </c>
      <c r="E430" s="139">
        <v>122.5802</v>
      </c>
      <c r="F430" s="146"/>
      <c r="G430" s="145">
        <f>E430*F430</f>
        <v>0</v>
      </c>
      <c r="H430" s="144" t="s">
        <v>972</v>
      </c>
      <c r="I430" s="150" t="s">
        <v>75</v>
      </c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>
        <v>21</v>
      </c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</row>
    <row r="431" spans="1:60" outlineLevel="1">
      <c r="A431" s="148"/>
      <c r="B431" s="132"/>
      <c r="C431" s="167" t="s">
        <v>1064</v>
      </c>
      <c r="D431" s="135"/>
      <c r="E431" s="140">
        <v>122.5802</v>
      </c>
      <c r="F431" s="145"/>
      <c r="G431" s="145"/>
      <c r="H431" s="144"/>
      <c r="I431" s="150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</row>
    <row r="432" spans="1:60" outlineLevel="1">
      <c r="A432" s="148"/>
      <c r="B432" s="280" t="s">
        <v>1065</v>
      </c>
      <c r="C432" s="281"/>
      <c r="D432" s="282"/>
      <c r="E432" s="283"/>
      <c r="F432" s="284"/>
      <c r="G432" s="285"/>
      <c r="H432" s="144"/>
      <c r="I432" s="150"/>
      <c r="J432" s="32"/>
      <c r="K432" s="32">
        <v>1</v>
      </c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</row>
    <row r="433" spans="1:60" outlineLevel="1">
      <c r="A433" s="148"/>
      <c r="B433" s="280" t="s">
        <v>1066</v>
      </c>
      <c r="C433" s="281"/>
      <c r="D433" s="282"/>
      <c r="E433" s="283"/>
      <c r="F433" s="284"/>
      <c r="G433" s="285"/>
      <c r="H433" s="144"/>
      <c r="I433" s="150"/>
      <c r="J433" s="32"/>
      <c r="K433" s="32">
        <v>2</v>
      </c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</row>
    <row r="434" spans="1:60" outlineLevel="1">
      <c r="A434" s="148">
        <v>99</v>
      </c>
      <c r="B434" s="132" t="s">
        <v>1067</v>
      </c>
      <c r="C434" s="166" t="s">
        <v>1068</v>
      </c>
      <c r="D434" s="134" t="s">
        <v>106</v>
      </c>
      <c r="E434" s="139">
        <v>60.92</v>
      </c>
      <c r="F434" s="146"/>
      <c r="G434" s="145">
        <f>E434*F434</f>
        <v>0</v>
      </c>
      <c r="H434" s="144" t="s">
        <v>972</v>
      </c>
      <c r="I434" s="150" t="s">
        <v>75</v>
      </c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>
        <v>21</v>
      </c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</row>
    <row r="435" spans="1:60" outlineLevel="1">
      <c r="A435" s="148"/>
      <c r="B435" s="132"/>
      <c r="C435" s="167" t="s">
        <v>1055</v>
      </c>
      <c r="D435" s="135"/>
      <c r="E435" s="140"/>
      <c r="F435" s="145"/>
      <c r="G435" s="145"/>
      <c r="H435" s="144"/>
      <c r="I435" s="150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</row>
    <row r="436" spans="1:60" outlineLevel="1">
      <c r="A436" s="148"/>
      <c r="B436" s="132"/>
      <c r="C436" s="167" t="s">
        <v>1069</v>
      </c>
      <c r="D436" s="135"/>
      <c r="E436" s="140">
        <v>0.8</v>
      </c>
      <c r="F436" s="145"/>
      <c r="G436" s="145"/>
      <c r="H436" s="144"/>
      <c r="I436" s="150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</row>
    <row r="437" spans="1:60" outlineLevel="1">
      <c r="A437" s="148"/>
      <c r="B437" s="132"/>
      <c r="C437" s="167" t="s">
        <v>1070</v>
      </c>
      <c r="D437" s="135"/>
      <c r="E437" s="140">
        <v>1</v>
      </c>
      <c r="F437" s="145"/>
      <c r="G437" s="145"/>
      <c r="H437" s="144"/>
      <c r="I437" s="150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</row>
    <row r="438" spans="1:60" outlineLevel="1">
      <c r="A438" s="148"/>
      <c r="B438" s="132"/>
      <c r="C438" s="167" t="s">
        <v>1071</v>
      </c>
      <c r="D438" s="135"/>
      <c r="E438" s="140">
        <v>30.48</v>
      </c>
      <c r="F438" s="145"/>
      <c r="G438" s="145"/>
      <c r="H438" s="144"/>
      <c r="I438" s="150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</row>
    <row r="439" spans="1:60" outlineLevel="1">
      <c r="A439" s="148"/>
      <c r="B439" s="132"/>
      <c r="C439" s="167" t="s">
        <v>1072</v>
      </c>
      <c r="D439" s="135"/>
      <c r="E439" s="140">
        <v>16.16</v>
      </c>
      <c r="F439" s="145"/>
      <c r="G439" s="145"/>
      <c r="H439" s="144"/>
      <c r="I439" s="150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</row>
    <row r="440" spans="1:60" outlineLevel="1">
      <c r="A440" s="148"/>
      <c r="B440" s="132"/>
      <c r="C440" s="167" t="s">
        <v>1073</v>
      </c>
      <c r="D440" s="135"/>
      <c r="E440" s="140">
        <v>1</v>
      </c>
      <c r="F440" s="145"/>
      <c r="G440" s="145"/>
      <c r="H440" s="144"/>
      <c r="I440" s="150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</row>
    <row r="441" spans="1:60" outlineLevel="1">
      <c r="A441" s="148"/>
      <c r="B441" s="132"/>
      <c r="C441" s="167" t="s">
        <v>1074</v>
      </c>
      <c r="D441" s="135"/>
      <c r="E441" s="140">
        <v>10.48</v>
      </c>
      <c r="F441" s="145"/>
      <c r="G441" s="145"/>
      <c r="H441" s="144"/>
      <c r="I441" s="150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</row>
    <row r="442" spans="1:60" outlineLevel="1">
      <c r="A442" s="148"/>
      <c r="B442" s="132"/>
      <c r="C442" s="167" t="s">
        <v>1075</v>
      </c>
      <c r="D442" s="135"/>
      <c r="E442" s="140">
        <v>1</v>
      </c>
      <c r="F442" s="145"/>
      <c r="G442" s="145"/>
      <c r="H442" s="144"/>
      <c r="I442" s="150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</row>
    <row r="443" spans="1:60" ht="22.5" outlineLevel="1">
      <c r="A443" s="148">
        <v>100</v>
      </c>
      <c r="B443" s="132" t="s">
        <v>1076</v>
      </c>
      <c r="C443" s="166" t="s">
        <v>1077</v>
      </c>
      <c r="D443" s="134" t="s">
        <v>81</v>
      </c>
      <c r="E443" s="139">
        <v>134.83822000000001</v>
      </c>
      <c r="F443" s="146"/>
      <c r="G443" s="145">
        <f>E443*F443</f>
        <v>0</v>
      </c>
      <c r="H443" s="144" t="s">
        <v>253</v>
      </c>
      <c r="I443" s="150" t="s">
        <v>75</v>
      </c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>
        <v>21</v>
      </c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</row>
    <row r="444" spans="1:60" outlineLevel="1">
      <c r="A444" s="148"/>
      <c r="B444" s="132"/>
      <c r="C444" s="167" t="s">
        <v>1078</v>
      </c>
      <c r="D444" s="135"/>
      <c r="E444" s="140">
        <v>134.8382</v>
      </c>
      <c r="F444" s="145"/>
      <c r="G444" s="145"/>
      <c r="H444" s="144"/>
      <c r="I444" s="150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</row>
    <row r="445" spans="1:60" outlineLevel="1">
      <c r="A445" s="148"/>
      <c r="B445" s="280" t="s">
        <v>1079</v>
      </c>
      <c r="C445" s="281"/>
      <c r="D445" s="282"/>
      <c r="E445" s="283"/>
      <c r="F445" s="284"/>
      <c r="G445" s="285"/>
      <c r="H445" s="144"/>
      <c r="I445" s="150"/>
      <c r="J445" s="32"/>
      <c r="K445" s="32">
        <v>1</v>
      </c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</row>
    <row r="446" spans="1:60" outlineLevel="1">
      <c r="A446" s="148">
        <v>101</v>
      </c>
      <c r="B446" s="132" t="s">
        <v>1080</v>
      </c>
      <c r="C446" s="166" t="s">
        <v>398</v>
      </c>
      <c r="D446" s="134" t="s">
        <v>271</v>
      </c>
      <c r="E446" s="139">
        <v>1171.3205</v>
      </c>
      <c r="F446" s="146"/>
      <c r="G446" s="145">
        <f>E446*F446</f>
        <v>0</v>
      </c>
      <c r="H446" s="144" t="s">
        <v>972</v>
      </c>
      <c r="I446" s="150" t="s">
        <v>75</v>
      </c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>
        <v>21</v>
      </c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</row>
    <row r="447" spans="1:60">
      <c r="A447" s="147" t="s">
        <v>66</v>
      </c>
      <c r="B447" s="131" t="s">
        <v>399</v>
      </c>
      <c r="C447" s="165" t="s">
        <v>400</v>
      </c>
      <c r="D447" s="133"/>
      <c r="E447" s="138"/>
      <c r="F447" s="286">
        <f>SUM(G448:G456)</f>
        <v>0</v>
      </c>
      <c r="G447" s="287"/>
      <c r="H447" s="143"/>
      <c r="I447" s="149"/>
    </row>
    <row r="448" spans="1:60" outlineLevel="1">
      <c r="A448" s="148"/>
      <c r="B448" s="294" t="s">
        <v>1081</v>
      </c>
      <c r="C448" s="295"/>
      <c r="D448" s="296"/>
      <c r="E448" s="297"/>
      <c r="F448" s="298"/>
      <c r="G448" s="299"/>
      <c r="H448" s="144"/>
      <c r="I448" s="150"/>
      <c r="J448" s="32"/>
      <c r="K448" s="32">
        <v>1</v>
      </c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</row>
    <row r="449" spans="1:60" outlineLevel="1">
      <c r="A449" s="148">
        <v>102</v>
      </c>
      <c r="B449" s="132" t="s">
        <v>1082</v>
      </c>
      <c r="C449" s="166" t="s">
        <v>1083</v>
      </c>
      <c r="D449" s="134" t="s">
        <v>81</v>
      </c>
      <c r="E449" s="139">
        <v>18.45</v>
      </c>
      <c r="F449" s="146"/>
      <c r="G449" s="145">
        <f>E449*F449</f>
        <v>0</v>
      </c>
      <c r="H449" s="144" t="s">
        <v>404</v>
      </c>
      <c r="I449" s="150" t="s">
        <v>75</v>
      </c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>
        <v>21</v>
      </c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</row>
    <row r="450" spans="1:60" outlineLevel="1">
      <c r="A450" s="148"/>
      <c r="B450" s="132"/>
      <c r="C450" s="288" t="s">
        <v>1084</v>
      </c>
      <c r="D450" s="277"/>
      <c r="E450" s="278"/>
      <c r="F450" s="279"/>
      <c r="G450" s="289"/>
      <c r="H450" s="144"/>
      <c r="I450" s="150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129" t="str">
        <f>C450</f>
        <v>včetně pomocného lešení.</v>
      </c>
      <c r="BB450" s="32"/>
      <c r="BC450" s="32"/>
      <c r="BD450" s="32"/>
      <c r="BE450" s="32"/>
      <c r="BF450" s="32"/>
      <c r="BG450" s="32"/>
      <c r="BH450" s="32"/>
    </row>
    <row r="451" spans="1:60" outlineLevel="1">
      <c r="A451" s="148"/>
      <c r="B451" s="132"/>
      <c r="C451" s="167" t="s">
        <v>1085</v>
      </c>
      <c r="D451" s="135"/>
      <c r="E451" s="140">
        <v>18.45</v>
      </c>
      <c r="F451" s="145"/>
      <c r="G451" s="145"/>
      <c r="H451" s="144"/>
      <c r="I451" s="150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</row>
    <row r="452" spans="1:60" outlineLevel="1">
      <c r="A452" s="148"/>
      <c r="B452" s="280" t="s">
        <v>1086</v>
      </c>
      <c r="C452" s="281"/>
      <c r="D452" s="282"/>
      <c r="E452" s="283"/>
      <c r="F452" s="284"/>
      <c r="G452" s="285"/>
      <c r="H452" s="144"/>
      <c r="I452" s="150"/>
      <c r="J452" s="32"/>
      <c r="K452" s="32">
        <v>1</v>
      </c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</row>
    <row r="453" spans="1:60" outlineLevel="1">
      <c r="A453" s="148"/>
      <c r="B453" s="280" t="s">
        <v>1087</v>
      </c>
      <c r="C453" s="281"/>
      <c r="D453" s="282"/>
      <c r="E453" s="283"/>
      <c r="F453" s="284"/>
      <c r="G453" s="285"/>
      <c r="H453" s="144"/>
      <c r="I453" s="150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</row>
    <row r="454" spans="1:60" outlineLevel="1">
      <c r="A454" s="148">
        <v>103</v>
      </c>
      <c r="B454" s="132" t="s">
        <v>1088</v>
      </c>
      <c r="C454" s="166" t="s">
        <v>1089</v>
      </c>
      <c r="D454" s="134" t="s">
        <v>81</v>
      </c>
      <c r="E454" s="139">
        <v>204.28399999999999</v>
      </c>
      <c r="F454" s="146"/>
      <c r="G454" s="145">
        <f>E454*F454</f>
        <v>0</v>
      </c>
      <c r="H454" s="144" t="s">
        <v>404</v>
      </c>
      <c r="I454" s="150" t="s">
        <v>75</v>
      </c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>
        <v>21</v>
      </c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</row>
    <row r="455" spans="1:60" outlineLevel="1">
      <c r="A455" s="148"/>
      <c r="B455" s="132"/>
      <c r="C455" s="288" t="s">
        <v>1090</v>
      </c>
      <c r="D455" s="277"/>
      <c r="E455" s="278"/>
      <c r="F455" s="279"/>
      <c r="G455" s="289"/>
      <c r="H455" s="144"/>
      <c r="I455" s="150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129" t="str">
        <f>C455</f>
        <v>včetně montáže, dodávky a demontáže lešení.</v>
      </c>
      <c r="BB455" s="32"/>
      <c r="BC455" s="32"/>
      <c r="BD455" s="32"/>
      <c r="BE455" s="32"/>
      <c r="BF455" s="32"/>
      <c r="BG455" s="32"/>
      <c r="BH455" s="32"/>
    </row>
    <row r="456" spans="1:60" ht="22.5" outlineLevel="1">
      <c r="A456" s="148"/>
      <c r="B456" s="132"/>
      <c r="C456" s="167" t="s">
        <v>1091</v>
      </c>
      <c r="D456" s="135"/>
      <c r="E456" s="140">
        <v>204.28399999999999</v>
      </c>
      <c r="F456" s="145"/>
      <c r="G456" s="145"/>
      <c r="H456" s="144"/>
      <c r="I456" s="150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</row>
    <row r="457" spans="1:60">
      <c r="A457" s="147" t="s">
        <v>66</v>
      </c>
      <c r="B457" s="131" t="s">
        <v>1092</v>
      </c>
      <c r="C457" s="165" t="s">
        <v>1093</v>
      </c>
      <c r="D457" s="133"/>
      <c r="E457" s="138"/>
      <c r="F457" s="286">
        <f>SUM(G458:G466)</f>
        <v>0</v>
      </c>
      <c r="G457" s="287"/>
      <c r="H457" s="143"/>
      <c r="I457" s="149"/>
    </row>
    <row r="458" spans="1:60" outlineLevel="1">
      <c r="A458" s="148"/>
      <c r="B458" s="294" t="s">
        <v>1094</v>
      </c>
      <c r="C458" s="295"/>
      <c r="D458" s="296"/>
      <c r="E458" s="297"/>
      <c r="F458" s="298"/>
      <c r="G458" s="299"/>
      <c r="H458" s="144"/>
      <c r="I458" s="150"/>
      <c r="J458" s="32"/>
      <c r="K458" s="32">
        <v>1</v>
      </c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</row>
    <row r="459" spans="1:60" outlineLevel="1">
      <c r="A459" s="148"/>
      <c r="B459" s="280" t="s">
        <v>1095</v>
      </c>
      <c r="C459" s="281"/>
      <c r="D459" s="282"/>
      <c r="E459" s="283"/>
      <c r="F459" s="284"/>
      <c r="G459" s="285"/>
      <c r="H459" s="144"/>
      <c r="I459" s="150"/>
      <c r="J459" s="32"/>
      <c r="K459" s="32">
        <v>2</v>
      </c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</row>
    <row r="460" spans="1:60" outlineLevel="1">
      <c r="A460" s="148">
        <v>104</v>
      </c>
      <c r="B460" s="132" t="s">
        <v>1096</v>
      </c>
      <c r="C460" s="166" t="s">
        <v>1097</v>
      </c>
      <c r="D460" s="134" t="s">
        <v>81</v>
      </c>
      <c r="E460" s="139">
        <v>650.71540000000005</v>
      </c>
      <c r="F460" s="146"/>
      <c r="G460" s="145">
        <f>E460*F460</f>
        <v>0</v>
      </c>
      <c r="H460" s="144" t="s">
        <v>1098</v>
      </c>
      <c r="I460" s="150" t="s">
        <v>75</v>
      </c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>
        <v>21</v>
      </c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</row>
    <row r="461" spans="1:60" outlineLevel="1">
      <c r="A461" s="148"/>
      <c r="B461" s="132"/>
      <c r="C461" s="167" t="s">
        <v>1099</v>
      </c>
      <c r="D461" s="135"/>
      <c r="E461" s="140">
        <v>485.0154</v>
      </c>
      <c r="F461" s="145"/>
      <c r="G461" s="145"/>
      <c r="H461" s="144"/>
      <c r="I461" s="150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</row>
    <row r="462" spans="1:60" outlineLevel="1">
      <c r="A462" s="148"/>
      <c r="B462" s="132"/>
      <c r="C462" s="167" t="s">
        <v>1100</v>
      </c>
      <c r="D462" s="135"/>
      <c r="E462" s="140">
        <v>165.7</v>
      </c>
      <c r="F462" s="145"/>
      <c r="G462" s="145"/>
      <c r="H462" s="144"/>
      <c r="I462" s="150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</row>
    <row r="463" spans="1:60" outlineLevel="1">
      <c r="A463" s="148"/>
      <c r="B463" s="280" t="s">
        <v>1101</v>
      </c>
      <c r="C463" s="281"/>
      <c r="D463" s="282"/>
      <c r="E463" s="283"/>
      <c r="F463" s="284"/>
      <c r="G463" s="285"/>
      <c r="H463" s="144"/>
      <c r="I463" s="150"/>
      <c r="J463" s="32"/>
      <c r="K463" s="32">
        <v>1</v>
      </c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</row>
    <row r="464" spans="1:60" outlineLevel="1">
      <c r="A464" s="148">
        <v>105</v>
      </c>
      <c r="B464" s="132" t="s">
        <v>1102</v>
      </c>
      <c r="C464" s="166" t="s">
        <v>1103</v>
      </c>
      <c r="D464" s="134" t="s">
        <v>81</v>
      </c>
      <c r="E464" s="139">
        <v>650.71540000000005</v>
      </c>
      <c r="F464" s="146"/>
      <c r="G464" s="145">
        <f>E464*F464</f>
        <v>0</v>
      </c>
      <c r="H464" s="144" t="s">
        <v>1098</v>
      </c>
      <c r="I464" s="150" t="s">
        <v>75</v>
      </c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>
        <v>21</v>
      </c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</row>
    <row r="465" spans="1:60" outlineLevel="1">
      <c r="A465" s="148"/>
      <c r="B465" s="132"/>
      <c r="C465" s="167" t="s">
        <v>1099</v>
      </c>
      <c r="D465" s="135"/>
      <c r="E465" s="140">
        <v>485.0154</v>
      </c>
      <c r="F465" s="145"/>
      <c r="G465" s="145"/>
      <c r="H465" s="144"/>
      <c r="I465" s="150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</row>
    <row r="466" spans="1:60" outlineLevel="1">
      <c r="A466" s="148"/>
      <c r="B466" s="132"/>
      <c r="C466" s="167" t="s">
        <v>1100</v>
      </c>
      <c r="D466" s="135"/>
      <c r="E466" s="140">
        <v>165.7</v>
      </c>
      <c r="F466" s="145"/>
      <c r="G466" s="145"/>
      <c r="H466" s="144"/>
      <c r="I466" s="150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</row>
    <row r="467" spans="1:60">
      <c r="A467" s="147" t="s">
        <v>66</v>
      </c>
      <c r="B467" s="131" t="s">
        <v>405</v>
      </c>
      <c r="C467" s="165" t="s">
        <v>406</v>
      </c>
      <c r="D467" s="133"/>
      <c r="E467" s="138"/>
      <c r="F467" s="286">
        <f>SUM(G468:G479)</f>
        <v>0</v>
      </c>
      <c r="G467" s="287"/>
      <c r="H467" s="143"/>
      <c r="I467" s="149"/>
    </row>
    <row r="468" spans="1:60" outlineLevel="1">
      <c r="A468" s="148"/>
      <c r="B468" s="294" t="s">
        <v>410</v>
      </c>
      <c r="C468" s="295"/>
      <c r="D468" s="296"/>
      <c r="E468" s="297"/>
      <c r="F468" s="298"/>
      <c r="G468" s="299"/>
      <c r="H468" s="144"/>
      <c r="I468" s="150"/>
      <c r="J468" s="32"/>
      <c r="K468" s="32">
        <v>1</v>
      </c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</row>
    <row r="469" spans="1:60" outlineLevel="1">
      <c r="A469" s="148"/>
      <c r="B469" s="280" t="s">
        <v>411</v>
      </c>
      <c r="C469" s="281"/>
      <c r="D469" s="282"/>
      <c r="E469" s="283"/>
      <c r="F469" s="284"/>
      <c r="G469" s="285"/>
      <c r="H469" s="144"/>
      <c r="I469" s="150"/>
      <c r="J469" s="32"/>
      <c r="K469" s="32">
        <v>2</v>
      </c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</row>
    <row r="470" spans="1:60" outlineLevel="1">
      <c r="A470" s="148">
        <v>107</v>
      </c>
      <c r="B470" s="132" t="s">
        <v>412</v>
      </c>
      <c r="C470" s="166" t="s">
        <v>413</v>
      </c>
      <c r="D470" s="134" t="s">
        <v>115</v>
      </c>
      <c r="E470" s="139">
        <v>60.091659999999997</v>
      </c>
      <c r="F470" s="146"/>
      <c r="G470" s="145">
        <f>E470*F470</f>
        <v>0</v>
      </c>
      <c r="H470" s="144" t="s">
        <v>414</v>
      </c>
      <c r="I470" s="150" t="s">
        <v>75</v>
      </c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>
        <v>21</v>
      </c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</row>
    <row r="471" spans="1:60" outlineLevel="1">
      <c r="A471" s="148"/>
      <c r="B471" s="280" t="s">
        <v>415</v>
      </c>
      <c r="C471" s="281"/>
      <c r="D471" s="282"/>
      <c r="E471" s="283"/>
      <c r="F471" s="284"/>
      <c r="G471" s="285"/>
      <c r="H471" s="144"/>
      <c r="I471" s="150"/>
      <c r="J471" s="32"/>
      <c r="K471" s="32">
        <v>1</v>
      </c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</row>
    <row r="472" spans="1:60" outlineLevel="1">
      <c r="A472" s="148">
        <v>108</v>
      </c>
      <c r="B472" s="132" t="s">
        <v>416</v>
      </c>
      <c r="C472" s="166" t="s">
        <v>417</v>
      </c>
      <c r="D472" s="134" t="s">
        <v>115</v>
      </c>
      <c r="E472" s="139">
        <v>60.091659999999997</v>
      </c>
      <c r="F472" s="146"/>
      <c r="G472" s="145">
        <f>E472*F472</f>
        <v>0</v>
      </c>
      <c r="H472" s="144" t="s">
        <v>154</v>
      </c>
      <c r="I472" s="150" t="s">
        <v>75</v>
      </c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>
        <v>21</v>
      </c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</row>
    <row r="473" spans="1:60" outlineLevel="1">
      <c r="A473" s="148"/>
      <c r="B473" s="132"/>
      <c r="C473" s="288" t="s">
        <v>418</v>
      </c>
      <c r="D473" s="277"/>
      <c r="E473" s="278"/>
      <c r="F473" s="279"/>
      <c r="G473" s="289"/>
      <c r="H473" s="144"/>
      <c r="I473" s="150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129" t="str">
        <f>C473</f>
        <v>Včetně naložení na dopravní prostředek a složení na skládku, bez poplatku za skládku.</v>
      </c>
      <c r="BB473" s="32"/>
      <c r="BC473" s="32"/>
      <c r="BD473" s="32"/>
      <c r="BE473" s="32"/>
      <c r="BF473" s="32"/>
      <c r="BG473" s="32"/>
      <c r="BH473" s="32"/>
    </row>
    <row r="474" spans="1:60" outlineLevel="1">
      <c r="A474" s="148">
        <v>109</v>
      </c>
      <c r="B474" s="132" t="s">
        <v>419</v>
      </c>
      <c r="C474" s="166" t="s">
        <v>420</v>
      </c>
      <c r="D474" s="134" t="s">
        <v>115</v>
      </c>
      <c r="E474" s="139">
        <v>1141.74163</v>
      </c>
      <c r="F474" s="146"/>
      <c r="G474" s="145">
        <f>E474*F474</f>
        <v>0</v>
      </c>
      <c r="H474" s="144" t="s">
        <v>154</v>
      </c>
      <c r="I474" s="150" t="s">
        <v>75</v>
      </c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>
        <v>21</v>
      </c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</row>
    <row r="475" spans="1:60" outlineLevel="1">
      <c r="A475" s="148"/>
      <c r="B475" s="280" t="s">
        <v>421</v>
      </c>
      <c r="C475" s="281"/>
      <c r="D475" s="282"/>
      <c r="E475" s="283"/>
      <c r="F475" s="284"/>
      <c r="G475" s="285"/>
      <c r="H475" s="144"/>
      <c r="I475" s="150"/>
      <c r="J475" s="32"/>
      <c r="K475" s="32">
        <v>1</v>
      </c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</row>
    <row r="476" spans="1:60" outlineLevel="1">
      <c r="A476" s="148">
        <v>110</v>
      </c>
      <c r="B476" s="132" t="s">
        <v>422</v>
      </c>
      <c r="C476" s="166" t="s">
        <v>423</v>
      </c>
      <c r="D476" s="134" t="s">
        <v>115</v>
      </c>
      <c r="E476" s="139">
        <v>60.091659999999997</v>
      </c>
      <c r="F476" s="146"/>
      <c r="G476" s="145">
        <f>E476*F476</f>
        <v>0</v>
      </c>
      <c r="H476" s="144" t="s">
        <v>154</v>
      </c>
      <c r="I476" s="150" t="s">
        <v>75</v>
      </c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>
        <v>21</v>
      </c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</row>
    <row r="477" spans="1:60" outlineLevel="1">
      <c r="A477" s="148">
        <v>111</v>
      </c>
      <c r="B477" s="132" t="s">
        <v>424</v>
      </c>
      <c r="C477" s="166" t="s">
        <v>425</v>
      </c>
      <c r="D477" s="134" t="s">
        <v>115</v>
      </c>
      <c r="E477" s="139">
        <v>120.18333</v>
      </c>
      <c r="F477" s="146"/>
      <c r="G477" s="145">
        <f>E477*F477</f>
        <v>0</v>
      </c>
      <c r="H477" s="144" t="s">
        <v>154</v>
      </c>
      <c r="I477" s="150" t="s">
        <v>75</v>
      </c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>
        <v>21</v>
      </c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</row>
    <row r="478" spans="1:60" outlineLevel="1">
      <c r="A478" s="148"/>
      <c r="B478" s="280" t="s">
        <v>426</v>
      </c>
      <c r="C478" s="281"/>
      <c r="D478" s="282"/>
      <c r="E478" s="283"/>
      <c r="F478" s="284"/>
      <c r="G478" s="285"/>
      <c r="H478" s="144"/>
      <c r="I478" s="150"/>
      <c r="J478" s="32"/>
      <c r="K478" s="32">
        <v>1</v>
      </c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</row>
    <row r="479" spans="1:60" outlineLevel="1">
      <c r="A479" s="148">
        <v>112</v>
      </c>
      <c r="B479" s="132" t="s">
        <v>427</v>
      </c>
      <c r="C479" s="166" t="s">
        <v>428</v>
      </c>
      <c r="D479" s="134" t="s">
        <v>115</v>
      </c>
      <c r="E479" s="139">
        <v>60.091659999999997</v>
      </c>
      <c r="F479" s="146"/>
      <c r="G479" s="145">
        <f>E479*F479</f>
        <v>0</v>
      </c>
      <c r="H479" s="144" t="s">
        <v>154</v>
      </c>
      <c r="I479" s="150" t="s">
        <v>75</v>
      </c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>
        <v>21</v>
      </c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</row>
    <row r="480" spans="1:60">
      <c r="A480" s="147" t="s">
        <v>66</v>
      </c>
      <c r="B480" s="131" t="s">
        <v>429</v>
      </c>
      <c r="C480" s="165" t="s">
        <v>430</v>
      </c>
      <c r="D480" s="133"/>
      <c r="E480" s="138"/>
      <c r="F480" s="286">
        <f>SUM(G481:G490)</f>
        <v>0</v>
      </c>
      <c r="G480" s="287"/>
      <c r="H480" s="143"/>
      <c r="I480" s="149"/>
    </row>
    <row r="481" spans="1:60" outlineLevel="1">
      <c r="A481" s="148">
        <v>113</v>
      </c>
      <c r="B481" s="132" t="s">
        <v>431</v>
      </c>
      <c r="C481" s="166" t="s">
        <v>432</v>
      </c>
      <c r="D481" s="134" t="s">
        <v>433</v>
      </c>
      <c r="E481" s="139">
        <v>1</v>
      </c>
      <c r="F481" s="146"/>
      <c r="G481" s="145">
        <f>E481*F481</f>
        <v>0</v>
      </c>
      <c r="H481" s="144"/>
      <c r="I481" s="150" t="s">
        <v>133</v>
      </c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>
        <v>21</v>
      </c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</row>
    <row r="482" spans="1:60" outlineLevel="1">
      <c r="A482" s="148">
        <v>114</v>
      </c>
      <c r="B482" s="132" t="s">
        <v>434</v>
      </c>
      <c r="C482" s="166" t="s">
        <v>435</v>
      </c>
      <c r="D482" s="134" t="s">
        <v>433</v>
      </c>
      <c r="E482" s="139">
        <v>1</v>
      </c>
      <c r="F482" s="146"/>
      <c r="G482" s="145">
        <f>E482*F482</f>
        <v>0</v>
      </c>
      <c r="H482" s="144"/>
      <c r="I482" s="150" t="s">
        <v>75</v>
      </c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>
        <v>21</v>
      </c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</row>
    <row r="483" spans="1:60" outlineLevel="1">
      <c r="A483" s="148"/>
      <c r="B483" s="132"/>
      <c r="C483" s="288" t="s">
        <v>436</v>
      </c>
      <c r="D483" s="277"/>
      <c r="E483" s="278"/>
      <c r="F483" s="279"/>
      <c r="G483" s="289"/>
      <c r="H483" s="144"/>
      <c r="I483" s="150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129" t="str">
        <f>C483</f>
        <v>Veškeré náklady spojené s vybudováním, provozem a odstraněním zařízení staveniště.</v>
      </c>
      <c r="BB483" s="32"/>
      <c r="BC483" s="32"/>
      <c r="BD483" s="32"/>
      <c r="BE483" s="32"/>
      <c r="BF483" s="32"/>
      <c r="BG483" s="32"/>
      <c r="BH483" s="32"/>
    </row>
    <row r="484" spans="1:60" outlineLevel="1">
      <c r="A484" s="148">
        <v>115</v>
      </c>
      <c r="B484" s="132" t="s">
        <v>437</v>
      </c>
      <c r="C484" s="166" t="s">
        <v>438</v>
      </c>
      <c r="D484" s="134" t="s">
        <v>433</v>
      </c>
      <c r="E484" s="139">
        <v>1</v>
      </c>
      <c r="F484" s="146"/>
      <c r="G484" s="145">
        <f>E484*F484</f>
        <v>0</v>
      </c>
      <c r="H484" s="144"/>
      <c r="I484" s="150" t="s">
        <v>75</v>
      </c>
      <c r="J484" s="32"/>
      <c r="K484" s="32"/>
      <c r="L484" s="32"/>
      <c r="M484" s="32"/>
      <c r="N484" s="32"/>
      <c r="O484" s="32"/>
      <c r="P484" s="32"/>
      <c r="Q484" s="32"/>
      <c r="R484" s="32"/>
      <c r="S484" s="32">
        <v>120</v>
      </c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>
        <v>21</v>
      </c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</row>
    <row r="485" spans="1:60" ht="13.5" outlineLevel="1" thickBot="1">
      <c r="A485" s="148"/>
      <c r="B485" s="132"/>
      <c r="C485" s="273" t="s">
        <v>439</v>
      </c>
      <c r="D485" s="290"/>
      <c r="E485" s="291"/>
      <c r="F485" s="292"/>
      <c r="G485" s="293"/>
      <c r="H485" s="239"/>
      <c r="I485" s="150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129">
        <f>C490</f>
        <v>0</v>
      </c>
      <c r="BB485" s="32"/>
      <c r="BC485" s="32"/>
      <c r="BD485" s="32"/>
      <c r="BE485" s="32"/>
      <c r="BF485" s="32"/>
      <c r="BG485" s="32"/>
      <c r="BH485" s="32"/>
    </row>
    <row r="486" spans="1:60" hidden="1">
      <c r="A486" s="148"/>
      <c r="B486" s="132"/>
      <c r="C486" s="212"/>
      <c r="D486" s="134"/>
      <c r="E486" s="139"/>
      <c r="F486" s="223"/>
      <c r="G486" s="224"/>
      <c r="H486" s="239"/>
      <c r="I486" s="150"/>
      <c r="AK486">
        <f>SUM(AK1:AK485)</f>
        <v>0</v>
      </c>
      <c r="AL486">
        <f>SUM(AL1:AL485)</f>
        <v>0</v>
      </c>
      <c r="AN486">
        <v>15</v>
      </c>
      <c r="AO486">
        <v>21</v>
      </c>
    </row>
    <row r="487" spans="1:60" hidden="1">
      <c r="A487" s="148"/>
      <c r="B487" s="132"/>
      <c r="C487" s="212"/>
      <c r="D487" s="134"/>
      <c r="E487" s="139"/>
      <c r="F487" s="223"/>
      <c r="G487" s="224"/>
      <c r="H487" s="239"/>
      <c r="I487" s="150"/>
      <c r="AN487">
        <f>SUMIF(AM8:AM486,AN486,G8:G491)</f>
        <v>0</v>
      </c>
      <c r="AO487">
        <f>SUMIF(AM8:AM486,AO486,G8:G491)</f>
        <v>0</v>
      </c>
    </row>
    <row r="488" spans="1:60">
      <c r="A488" s="213">
        <v>116</v>
      </c>
      <c r="B488" s="214"/>
      <c r="C488" s="215" t="s">
        <v>1676</v>
      </c>
      <c r="D488" s="240" t="s">
        <v>1673</v>
      </c>
      <c r="E488" s="227">
        <v>1</v>
      </c>
      <c r="F488" s="146"/>
      <c r="G488" s="218">
        <f>E488*F488</f>
        <v>0</v>
      </c>
      <c r="H488" s="241"/>
      <c r="I488" s="220" t="s">
        <v>133</v>
      </c>
    </row>
    <row r="489" spans="1:60" ht="13.5" thickBot="1">
      <c r="A489" s="230">
        <v>117</v>
      </c>
      <c r="B489" s="231"/>
      <c r="C489" s="232" t="s">
        <v>1672</v>
      </c>
      <c r="D489" s="233" t="s">
        <v>1673</v>
      </c>
      <c r="E489" s="234">
        <v>1</v>
      </c>
      <c r="F489" s="146"/>
      <c r="G489" s="235">
        <f>E489*F489</f>
        <v>0</v>
      </c>
      <c r="H489" s="236"/>
      <c r="I489" s="237" t="s">
        <v>133</v>
      </c>
    </row>
    <row r="490" spans="1:60" ht="13.5" thickBot="1">
      <c r="A490" s="157"/>
      <c r="B490" s="158"/>
      <c r="C490" s="273"/>
      <c r="D490" s="290"/>
      <c r="E490" s="291"/>
      <c r="F490" s="292"/>
      <c r="G490" s="293"/>
      <c r="H490" s="159"/>
      <c r="I490" s="160"/>
    </row>
    <row r="491" spans="1:60" ht="13.5" thickBot="1">
      <c r="C491" s="171"/>
    </row>
    <row r="492" spans="1:60" ht="13.5" thickBot="1">
      <c r="A492" s="161"/>
      <c r="B492" s="162" t="s">
        <v>440</v>
      </c>
      <c r="C492" s="172"/>
      <c r="D492" s="163"/>
      <c r="E492" s="163"/>
      <c r="F492" s="163"/>
      <c r="G492" s="164">
        <f>F8+F10+F21+F69+F126+F139+F145+F148+F159+F184+F241+F246+F264+F278+F280+F282+F284+F303+F318+F324+F365+F394+F447+F457+F467+F469+F482+F484+F488+F489</f>
        <v>0</v>
      </c>
    </row>
  </sheetData>
  <sheetProtection algorithmName="SHA-512" hashValue="2Wsn43WcqRcDTDA7KcSO8frEnZDTfhZHi1/wX2ayeE/pqw0ULcFDTIe7Bg+sX0JdiANcnyarFtnY0zTZjXKr+w==" saltValue="SFnuHxsaSpk8qRgtuAnGzw==" spinCount="100000" sheet="1" objects="1" scenarios="1" selectLockedCells="1"/>
  <mergeCells count="161">
    <mergeCell ref="A1:G1"/>
    <mergeCell ref="C2:G2"/>
    <mergeCell ref="C3:G3"/>
    <mergeCell ref="C4:G4"/>
    <mergeCell ref="C7:G7"/>
    <mergeCell ref="F8:G8"/>
    <mergeCell ref="B22:G22"/>
    <mergeCell ref="B23:G23"/>
    <mergeCell ref="B27:G27"/>
    <mergeCell ref="B28:G28"/>
    <mergeCell ref="B31:G31"/>
    <mergeCell ref="B32:G32"/>
    <mergeCell ref="F10:G10"/>
    <mergeCell ref="B11:G11"/>
    <mergeCell ref="C13:G13"/>
    <mergeCell ref="C16:G16"/>
    <mergeCell ref="C19:G19"/>
    <mergeCell ref="F21:G21"/>
    <mergeCell ref="B52:G52"/>
    <mergeCell ref="B56:G56"/>
    <mergeCell ref="F69:G69"/>
    <mergeCell ref="B70:G70"/>
    <mergeCell ref="B86:G86"/>
    <mergeCell ref="B121:G121"/>
    <mergeCell ref="B33:G33"/>
    <mergeCell ref="B41:G41"/>
    <mergeCell ref="C43:G43"/>
    <mergeCell ref="B47:G47"/>
    <mergeCell ref="B48:G48"/>
    <mergeCell ref="B51:G51"/>
    <mergeCell ref="B132:G132"/>
    <mergeCell ref="B133:G133"/>
    <mergeCell ref="C135:G135"/>
    <mergeCell ref="F139:G139"/>
    <mergeCell ref="B140:G140"/>
    <mergeCell ref="B141:G141"/>
    <mergeCell ref="B122:G122"/>
    <mergeCell ref="B123:G123"/>
    <mergeCell ref="F126:G126"/>
    <mergeCell ref="B127:G127"/>
    <mergeCell ref="B128:G128"/>
    <mergeCell ref="B129:G129"/>
    <mergeCell ref="B160:G160"/>
    <mergeCell ref="B161:G161"/>
    <mergeCell ref="B167:G167"/>
    <mergeCell ref="B168:G168"/>
    <mergeCell ref="B171:G171"/>
    <mergeCell ref="B172:G172"/>
    <mergeCell ref="F145:G145"/>
    <mergeCell ref="B146:G146"/>
    <mergeCell ref="F148:G148"/>
    <mergeCell ref="B149:G149"/>
    <mergeCell ref="B150:G150"/>
    <mergeCell ref="F159:G159"/>
    <mergeCell ref="B186:G186"/>
    <mergeCell ref="B187:G187"/>
    <mergeCell ref="C189:G189"/>
    <mergeCell ref="C192:G192"/>
    <mergeCell ref="B194:G194"/>
    <mergeCell ref="B195:G195"/>
    <mergeCell ref="B176:G176"/>
    <mergeCell ref="B177:G177"/>
    <mergeCell ref="B180:G180"/>
    <mergeCell ref="B181:G181"/>
    <mergeCell ref="F184:G184"/>
    <mergeCell ref="B185:G185"/>
    <mergeCell ref="B229:G229"/>
    <mergeCell ref="B230:G230"/>
    <mergeCell ref="B231:G231"/>
    <mergeCell ref="F241:G241"/>
    <mergeCell ref="B242:G242"/>
    <mergeCell ref="B243:G243"/>
    <mergeCell ref="C197:G197"/>
    <mergeCell ref="B200:G200"/>
    <mergeCell ref="B203:G203"/>
    <mergeCell ref="B204:G204"/>
    <mergeCell ref="B207:G207"/>
    <mergeCell ref="B208:G208"/>
    <mergeCell ref="B261:G261"/>
    <mergeCell ref="B262:G262"/>
    <mergeCell ref="F264:G264"/>
    <mergeCell ref="B265:G265"/>
    <mergeCell ref="B268:G268"/>
    <mergeCell ref="C270:G270"/>
    <mergeCell ref="B244:G244"/>
    <mergeCell ref="F246:G246"/>
    <mergeCell ref="B247:G247"/>
    <mergeCell ref="B248:G248"/>
    <mergeCell ref="C250:G250"/>
    <mergeCell ref="B255:G255"/>
    <mergeCell ref="B285:G285"/>
    <mergeCell ref="B286:G286"/>
    <mergeCell ref="B289:G289"/>
    <mergeCell ref="B292:G292"/>
    <mergeCell ref="B300:G300"/>
    <mergeCell ref="B301:G301"/>
    <mergeCell ref="B275:G275"/>
    <mergeCell ref="B276:G276"/>
    <mergeCell ref="F278:G278"/>
    <mergeCell ref="F280:G280"/>
    <mergeCell ref="F282:G282"/>
    <mergeCell ref="F284:G284"/>
    <mergeCell ref="F318:G318"/>
    <mergeCell ref="B321:G321"/>
    <mergeCell ref="B322:G322"/>
    <mergeCell ref="F324:G324"/>
    <mergeCell ref="B325:G325"/>
    <mergeCell ref="B329:G329"/>
    <mergeCell ref="F303:G303"/>
    <mergeCell ref="B304:G304"/>
    <mergeCell ref="B306:G306"/>
    <mergeCell ref="B308:G308"/>
    <mergeCell ref="B315:G315"/>
    <mergeCell ref="B316:G316"/>
    <mergeCell ref="B362:G362"/>
    <mergeCell ref="B363:G363"/>
    <mergeCell ref="F365:G365"/>
    <mergeCell ref="B366:G366"/>
    <mergeCell ref="B370:G370"/>
    <mergeCell ref="B374:G374"/>
    <mergeCell ref="B333:G333"/>
    <mergeCell ref="B337:G337"/>
    <mergeCell ref="B338:G338"/>
    <mergeCell ref="B341:G341"/>
    <mergeCell ref="C343:G343"/>
    <mergeCell ref="B347:G347"/>
    <mergeCell ref="F394:G394"/>
    <mergeCell ref="B395:G395"/>
    <mergeCell ref="C397:G397"/>
    <mergeCell ref="B412:G412"/>
    <mergeCell ref="B428:G428"/>
    <mergeCell ref="B432:G432"/>
    <mergeCell ref="B378:G378"/>
    <mergeCell ref="B379:G379"/>
    <mergeCell ref="B383:G383"/>
    <mergeCell ref="B386:G386"/>
    <mergeCell ref="B391:G391"/>
    <mergeCell ref="B392:G392"/>
    <mergeCell ref="B453:G453"/>
    <mergeCell ref="C455:G455"/>
    <mergeCell ref="F457:G457"/>
    <mergeCell ref="B458:G458"/>
    <mergeCell ref="B459:G459"/>
    <mergeCell ref="B463:G463"/>
    <mergeCell ref="B433:G433"/>
    <mergeCell ref="B445:G445"/>
    <mergeCell ref="F447:G447"/>
    <mergeCell ref="B448:G448"/>
    <mergeCell ref="C450:G450"/>
    <mergeCell ref="B452:G452"/>
    <mergeCell ref="B475:G475"/>
    <mergeCell ref="B478:G478"/>
    <mergeCell ref="F480:G480"/>
    <mergeCell ref="C483:G483"/>
    <mergeCell ref="C490:G490"/>
    <mergeCell ref="F467:G467"/>
    <mergeCell ref="B468:G468"/>
    <mergeCell ref="B469:G469"/>
    <mergeCell ref="B471:G471"/>
    <mergeCell ref="C473:G473"/>
    <mergeCell ref="C485:G485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73"/>
  <sheetViews>
    <sheetView showGridLines="0" topLeftCell="A141" workbookViewId="0">
      <selection activeCell="F170" sqref="F170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00" t="s">
        <v>61</v>
      </c>
      <c r="B1" s="264"/>
      <c r="C1" s="265"/>
      <c r="D1" s="264"/>
      <c r="E1" s="264"/>
      <c r="F1" s="264"/>
      <c r="G1" s="264"/>
      <c r="H1" s="54"/>
      <c r="I1" s="54"/>
      <c r="J1" s="54"/>
    </row>
    <row r="2" spans="1:60" ht="13.5" thickTop="1">
      <c r="A2" s="55" t="s">
        <v>31</v>
      </c>
      <c r="B2" s="56" t="s">
        <v>42</v>
      </c>
      <c r="C2" s="301" t="s">
        <v>43</v>
      </c>
      <c r="D2" s="266"/>
      <c r="E2" s="266"/>
      <c r="F2" s="266"/>
      <c r="G2" s="267"/>
      <c r="H2" s="54"/>
      <c r="I2" s="54"/>
      <c r="J2" s="54"/>
    </row>
    <row r="3" spans="1:60">
      <c r="A3" s="57" t="s">
        <v>32</v>
      </c>
      <c r="B3" s="58" t="s">
        <v>45</v>
      </c>
      <c r="C3" s="302" t="s">
        <v>46</v>
      </c>
      <c r="D3" s="268"/>
      <c r="E3" s="268"/>
      <c r="F3" s="268"/>
      <c r="G3" s="269"/>
      <c r="H3" s="54"/>
      <c r="I3" s="54"/>
      <c r="J3" s="54"/>
    </row>
    <row r="4" spans="1:60" ht="13.5" thickBot="1">
      <c r="A4" s="120" t="s">
        <v>33</v>
      </c>
      <c r="B4" s="121" t="s">
        <v>58</v>
      </c>
      <c r="C4" s="303" t="s">
        <v>59</v>
      </c>
      <c r="D4" s="304"/>
      <c r="E4" s="304"/>
      <c r="F4" s="304"/>
      <c r="G4" s="305"/>
      <c r="H4" s="54"/>
      <c r="I4" s="54"/>
      <c r="J4" s="54"/>
    </row>
    <row r="5" spans="1:60" ht="14.25" thickTop="1" thickBot="1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>
      <c r="A6" s="122" t="s">
        <v>34</v>
      </c>
      <c r="B6" s="125" t="s">
        <v>35</v>
      </c>
      <c r="C6" s="126" t="s">
        <v>36</v>
      </c>
      <c r="D6" s="123" t="s">
        <v>37</v>
      </c>
      <c r="E6" s="124" t="s">
        <v>38</v>
      </c>
      <c r="F6" s="127" t="s">
        <v>39</v>
      </c>
      <c r="G6" s="151" t="s">
        <v>40</v>
      </c>
      <c r="H6" s="152" t="s">
        <v>62</v>
      </c>
      <c r="I6" s="130" t="s">
        <v>63</v>
      </c>
      <c r="J6" s="54"/>
    </row>
    <row r="7" spans="1:60">
      <c r="A7" s="153"/>
      <c r="B7" s="154" t="s">
        <v>64</v>
      </c>
      <c r="C7" s="306" t="s">
        <v>65</v>
      </c>
      <c r="D7" s="306"/>
      <c r="E7" s="307"/>
      <c r="F7" s="308"/>
      <c r="G7" s="308"/>
      <c r="H7" s="155"/>
      <c r="I7" s="156"/>
      <c r="J7" s="54"/>
    </row>
    <row r="8" spans="1:60">
      <c r="A8" s="147" t="s">
        <v>66</v>
      </c>
      <c r="B8" s="131" t="s">
        <v>1104</v>
      </c>
      <c r="C8" s="165" t="s">
        <v>1105</v>
      </c>
      <c r="D8" s="133"/>
      <c r="E8" s="138"/>
      <c r="F8" s="309">
        <f>SUM(G9:G52)</f>
        <v>0</v>
      </c>
      <c r="G8" s="310"/>
      <c r="H8" s="143"/>
      <c r="I8" s="149"/>
      <c r="J8" s="54"/>
    </row>
    <row r="9" spans="1:60" outlineLevel="1">
      <c r="A9" s="148"/>
      <c r="B9" s="294" t="s">
        <v>1106</v>
      </c>
      <c r="C9" s="295"/>
      <c r="D9" s="296"/>
      <c r="E9" s="297"/>
      <c r="F9" s="298"/>
      <c r="G9" s="299"/>
      <c r="H9" s="144"/>
      <c r="I9" s="150"/>
      <c r="J9" s="128"/>
      <c r="K9" s="32">
        <v>1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outlineLevel="1">
      <c r="A10" s="148"/>
      <c r="B10" s="280" t="s">
        <v>1107</v>
      </c>
      <c r="C10" s="281"/>
      <c r="D10" s="282"/>
      <c r="E10" s="283"/>
      <c r="F10" s="284"/>
      <c r="G10" s="285"/>
      <c r="H10" s="144"/>
      <c r="I10" s="150"/>
      <c r="J10" s="128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>
      <c r="A11" s="148"/>
      <c r="B11" s="280" t="s">
        <v>1108</v>
      </c>
      <c r="C11" s="281"/>
      <c r="D11" s="282"/>
      <c r="E11" s="283"/>
      <c r="F11" s="284"/>
      <c r="G11" s="285"/>
      <c r="H11" s="144"/>
      <c r="I11" s="150"/>
      <c r="J11" s="128"/>
      <c r="K11" s="32">
        <v>2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>
      <c r="A12" s="148">
        <v>1</v>
      </c>
      <c r="B12" s="132" t="s">
        <v>1109</v>
      </c>
      <c r="C12" s="166" t="s">
        <v>1110</v>
      </c>
      <c r="D12" s="134" t="s">
        <v>81</v>
      </c>
      <c r="E12" s="139">
        <v>39.917499999999997</v>
      </c>
      <c r="F12" s="146"/>
      <c r="G12" s="145">
        <f>E12*F12</f>
        <v>0</v>
      </c>
      <c r="H12" s="144" t="s">
        <v>1111</v>
      </c>
      <c r="I12" s="150" t="s">
        <v>75</v>
      </c>
      <c r="J12" s="128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>
        <v>21</v>
      </c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ht="22.5" outlineLevel="1">
      <c r="A13" s="148"/>
      <c r="B13" s="132"/>
      <c r="C13" s="167" t="s">
        <v>1112</v>
      </c>
      <c r="D13" s="135"/>
      <c r="E13" s="140">
        <v>39.917499999999997</v>
      </c>
      <c r="F13" s="145"/>
      <c r="G13" s="145"/>
      <c r="H13" s="144"/>
      <c r="I13" s="150"/>
      <c r="J13" s="128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outlineLevel="1">
      <c r="A14" s="148"/>
      <c r="B14" s="280" t="s">
        <v>1113</v>
      </c>
      <c r="C14" s="281"/>
      <c r="D14" s="282"/>
      <c r="E14" s="283"/>
      <c r="F14" s="284"/>
      <c r="G14" s="285"/>
      <c r="H14" s="144"/>
      <c r="I14" s="150"/>
      <c r="J14" s="128"/>
      <c r="K14" s="32">
        <v>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outlineLevel="1">
      <c r="A15" s="148">
        <v>2</v>
      </c>
      <c r="B15" s="132" t="s">
        <v>1114</v>
      </c>
      <c r="C15" s="166" t="s">
        <v>1115</v>
      </c>
      <c r="D15" s="134" t="s">
        <v>81</v>
      </c>
      <c r="E15" s="139">
        <v>77.12</v>
      </c>
      <c r="F15" s="146"/>
      <c r="G15" s="145">
        <f>E15*F15</f>
        <v>0</v>
      </c>
      <c r="H15" s="144" t="s">
        <v>1111</v>
      </c>
      <c r="I15" s="150" t="s">
        <v>75</v>
      </c>
      <c r="J15" s="128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>
        <v>21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outlineLevel="1">
      <c r="A16" s="148"/>
      <c r="B16" s="132"/>
      <c r="C16" s="167" t="s">
        <v>1116</v>
      </c>
      <c r="D16" s="135"/>
      <c r="E16" s="140">
        <v>77.12</v>
      </c>
      <c r="F16" s="145"/>
      <c r="G16" s="145"/>
      <c r="H16" s="144"/>
      <c r="I16" s="150"/>
      <c r="J16" s="128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outlineLevel="1">
      <c r="A17" s="148">
        <v>3</v>
      </c>
      <c r="B17" s="132" t="s">
        <v>1117</v>
      </c>
      <c r="C17" s="166" t="s">
        <v>1118</v>
      </c>
      <c r="D17" s="134" t="s">
        <v>81</v>
      </c>
      <c r="E17" s="139">
        <v>37.202500000000001</v>
      </c>
      <c r="F17" s="146"/>
      <c r="G17" s="145">
        <f>E17*F17</f>
        <v>0</v>
      </c>
      <c r="H17" s="144" t="s">
        <v>1111</v>
      </c>
      <c r="I17" s="150" t="s">
        <v>75</v>
      </c>
      <c r="J17" s="128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v>21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outlineLevel="1">
      <c r="A18" s="148"/>
      <c r="B18" s="132"/>
      <c r="C18" s="167" t="s">
        <v>1119</v>
      </c>
      <c r="D18" s="135"/>
      <c r="E18" s="140">
        <v>37.202500000000001</v>
      </c>
      <c r="F18" s="145"/>
      <c r="G18" s="145"/>
      <c r="H18" s="144"/>
      <c r="I18" s="150"/>
      <c r="J18" s="128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outlineLevel="1">
      <c r="A19" s="148"/>
      <c r="B19" s="280" t="s">
        <v>1120</v>
      </c>
      <c r="C19" s="281"/>
      <c r="D19" s="282"/>
      <c r="E19" s="283"/>
      <c r="F19" s="284"/>
      <c r="G19" s="285"/>
      <c r="H19" s="144"/>
      <c r="I19" s="150"/>
      <c r="J19" s="128"/>
      <c r="K19" s="32">
        <v>1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outlineLevel="1">
      <c r="A20" s="148"/>
      <c r="B20" s="280" t="s">
        <v>1121</v>
      </c>
      <c r="C20" s="281"/>
      <c r="D20" s="282"/>
      <c r="E20" s="283"/>
      <c r="F20" s="284"/>
      <c r="G20" s="285"/>
      <c r="H20" s="144"/>
      <c r="I20" s="150"/>
      <c r="J20" s="128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outlineLevel="1">
      <c r="A21" s="148">
        <v>4</v>
      </c>
      <c r="B21" s="132" t="s">
        <v>1122</v>
      </c>
      <c r="C21" s="166" t="s">
        <v>1123</v>
      </c>
      <c r="D21" s="134" t="s">
        <v>106</v>
      </c>
      <c r="E21" s="139">
        <v>13.9</v>
      </c>
      <c r="F21" s="146"/>
      <c r="G21" s="145">
        <f>E21*F21</f>
        <v>0</v>
      </c>
      <c r="H21" s="144" t="s">
        <v>1111</v>
      </c>
      <c r="I21" s="150" t="s">
        <v>75</v>
      </c>
      <c r="J21" s="12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>
        <v>21</v>
      </c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outlineLevel="1">
      <c r="A22" s="148"/>
      <c r="B22" s="132"/>
      <c r="C22" s="167" t="s">
        <v>1124</v>
      </c>
      <c r="D22" s="135"/>
      <c r="E22" s="140">
        <v>13.9</v>
      </c>
      <c r="F22" s="145"/>
      <c r="G22" s="145"/>
      <c r="H22" s="144"/>
      <c r="I22" s="150"/>
      <c r="J22" s="128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outlineLevel="1">
      <c r="A23" s="148"/>
      <c r="B23" s="280" t="s">
        <v>1125</v>
      </c>
      <c r="C23" s="281"/>
      <c r="D23" s="282"/>
      <c r="E23" s="283"/>
      <c r="F23" s="284"/>
      <c r="G23" s="285"/>
      <c r="H23" s="144"/>
      <c r="I23" s="150"/>
      <c r="J23" s="128"/>
      <c r="K23" s="32">
        <v>1</v>
      </c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outlineLevel="1">
      <c r="A24" s="148"/>
      <c r="B24" s="280" t="s">
        <v>1126</v>
      </c>
      <c r="C24" s="281"/>
      <c r="D24" s="282"/>
      <c r="E24" s="283"/>
      <c r="F24" s="284"/>
      <c r="G24" s="285"/>
      <c r="H24" s="144"/>
      <c r="I24" s="150"/>
      <c r="J24" s="128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outlineLevel="1">
      <c r="A25" s="148"/>
      <c r="B25" s="280" t="s">
        <v>1127</v>
      </c>
      <c r="C25" s="281"/>
      <c r="D25" s="282"/>
      <c r="E25" s="283"/>
      <c r="F25" s="284"/>
      <c r="G25" s="285"/>
      <c r="H25" s="144"/>
      <c r="I25" s="150"/>
      <c r="J25" s="128"/>
      <c r="K25" s="32">
        <v>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outlineLevel="1">
      <c r="A26" s="148">
        <v>5</v>
      </c>
      <c r="B26" s="132" t="s">
        <v>1128</v>
      </c>
      <c r="C26" s="166" t="s">
        <v>1129</v>
      </c>
      <c r="D26" s="134" t="s">
        <v>73</v>
      </c>
      <c r="E26" s="139">
        <v>13.56875</v>
      </c>
      <c r="F26" s="146"/>
      <c r="G26" s="145">
        <f>E26*F26</f>
        <v>0</v>
      </c>
      <c r="H26" s="144" t="s">
        <v>1130</v>
      </c>
      <c r="I26" s="150" t="s">
        <v>75</v>
      </c>
      <c r="J26" s="128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>
        <v>21</v>
      </c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ht="22.5" outlineLevel="1">
      <c r="A27" s="148"/>
      <c r="B27" s="132"/>
      <c r="C27" s="167" t="s">
        <v>1131</v>
      </c>
      <c r="D27" s="135"/>
      <c r="E27" s="140">
        <v>13.5688</v>
      </c>
      <c r="F27" s="145"/>
      <c r="G27" s="145"/>
      <c r="H27" s="144"/>
      <c r="I27" s="150"/>
      <c r="J27" s="128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outlineLevel="1">
      <c r="A28" s="148"/>
      <c r="B28" s="280" t="s">
        <v>1132</v>
      </c>
      <c r="C28" s="281"/>
      <c r="D28" s="282"/>
      <c r="E28" s="283"/>
      <c r="F28" s="284"/>
      <c r="G28" s="285"/>
      <c r="H28" s="144"/>
      <c r="I28" s="150"/>
      <c r="J28" s="128"/>
      <c r="K28" s="32">
        <v>1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</row>
    <row r="29" spans="1:60" ht="22.5" outlineLevel="1">
      <c r="A29" s="148"/>
      <c r="B29" s="280" t="s">
        <v>1133</v>
      </c>
      <c r="C29" s="281"/>
      <c r="D29" s="282"/>
      <c r="E29" s="283"/>
      <c r="F29" s="284"/>
      <c r="G29" s="285"/>
      <c r="H29" s="144"/>
      <c r="I29" s="150"/>
      <c r="J29" s="128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129" t="str">
        <f>B29</f>
        <v>zapažených i nezapažených s urovnáním dna do předepsaného profilu a spádu, s přehozením výkopku na přilehlém terénu na vzdálenost do 3 m od podélné osy rýhy nebo s naložením výkopku na dopravní prostředek.</v>
      </c>
      <c r="BA29" s="32"/>
      <c r="BB29" s="32"/>
      <c r="BC29" s="32"/>
      <c r="BD29" s="32"/>
      <c r="BE29" s="32"/>
      <c r="BF29" s="32"/>
      <c r="BG29" s="32"/>
      <c r="BH29" s="32"/>
    </row>
    <row r="30" spans="1:60" outlineLevel="1">
      <c r="A30" s="148">
        <v>6</v>
      </c>
      <c r="B30" s="132" t="s">
        <v>1134</v>
      </c>
      <c r="C30" s="166" t="s">
        <v>1135</v>
      </c>
      <c r="D30" s="134" t="s">
        <v>73</v>
      </c>
      <c r="E30" s="139">
        <v>21.820499999999999</v>
      </c>
      <c r="F30" s="146"/>
      <c r="G30" s="145">
        <f>E30*F30</f>
        <v>0</v>
      </c>
      <c r="H30" s="144" t="s">
        <v>1130</v>
      </c>
      <c r="I30" s="150" t="s">
        <v>75</v>
      </c>
      <c r="J30" s="128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>
        <v>21</v>
      </c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</row>
    <row r="31" spans="1:60" ht="33.75" outlineLevel="1">
      <c r="A31" s="148"/>
      <c r="B31" s="132"/>
      <c r="C31" s="167" t="s">
        <v>1136</v>
      </c>
      <c r="D31" s="135"/>
      <c r="E31" s="140">
        <v>21.820499999999999</v>
      </c>
      <c r="F31" s="145"/>
      <c r="G31" s="145"/>
      <c r="H31" s="144"/>
      <c r="I31" s="150"/>
      <c r="J31" s="128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</row>
    <row r="32" spans="1:60" outlineLevel="1">
      <c r="A32" s="148"/>
      <c r="B32" s="280" t="s">
        <v>1137</v>
      </c>
      <c r="C32" s="281"/>
      <c r="D32" s="282"/>
      <c r="E32" s="283"/>
      <c r="F32" s="284"/>
      <c r="G32" s="285"/>
      <c r="H32" s="144"/>
      <c r="I32" s="150"/>
      <c r="J32" s="128"/>
      <c r="K32" s="32">
        <v>1</v>
      </c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</row>
    <row r="33" spans="1:60" outlineLevel="1">
      <c r="A33" s="148"/>
      <c r="B33" s="280" t="s">
        <v>1138</v>
      </c>
      <c r="C33" s="281"/>
      <c r="D33" s="282"/>
      <c r="E33" s="283"/>
      <c r="F33" s="284"/>
      <c r="G33" s="285"/>
      <c r="H33" s="144"/>
      <c r="I33" s="150"/>
      <c r="J33" s="128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</row>
    <row r="34" spans="1:60" outlineLevel="1">
      <c r="A34" s="148">
        <v>7</v>
      </c>
      <c r="B34" s="132" t="s">
        <v>1139</v>
      </c>
      <c r="C34" s="166" t="s">
        <v>1140</v>
      </c>
      <c r="D34" s="134" t="s">
        <v>73</v>
      </c>
      <c r="E34" s="139">
        <v>35.389249999999997</v>
      </c>
      <c r="F34" s="146"/>
      <c r="G34" s="145">
        <f>E34*F34</f>
        <v>0</v>
      </c>
      <c r="H34" s="144" t="s">
        <v>1130</v>
      </c>
      <c r="I34" s="150" t="s">
        <v>75</v>
      </c>
      <c r="J34" s="128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>
        <v>21</v>
      </c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</row>
    <row r="35" spans="1:60" outlineLevel="1">
      <c r="A35" s="148"/>
      <c r="B35" s="132"/>
      <c r="C35" s="167" t="s">
        <v>1141</v>
      </c>
      <c r="D35" s="135"/>
      <c r="E35" s="140">
        <v>35.389299999999999</v>
      </c>
      <c r="F35" s="145"/>
      <c r="G35" s="145"/>
      <c r="H35" s="144"/>
      <c r="I35" s="150"/>
      <c r="J35" s="128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</row>
    <row r="36" spans="1:60" outlineLevel="1">
      <c r="A36" s="148"/>
      <c r="B36" s="280" t="s">
        <v>1142</v>
      </c>
      <c r="C36" s="281"/>
      <c r="D36" s="282"/>
      <c r="E36" s="283"/>
      <c r="F36" s="284"/>
      <c r="G36" s="285"/>
      <c r="H36" s="144"/>
      <c r="I36" s="150"/>
      <c r="J36" s="128"/>
      <c r="K36" s="32">
        <v>1</v>
      </c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</row>
    <row r="37" spans="1:60" outlineLevel="1">
      <c r="A37" s="148"/>
      <c r="B37" s="280" t="s">
        <v>1143</v>
      </c>
      <c r="C37" s="281"/>
      <c r="D37" s="282"/>
      <c r="E37" s="283"/>
      <c r="F37" s="284"/>
      <c r="G37" s="285"/>
      <c r="H37" s="144"/>
      <c r="I37" s="150"/>
      <c r="J37" s="128"/>
      <c r="K37" s="32">
        <v>2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</row>
    <row r="38" spans="1:60" outlineLevel="1">
      <c r="A38" s="148">
        <v>8</v>
      </c>
      <c r="B38" s="132" t="s">
        <v>1144</v>
      </c>
      <c r="C38" s="166" t="s">
        <v>1145</v>
      </c>
      <c r="D38" s="134" t="s">
        <v>73</v>
      </c>
      <c r="E38" s="139">
        <v>35.389249999999997</v>
      </c>
      <c r="F38" s="146"/>
      <c r="G38" s="145">
        <f>E38*F38</f>
        <v>0</v>
      </c>
      <c r="H38" s="144" t="s">
        <v>1130</v>
      </c>
      <c r="I38" s="150" t="s">
        <v>75</v>
      </c>
      <c r="J38" s="128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>
        <v>21</v>
      </c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</row>
    <row r="39" spans="1:60" outlineLevel="1">
      <c r="A39" s="148"/>
      <c r="B39" s="132"/>
      <c r="C39" s="167" t="s">
        <v>1146</v>
      </c>
      <c r="D39" s="135"/>
      <c r="E39" s="140">
        <v>35.389299999999999</v>
      </c>
      <c r="F39" s="145"/>
      <c r="G39" s="145"/>
      <c r="H39" s="144"/>
      <c r="I39" s="150"/>
      <c r="J39" s="128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</row>
    <row r="40" spans="1:60" outlineLevel="1">
      <c r="A40" s="148"/>
      <c r="B40" s="280" t="s">
        <v>1147</v>
      </c>
      <c r="C40" s="281"/>
      <c r="D40" s="282"/>
      <c r="E40" s="283"/>
      <c r="F40" s="284"/>
      <c r="G40" s="285"/>
      <c r="H40" s="144"/>
      <c r="I40" s="150"/>
      <c r="J40" s="128"/>
      <c r="K40" s="32">
        <v>1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</row>
    <row r="41" spans="1:60" outlineLevel="1">
      <c r="A41" s="148">
        <v>9</v>
      </c>
      <c r="B41" s="132" t="s">
        <v>1148</v>
      </c>
      <c r="C41" s="166" t="s">
        <v>1149</v>
      </c>
      <c r="D41" s="134" t="s">
        <v>73</v>
      </c>
      <c r="E41" s="139">
        <v>35.389249999999997</v>
      </c>
      <c r="F41" s="146"/>
      <c r="G41" s="145">
        <f>E41*F41</f>
        <v>0</v>
      </c>
      <c r="H41" s="144" t="s">
        <v>1130</v>
      </c>
      <c r="I41" s="150" t="s">
        <v>75</v>
      </c>
      <c r="J41" s="128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>
        <v>21</v>
      </c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</row>
    <row r="42" spans="1:60" outlineLevel="1">
      <c r="A42" s="148"/>
      <c r="B42" s="132"/>
      <c r="C42" s="167" t="s">
        <v>1150</v>
      </c>
      <c r="D42" s="135"/>
      <c r="E42" s="140">
        <v>35.389299999999999</v>
      </c>
      <c r="F42" s="145"/>
      <c r="G42" s="145"/>
      <c r="H42" s="144"/>
      <c r="I42" s="150"/>
      <c r="J42" s="128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</row>
    <row r="43" spans="1:60" outlineLevel="1">
      <c r="A43" s="148"/>
      <c r="B43" s="280" t="s">
        <v>1151</v>
      </c>
      <c r="C43" s="281"/>
      <c r="D43" s="282"/>
      <c r="E43" s="283"/>
      <c r="F43" s="284"/>
      <c r="G43" s="285"/>
      <c r="H43" s="144"/>
      <c r="I43" s="150"/>
      <c r="J43" s="128"/>
      <c r="K43" s="32">
        <v>1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</row>
    <row r="44" spans="1:60" outlineLevel="1">
      <c r="A44" s="148"/>
      <c r="B44" s="280" t="s">
        <v>1152</v>
      </c>
      <c r="C44" s="281"/>
      <c r="D44" s="282"/>
      <c r="E44" s="283"/>
      <c r="F44" s="284"/>
      <c r="G44" s="285"/>
      <c r="H44" s="144"/>
      <c r="I44" s="150"/>
      <c r="J44" s="128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129" t="str">
        <f>B44</f>
        <v>sypaninou z vhodných hornin tř. 1 - 4 nebo materiálem, uloženým ve vzdálenosti do 30 m od vnějšího kraje objektu, pro jakoukoliv míru zhutnění,</v>
      </c>
      <c r="BA44" s="32"/>
      <c r="BB44" s="32"/>
      <c r="BC44" s="32"/>
      <c r="BD44" s="32"/>
      <c r="BE44" s="32"/>
      <c r="BF44" s="32"/>
      <c r="BG44" s="32"/>
      <c r="BH44" s="32"/>
    </row>
    <row r="45" spans="1:60" outlineLevel="1">
      <c r="A45" s="148">
        <v>10</v>
      </c>
      <c r="B45" s="132" t="s">
        <v>1153</v>
      </c>
      <c r="C45" s="166" t="s">
        <v>1154</v>
      </c>
      <c r="D45" s="134" t="s">
        <v>73</v>
      </c>
      <c r="E45" s="139">
        <v>21.820499999999999</v>
      </c>
      <c r="F45" s="146"/>
      <c r="G45" s="145">
        <f>E45*F45</f>
        <v>0</v>
      </c>
      <c r="H45" s="144" t="s">
        <v>1130</v>
      </c>
      <c r="I45" s="150" t="s">
        <v>75</v>
      </c>
      <c r="J45" s="128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>
        <v>21</v>
      </c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</row>
    <row r="46" spans="1:60" ht="33.75" outlineLevel="1">
      <c r="A46" s="148"/>
      <c r="B46" s="132"/>
      <c r="C46" s="167" t="s">
        <v>1155</v>
      </c>
      <c r="D46" s="135"/>
      <c r="E46" s="140">
        <v>21.820499999999999</v>
      </c>
      <c r="F46" s="145"/>
      <c r="G46" s="145"/>
      <c r="H46" s="144"/>
      <c r="I46" s="150"/>
      <c r="J46" s="128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</row>
    <row r="47" spans="1:60" outlineLevel="1">
      <c r="A47" s="148"/>
      <c r="B47" s="280" t="s">
        <v>1156</v>
      </c>
      <c r="C47" s="281"/>
      <c r="D47" s="282"/>
      <c r="E47" s="283"/>
      <c r="F47" s="284"/>
      <c r="G47" s="285"/>
      <c r="H47" s="144"/>
      <c r="I47" s="150"/>
      <c r="J47" s="128"/>
      <c r="K47" s="32">
        <v>1</v>
      </c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</row>
    <row r="48" spans="1:60" outlineLevel="1">
      <c r="A48" s="148">
        <v>11</v>
      </c>
      <c r="B48" s="132" t="s">
        <v>1157</v>
      </c>
      <c r="C48" s="166" t="s">
        <v>1158</v>
      </c>
      <c r="D48" s="134" t="s">
        <v>73</v>
      </c>
      <c r="E48" s="139">
        <v>35.389249999999997</v>
      </c>
      <c r="F48" s="146"/>
      <c r="G48" s="145">
        <f>E48*F48</f>
        <v>0</v>
      </c>
      <c r="H48" s="144" t="s">
        <v>1130</v>
      </c>
      <c r="I48" s="150" t="s">
        <v>75</v>
      </c>
      <c r="J48" s="128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>
        <v>21</v>
      </c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</row>
    <row r="49" spans="1:60" outlineLevel="1">
      <c r="A49" s="148">
        <v>12</v>
      </c>
      <c r="B49" s="132" t="s">
        <v>1159</v>
      </c>
      <c r="C49" s="166" t="s">
        <v>1160</v>
      </c>
      <c r="D49" s="134" t="s">
        <v>81</v>
      </c>
      <c r="E49" s="139">
        <v>4.085</v>
      </c>
      <c r="F49" s="146"/>
      <c r="G49" s="145">
        <f>E49*F49</f>
        <v>0</v>
      </c>
      <c r="H49" s="144"/>
      <c r="I49" s="150" t="s">
        <v>133</v>
      </c>
      <c r="J49" s="128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>
        <v>21</v>
      </c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</row>
    <row r="50" spans="1:60" outlineLevel="1">
      <c r="A50" s="148"/>
      <c r="B50" s="132"/>
      <c r="C50" s="167" t="s">
        <v>1161</v>
      </c>
      <c r="D50" s="135"/>
      <c r="E50" s="140">
        <v>4.085</v>
      </c>
      <c r="F50" s="145"/>
      <c r="G50" s="145"/>
      <c r="H50" s="144"/>
      <c r="I50" s="150"/>
      <c r="J50" s="128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</row>
    <row r="51" spans="1:60" outlineLevel="1">
      <c r="A51" s="148">
        <v>13</v>
      </c>
      <c r="B51" s="132" t="s">
        <v>1162</v>
      </c>
      <c r="C51" s="166" t="s">
        <v>1163</v>
      </c>
      <c r="D51" s="134" t="s">
        <v>115</v>
      </c>
      <c r="E51" s="139">
        <v>39.276899999999998</v>
      </c>
      <c r="F51" s="146"/>
      <c r="G51" s="145">
        <f>E51*F51</f>
        <v>0</v>
      </c>
      <c r="H51" s="144" t="s">
        <v>253</v>
      </c>
      <c r="I51" s="150" t="s">
        <v>75</v>
      </c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>
        <v>21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</row>
    <row r="52" spans="1:60" outlineLevel="1">
      <c r="A52" s="148"/>
      <c r="B52" s="132"/>
      <c r="C52" s="167" t="s">
        <v>1164</v>
      </c>
      <c r="D52" s="135"/>
      <c r="E52" s="140">
        <v>39.276899999999998</v>
      </c>
      <c r="F52" s="145"/>
      <c r="G52" s="145"/>
      <c r="H52" s="144"/>
      <c r="I52" s="150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</row>
    <row r="53" spans="1:60">
      <c r="A53" s="147" t="s">
        <v>66</v>
      </c>
      <c r="B53" s="131" t="s">
        <v>67</v>
      </c>
      <c r="C53" s="165" t="s">
        <v>68</v>
      </c>
      <c r="D53" s="133"/>
      <c r="E53" s="138"/>
      <c r="F53" s="286">
        <f>SUM(G54:G56)</f>
        <v>0</v>
      </c>
      <c r="G53" s="287"/>
      <c r="H53" s="143"/>
      <c r="I53" s="149"/>
    </row>
    <row r="54" spans="1:60" outlineLevel="1">
      <c r="A54" s="148"/>
      <c r="B54" s="294" t="s">
        <v>1165</v>
      </c>
      <c r="C54" s="295"/>
      <c r="D54" s="296"/>
      <c r="E54" s="297"/>
      <c r="F54" s="298"/>
      <c r="G54" s="299"/>
      <c r="H54" s="144"/>
      <c r="I54" s="150"/>
      <c r="J54" s="32"/>
      <c r="K54" s="32">
        <v>1</v>
      </c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</row>
    <row r="55" spans="1:60" outlineLevel="1">
      <c r="A55" s="148">
        <v>14</v>
      </c>
      <c r="B55" s="132" t="s">
        <v>1166</v>
      </c>
      <c r="C55" s="166" t="s">
        <v>1167</v>
      </c>
      <c r="D55" s="134" t="s">
        <v>81</v>
      </c>
      <c r="E55" s="139">
        <v>73.623000000000005</v>
      </c>
      <c r="F55" s="146"/>
      <c r="G55" s="145">
        <f>E55*F55</f>
        <v>0</v>
      </c>
      <c r="H55" s="144" t="s">
        <v>1168</v>
      </c>
      <c r="I55" s="150" t="s">
        <v>75</v>
      </c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>
        <v>21</v>
      </c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</row>
    <row r="56" spans="1:60" ht="22.5" outlineLevel="1">
      <c r="A56" s="148"/>
      <c r="B56" s="132"/>
      <c r="C56" s="167" t="s">
        <v>1169</v>
      </c>
      <c r="D56" s="135"/>
      <c r="E56" s="140">
        <v>73.623000000000005</v>
      </c>
      <c r="F56" s="145"/>
      <c r="G56" s="145"/>
      <c r="H56" s="144"/>
      <c r="I56" s="150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</row>
    <row r="57" spans="1:60">
      <c r="A57" s="147" t="s">
        <v>66</v>
      </c>
      <c r="B57" s="131" t="s">
        <v>1170</v>
      </c>
      <c r="C57" s="165" t="s">
        <v>1171</v>
      </c>
      <c r="D57" s="133"/>
      <c r="E57" s="138"/>
      <c r="F57" s="286">
        <f>SUM(G58:G105)</f>
        <v>0</v>
      </c>
      <c r="G57" s="287"/>
      <c r="H57" s="143"/>
      <c r="I57" s="149"/>
    </row>
    <row r="58" spans="1:60" outlineLevel="1">
      <c r="A58" s="148"/>
      <c r="B58" s="294" t="s">
        <v>1172</v>
      </c>
      <c r="C58" s="295"/>
      <c r="D58" s="296"/>
      <c r="E58" s="297"/>
      <c r="F58" s="298"/>
      <c r="G58" s="299"/>
      <c r="H58" s="144"/>
      <c r="I58" s="150"/>
      <c r="J58" s="32"/>
      <c r="K58" s="32">
        <v>1</v>
      </c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</row>
    <row r="59" spans="1:60" outlineLevel="1">
      <c r="A59" s="148"/>
      <c r="B59" s="280" t="s">
        <v>1173</v>
      </c>
      <c r="C59" s="281"/>
      <c r="D59" s="282"/>
      <c r="E59" s="283"/>
      <c r="F59" s="284"/>
      <c r="G59" s="285"/>
      <c r="H59" s="144"/>
      <c r="I59" s="150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</row>
    <row r="60" spans="1:60" outlineLevel="1">
      <c r="A60" s="148">
        <v>15</v>
      </c>
      <c r="B60" s="132" t="s">
        <v>1174</v>
      </c>
      <c r="C60" s="166" t="s">
        <v>1175</v>
      </c>
      <c r="D60" s="134" t="s">
        <v>81</v>
      </c>
      <c r="E60" s="139">
        <v>52.412999999999997</v>
      </c>
      <c r="F60" s="146"/>
      <c r="G60" s="145">
        <f>E60*F60</f>
        <v>0</v>
      </c>
      <c r="H60" s="144" t="s">
        <v>1111</v>
      </c>
      <c r="I60" s="150" t="s">
        <v>75</v>
      </c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>
        <v>21</v>
      </c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</row>
    <row r="61" spans="1:60" outlineLevel="1">
      <c r="A61" s="148"/>
      <c r="B61" s="132"/>
      <c r="C61" s="167" t="s">
        <v>1176</v>
      </c>
      <c r="D61" s="135"/>
      <c r="E61" s="140"/>
      <c r="F61" s="145"/>
      <c r="G61" s="145"/>
      <c r="H61" s="144"/>
      <c r="I61" s="150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</row>
    <row r="62" spans="1:60" outlineLevel="1">
      <c r="A62" s="148"/>
      <c r="B62" s="132"/>
      <c r="C62" s="167" t="s">
        <v>1177</v>
      </c>
      <c r="D62" s="135"/>
      <c r="E62" s="140">
        <v>52.412999999999997</v>
      </c>
      <c r="F62" s="145"/>
      <c r="G62" s="145"/>
      <c r="H62" s="144"/>
      <c r="I62" s="150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</row>
    <row r="63" spans="1:60" outlineLevel="1">
      <c r="A63" s="148"/>
      <c r="B63" s="280" t="s">
        <v>1178</v>
      </c>
      <c r="C63" s="281"/>
      <c r="D63" s="282"/>
      <c r="E63" s="283"/>
      <c r="F63" s="284"/>
      <c r="G63" s="285"/>
      <c r="H63" s="144"/>
      <c r="I63" s="150"/>
      <c r="J63" s="32"/>
      <c r="K63" s="32">
        <v>1</v>
      </c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</row>
    <row r="64" spans="1:60" outlineLevel="1">
      <c r="A64" s="148">
        <v>16</v>
      </c>
      <c r="B64" s="132" t="s">
        <v>1179</v>
      </c>
      <c r="C64" s="166" t="s">
        <v>1180</v>
      </c>
      <c r="D64" s="134" t="s">
        <v>81</v>
      </c>
      <c r="E64" s="139">
        <v>83.207999999999998</v>
      </c>
      <c r="F64" s="146"/>
      <c r="G64" s="145">
        <f>E64*F64</f>
        <v>0</v>
      </c>
      <c r="H64" s="144" t="s">
        <v>1111</v>
      </c>
      <c r="I64" s="150" t="s">
        <v>75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>
        <v>21</v>
      </c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</row>
    <row r="65" spans="1:60" outlineLevel="1">
      <c r="A65" s="148"/>
      <c r="B65" s="132"/>
      <c r="C65" s="167" t="s">
        <v>1176</v>
      </c>
      <c r="D65" s="135"/>
      <c r="E65" s="140"/>
      <c r="F65" s="145"/>
      <c r="G65" s="145"/>
      <c r="H65" s="144"/>
      <c r="I65" s="150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</row>
    <row r="66" spans="1:60" outlineLevel="1">
      <c r="A66" s="148"/>
      <c r="B66" s="132"/>
      <c r="C66" s="167" t="s">
        <v>1181</v>
      </c>
      <c r="D66" s="135"/>
      <c r="E66" s="140">
        <v>14.91</v>
      </c>
      <c r="F66" s="145"/>
      <c r="G66" s="145"/>
      <c r="H66" s="144"/>
      <c r="I66" s="150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</row>
    <row r="67" spans="1:60" outlineLevel="1">
      <c r="A67" s="148"/>
      <c r="B67" s="132"/>
      <c r="C67" s="167" t="s">
        <v>1182</v>
      </c>
      <c r="D67" s="135"/>
      <c r="E67" s="140">
        <v>11.285</v>
      </c>
      <c r="F67" s="145"/>
      <c r="G67" s="145"/>
      <c r="H67" s="144"/>
      <c r="I67" s="150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</row>
    <row r="68" spans="1:60" outlineLevel="1">
      <c r="A68" s="148"/>
      <c r="B68" s="132"/>
      <c r="C68" s="167" t="s">
        <v>1177</v>
      </c>
      <c r="D68" s="135"/>
      <c r="E68" s="140">
        <v>52.412999999999997</v>
      </c>
      <c r="F68" s="145"/>
      <c r="G68" s="145"/>
      <c r="H68" s="144"/>
      <c r="I68" s="150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</row>
    <row r="69" spans="1:60" outlineLevel="1">
      <c r="A69" s="148"/>
      <c r="B69" s="132"/>
      <c r="C69" s="167" t="s">
        <v>1183</v>
      </c>
      <c r="D69" s="135"/>
      <c r="E69" s="140">
        <v>4.5999999999999996</v>
      </c>
      <c r="F69" s="145"/>
      <c r="G69" s="145"/>
      <c r="H69" s="144"/>
      <c r="I69" s="150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</row>
    <row r="70" spans="1:60" outlineLevel="1">
      <c r="A70" s="148"/>
      <c r="B70" s="280" t="s">
        <v>1184</v>
      </c>
      <c r="C70" s="281"/>
      <c r="D70" s="282"/>
      <c r="E70" s="283"/>
      <c r="F70" s="284"/>
      <c r="G70" s="285"/>
      <c r="H70" s="144"/>
      <c r="I70" s="150"/>
      <c r="J70" s="32"/>
      <c r="K70" s="32">
        <v>1</v>
      </c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</row>
    <row r="71" spans="1:60" ht="22.5" outlineLevel="1">
      <c r="A71" s="148"/>
      <c r="B71" s="280" t="s">
        <v>1185</v>
      </c>
      <c r="C71" s="281"/>
      <c r="D71" s="282"/>
      <c r="E71" s="283"/>
      <c r="F71" s="284"/>
      <c r="G71" s="285"/>
      <c r="H71" s="144"/>
      <c r="I71" s="150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129" t="str">
        <f>B71</f>
        <v>s provedením lože z kameniva drceného, s vyplněním spár, s dvojitým hutněním a se smetením přebytečného materiálu na krajnici. S dodáním hmot pro lože a výplň spár.</v>
      </c>
      <c r="BA71" s="32"/>
      <c r="BB71" s="32"/>
      <c r="BC71" s="32"/>
      <c r="BD71" s="32"/>
      <c r="BE71" s="32"/>
      <c r="BF71" s="32"/>
      <c r="BG71" s="32"/>
      <c r="BH71" s="32"/>
    </row>
    <row r="72" spans="1:60" outlineLevel="1">
      <c r="A72" s="148">
        <v>17</v>
      </c>
      <c r="B72" s="132" t="s">
        <v>1186</v>
      </c>
      <c r="C72" s="166" t="s">
        <v>1187</v>
      </c>
      <c r="D72" s="134" t="s">
        <v>81</v>
      </c>
      <c r="E72" s="139">
        <v>15.25</v>
      </c>
      <c r="F72" s="146"/>
      <c r="G72" s="145">
        <f>E72*F72</f>
        <v>0</v>
      </c>
      <c r="H72" s="144" t="s">
        <v>1111</v>
      </c>
      <c r="I72" s="150" t="s">
        <v>75</v>
      </c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>
        <v>21</v>
      </c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</row>
    <row r="73" spans="1:60" outlineLevel="1">
      <c r="A73" s="148"/>
      <c r="B73" s="132"/>
      <c r="C73" s="167" t="s">
        <v>1188</v>
      </c>
      <c r="D73" s="135"/>
      <c r="E73" s="140">
        <v>10.65</v>
      </c>
      <c r="F73" s="145"/>
      <c r="G73" s="145"/>
      <c r="H73" s="144"/>
      <c r="I73" s="150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</row>
    <row r="74" spans="1:60" outlineLevel="1">
      <c r="A74" s="148"/>
      <c r="B74" s="132"/>
      <c r="C74" s="167" t="s">
        <v>1183</v>
      </c>
      <c r="D74" s="135"/>
      <c r="E74" s="140">
        <v>4.5999999999999996</v>
      </c>
      <c r="F74" s="145"/>
      <c r="G74" s="145"/>
      <c r="H74" s="144"/>
      <c r="I74" s="150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</row>
    <row r="75" spans="1:60" outlineLevel="1">
      <c r="A75" s="148">
        <v>18</v>
      </c>
      <c r="B75" s="132" t="s">
        <v>1189</v>
      </c>
      <c r="C75" s="166" t="s">
        <v>1190</v>
      </c>
      <c r="D75" s="134" t="s">
        <v>81</v>
      </c>
      <c r="E75" s="139">
        <v>47.363</v>
      </c>
      <c r="F75" s="146"/>
      <c r="G75" s="145">
        <f>E75*F75</f>
        <v>0</v>
      </c>
      <c r="H75" s="144" t="s">
        <v>1111</v>
      </c>
      <c r="I75" s="150" t="s">
        <v>75</v>
      </c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>
        <v>21</v>
      </c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</row>
    <row r="76" spans="1:60" outlineLevel="1">
      <c r="A76" s="148"/>
      <c r="B76" s="132"/>
      <c r="C76" s="167" t="s">
        <v>1191</v>
      </c>
      <c r="D76" s="135"/>
      <c r="E76" s="140"/>
      <c r="F76" s="145"/>
      <c r="G76" s="145"/>
      <c r="H76" s="144"/>
      <c r="I76" s="150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</row>
    <row r="77" spans="1:60" outlineLevel="1">
      <c r="A77" s="148"/>
      <c r="B77" s="132"/>
      <c r="C77" s="167" t="s">
        <v>1192</v>
      </c>
      <c r="D77" s="135"/>
      <c r="E77" s="140">
        <v>47.363</v>
      </c>
      <c r="F77" s="145"/>
      <c r="G77" s="145"/>
      <c r="H77" s="144"/>
      <c r="I77" s="150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</row>
    <row r="78" spans="1:60" outlineLevel="1">
      <c r="A78" s="148"/>
      <c r="B78" s="280" t="s">
        <v>1193</v>
      </c>
      <c r="C78" s="281"/>
      <c r="D78" s="282"/>
      <c r="E78" s="283"/>
      <c r="F78" s="284"/>
      <c r="G78" s="285"/>
      <c r="H78" s="144"/>
      <c r="I78" s="150"/>
      <c r="J78" s="32"/>
      <c r="K78" s="32">
        <v>1</v>
      </c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</row>
    <row r="79" spans="1:60" outlineLevel="1">
      <c r="A79" s="148"/>
      <c r="B79" s="280" t="s">
        <v>1194</v>
      </c>
      <c r="C79" s="281"/>
      <c r="D79" s="282"/>
      <c r="E79" s="283"/>
      <c r="F79" s="284"/>
      <c r="G79" s="285"/>
      <c r="H79" s="144"/>
      <c r="I79" s="150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</row>
    <row r="80" spans="1:60" outlineLevel="1">
      <c r="A80" s="148">
        <v>19</v>
      </c>
      <c r="B80" s="132" t="s">
        <v>1195</v>
      </c>
      <c r="C80" s="166" t="s">
        <v>1196</v>
      </c>
      <c r="D80" s="134" t="s">
        <v>170</v>
      </c>
      <c r="E80" s="139">
        <v>2</v>
      </c>
      <c r="F80" s="146"/>
      <c r="G80" s="145">
        <f>E80*F80</f>
        <v>0</v>
      </c>
      <c r="H80" s="144" t="s">
        <v>1111</v>
      </c>
      <c r="I80" s="150" t="s">
        <v>75</v>
      </c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>
        <v>21</v>
      </c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</row>
    <row r="81" spans="1:60" outlineLevel="1">
      <c r="A81" s="148">
        <v>20</v>
      </c>
      <c r="B81" s="132" t="s">
        <v>1197</v>
      </c>
      <c r="C81" s="166" t="s">
        <v>1198</v>
      </c>
      <c r="D81" s="134" t="s">
        <v>170</v>
      </c>
      <c r="E81" s="139">
        <v>1</v>
      </c>
      <c r="F81" s="146"/>
      <c r="G81" s="145">
        <f>E81*F81</f>
        <v>0</v>
      </c>
      <c r="H81" s="144" t="s">
        <v>1111</v>
      </c>
      <c r="I81" s="150" t="s">
        <v>75</v>
      </c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>
        <v>21</v>
      </c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</row>
    <row r="82" spans="1:60" outlineLevel="1">
      <c r="A82" s="148"/>
      <c r="B82" s="280" t="s">
        <v>1199</v>
      </c>
      <c r="C82" s="281"/>
      <c r="D82" s="282"/>
      <c r="E82" s="283"/>
      <c r="F82" s="284"/>
      <c r="G82" s="285"/>
      <c r="H82" s="144"/>
      <c r="I82" s="150"/>
      <c r="J82" s="32"/>
      <c r="K82" s="32">
        <v>2</v>
      </c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</row>
    <row r="83" spans="1:60" outlineLevel="1">
      <c r="A83" s="148">
        <v>21</v>
      </c>
      <c r="B83" s="132" t="s">
        <v>1200</v>
      </c>
      <c r="C83" s="166" t="s">
        <v>1201</v>
      </c>
      <c r="D83" s="134" t="s">
        <v>170</v>
      </c>
      <c r="E83" s="139">
        <v>16.600000000000001</v>
      </c>
      <c r="F83" s="146"/>
      <c r="G83" s="145">
        <f>E83*F83</f>
        <v>0</v>
      </c>
      <c r="H83" s="144" t="s">
        <v>1111</v>
      </c>
      <c r="I83" s="150" t="s">
        <v>75</v>
      </c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>
        <v>21</v>
      </c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</row>
    <row r="84" spans="1:60" outlineLevel="1">
      <c r="A84" s="148"/>
      <c r="B84" s="132"/>
      <c r="C84" s="167" t="s">
        <v>1202</v>
      </c>
      <c r="D84" s="135"/>
      <c r="E84" s="140">
        <v>16.600000000000001</v>
      </c>
      <c r="F84" s="145"/>
      <c r="G84" s="145"/>
      <c r="H84" s="144"/>
      <c r="I84" s="150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</row>
    <row r="85" spans="1:60" outlineLevel="1">
      <c r="A85" s="148"/>
      <c r="B85" s="280" t="s">
        <v>1203</v>
      </c>
      <c r="C85" s="281"/>
      <c r="D85" s="282"/>
      <c r="E85" s="283"/>
      <c r="F85" s="284"/>
      <c r="G85" s="285"/>
      <c r="H85" s="144"/>
      <c r="I85" s="150"/>
      <c r="J85" s="32"/>
      <c r="K85" s="32">
        <v>1</v>
      </c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</row>
    <row r="86" spans="1:60" outlineLevel="1">
      <c r="A86" s="148"/>
      <c r="B86" s="280" t="s">
        <v>1204</v>
      </c>
      <c r="C86" s="281"/>
      <c r="D86" s="282"/>
      <c r="E86" s="283"/>
      <c r="F86" s="284"/>
      <c r="G86" s="285"/>
      <c r="H86" s="144"/>
      <c r="I86" s="150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</row>
    <row r="87" spans="1:60" outlineLevel="1">
      <c r="A87" s="148">
        <v>22</v>
      </c>
      <c r="B87" s="132" t="s">
        <v>1205</v>
      </c>
      <c r="C87" s="166" t="s">
        <v>1206</v>
      </c>
      <c r="D87" s="134" t="s">
        <v>106</v>
      </c>
      <c r="E87" s="139">
        <v>45.7</v>
      </c>
      <c r="F87" s="146"/>
      <c r="G87" s="145">
        <f>E87*F87</f>
        <v>0</v>
      </c>
      <c r="H87" s="144" t="s">
        <v>1111</v>
      </c>
      <c r="I87" s="150" t="s">
        <v>75</v>
      </c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>
        <v>21</v>
      </c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</row>
    <row r="88" spans="1:60" outlineLevel="1">
      <c r="A88" s="148"/>
      <c r="B88" s="132"/>
      <c r="C88" s="288" t="s">
        <v>1207</v>
      </c>
      <c r="D88" s="277"/>
      <c r="E88" s="278"/>
      <c r="F88" s="279"/>
      <c r="G88" s="289"/>
      <c r="H88" s="144"/>
      <c r="I88" s="150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129" t="str">
        <f>C88</f>
        <v>Včetně odstranění zvětralé asfaltové zálivky, vyčištění spár, zalití spár asfaltovou zálivkou, nátěru asfaltovým lakem a posyp drtí.</v>
      </c>
      <c r="BB88" s="32"/>
      <c r="BC88" s="32"/>
      <c r="BD88" s="32"/>
      <c r="BE88" s="32"/>
      <c r="BF88" s="32"/>
      <c r="BG88" s="32"/>
      <c r="BH88" s="32"/>
    </row>
    <row r="89" spans="1:60" ht="22.5" outlineLevel="1">
      <c r="A89" s="148"/>
      <c r="B89" s="132"/>
      <c r="C89" s="167" t="s">
        <v>1208</v>
      </c>
      <c r="D89" s="135"/>
      <c r="E89" s="140">
        <v>45.7</v>
      </c>
      <c r="F89" s="145"/>
      <c r="G89" s="145"/>
      <c r="H89" s="144"/>
      <c r="I89" s="150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</row>
    <row r="90" spans="1:60" outlineLevel="1">
      <c r="A90" s="148"/>
      <c r="B90" s="280" t="s">
        <v>1209</v>
      </c>
      <c r="C90" s="281"/>
      <c r="D90" s="282"/>
      <c r="E90" s="283"/>
      <c r="F90" s="284"/>
      <c r="G90" s="285"/>
      <c r="H90" s="144"/>
      <c r="I90" s="150"/>
      <c r="J90" s="32"/>
      <c r="K90" s="32">
        <v>1</v>
      </c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</row>
    <row r="91" spans="1:60" outlineLevel="1">
      <c r="A91" s="148"/>
      <c r="B91" s="280" t="s">
        <v>1210</v>
      </c>
      <c r="C91" s="281"/>
      <c r="D91" s="282"/>
      <c r="E91" s="283"/>
      <c r="F91" s="284"/>
      <c r="G91" s="285"/>
      <c r="H91" s="144"/>
      <c r="I91" s="150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</row>
    <row r="92" spans="1:60" outlineLevel="1">
      <c r="A92" s="148">
        <v>23</v>
      </c>
      <c r="B92" s="132" t="s">
        <v>1211</v>
      </c>
      <c r="C92" s="166" t="s">
        <v>1212</v>
      </c>
      <c r="D92" s="134" t="s">
        <v>81</v>
      </c>
      <c r="E92" s="139">
        <v>11.285</v>
      </c>
      <c r="F92" s="146"/>
      <c r="G92" s="145">
        <f>E92*F92</f>
        <v>0</v>
      </c>
      <c r="H92" s="144" t="s">
        <v>74</v>
      </c>
      <c r="I92" s="150" t="s">
        <v>75</v>
      </c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>
        <v>21</v>
      </c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</row>
    <row r="93" spans="1:60" outlineLevel="1">
      <c r="A93" s="148"/>
      <c r="B93" s="132"/>
      <c r="C93" s="167" t="s">
        <v>1182</v>
      </c>
      <c r="D93" s="135"/>
      <c r="E93" s="140">
        <v>11.285</v>
      </c>
      <c r="F93" s="145"/>
      <c r="G93" s="145"/>
      <c r="H93" s="144"/>
      <c r="I93" s="150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</row>
    <row r="94" spans="1:60" outlineLevel="1">
      <c r="A94" s="148">
        <v>24</v>
      </c>
      <c r="B94" s="132" t="s">
        <v>1213</v>
      </c>
      <c r="C94" s="166" t="s">
        <v>1214</v>
      </c>
      <c r="D94" s="134" t="s">
        <v>81</v>
      </c>
      <c r="E94" s="139">
        <v>11.285</v>
      </c>
      <c r="F94" s="146"/>
      <c r="G94" s="145">
        <f>E94*F94</f>
        <v>0</v>
      </c>
      <c r="H94" s="144" t="s">
        <v>74</v>
      </c>
      <c r="I94" s="150" t="s">
        <v>75</v>
      </c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>
        <v>21</v>
      </c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</row>
    <row r="95" spans="1:60" outlineLevel="1">
      <c r="A95" s="148"/>
      <c r="B95" s="132"/>
      <c r="C95" s="167" t="s">
        <v>1182</v>
      </c>
      <c r="D95" s="135"/>
      <c r="E95" s="140">
        <v>11.285</v>
      </c>
      <c r="F95" s="145"/>
      <c r="G95" s="145"/>
      <c r="H95" s="144"/>
      <c r="I95" s="150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</row>
    <row r="96" spans="1:60" outlineLevel="1">
      <c r="A96" s="148">
        <v>25</v>
      </c>
      <c r="B96" s="132" t="s">
        <v>1215</v>
      </c>
      <c r="C96" s="166" t="s">
        <v>1216</v>
      </c>
      <c r="D96" s="134" t="s">
        <v>81</v>
      </c>
      <c r="E96" s="139">
        <v>52.412999999999997</v>
      </c>
      <c r="F96" s="146"/>
      <c r="G96" s="145">
        <f>E96*F96</f>
        <v>0</v>
      </c>
      <c r="H96" s="144"/>
      <c r="I96" s="150" t="s">
        <v>133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>
        <v>21</v>
      </c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</row>
    <row r="97" spans="1:60" outlineLevel="1">
      <c r="A97" s="148"/>
      <c r="B97" s="132"/>
      <c r="C97" s="167" t="s">
        <v>1176</v>
      </c>
      <c r="D97" s="135"/>
      <c r="E97" s="140"/>
      <c r="F97" s="145"/>
      <c r="G97" s="145"/>
      <c r="H97" s="144"/>
      <c r="I97" s="150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</row>
    <row r="98" spans="1:60" outlineLevel="1">
      <c r="A98" s="148"/>
      <c r="B98" s="132"/>
      <c r="C98" s="167" t="s">
        <v>1177</v>
      </c>
      <c r="D98" s="135"/>
      <c r="E98" s="140">
        <v>52.412999999999997</v>
      </c>
      <c r="F98" s="145"/>
      <c r="G98" s="145"/>
      <c r="H98" s="144"/>
      <c r="I98" s="150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</row>
    <row r="99" spans="1:60" ht="22.5" outlineLevel="1">
      <c r="A99" s="148">
        <v>26</v>
      </c>
      <c r="B99" s="132" t="s">
        <v>1217</v>
      </c>
      <c r="C99" s="166" t="s">
        <v>1218</v>
      </c>
      <c r="D99" s="134" t="s">
        <v>170</v>
      </c>
      <c r="E99" s="139">
        <v>2</v>
      </c>
      <c r="F99" s="146"/>
      <c r="G99" s="145">
        <f>E99*F99</f>
        <v>0</v>
      </c>
      <c r="H99" s="144" t="s">
        <v>253</v>
      </c>
      <c r="I99" s="150" t="s">
        <v>75</v>
      </c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>
        <v>21</v>
      </c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</row>
    <row r="100" spans="1:60" ht="22.5" outlineLevel="1">
      <c r="A100" s="148">
        <v>27</v>
      </c>
      <c r="B100" s="132" t="s">
        <v>1219</v>
      </c>
      <c r="C100" s="166" t="s">
        <v>1220</v>
      </c>
      <c r="D100" s="134" t="s">
        <v>170</v>
      </c>
      <c r="E100" s="139">
        <v>1</v>
      </c>
      <c r="F100" s="146"/>
      <c r="G100" s="145">
        <f>E100*F100</f>
        <v>0</v>
      </c>
      <c r="H100" s="144" t="s">
        <v>253</v>
      </c>
      <c r="I100" s="150" t="s">
        <v>75</v>
      </c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>
        <v>21</v>
      </c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</row>
    <row r="101" spans="1:60" ht="22.5" outlineLevel="1">
      <c r="A101" s="148">
        <v>28</v>
      </c>
      <c r="B101" s="132" t="s">
        <v>1221</v>
      </c>
      <c r="C101" s="166" t="s">
        <v>1222</v>
      </c>
      <c r="D101" s="134" t="s">
        <v>81</v>
      </c>
      <c r="E101" s="139">
        <v>15.4025</v>
      </c>
      <c r="F101" s="146"/>
      <c r="G101" s="145">
        <f>E101*F101</f>
        <v>0</v>
      </c>
      <c r="H101" s="144" t="s">
        <v>253</v>
      </c>
      <c r="I101" s="150" t="s">
        <v>75</v>
      </c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>
        <v>21</v>
      </c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</row>
    <row r="102" spans="1:60" outlineLevel="1">
      <c r="A102" s="148"/>
      <c r="B102" s="132"/>
      <c r="C102" s="167" t="s">
        <v>1223</v>
      </c>
      <c r="D102" s="135"/>
      <c r="E102" s="140">
        <v>15.4025</v>
      </c>
      <c r="F102" s="145"/>
      <c r="G102" s="145"/>
      <c r="H102" s="144"/>
      <c r="I102" s="150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60" outlineLevel="1">
      <c r="A103" s="148">
        <v>29</v>
      </c>
      <c r="B103" s="132" t="s">
        <v>1224</v>
      </c>
      <c r="C103" s="166" t="s">
        <v>1225</v>
      </c>
      <c r="D103" s="134" t="s">
        <v>81</v>
      </c>
      <c r="E103" s="139">
        <v>47.83663</v>
      </c>
      <c r="F103" s="146"/>
      <c r="G103" s="145">
        <f>E103*F103</f>
        <v>0</v>
      </c>
      <c r="H103" s="144" t="s">
        <v>253</v>
      </c>
      <c r="I103" s="150" t="s">
        <v>75</v>
      </c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>
        <v>21</v>
      </c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</row>
    <row r="104" spans="1:60" outlineLevel="1">
      <c r="A104" s="148"/>
      <c r="B104" s="132"/>
      <c r="C104" s="167" t="s">
        <v>1226</v>
      </c>
      <c r="D104" s="135"/>
      <c r="E104" s="140"/>
      <c r="F104" s="145"/>
      <c r="G104" s="145"/>
      <c r="H104" s="144"/>
      <c r="I104" s="150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</row>
    <row r="105" spans="1:60" outlineLevel="1">
      <c r="A105" s="148"/>
      <c r="B105" s="132"/>
      <c r="C105" s="167" t="s">
        <v>1227</v>
      </c>
      <c r="D105" s="135"/>
      <c r="E105" s="140">
        <v>47.836599999999997</v>
      </c>
      <c r="F105" s="145"/>
      <c r="G105" s="145"/>
      <c r="H105" s="144"/>
      <c r="I105" s="150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</row>
    <row r="106" spans="1:60">
      <c r="A106" s="147" t="s">
        <v>66</v>
      </c>
      <c r="B106" s="131" t="s">
        <v>119</v>
      </c>
      <c r="C106" s="165" t="s">
        <v>120</v>
      </c>
      <c r="D106" s="133"/>
      <c r="E106" s="138"/>
      <c r="F106" s="286">
        <f>SUM(G107:G111)</f>
        <v>0</v>
      </c>
      <c r="G106" s="287"/>
      <c r="H106" s="143"/>
      <c r="I106" s="149"/>
    </row>
    <row r="107" spans="1:60" outlineLevel="1">
      <c r="A107" s="148"/>
      <c r="B107" s="294" t="s">
        <v>1228</v>
      </c>
      <c r="C107" s="295"/>
      <c r="D107" s="296"/>
      <c r="E107" s="297"/>
      <c r="F107" s="298"/>
      <c r="G107" s="299"/>
      <c r="H107" s="144"/>
      <c r="I107" s="150"/>
      <c r="J107" s="32"/>
      <c r="K107" s="32">
        <v>1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</row>
    <row r="108" spans="1:60" ht="22.5" outlineLevel="1">
      <c r="A108" s="148"/>
      <c r="B108" s="280" t="s">
        <v>474</v>
      </c>
      <c r="C108" s="281"/>
      <c r="D108" s="282"/>
      <c r="E108" s="283"/>
      <c r="F108" s="284"/>
      <c r="G108" s="285"/>
      <c r="H108" s="144"/>
      <c r="I108" s="150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129" t="str">
        <f>B108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108" s="32"/>
      <c r="BB108" s="32"/>
      <c r="BC108" s="32"/>
      <c r="BD108" s="32"/>
      <c r="BE108" s="32"/>
      <c r="BF108" s="32"/>
      <c r="BG108" s="32"/>
      <c r="BH108" s="32"/>
    </row>
    <row r="109" spans="1:60" outlineLevel="1">
      <c r="A109" s="148"/>
      <c r="B109" s="280" t="s">
        <v>1229</v>
      </c>
      <c r="C109" s="281"/>
      <c r="D109" s="282"/>
      <c r="E109" s="283"/>
      <c r="F109" s="284"/>
      <c r="G109" s="285"/>
      <c r="H109" s="144"/>
      <c r="I109" s="150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</row>
    <row r="110" spans="1:60" outlineLevel="1">
      <c r="A110" s="148">
        <v>30</v>
      </c>
      <c r="B110" s="132" t="s">
        <v>1230</v>
      </c>
      <c r="C110" s="166" t="s">
        <v>1231</v>
      </c>
      <c r="D110" s="134" t="s">
        <v>81</v>
      </c>
      <c r="E110" s="139">
        <v>32.805500000000002</v>
      </c>
      <c r="F110" s="146"/>
      <c r="G110" s="145">
        <f>E110*F110</f>
        <v>0</v>
      </c>
      <c r="H110" s="144" t="s">
        <v>74</v>
      </c>
      <c r="I110" s="150" t="s">
        <v>75</v>
      </c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>
        <v>21</v>
      </c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</row>
    <row r="111" spans="1:60" ht="22.5" outlineLevel="1">
      <c r="A111" s="148"/>
      <c r="B111" s="132"/>
      <c r="C111" s="167" t="s">
        <v>1232</v>
      </c>
      <c r="D111" s="135"/>
      <c r="E111" s="140">
        <v>32.805500000000002</v>
      </c>
      <c r="F111" s="145"/>
      <c r="G111" s="145"/>
      <c r="H111" s="144"/>
      <c r="I111" s="150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</row>
    <row r="112" spans="1:60">
      <c r="A112" s="147" t="s">
        <v>66</v>
      </c>
      <c r="B112" s="131" t="s">
        <v>1233</v>
      </c>
      <c r="C112" s="165" t="s">
        <v>1234</v>
      </c>
      <c r="D112" s="133"/>
      <c r="E112" s="138"/>
      <c r="F112" s="286">
        <f>SUM(G113:G122)</f>
        <v>0</v>
      </c>
      <c r="G112" s="287"/>
      <c r="H112" s="143"/>
      <c r="I112" s="149"/>
    </row>
    <row r="113" spans="1:60" outlineLevel="1">
      <c r="A113" s="148"/>
      <c r="B113" s="294" t="s">
        <v>1235</v>
      </c>
      <c r="C113" s="295"/>
      <c r="D113" s="296"/>
      <c r="E113" s="297"/>
      <c r="F113" s="298"/>
      <c r="G113" s="299"/>
      <c r="H113" s="144"/>
      <c r="I113" s="150"/>
      <c r="J113" s="32"/>
      <c r="K113" s="32">
        <v>1</v>
      </c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</row>
    <row r="114" spans="1:60" outlineLevel="1">
      <c r="A114" s="148"/>
      <c r="B114" s="280" t="s">
        <v>1236</v>
      </c>
      <c r="C114" s="281"/>
      <c r="D114" s="282"/>
      <c r="E114" s="283"/>
      <c r="F114" s="284"/>
      <c r="G114" s="285"/>
      <c r="H114" s="144"/>
      <c r="I114" s="150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</row>
    <row r="115" spans="1:60" outlineLevel="1">
      <c r="A115" s="148">
        <v>31</v>
      </c>
      <c r="B115" s="132" t="s">
        <v>1237</v>
      </c>
      <c r="C115" s="166" t="s">
        <v>1238</v>
      </c>
      <c r="D115" s="134" t="s">
        <v>106</v>
      </c>
      <c r="E115" s="139">
        <v>83.23</v>
      </c>
      <c r="F115" s="146"/>
      <c r="G115" s="145">
        <f>E115*F115</f>
        <v>0</v>
      </c>
      <c r="H115" s="144" t="s">
        <v>1111</v>
      </c>
      <c r="I115" s="150" t="s">
        <v>75</v>
      </c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>
        <v>21</v>
      </c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</row>
    <row r="116" spans="1:60" ht="22.5" outlineLevel="1">
      <c r="A116" s="148"/>
      <c r="B116" s="132"/>
      <c r="C116" s="167" t="s">
        <v>1239</v>
      </c>
      <c r="D116" s="135"/>
      <c r="E116" s="140">
        <v>83.23</v>
      </c>
      <c r="F116" s="145"/>
      <c r="G116" s="145"/>
      <c r="H116" s="144"/>
      <c r="I116" s="150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</row>
    <row r="117" spans="1:60" outlineLevel="1">
      <c r="A117" s="148"/>
      <c r="B117" s="280" t="s">
        <v>1240</v>
      </c>
      <c r="C117" s="281"/>
      <c r="D117" s="282"/>
      <c r="E117" s="283"/>
      <c r="F117" s="284"/>
      <c r="G117" s="285"/>
      <c r="H117" s="144"/>
      <c r="I117" s="150"/>
      <c r="J117" s="32"/>
      <c r="K117" s="32">
        <v>1</v>
      </c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</row>
    <row r="118" spans="1:60" outlineLevel="1">
      <c r="A118" s="148"/>
      <c r="B118" s="280" t="s">
        <v>1241</v>
      </c>
      <c r="C118" s="281"/>
      <c r="D118" s="282"/>
      <c r="E118" s="283"/>
      <c r="F118" s="284"/>
      <c r="G118" s="285"/>
      <c r="H118" s="144"/>
      <c r="I118" s="150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</row>
    <row r="119" spans="1:60" outlineLevel="1">
      <c r="A119" s="148">
        <v>32</v>
      </c>
      <c r="B119" s="132" t="s">
        <v>1242</v>
      </c>
      <c r="C119" s="166" t="s">
        <v>1243</v>
      </c>
      <c r="D119" s="134" t="s">
        <v>106</v>
      </c>
      <c r="E119" s="139">
        <v>45.7</v>
      </c>
      <c r="F119" s="146"/>
      <c r="G119" s="145">
        <f>E119*F119</f>
        <v>0</v>
      </c>
      <c r="H119" s="144" t="s">
        <v>1111</v>
      </c>
      <c r="I119" s="150" t="s">
        <v>75</v>
      </c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>
        <v>21</v>
      </c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</row>
    <row r="120" spans="1:60" ht="22.5" outlineLevel="1">
      <c r="A120" s="148"/>
      <c r="B120" s="132"/>
      <c r="C120" s="167" t="s">
        <v>1244</v>
      </c>
      <c r="D120" s="135"/>
      <c r="E120" s="140">
        <v>45.7</v>
      </c>
      <c r="F120" s="145"/>
      <c r="G120" s="145"/>
      <c r="H120" s="144"/>
      <c r="I120" s="150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</row>
    <row r="121" spans="1:60" ht="22.5" outlineLevel="1">
      <c r="A121" s="148">
        <v>33</v>
      </c>
      <c r="B121" s="132" t="s">
        <v>1245</v>
      </c>
      <c r="C121" s="166" t="s">
        <v>1246</v>
      </c>
      <c r="D121" s="134" t="s">
        <v>170</v>
      </c>
      <c r="E121" s="139">
        <v>84.894599999999997</v>
      </c>
      <c r="F121" s="146"/>
      <c r="G121" s="145">
        <f>E121*F121</f>
        <v>0</v>
      </c>
      <c r="H121" s="144" t="s">
        <v>253</v>
      </c>
      <c r="I121" s="150" t="s">
        <v>75</v>
      </c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>
        <v>21</v>
      </c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</row>
    <row r="122" spans="1:60" outlineLevel="1">
      <c r="A122" s="148"/>
      <c r="B122" s="132"/>
      <c r="C122" s="167" t="s">
        <v>1247</v>
      </c>
      <c r="D122" s="135"/>
      <c r="E122" s="140">
        <v>84.894599999999997</v>
      </c>
      <c r="F122" s="145"/>
      <c r="G122" s="145"/>
      <c r="H122" s="144"/>
      <c r="I122" s="150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</row>
    <row r="123" spans="1:60">
      <c r="A123" s="147" t="s">
        <v>66</v>
      </c>
      <c r="B123" s="131" t="s">
        <v>178</v>
      </c>
      <c r="C123" s="165" t="s">
        <v>179</v>
      </c>
      <c r="D123" s="133"/>
      <c r="E123" s="138"/>
      <c r="F123" s="286">
        <f>SUM(G124:G127)</f>
        <v>0</v>
      </c>
      <c r="G123" s="287"/>
      <c r="H123" s="143"/>
      <c r="I123" s="149"/>
    </row>
    <row r="124" spans="1:60" outlineLevel="1">
      <c r="A124" s="148"/>
      <c r="B124" s="294" t="s">
        <v>180</v>
      </c>
      <c r="C124" s="295"/>
      <c r="D124" s="296"/>
      <c r="E124" s="297"/>
      <c r="F124" s="298"/>
      <c r="G124" s="299"/>
      <c r="H124" s="144"/>
      <c r="I124" s="150"/>
      <c r="J124" s="32"/>
      <c r="K124" s="32">
        <v>1</v>
      </c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</row>
    <row r="125" spans="1:60" outlineLevel="1">
      <c r="A125" s="148"/>
      <c r="B125" s="280" t="s">
        <v>181</v>
      </c>
      <c r="C125" s="281"/>
      <c r="D125" s="282"/>
      <c r="E125" s="283"/>
      <c r="F125" s="284"/>
      <c r="G125" s="285"/>
      <c r="H125" s="144"/>
      <c r="I125" s="150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</row>
    <row r="126" spans="1:60" outlineLevel="1">
      <c r="A126" s="148"/>
      <c r="B126" s="280" t="s">
        <v>182</v>
      </c>
      <c r="C126" s="281"/>
      <c r="D126" s="282"/>
      <c r="E126" s="283"/>
      <c r="F126" s="284"/>
      <c r="G126" s="285"/>
      <c r="H126" s="144"/>
      <c r="I126" s="150"/>
      <c r="J126" s="32"/>
      <c r="K126" s="32">
        <v>2</v>
      </c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</row>
    <row r="127" spans="1:60" outlineLevel="1">
      <c r="A127" s="148">
        <v>34</v>
      </c>
      <c r="B127" s="132" t="s">
        <v>183</v>
      </c>
      <c r="C127" s="166" t="s">
        <v>184</v>
      </c>
      <c r="D127" s="134" t="s">
        <v>115</v>
      </c>
      <c r="E127" s="139">
        <v>144.33794</v>
      </c>
      <c r="F127" s="146"/>
      <c r="G127" s="145">
        <f>E127*F127</f>
        <v>0</v>
      </c>
      <c r="H127" s="144" t="s">
        <v>185</v>
      </c>
      <c r="I127" s="150" t="s">
        <v>75</v>
      </c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>
        <v>21</v>
      </c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</row>
    <row r="128" spans="1:60">
      <c r="A128" s="147" t="s">
        <v>66</v>
      </c>
      <c r="B128" s="131" t="s">
        <v>873</v>
      </c>
      <c r="C128" s="165" t="s">
        <v>874</v>
      </c>
      <c r="D128" s="133"/>
      <c r="E128" s="138"/>
      <c r="F128" s="286">
        <f>SUM(G129:G136)</f>
        <v>0</v>
      </c>
      <c r="G128" s="287"/>
      <c r="H128" s="143"/>
      <c r="I128" s="149"/>
    </row>
    <row r="129" spans="1:60" outlineLevel="1">
      <c r="A129" s="148"/>
      <c r="B129" s="294" t="s">
        <v>1248</v>
      </c>
      <c r="C129" s="295"/>
      <c r="D129" s="296"/>
      <c r="E129" s="297"/>
      <c r="F129" s="298"/>
      <c r="G129" s="299"/>
      <c r="H129" s="144"/>
      <c r="I129" s="150"/>
      <c r="J129" s="32"/>
      <c r="K129" s="32">
        <v>1</v>
      </c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</row>
    <row r="130" spans="1:60" outlineLevel="1">
      <c r="A130" s="148">
        <v>35</v>
      </c>
      <c r="B130" s="132" t="s">
        <v>1249</v>
      </c>
      <c r="C130" s="166" t="s">
        <v>1250</v>
      </c>
      <c r="D130" s="134" t="s">
        <v>81</v>
      </c>
      <c r="E130" s="139">
        <v>73.623000000000005</v>
      </c>
      <c r="F130" s="146"/>
      <c r="G130" s="145">
        <f>E130*F130</f>
        <v>0</v>
      </c>
      <c r="H130" s="144" t="s">
        <v>879</v>
      </c>
      <c r="I130" s="150" t="s">
        <v>75</v>
      </c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>
        <v>21</v>
      </c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</row>
    <row r="131" spans="1:60" ht="22.5" outlineLevel="1">
      <c r="A131" s="148"/>
      <c r="B131" s="132"/>
      <c r="C131" s="167" t="s">
        <v>1251</v>
      </c>
      <c r="D131" s="135"/>
      <c r="E131" s="140">
        <v>73.623000000000005</v>
      </c>
      <c r="F131" s="145"/>
      <c r="G131" s="145"/>
      <c r="H131" s="144"/>
      <c r="I131" s="150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</row>
    <row r="132" spans="1:60" outlineLevel="1">
      <c r="A132" s="148">
        <v>36</v>
      </c>
      <c r="B132" s="132" t="s">
        <v>1252</v>
      </c>
      <c r="C132" s="166" t="s">
        <v>1253</v>
      </c>
      <c r="D132" s="134" t="s">
        <v>106</v>
      </c>
      <c r="E132" s="139">
        <v>67.58</v>
      </c>
      <c r="F132" s="146"/>
      <c r="G132" s="145">
        <f>E132*F132</f>
        <v>0</v>
      </c>
      <c r="H132" s="144" t="s">
        <v>879</v>
      </c>
      <c r="I132" s="150" t="s">
        <v>75</v>
      </c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>
        <v>21</v>
      </c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</row>
    <row r="133" spans="1:60" outlineLevel="1">
      <c r="A133" s="148"/>
      <c r="B133" s="132"/>
      <c r="C133" s="167" t="s">
        <v>1254</v>
      </c>
      <c r="D133" s="135"/>
      <c r="E133" s="140">
        <v>67.58</v>
      </c>
      <c r="F133" s="145"/>
      <c r="G133" s="145"/>
      <c r="H133" s="144"/>
      <c r="I133" s="150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</row>
    <row r="134" spans="1:60" outlineLevel="1">
      <c r="A134" s="148"/>
      <c r="B134" s="280" t="s">
        <v>891</v>
      </c>
      <c r="C134" s="281"/>
      <c r="D134" s="282"/>
      <c r="E134" s="283"/>
      <c r="F134" s="284"/>
      <c r="G134" s="285"/>
      <c r="H134" s="144"/>
      <c r="I134" s="150"/>
      <c r="J134" s="32"/>
      <c r="K134" s="32">
        <v>1</v>
      </c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</row>
    <row r="135" spans="1:60" outlineLevel="1">
      <c r="A135" s="148"/>
      <c r="B135" s="280" t="s">
        <v>892</v>
      </c>
      <c r="C135" s="281"/>
      <c r="D135" s="282"/>
      <c r="E135" s="283"/>
      <c r="F135" s="284"/>
      <c r="G135" s="285"/>
      <c r="H135" s="144"/>
      <c r="I135" s="150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</row>
    <row r="136" spans="1:60" outlineLevel="1">
      <c r="A136" s="148">
        <v>37</v>
      </c>
      <c r="B136" s="132" t="s">
        <v>893</v>
      </c>
      <c r="C136" s="166" t="s">
        <v>894</v>
      </c>
      <c r="D136" s="134" t="s">
        <v>271</v>
      </c>
      <c r="E136" s="139">
        <v>175.97640000000001</v>
      </c>
      <c r="F136" s="146"/>
      <c r="G136" s="145">
        <f>E136*F136</f>
        <v>0</v>
      </c>
      <c r="H136" s="144" t="s">
        <v>879</v>
      </c>
      <c r="I136" s="150" t="s">
        <v>75</v>
      </c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>
        <v>21</v>
      </c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</row>
    <row r="137" spans="1:60">
      <c r="A137" s="147" t="s">
        <v>66</v>
      </c>
      <c r="B137" s="131" t="s">
        <v>895</v>
      </c>
      <c r="C137" s="165" t="s">
        <v>896</v>
      </c>
      <c r="D137" s="133"/>
      <c r="E137" s="138"/>
      <c r="F137" s="286">
        <f>SUM(G138:G146)</f>
        <v>0</v>
      </c>
      <c r="G137" s="287"/>
      <c r="H137" s="143"/>
      <c r="I137" s="149"/>
    </row>
    <row r="138" spans="1:60" outlineLevel="1">
      <c r="A138" s="148"/>
      <c r="B138" s="294" t="s">
        <v>1255</v>
      </c>
      <c r="C138" s="295"/>
      <c r="D138" s="296"/>
      <c r="E138" s="297"/>
      <c r="F138" s="298"/>
      <c r="G138" s="299"/>
      <c r="H138" s="144"/>
      <c r="I138" s="150"/>
      <c r="J138" s="32"/>
      <c r="K138" s="32">
        <v>1</v>
      </c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</row>
    <row r="139" spans="1:60" outlineLevel="1">
      <c r="A139" s="148">
        <v>38</v>
      </c>
      <c r="B139" s="132" t="s">
        <v>1256</v>
      </c>
      <c r="C139" s="166" t="s">
        <v>1257</v>
      </c>
      <c r="D139" s="134" t="s">
        <v>81</v>
      </c>
      <c r="E139" s="139">
        <v>73.623000000000005</v>
      </c>
      <c r="F139" s="146"/>
      <c r="G139" s="145">
        <f>E139*F139</f>
        <v>0</v>
      </c>
      <c r="H139" s="144" t="s">
        <v>900</v>
      </c>
      <c r="I139" s="150" t="s">
        <v>75</v>
      </c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>
        <v>21</v>
      </c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</row>
    <row r="140" spans="1:60" outlineLevel="1">
      <c r="A140" s="148"/>
      <c r="B140" s="132"/>
      <c r="C140" s="288" t="s">
        <v>1258</v>
      </c>
      <c r="D140" s="277"/>
      <c r="E140" s="278"/>
      <c r="F140" s="279"/>
      <c r="G140" s="289"/>
      <c r="H140" s="144"/>
      <c r="I140" s="150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129" t="str">
        <f>C140</f>
        <v>Očištění povrchu stěny od prachu, nařezání izolačních desek na požadovaný rozměr, nanesení lepicího tmelu, osazení desek.</v>
      </c>
      <c r="BB140" s="32"/>
      <c r="BC140" s="32"/>
      <c r="BD140" s="32"/>
      <c r="BE140" s="32"/>
      <c r="BF140" s="32"/>
      <c r="BG140" s="32"/>
      <c r="BH140" s="32"/>
    </row>
    <row r="141" spans="1:60" ht="22.5" outlineLevel="1">
      <c r="A141" s="148"/>
      <c r="B141" s="132"/>
      <c r="C141" s="167" t="s">
        <v>1259</v>
      </c>
      <c r="D141" s="135"/>
      <c r="E141" s="140">
        <v>73.623000000000005</v>
      </c>
      <c r="F141" s="145"/>
      <c r="G141" s="145"/>
      <c r="H141" s="144"/>
      <c r="I141" s="150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</row>
    <row r="142" spans="1:60" ht="22.5" outlineLevel="1">
      <c r="A142" s="148">
        <v>39</v>
      </c>
      <c r="B142" s="132" t="s">
        <v>1260</v>
      </c>
      <c r="C142" s="166" t="s">
        <v>1261</v>
      </c>
      <c r="D142" s="134" t="s">
        <v>73</v>
      </c>
      <c r="E142" s="139">
        <v>4.7118799999999998</v>
      </c>
      <c r="F142" s="146"/>
      <c r="G142" s="145">
        <f>E142*F142</f>
        <v>0</v>
      </c>
      <c r="H142" s="144" t="s">
        <v>253</v>
      </c>
      <c r="I142" s="150" t="s">
        <v>75</v>
      </c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>
        <v>21</v>
      </c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</row>
    <row r="143" spans="1:60" ht="33.75" outlineLevel="1">
      <c r="A143" s="148"/>
      <c r="B143" s="132"/>
      <c r="C143" s="167" t="s">
        <v>1262</v>
      </c>
      <c r="D143" s="135"/>
      <c r="E143" s="140">
        <v>4.7119</v>
      </c>
      <c r="F143" s="145"/>
      <c r="G143" s="145"/>
      <c r="H143" s="144"/>
      <c r="I143" s="15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</row>
    <row r="144" spans="1:60" outlineLevel="1">
      <c r="A144" s="148"/>
      <c r="B144" s="280" t="s">
        <v>909</v>
      </c>
      <c r="C144" s="281"/>
      <c r="D144" s="282"/>
      <c r="E144" s="283"/>
      <c r="F144" s="284"/>
      <c r="G144" s="285"/>
      <c r="H144" s="144"/>
      <c r="I144" s="150"/>
      <c r="J144" s="32"/>
      <c r="K144" s="32">
        <v>1</v>
      </c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</row>
    <row r="145" spans="1:60" outlineLevel="1">
      <c r="A145" s="148"/>
      <c r="B145" s="280" t="s">
        <v>268</v>
      </c>
      <c r="C145" s="281"/>
      <c r="D145" s="282"/>
      <c r="E145" s="283"/>
      <c r="F145" s="284"/>
      <c r="G145" s="285"/>
      <c r="H145" s="144"/>
      <c r="I145" s="150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</row>
    <row r="146" spans="1:60" outlineLevel="1">
      <c r="A146" s="148">
        <v>40</v>
      </c>
      <c r="B146" s="132" t="s">
        <v>910</v>
      </c>
      <c r="C146" s="166" t="s">
        <v>398</v>
      </c>
      <c r="D146" s="134" t="s">
        <v>271</v>
      </c>
      <c r="E146" s="139">
        <v>234.16560000000001</v>
      </c>
      <c r="F146" s="146"/>
      <c r="G146" s="145">
        <f>E146*F146</f>
        <v>0</v>
      </c>
      <c r="H146" s="144" t="s">
        <v>900</v>
      </c>
      <c r="I146" s="150" t="s">
        <v>75</v>
      </c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>
        <v>21</v>
      </c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</row>
    <row r="147" spans="1:60">
      <c r="A147" s="147" t="s">
        <v>66</v>
      </c>
      <c r="B147" s="131" t="s">
        <v>911</v>
      </c>
      <c r="C147" s="165" t="s">
        <v>912</v>
      </c>
      <c r="D147" s="133"/>
      <c r="E147" s="138"/>
      <c r="F147" s="286">
        <f>SUM(G148:G148)</f>
        <v>0</v>
      </c>
      <c r="G147" s="287"/>
      <c r="H147" s="143"/>
      <c r="I147" s="149"/>
    </row>
    <row r="148" spans="1:60" outlineLevel="1">
      <c r="A148" s="148">
        <v>41</v>
      </c>
      <c r="B148" s="132" t="s">
        <v>913</v>
      </c>
      <c r="C148" s="166" t="s">
        <v>1263</v>
      </c>
      <c r="D148" s="134" t="s">
        <v>496</v>
      </c>
      <c r="E148" s="139">
        <v>0</v>
      </c>
      <c r="F148" s="146"/>
      <c r="G148" s="145">
        <f>E148*F148</f>
        <v>0</v>
      </c>
      <c r="H148" s="144"/>
      <c r="I148" s="150" t="s">
        <v>133</v>
      </c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>
        <v>21</v>
      </c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</row>
    <row r="149" spans="1:60">
      <c r="A149" s="147" t="s">
        <v>66</v>
      </c>
      <c r="B149" s="131" t="s">
        <v>405</v>
      </c>
      <c r="C149" s="165" t="s">
        <v>406</v>
      </c>
      <c r="D149" s="133"/>
      <c r="E149" s="138"/>
      <c r="F149" s="286">
        <f>SUM(G150:G161)</f>
        <v>0</v>
      </c>
      <c r="G149" s="287"/>
      <c r="H149" s="143"/>
      <c r="I149" s="149"/>
    </row>
    <row r="150" spans="1:60" outlineLevel="1">
      <c r="A150" s="148"/>
      <c r="B150" s="294" t="s">
        <v>410</v>
      </c>
      <c r="C150" s="295"/>
      <c r="D150" s="296"/>
      <c r="E150" s="297"/>
      <c r="F150" s="298"/>
      <c r="G150" s="299"/>
      <c r="H150" s="144"/>
      <c r="I150" s="150"/>
      <c r="J150" s="32"/>
      <c r="K150" s="32">
        <v>1</v>
      </c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</row>
    <row r="151" spans="1:60" outlineLevel="1">
      <c r="A151" s="148"/>
      <c r="B151" s="280" t="s">
        <v>411</v>
      </c>
      <c r="C151" s="281"/>
      <c r="D151" s="282"/>
      <c r="E151" s="283"/>
      <c r="F151" s="284"/>
      <c r="G151" s="285"/>
      <c r="H151" s="144"/>
      <c r="I151" s="150"/>
      <c r="J151" s="32"/>
      <c r="K151" s="32">
        <v>2</v>
      </c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</row>
    <row r="152" spans="1:60" outlineLevel="1">
      <c r="A152" s="148">
        <v>42</v>
      </c>
      <c r="B152" s="132" t="s">
        <v>412</v>
      </c>
      <c r="C152" s="166" t="s">
        <v>413</v>
      </c>
      <c r="D152" s="134" t="s">
        <v>115</v>
      </c>
      <c r="E152" s="139">
        <v>54.776240000000001</v>
      </c>
      <c r="F152" s="146"/>
      <c r="G152" s="145">
        <f>E152*F152</f>
        <v>0</v>
      </c>
      <c r="H152" s="144" t="s">
        <v>414</v>
      </c>
      <c r="I152" s="150" t="s">
        <v>75</v>
      </c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>
        <v>21</v>
      </c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</row>
    <row r="153" spans="1:60" outlineLevel="1">
      <c r="A153" s="148"/>
      <c r="B153" s="280" t="s">
        <v>415</v>
      </c>
      <c r="C153" s="281"/>
      <c r="D153" s="282"/>
      <c r="E153" s="283"/>
      <c r="F153" s="284"/>
      <c r="G153" s="285"/>
      <c r="H153" s="144"/>
      <c r="I153" s="150"/>
      <c r="J153" s="32"/>
      <c r="K153" s="32">
        <v>1</v>
      </c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</row>
    <row r="154" spans="1:60" outlineLevel="1">
      <c r="A154" s="148">
        <v>43</v>
      </c>
      <c r="B154" s="132" t="s">
        <v>416</v>
      </c>
      <c r="C154" s="166" t="s">
        <v>417</v>
      </c>
      <c r="D154" s="134" t="s">
        <v>115</v>
      </c>
      <c r="E154" s="139">
        <v>54.776240000000001</v>
      </c>
      <c r="F154" s="146"/>
      <c r="G154" s="145">
        <f>E154*F154</f>
        <v>0</v>
      </c>
      <c r="H154" s="144" t="s">
        <v>154</v>
      </c>
      <c r="I154" s="150" t="s">
        <v>75</v>
      </c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>
        <v>21</v>
      </c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</row>
    <row r="155" spans="1:60" outlineLevel="1">
      <c r="A155" s="148"/>
      <c r="B155" s="132"/>
      <c r="C155" s="288" t="s">
        <v>418</v>
      </c>
      <c r="D155" s="277"/>
      <c r="E155" s="278"/>
      <c r="F155" s="279"/>
      <c r="G155" s="289"/>
      <c r="H155" s="144"/>
      <c r="I155" s="150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129" t="str">
        <f>C155</f>
        <v>Včetně naložení na dopravní prostředek a složení na skládku, bez poplatku za skládku.</v>
      </c>
      <c r="BB155" s="32"/>
      <c r="BC155" s="32"/>
      <c r="BD155" s="32"/>
      <c r="BE155" s="32"/>
      <c r="BF155" s="32"/>
      <c r="BG155" s="32"/>
      <c r="BH155" s="32"/>
    </row>
    <row r="156" spans="1:60" outlineLevel="1">
      <c r="A156" s="148">
        <v>44</v>
      </c>
      <c r="B156" s="132" t="s">
        <v>419</v>
      </c>
      <c r="C156" s="166" t="s">
        <v>420</v>
      </c>
      <c r="D156" s="134" t="s">
        <v>115</v>
      </c>
      <c r="E156" s="139">
        <v>1040.74856</v>
      </c>
      <c r="F156" s="146"/>
      <c r="G156" s="145">
        <f>E156*F156</f>
        <v>0</v>
      </c>
      <c r="H156" s="144" t="s">
        <v>154</v>
      </c>
      <c r="I156" s="150" t="s">
        <v>75</v>
      </c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>
        <v>21</v>
      </c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</row>
    <row r="157" spans="1:60" outlineLevel="1">
      <c r="A157" s="148"/>
      <c r="B157" s="280" t="s">
        <v>421</v>
      </c>
      <c r="C157" s="281"/>
      <c r="D157" s="282"/>
      <c r="E157" s="283"/>
      <c r="F157" s="284"/>
      <c r="G157" s="285"/>
      <c r="H157" s="144"/>
      <c r="I157" s="150"/>
      <c r="J157" s="32"/>
      <c r="K157" s="32">
        <v>1</v>
      </c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</row>
    <row r="158" spans="1:60" outlineLevel="1">
      <c r="A158" s="148">
        <v>45</v>
      </c>
      <c r="B158" s="132" t="s">
        <v>422</v>
      </c>
      <c r="C158" s="166" t="s">
        <v>423</v>
      </c>
      <c r="D158" s="134" t="s">
        <v>115</v>
      </c>
      <c r="E158" s="139">
        <v>54.776240000000001</v>
      </c>
      <c r="F158" s="146"/>
      <c r="G158" s="145">
        <f>E158*F158</f>
        <v>0</v>
      </c>
      <c r="H158" s="144" t="s">
        <v>154</v>
      </c>
      <c r="I158" s="150" t="s">
        <v>75</v>
      </c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>
        <v>21</v>
      </c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</row>
    <row r="159" spans="1:60" outlineLevel="1">
      <c r="A159" s="148">
        <v>46</v>
      </c>
      <c r="B159" s="132" t="s">
        <v>424</v>
      </c>
      <c r="C159" s="166" t="s">
        <v>425</v>
      </c>
      <c r="D159" s="134" t="s">
        <v>115</v>
      </c>
      <c r="E159" s="139">
        <v>109.55248</v>
      </c>
      <c r="F159" s="146"/>
      <c r="G159" s="145">
        <f>E159*F159</f>
        <v>0</v>
      </c>
      <c r="H159" s="144" t="s">
        <v>154</v>
      </c>
      <c r="I159" s="150" t="s">
        <v>75</v>
      </c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>
        <v>21</v>
      </c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</row>
    <row r="160" spans="1:60" outlineLevel="1">
      <c r="A160" s="148"/>
      <c r="B160" s="280" t="s">
        <v>426</v>
      </c>
      <c r="C160" s="281"/>
      <c r="D160" s="282"/>
      <c r="E160" s="283"/>
      <c r="F160" s="284"/>
      <c r="G160" s="285"/>
      <c r="H160" s="144"/>
      <c r="I160" s="150"/>
      <c r="J160" s="32"/>
      <c r="K160" s="32">
        <v>1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</row>
    <row r="161" spans="1:60" outlineLevel="1">
      <c r="A161" s="148">
        <v>47</v>
      </c>
      <c r="B161" s="132" t="s">
        <v>427</v>
      </c>
      <c r="C161" s="166" t="s">
        <v>428</v>
      </c>
      <c r="D161" s="134" t="s">
        <v>115</v>
      </c>
      <c r="E161" s="139">
        <v>54.776240000000001</v>
      </c>
      <c r="F161" s="146"/>
      <c r="G161" s="145">
        <f>E161*F161</f>
        <v>0</v>
      </c>
      <c r="H161" s="144" t="s">
        <v>154</v>
      </c>
      <c r="I161" s="150" t="s">
        <v>75</v>
      </c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>
        <v>21</v>
      </c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</row>
    <row r="162" spans="1:60">
      <c r="A162" s="147" t="s">
        <v>66</v>
      </c>
      <c r="B162" s="131" t="s">
        <v>429</v>
      </c>
      <c r="C162" s="165" t="s">
        <v>430</v>
      </c>
      <c r="D162" s="133"/>
      <c r="E162" s="138"/>
      <c r="F162" s="286">
        <f>SUM(G163:G171)</f>
        <v>0</v>
      </c>
      <c r="G162" s="287"/>
      <c r="H162" s="143"/>
      <c r="I162" s="149"/>
    </row>
    <row r="163" spans="1:60" outlineLevel="1">
      <c r="A163" s="148">
        <v>48</v>
      </c>
      <c r="B163" s="132" t="s">
        <v>431</v>
      </c>
      <c r="C163" s="166" t="s">
        <v>432</v>
      </c>
      <c r="D163" s="134" t="s">
        <v>433</v>
      </c>
      <c r="E163" s="139">
        <v>1</v>
      </c>
      <c r="F163" s="146"/>
      <c r="G163" s="145">
        <f>E163*F163</f>
        <v>0</v>
      </c>
      <c r="H163" s="144"/>
      <c r="I163" s="150" t="s">
        <v>133</v>
      </c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>
        <v>21</v>
      </c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</row>
    <row r="164" spans="1:60" outlineLevel="1">
      <c r="A164" s="148">
        <v>49</v>
      </c>
      <c r="B164" s="132" t="s">
        <v>434</v>
      </c>
      <c r="C164" s="166" t="s">
        <v>435</v>
      </c>
      <c r="D164" s="134" t="s">
        <v>433</v>
      </c>
      <c r="E164" s="139">
        <v>1</v>
      </c>
      <c r="F164" s="146"/>
      <c r="G164" s="145">
        <f>E164*F164</f>
        <v>0</v>
      </c>
      <c r="H164" s="144"/>
      <c r="I164" s="150" t="s">
        <v>75</v>
      </c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>
        <v>21</v>
      </c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</row>
    <row r="165" spans="1:60" outlineLevel="1">
      <c r="A165" s="148"/>
      <c r="B165" s="132"/>
      <c r="C165" s="288" t="s">
        <v>436</v>
      </c>
      <c r="D165" s="277"/>
      <c r="E165" s="278"/>
      <c r="F165" s="279"/>
      <c r="G165" s="289"/>
      <c r="H165" s="144"/>
      <c r="I165" s="150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129" t="str">
        <f>C165</f>
        <v>Veškeré náklady spojené s vybudováním, provozem a odstraněním zařízení staveniště.</v>
      </c>
      <c r="BB165" s="32"/>
      <c r="BC165" s="32"/>
      <c r="BD165" s="32"/>
      <c r="BE165" s="32"/>
      <c r="BF165" s="32"/>
      <c r="BG165" s="32"/>
      <c r="BH165" s="32"/>
    </row>
    <row r="166" spans="1:60" outlineLevel="1">
      <c r="A166" s="148">
        <v>50</v>
      </c>
      <c r="B166" s="132" t="s">
        <v>437</v>
      </c>
      <c r="C166" s="166" t="s">
        <v>438</v>
      </c>
      <c r="D166" s="134" t="s">
        <v>433</v>
      </c>
      <c r="E166" s="139">
        <v>1</v>
      </c>
      <c r="F166" s="146"/>
      <c r="G166" s="145">
        <f>E66*F66</f>
        <v>0</v>
      </c>
      <c r="H166" s="144"/>
      <c r="I166" s="150" t="s">
        <v>75</v>
      </c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>
        <v>21</v>
      </c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</row>
    <row r="167" spans="1:60" ht="13.5" outlineLevel="1" thickBot="1">
      <c r="A167" s="148"/>
      <c r="B167" s="132"/>
      <c r="C167" s="273" t="s">
        <v>439</v>
      </c>
      <c r="D167" s="290"/>
      <c r="E167" s="291"/>
      <c r="F167" s="292"/>
      <c r="G167" s="293"/>
      <c r="H167" s="144"/>
      <c r="I167" s="150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129">
        <f>C171</f>
        <v>0</v>
      </c>
      <c r="BB167" s="32"/>
      <c r="BC167" s="32"/>
      <c r="BD167" s="32"/>
      <c r="BE167" s="32"/>
      <c r="BF167" s="32"/>
      <c r="BG167" s="32"/>
      <c r="BH167" s="32"/>
    </row>
    <row r="168" spans="1:60" hidden="1">
      <c r="A168" s="148"/>
      <c r="B168" s="132"/>
      <c r="C168" s="238"/>
      <c r="D168" s="221"/>
      <c r="E168" s="222"/>
      <c r="F168" s="223"/>
      <c r="G168" s="239"/>
      <c r="H168" s="144"/>
      <c r="I168" s="150"/>
      <c r="AK168">
        <f>SUM(AK1:AK167)</f>
        <v>0</v>
      </c>
      <c r="AL168">
        <f>SUM(AL1:AL167)</f>
        <v>0</v>
      </c>
      <c r="AN168">
        <v>15</v>
      </c>
      <c r="AO168">
        <v>21</v>
      </c>
    </row>
    <row r="169" spans="1:60" hidden="1">
      <c r="A169" s="148"/>
      <c r="B169" s="132"/>
      <c r="C169" s="238"/>
      <c r="D169" s="221"/>
      <c r="E169" s="222"/>
      <c r="F169" s="223"/>
      <c r="G169" s="239"/>
      <c r="H169" s="144"/>
      <c r="I169" s="150"/>
      <c r="AN169">
        <f>SUMIF(AM8:AM168,AN168,G8:G172)</f>
        <v>0</v>
      </c>
      <c r="AO169">
        <f>SUMIF(AM8:AM168,AO168,G8:G172)</f>
        <v>0</v>
      </c>
    </row>
    <row r="170" spans="1:60" ht="13.5" thickBot="1">
      <c r="A170" s="230">
        <v>51</v>
      </c>
      <c r="B170" s="231"/>
      <c r="C170" s="232" t="s">
        <v>1672</v>
      </c>
      <c r="D170" s="233" t="s">
        <v>1673</v>
      </c>
      <c r="E170" s="234">
        <v>1</v>
      </c>
      <c r="F170" s="146"/>
      <c r="G170" s="235">
        <f>E170*F170</f>
        <v>0</v>
      </c>
      <c r="H170" s="236"/>
      <c r="I170" s="237" t="s">
        <v>133</v>
      </c>
    </row>
    <row r="171" spans="1:60" ht="13.5" thickBot="1">
      <c r="A171" s="157"/>
      <c r="B171" s="158"/>
      <c r="C171" s="273"/>
      <c r="D171" s="290"/>
      <c r="E171" s="291"/>
      <c r="F171" s="292"/>
      <c r="G171" s="293"/>
      <c r="H171" s="159"/>
      <c r="I171" s="160"/>
    </row>
    <row r="172" spans="1:60" ht="13.5" thickBot="1">
      <c r="C172" s="171"/>
    </row>
    <row r="173" spans="1:60" ht="13.5" thickBot="1">
      <c r="A173" s="161"/>
      <c r="B173" s="162" t="s">
        <v>440</v>
      </c>
      <c r="C173" s="172"/>
      <c r="D173" s="163"/>
      <c r="E173" s="163"/>
      <c r="F173" s="163"/>
      <c r="G173" s="164">
        <f>F8+F53+F57+F106+F112+F123+F128+F137+F147+F149+F162</f>
        <v>0</v>
      </c>
    </row>
  </sheetData>
  <sheetProtection algorithmName="SHA-512" hashValue="NHHkxmrKP/MQ+Z3ngbv/xQsRIgJ0p2liCYibvEhDwk5+7dRlQoEb5roCYeOpsTGSGySJ5NizEkF2aazP2/ToRg==" saltValue="wpKd/BgKouYji9+0kpRhkw==" spinCount="100000" sheet="1" objects="1" scenarios="1" selectLockedCells="1"/>
  <mergeCells count="75">
    <mergeCell ref="F8:G8"/>
    <mergeCell ref="A1:G1"/>
    <mergeCell ref="C2:G2"/>
    <mergeCell ref="C3:G3"/>
    <mergeCell ref="C4:G4"/>
    <mergeCell ref="C7:G7"/>
    <mergeCell ref="B32:G32"/>
    <mergeCell ref="B9:G9"/>
    <mergeCell ref="B10:G10"/>
    <mergeCell ref="B11:G11"/>
    <mergeCell ref="B14:G14"/>
    <mergeCell ref="B19:G19"/>
    <mergeCell ref="B20:G20"/>
    <mergeCell ref="B23:G23"/>
    <mergeCell ref="B24:G24"/>
    <mergeCell ref="B25:G25"/>
    <mergeCell ref="B28:G28"/>
    <mergeCell ref="B29:G29"/>
    <mergeCell ref="B59:G59"/>
    <mergeCell ref="B33:G33"/>
    <mergeCell ref="B36:G36"/>
    <mergeCell ref="B37:G37"/>
    <mergeCell ref="B40:G40"/>
    <mergeCell ref="B43:G43"/>
    <mergeCell ref="B44:G44"/>
    <mergeCell ref="B47:G47"/>
    <mergeCell ref="F53:G53"/>
    <mergeCell ref="B54:G54"/>
    <mergeCell ref="F57:G57"/>
    <mergeCell ref="B58:G58"/>
    <mergeCell ref="F106:G106"/>
    <mergeCell ref="B63:G63"/>
    <mergeCell ref="B70:G70"/>
    <mergeCell ref="B71:G71"/>
    <mergeCell ref="B78:G78"/>
    <mergeCell ref="B79:G79"/>
    <mergeCell ref="B82:G82"/>
    <mergeCell ref="B85:G85"/>
    <mergeCell ref="B86:G86"/>
    <mergeCell ref="C88:G88"/>
    <mergeCell ref="B90:G90"/>
    <mergeCell ref="B91:G91"/>
    <mergeCell ref="B126:G126"/>
    <mergeCell ref="B107:G107"/>
    <mergeCell ref="B108:G108"/>
    <mergeCell ref="B109:G109"/>
    <mergeCell ref="F112:G112"/>
    <mergeCell ref="B113:G113"/>
    <mergeCell ref="B114:G114"/>
    <mergeCell ref="B117:G117"/>
    <mergeCell ref="B118:G118"/>
    <mergeCell ref="F123:G123"/>
    <mergeCell ref="B124:G124"/>
    <mergeCell ref="B125:G125"/>
    <mergeCell ref="B150:G150"/>
    <mergeCell ref="F128:G128"/>
    <mergeCell ref="B129:G129"/>
    <mergeCell ref="B134:G134"/>
    <mergeCell ref="B135:G135"/>
    <mergeCell ref="F137:G137"/>
    <mergeCell ref="B138:G138"/>
    <mergeCell ref="C140:G140"/>
    <mergeCell ref="B144:G144"/>
    <mergeCell ref="B145:G145"/>
    <mergeCell ref="F147:G147"/>
    <mergeCell ref="F149:G149"/>
    <mergeCell ref="C165:G165"/>
    <mergeCell ref="C171:G171"/>
    <mergeCell ref="B151:G151"/>
    <mergeCell ref="B153:G153"/>
    <mergeCell ref="C155:G155"/>
    <mergeCell ref="B157:G157"/>
    <mergeCell ref="B160:G160"/>
    <mergeCell ref="F162:G162"/>
    <mergeCell ref="C167:G167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68" workbookViewId="0">
      <selection activeCell="F32" sqref="F32"/>
    </sheetView>
  </sheetViews>
  <sheetFormatPr defaultRowHeight="12.75"/>
  <cols>
    <col min="1" max="1" width="3.28515625" customWidth="1"/>
    <col min="2" max="2" width="10.28515625" customWidth="1"/>
    <col min="3" max="3" width="42.7109375" customWidth="1"/>
    <col min="4" max="4" width="4.7109375" customWidth="1"/>
    <col min="5" max="5" width="9.7109375" customWidth="1"/>
    <col min="6" max="6" width="11.42578125" customWidth="1"/>
    <col min="7" max="7" width="15.28515625" customWidth="1"/>
    <col min="8" max="8" width="11.42578125" customWidth="1"/>
  </cols>
  <sheetData>
    <row r="1" spans="1:8" ht="18">
      <c r="A1" s="311" t="s">
        <v>1267</v>
      </c>
      <c r="B1" s="311"/>
      <c r="C1" s="311"/>
      <c r="D1" s="311"/>
      <c r="E1" s="311"/>
      <c r="F1" s="311"/>
      <c r="G1" s="311"/>
      <c r="H1" s="311"/>
    </row>
    <row r="2" spans="1:8">
      <c r="A2" s="173"/>
      <c r="B2" s="173"/>
      <c r="C2" s="173"/>
      <c r="D2" s="173"/>
      <c r="E2" s="173"/>
      <c r="F2" s="173"/>
      <c r="G2" s="173"/>
      <c r="H2" s="173"/>
    </row>
    <row r="3" spans="1:8">
      <c r="A3" s="173" t="s">
        <v>1268</v>
      </c>
      <c r="B3" s="173"/>
      <c r="C3" s="173"/>
      <c r="D3" s="173"/>
      <c r="E3" s="173"/>
      <c r="F3" s="173"/>
      <c r="G3" s="173"/>
      <c r="H3" s="173"/>
    </row>
    <row r="4" spans="1:8">
      <c r="A4" s="174"/>
      <c r="B4" s="173"/>
      <c r="C4" s="174"/>
      <c r="D4" s="173"/>
      <c r="E4" s="173"/>
      <c r="F4" s="173"/>
      <c r="G4" s="173"/>
      <c r="H4" s="173"/>
    </row>
    <row r="5" spans="1:8">
      <c r="A5" s="175"/>
      <c r="B5" s="176"/>
      <c r="C5" s="177"/>
      <c r="D5" s="176"/>
      <c r="E5" s="178"/>
      <c r="F5" s="179"/>
      <c r="G5" s="179"/>
      <c r="H5" s="180"/>
    </row>
    <row r="6" spans="1:8">
      <c r="A6" s="181" t="s">
        <v>1269</v>
      </c>
      <c r="B6" s="181"/>
      <c r="C6" s="181"/>
      <c r="D6" s="181"/>
      <c r="E6" s="181"/>
      <c r="F6" s="181"/>
      <c r="G6" s="181"/>
      <c r="H6" s="181"/>
    </row>
    <row r="7" spans="1:8">
      <c r="A7" s="181" t="s">
        <v>1270</v>
      </c>
      <c r="B7" s="181"/>
      <c r="C7" s="181"/>
      <c r="D7" s="181"/>
      <c r="E7" s="181"/>
      <c r="F7" s="181"/>
      <c r="G7" s="181" t="s">
        <v>1271</v>
      </c>
      <c r="H7" s="181"/>
    </row>
    <row r="8" spans="1:8">
      <c r="A8" s="181" t="s">
        <v>1272</v>
      </c>
      <c r="B8" s="182"/>
      <c r="C8" s="182"/>
      <c r="D8" s="182"/>
      <c r="E8" s="183"/>
      <c r="F8" s="184"/>
      <c r="G8" s="181" t="s">
        <v>1273</v>
      </c>
      <c r="H8" s="183"/>
    </row>
    <row r="9" spans="1:8">
      <c r="A9" s="185"/>
      <c r="B9" s="185"/>
      <c r="C9" s="185"/>
      <c r="D9" s="185"/>
      <c r="E9" s="185"/>
      <c r="F9" s="185"/>
      <c r="G9" s="185"/>
      <c r="H9" s="185"/>
    </row>
    <row r="10" spans="1:8" ht="27" customHeight="1">
      <c r="A10" s="186" t="s">
        <v>1274</v>
      </c>
      <c r="B10" s="186" t="s">
        <v>1275</v>
      </c>
      <c r="C10" s="186" t="s">
        <v>1276</v>
      </c>
      <c r="D10" s="186" t="s">
        <v>37</v>
      </c>
      <c r="E10" s="186" t="s">
        <v>1277</v>
      </c>
      <c r="F10" s="186" t="s">
        <v>1278</v>
      </c>
      <c r="G10" s="186" t="s">
        <v>1279</v>
      </c>
      <c r="H10" s="186" t="s">
        <v>1280</v>
      </c>
    </row>
    <row r="11" spans="1:8">
      <c r="A11" s="185"/>
      <c r="B11" s="185"/>
      <c r="C11" s="185"/>
      <c r="D11" s="185"/>
      <c r="E11" s="185"/>
      <c r="F11" s="185"/>
      <c r="G11" s="185"/>
      <c r="H11" s="185"/>
    </row>
    <row r="12" spans="1:8">
      <c r="A12" s="185"/>
      <c r="B12" s="185"/>
      <c r="C12" s="185"/>
      <c r="D12" s="185"/>
      <c r="E12" s="185"/>
      <c r="F12" s="185"/>
      <c r="G12" s="185"/>
      <c r="H12" s="185"/>
    </row>
    <row r="13" spans="1:8" ht="15">
      <c r="A13" s="187"/>
      <c r="B13" s="188" t="s">
        <v>1284</v>
      </c>
      <c r="C13" s="188" t="s">
        <v>1285</v>
      </c>
      <c r="D13" s="188"/>
      <c r="E13" s="189"/>
      <c r="F13" s="190"/>
      <c r="G13" s="190"/>
      <c r="H13" s="189"/>
    </row>
    <row r="14" spans="1:8">
      <c r="A14" s="191"/>
      <c r="B14" s="192" t="s">
        <v>895</v>
      </c>
      <c r="C14" s="192" t="s">
        <v>1286</v>
      </c>
      <c r="D14" s="192"/>
      <c r="E14" s="193"/>
      <c r="F14" s="194"/>
      <c r="G14" s="194"/>
      <c r="H14" s="193"/>
    </row>
    <row r="15" spans="1:8" ht="22.5">
      <c r="A15" s="195">
        <v>1</v>
      </c>
      <c r="B15" s="196" t="s">
        <v>1287</v>
      </c>
      <c r="C15" s="196" t="s">
        <v>1288</v>
      </c>
      <c r="D15" s="196" t="s">
        <v>106</v>
      </c>
      <c r="E15" s="197">
        <v>222</v>
      </c>
      <c r="F15" s="198"/>
      <c r="G15" s="198"/>
      <c r="H15" s="197"/>
    </row>
    <row r="16" spans="1:8">
      <c r="A16" s="199">
        <v>2</v>
      </c>
      <c r="B16" s="200" t="s">
        <v>1289</v>
      </c>
      <c r="C16" s="200" t="s">
        <v>1290</v>
      </c>
      <c r="D16" s="200" t="s">
        <v>106</v>
      </c>
      <c r="E16" s="201">
        <v>130</v>
      </c>
      <c r="F16" s="202"/>
      <c r="G16" s="202"/>
      <c r="H16" s="201"/>
    </row>
    <row r="17" spans="1:8">
      <c r="A17" s="199">
        <v>3</v>
      </c>
      <c r="B17" s="200" t="s">
        <v>1291</v>
      </c>
      <c r="C17" s="200" t="s">
        <v>1292</v>
      </c>
      <c r="D17" s="200" t="s">
        <v>106</v>
      </c>
      <c r="E17" s="201">
        <v>56</v>
      </c>
      <c r="F17" s="202"/>
      <c r="G17" s="202"/>
      <c r="H17" s="201"/>
    </row>
    <row r="18" spans="1:8">
      <c r="A18" s="199">
        <v>4</v>
      </c>
      <c r="B18" s="200" t="s">
        <v>1293</v>
      </c>
      <c r="C18" s="200" t="s">
        <v>1294</v>
      </c>
      <c r="D18" s="200" t="s">
        <v>106</v>
      </c>
      <c r="E18" s="201">
        <v>50</v>
      </c>
      <c r="F18" s="202"/>
      <c r="G18" s="202"/>
      <c r="H18" s="201"/>
    </row>
    <row r="19" spans="1:8">
      <c r="A19" s="195">
        <v>5</v>
      </c>
      <c r="B19" s="196" t="s">
        <v>1295</v>
      </c>
      <c r="C19" s="196" t="s">
        <v>1296</v>
      </c>
      <c r="D19" s="196" t="s">
        <v>271</v>
      </c>
      <c r="E19" s="197">
        <v>119.916</v>
      </c>
      <c r="F19" s="198"/>
      <c r="G19" s="198"/>
      <c r="H19" s="197"/>
    </row>
    <row r="20" spans="1:8">
      <c r="A20" s="191"/>
      <c r="B20" s="192" t="s">
        <v>1297</v>
      </c>
      <c r="C20" s="192" t="s">
        <v>1298</v>
      </c>
      <c r="D20" s="192"/>
      <c r="E20" s="193"/>
      <c r="F20" s="194"/>
      <c r="G20" s="194"/>
      <c r="H20" s="193"/>
    </row>
    <row r="21" spans="1:8">
      <c r="A21" s="195">
        <v>6</v>
      </c>
      <c r="B21" s="196" t="s">
        <v>1299</v>
      </c>
      <c r="C21" s="196" t="s">
        <v>1300</v>
      </c>
      <c r="D21" s="196" t="s">
        <v>1301</v>
      </c>
      <c r="E21" s="197">
        <v>1</v>
      </c>
      <c r="F21" s="198"/>
      <c r="G21" s="198"/>
      <c r="H21" s="197"/>
    </row>
    <row r="22" spans="1:8">
      <c r="A22" s="195">
        <v>7</v>
      </c>
      <c r="B22" s="196" t="s">
        <v>1302</v>
      </c>
      <c r="C22" s="196" t="s">
        <v>1303</v>
      </c>
      <c r="D22" s="196" t="s">
        <v>1304</v>
      </c>
      <c r="E22" s="197">
        <v>1</v>
      </c>
      <c r="F22" s="198"/>
      <c r="G22" s="198"/>
      <c r="H22" s="197"/>
    </row>
    <row r="23" spans="1:8">
      <c r="A23" s="195">
        <v>8</v>
      </c>
      <c r="B23" s="196" t="s">
        <v>1305</v>
      </c>
      <c r="C23" s="196" t="s">
        <v>1306</v>
      </c>
      <c r="D23" s="196" t="s">
        <v>1304</v>
      </c>
      <c r="E23" s="197">
        <v>1</v>
      </c>
      <c r="F23" s="198"/>
      <c r="G23" s="198"/>
      <c r="H23" s="197"/>
    </row>
    <row r="24" spans="1:8" ht="22.5">
      <c r="A24" s="195">
        <v>9</v>
      </c>
      <c r="B24" s="196" t="s">
        <v>1307</v>
      </c>
      <c r="C24" s="196" t="s">
        <v>1308</v>
      </c>
      <c r="D24" s="196" t="s">
        <v>496</v>
      </c>
      <c r="E24" s="197">
        <v>1</v>
      </c>
      <c r="F24" s="198"/>
      <c r="G24" s="198"/>
      <c r="H24" s="197"/>
    </row>
    <row r="25" spans="1:8" ht="22.5">
      <c r="A25" s="199">
        <v>10</v>
      </c>
      <c r="B25" s="200" t="s">
        <v>1309</v>
      </c>
      <c r="C25" s="200" t="s">
        <v>1310</v>
      </c>
      <c r="D25" s="200" t="s">
        <v>170</v>
      </c>
      <c r="E25" s="201">
        <v>1</v>
      </c>
      <c r="F25" s="202"/>
      <c r="G25" s="202"/>
      <c r="H25" s="201"/>
    </row>
    <row r="26" spans="1:8">
      <c r="A26" s="195">
        <v>11</v>
      </c>
      <c r="B26" s="196" t="s">
        <v>1311</v>
      </c>
      <c r="C26" s="196" t="s">
        <v>1312</v>
      </c>
      <c r="D26" s="196" t="s">
        <v>170</v>
      </c>
      <c r="E26" s="197">
        <v>1</v>
      </c>
      <c r="F26" s="198"/>
      <c r="G26" s="198"/>
      <c r="H26" s="197"/>
    </row>
    <row r="27" spans="1:8">
      <c r="A27" s="199">
        <v>12</v>
      </c>
      <c r="B27" s="200" t="s">
        <v>1313</v>
      </c>
      <c r="C27" s="200" t="s">
        <v>1314</v>
      </c>
      <c r="D27" s="200" t="s">
        <v>170</v>
      </c>
      <c r="E27" s="201">
        <v>1</v>
      </c>
      <c r="F27" s="202"/>
      <c r="G27" s="202"/>
      <c r="H27" s="201"/>
    </row>
    <row r="28" spans="1:8">
      <c r="A28" s="199">
        <v>13</v>
      </c>
      <c r="B28" s="200" t="s">
        <v>1315</v>
      </c>
      <c r="C28" s="200" t="s">
        <v>1316</v>
      </c>
      <c r="D28" s="200" t="s">
        <v>170</v>
      </c>
      <c r="E28" s="201">
        <v>1</v>
      </c>
      <c r="F28" s="202"/>
      <c r="G28" s="202"/>
      <c r="H28" s="201"/>
    </row>
    <row r="29" spans="1:8" ht="22.5">
      <c r="A29" s="199">
        <v>14</v>
      </c>
      <c r="B29" s="200" t="s">
        <v>1317</v>
      </c>
      <c r="C29" s="200" t="s">
        <v>1318</v>
      </c>
      <c r="D29" s="200" t="s">
        <v>1319</v>
      </c>
      <c r="E29" s="201">
        <v>1</v>
      </c>
      <c r="F29" s="202"/>
      <c r="G29" s="202"/>
      <c r="H29" s="201"/>
    </row>
    <row r="30" spans="1:8">
      <c r="A30" s="195">
        <v>15</v>
      </c>
      <c r="B30" s="196" t="s">
        <v>1320</v>
      </c>
      <c r="C30" s="196" t="s">
        <v>1321</v>
      </c>
      <c r="D30" s="196" t="s">
        <v>1304</v>
      </c>
      <c r="E30" s="197">
        <v>1</v>
      </c>
      <c r="F30" s="198"/>
      <c r="G30" s="198"/>
      <c r="H30" s="197"/>
    </row>
    <row r="31" spans="1:8">
      <c r="A31" s="199">
        <v>16</v>
      </c>
      <c r="B31" s="200" t="s">
        <v>1322</v>
      </c>
      <c r="C31" s="200" t="s">
        <v>1323</v>
      </c>
      <c r="D31" s="200" t="s">
        <v>170</v>
      </c>
      <c r="E31" s="201">
        <v>1</v>
      </c>
      <c r="F31" s="202"/>
      <c r="G31" s="202"/>
      <c r="H31" s="201"/>
    </row>
    <row r="32" spans="1:8">
      <c r="A32" s="195">
        <v>17</v>
      </c>
      <c r="B32" s="196" t="s">
        <v>1324</v>
      </c>
      <c r="C32" s="196" t="s">
        <v>1325</v>
      </c>
      <c r="D32" s="196" t="s">
        <v>271</v>
      </c>
      <c r="E32" s="197">
        <v>915.755</v>
      </c>
      <c r="F32" s="198"/>
      <c r="G32" s="198"/>
      <c r="H32" s="197"/>
    </row>
    <row r="33" spans="1:8">
      <c r="A33" s="191"/>
      <c r="B33" s="192" t="s">
        <v>1326</v>
      </c>
      <c r="C33" s="192" t="s">
        <v>1327</v>
      </c>
      <c r="D33" s="192"/>
      <c r="E33" s="193"/>
      <c r="F33" s="194"/>
      <c r="G33" s="194"/>
      <c r="H33" s="193"/>
    </row>
    <row r="34" spans="1:8" ht="22.5">
      <c r="A34" s="195">
        <v>18</v>
      </c>
      <c r="B34" s="196" t="s">
        <v>1328</v>
      </c>
      <c r="C34" s="196" t="s">
        <v>1329</v>
      </c>
      <c r="D34" s="196" t="s">
        <v>496</v>
      </c>
      <c r="E34" s="197">
        <v>1</v>
      </c>
      <c r="F34" s="198"/>
      <c r="G34" s="198"/>
      <c r="H34" s="197"/>
    </row>
    <row r="35" spans="1:8" ht="22.5">
      <c r="A35" s="195">
        <v>19</v>
      </c>
      <c r="B35" s="196" t="s">
        <v>1330</v>
      </c>
      <c r="C35" s="196" t="s">
        <v>1331</v>
      </c>
      <c r="D35" s="196" t="s">
        <v>170</v>
      </c>
      <c r="E35" s="197">
        <v>1</v>
      </c>
      <c r="F35" s="198"/>
      <c r="G35" s="198"/>
      <c r="H35" s="197"/>
    </row>
    <row r="36" spans="1:8">
      <c r="A36" s="191"/>
      <c r="B36" s="192" t="s">
        <v>1332</v>
      </c>
      <c r="C36" s="192" t="s">
        <v>1333</v>
      </c>
      <c r="D36" s="192"/>
      <c r="E36" s="193"/>
      <c r="F36" s="194"/>
      <c r="G36" s="194"/>
      <c r="H36" s="193"/>
    </row>
    <row r="37" spans="1:8">
      <c r="A37" s="195">
        <v>20</v>
      </c>
      <c r="B37" s="196" t="s">
        <v>1334</v>
      </c>
      <c r="C37" s="196" t="s">
        <v>1335</v>
      </c>
      <c r="D37" s="196" t="s">
        <v>106</v>
      </c>
      <c r="E37" s="197">
        <v>130</v>
      </c>
      <c r="F37" s="198"/>
      <c r="G37" s="198"/>
      <c r="H37" s="197"/>
    </row>
    <row r="38" spans="1:8">
      <c r="A38" s="195">
        <v>21</v>
      </c>
      <c r="B38" s="196" t="s">
        <v>1336</v>
      </c>
      <c r="C38" s="196" t="s">
        <v>1337</v>
      </c>
      <c r="D38" s="196" t="s">
        <v>106</v>
      </c>
      <c r="E38" s="197">
        <v>53</v>
      </c>
      <c r="F38" s="198"/>
      <c r="G38" s="198"/>
      <c r="H38" s="197"/>
    </row>
    <row r="39" spans="1:8">
      <c r="A39" s="195">
        <v>22</v>
      </c>
      <c r="B39" s="196" t="s">
        <v>1338</v>
      </c>
      <c r="C39" s="196" t="s">
        <v>1339</v>
      </c>
      <c r="D39" s="196" t="s">
        <v>106</v>
      </c>
      <c r="E39" s="197">
        <v>50</v>
      </c>
      <c r="F39" s="198"/>
      <c r="G39" s="198"/>
      <c r="H39" s="197"/>
    </row>
    <row r="40" spans="1:8">
      <c r="A40" s="195">
        <v>23</v>
      </c>
      <c r="B40" s="196" t="s">
        <v>1340</v>
      </c>
      <c r="C40" s="196" t="s">
        <v>1341</v>
      </c>
      <c r="D40" s="196" t="s">
        <v>106</v>
      </c>
      <c r="E40" s="197">
        <v>222</v>
      </c>
      <c r="F40" s="198"/>
      <c r="G40" s="198"/>
      <c r="H40" s="197"/>
    </row>
    <row r="41" spans="1:8">
      <c r="A41" s="195">
        <v>24</v>
      </c>
      <c r="B41" s="196" t="s">
        <v>1342</v>
      </c>
      <c r="C41" s="196" t="s">
        <v>1343</v>
      </c>
      <c r="D41" s="196" t="s">
        <v>271</v>
      </c>
      <c r="E41" s="197">
        <v>690.28</v>
      </c>
      <c r="F41" s="198"/>
      <c r="G41" s="198"/>
      <c r="H41" s="197"/>
    </row>
    <row r="42" spans="1:8">
      <c r="A42" s="242" t="s">
        <v>1677</v>
      </c>
      <c r="B42" s="243"/>
      <c r="C42" s="243" t="s">
        <v>1678</v>
      </c>
      <c r="D42" s="243" t="s">
        <v>1304</v>
      </c>
      <c r="E42" s="244">
        <v>1</v>
      </c>
      <c r="F42" s="245"/>
      <c r="G42" s="245"/>
      <c r="H42" s="244"/>
    </row>
    <row r="43" spans="1:8">
      <c r="A43" s="191"/>
      <c r="B43" s="192" t="s">
        <v>1344</v>
      </c>
      <c r="C43" s="192" t="s">
        <v>1345</v>
      </c>
      <c r="D43" s="192"/>
      <c r="E43" s="193"/>
      <c r="F43" s="194"/>
      <c r="G43" s="194"/>
      <c r="H43" s="193"/>
    </row>
    <row r="44" spans="1:8">
      <c r="A44" s="195">
        <v>25</v>
      </c>
      <c r="B44" s="196" t="s">
        <v>1346</v>
      </c>
      <c r="C44" s="196" t="s">
        <v>1347</v>
      </c>
      <c r="D44" s="196" t="s">
        <v>170</v>
      </c>
      <c r="E44" s="197">
        <v>19</v>
      </c>
      <c r="F44" s="198"/>
      <c r="G44" s="198"/>
      <c r="H44" s="197"/>
    </row>
    <row r="45" spans="1:8">
      <c r="A45" s="199">
        <v>26</v>
      </c>
      <c r="B45" s="200" t="s">
        <v>1348</v>
      </c>
      <c r="C45" s="200" t="s">
        <v>1349</v>
      </c>
      <c r="D45" s="200" t="s">
        <v>170</v>
      </c>
      <c r="E45" s="201">
        <v>19</v>
      </c>
      <c r="F45" s="202"/>
      <c r="G45" s="202"/>
      <c r="H45" s="201"/>
    </row>
    <row r="46" spans="1:8">
      <c r="A46" s="195">
        <v>27</v>
      </c>
      <c r="B46" s="196" t="s">
        <v>1350</v>
      </c>
      <c r="C46" s="196" t="s">
        <v>1351</v>
      </c>
      <c r="D46" s="196" t="s">
        <v>170</v>
      </c>
      <c r="E46" s="197">
        <v>2</v>
      </c>
      <c r="F46" s="198"/>
      <c r="G46" s="198"/>
      <c r="H46" s="197"/>
    </row>
    <row r="47" spans="1:8">
      <c r="A47" s="199">
        <v>28</v>
      </c>
      <c r="B47" s="200" t="s">
        <v>1352</v>
      </c>
      <c r="C47" s="200" t="s">
        <v>1353</v>
      </c>
      <c r="D47" s="200" t="s">
        <v>170</v>
      </c>
      <c r="E47" s="201">
        <v>2</v>
      </c>
      <c r="F47" s="202"/>
      <c r="G47" s="202"/>
      <c r="H47" s="201"/>
    </row>
    <row r="48" spans="1:8">
      <c r="A48" s="195">
        <v>29</v>
      </c>
      <c r="B48" s="196" t="s">
        <v>1354</v>
      </c>
      <c r="C48" s="196" t="s">
        <v>1355</v>
      </c>
      <c r="D48" s="196" t="s">
        <v>170</v>
      </c>
      <c r="E48" s="197">
        <v>22</v>
      </c>
      <c r="F48" s="198"/>
      <c r="G48" s="198"/>
      <c r="H48" s="197"/>
    </row>
    <row r="49" spans="1:8">
      <c r="A49" s="199">
        <v>30</v>
      </c>
      <c r="B49" s="200" t="s">
        <v>1356</v>
      </c>
      <c r="C49" s="200" t="s">
        <v>1357</v>
      </c>
      <c r="D49" s="200" t="s">
        <v>170</v>
      </c>
      <c r="E49" s="201">
        <v>3</v>
      </c>
      <c r="F49" s="202"/>
      <c r="G49" s="202"/>
      <c r="H49" s="201"/>
    </row>
    <row r="50" spans="1:8">
      <c r="A50" s="199">
        <v>31</v>
      </c>
      <c r="B50" s="200" t="s">
        <v>1358</v>
      </c>
      <c r="C50" s="200" t="s">
        <v>1359</v>
      </c>
      <c r="D50" s="200" t="s">
        <v>170</v>
      </c>
      <c r="E50" s="201">
        <v>3</v>
      </c>
      <c r="F50" s="202"/>
      <c r="G50" s="202"/>
      <c r="H50" s="201"/>
    </row>
    <row r="51" spans="1:8">
      <c r="A51" s="199">
        <v>32</v>
      </c>
      <c r="B51" s="200" t="s">
        <v>1360</v>
      </c>
      <c r="C51" s="200" t="s">
        <v>1361</v>
      </c>
      <c r="D51" s="200" t="s">
        <v>170</v>
      </c>
      <c r="E51" s="201">
        <v>16</v>
      </c>
      <c r="F51" s="202"/>
      <c r="G51" s="202"/>
      <c r="H51" s="201"/>
    </row>
    <row r="52" spans="1:8">
      <c r="A52" s="199">
        <v>33</v>
      </c>
      <c r="B52" s="200" t="s">
        <v>1362</v>
      </c>
      <c r="C52" s="200" t="s">
        <v>1363</v>
      </c>
      <c r="D52" s="200" t="s">
        <v>170</v>
      </c>
      <c r="E52" s="201">
        <v>38</v>
      </c>
      <c r="F52" s="202"/>
      <c r="G52" s="202"/>
      <c r="H52" s="201"/>
    </row>
    <row r="53" spans="1:8" ht="22.5">
      <c r="A53" s="195">
        <v>34</v>
      </c>
      <c r="B53" s="196" t="s">
        <v>1364</v>
      </c>
      <c r="C53" s="196" t="s">
        <v>1365</v>
      </c>
      <c r="D53" s="196" t="s">
        <v>170</v>
      </c>
      <c r="E53" s="197">
        <v>7</v>
      </c>
      <c r="F53" s="198"/>
      <c r="G53" s="198"/>
      <c r="H53" s="197"/>
    </row>
    <row r="54" spans="1:8" ht="22.5">
      <c r="A54" s="195">
        <v>35</v>
      </c>
      <c r="B54" s="196" t="s">
        <v>1366</v>
      </c>
      <c r="C54" s="196" t="s">
        <v>1367</v>
      </c>
      <c r="D54" s="196" t="s">
        <v>170</v>
      </c>
      <c r="E54" s="197">
        <v>1</v>
      </c>
      <c r="F54" s="198"/>
      <c r="G54" s="198"/>
      <c r="H54" s="197"/>
    </row>
    <row r="55" spans="1:8">
      <c r="A55" s="195">
        <v>36</v>
      </c>
      <c r="B55" s="196" t="s">
        <v>1368</v>
      </c>
      <c r="C55" s="196" t="s">
        <v>1369</v>
      </c>
      <c r="D55" s="196" t="s">
        <v>170</v>
      </c>
      <c r="E55" s="197">
        <v>6</v>
      </c>
      <c r="F55" s="198"/>
      <c r="G55" s="198"/>
      <c r="H55" s="197"/>
    </row>
    <row r="56" spans="1:8">
      <c r="A56" s="195">
        <v>37</v>
      </c>
      <c r="B56" s="196" t="s">
        <v>1370</v>
      </c>
      <c r="C56" s="196" t="s">
        <v>1371</v>
      </c>
      <c r="D56" s="196" t="s">
        <v>170</v>
      </c>
      <c r="E56" s="197">
        <v>1</v>
      </c>
      <c r="F56" s="198"/>
      <c r="G56" s="198"/>
      <c r="H56" s="197"/>
    </row>
    <row r="57" spans="1:8">
      <c r="A57" s="195">
        <v>38</v>
      </c>
      <c r="B57" s="196" t="s">
        <v>1372</v>
      </c>
      <c r="C57" s="196" t="s">
        <v>1373</v>
      </c>
      <c r="D57" s="196" t="s">
        <v>170</v>
      </c>
      <c r="E57" s="197">
        <v>7</v>
      </c>
      <c r="F57" s="198"/>
      <c r="G57" s="198"/>
      <c r="H57" s="197"/>
    </row>
    <row r="58" spans="1:8">
      <c r="A58" s="195">
        <v>39</v>
      </c>
      <c r="B58" s="196" t="s">
        <v>1374</v>
      </c>
      <c r="C58" s="196" t="s">
        <v>1375</v>
      </c>
      <c r="D58" s="196" t="s">
        <v>170</v>
      </c>
      <c r="E58" s="197">
        <v>6</v>
      </c>
      <c r="F58" s="198"/>
      <c r="G58" s="198"/>
      <c r="H58" s="197"/>
    </row>
    <row r="59" spans="1:8" ht="22.5">
      <c r="A59" s="195">
        <v>40</v>
      </c>
      <c r="B59" s="196" t="s">
        <v>1376</v>
      </c>
      <c r="C59" s="196" t="s">
        <v>1377</v>
      </c>
      <c r="D59" s="196" t="s">
        <v>170</v>
      </c>
      <c r="E59" s="197">
        <v>1</v>
      </c>
      <c r="F59" s="198"/>
      <c r="G59" s="198"/>
      <c r="H59" s="197"/>
    </row>
    <row r="60" spans="1:8">
      <c r="A60" s="195">
        <v>41</v>
      </c>
      <c r="B60" s="196" t="s">
        <v>1378</v>
      </c>
      <c r="C60" s="196" t="s">
        <v>1379</v>
      </c>
      <c r="D60" s="196" t="s">
        <v>271</v>
      </c>
      <c r="E60" s="197">
        <v>261.66699999999997</v>
      </c>
      <c r="F60" s="198"/>
      <c r="G60" s="198"/>
      <c r="H60" s="197"/>
    </row>
    <row r="61" spans="1:8">
      <c r="A61" s="191"/>
      <c r="B61" s="192" t="s">
        <v>1380</v>
      </c>
      <c r="C61" s="192" t="s">
        <v>1381</v>
      </c>
      <c r="D61" s="192"/>
      <c r="E61" s="193"/>
      <c r="F61" s="194"/>
      <c r="G61" s="194"/>
      <c r="H61" s="193"/>
    </row>
    <row r="62" spans="1:8" ht="22.5">
      <c r="A62" s="195">
        <v>42</v>
      </c>
      <c r="B62" s="196" t="s">
        <v>1382</v>
      </c>
      <c r="C62" s="196" t="s">
        <v>1383</v>
      </c>
      <c r="D62" s="196" t="s">
        <v>170</v>
      </c>
      <c r="E62" s="197">
        <v>19</v>
      </c>
      <c r="F62" s="198"/>
      <c r="G62" s="198"/>
      <c r="H62" s="197"/>
    </row>
    <row r="63" spans="1:8">
      <c r="A63" s="195">
        <v>43</v>
      </c>
      <c r="B63" s="196" t="s">
        <v>1384</v>
      </c>
      <c r="C63" s="196" t="s">
        <v>1385</v>
      </c>
      <c r="D63" s="196" t="s">
        <v>170</v>
      </c>
      <c r="E63" s="197">
        <v>19</v>
      </c>
      <c r="F63" s="198"/>
      <c r="G63" s="198"/>
      <c r="H63" s="197"/>
    </row>
    <row r="64" spans="1:8">
      <c r="A64" s="199">
        <v>44</v>
      </c>
      <c r="B64" s="200" t="s">
        <v>1386</v>
      </c>
      <c r="C64" s="200" t="s">
        <v>1387</v>
      </c>
      <c r="D64" s="200" t="s">
        <v>170</v>
      </c>
      <c r="E64" s="201">
        <v>1</v>
      </c>
      <c r="F64" s="202"/>
      <c r="G64" s="202"/>
      <c r="H64" s="201"/>
    </row>
    <row r="65" spans="1:8">
      <c r="A65" s="199">
        <v>45</v>
      </c>
      <c r="B65" s="200" t="s">
        <v>1388</v>
      </c>
      <c r="C65" s="200" t="s">
        <v>1389</v>
      </c>
      <c r="D65" s="200" t="s">
        <v>170</v>
      </c>
      <c r="E65" s="201">
        <v>1</v>
      </c>
      <c r="F65" s="202"/>
      <c r="G65" s="202"/>
      <c r="H65" s="201"/>
    </row>
    <row r="66" spans="1:8">
      <c r="A66" s="199">
        <v>46</v>
      </c>
      <c r="B66" s="200" t="s">
        <v>1390</v>
      </c>
      <c r="C66" s="200" t="s">
        <v>1391</v>
      </c>
      <c r="D66" s="200" t="s">
        <v>170</v>
      </c>
      <c r="E66" s="201">
        <v>1</v>
      </c>
      <c r="F66" s="202"/>
      <c r="G66" s="202"/>
      <c r="H66" s="201"/>
    </row>
    <row r="67" spans="1:8">
      <c r="A67" s="199">
        <v>47</v>
      </c>
      <c r="B67" s="200" t="s">
        <v>1392</v>
      </c>
      <c r="C67" s="200" t="s">
        <v>1393</v>
      </c>
      <c r="D67" s="200" t="s">
        <v>170</v>
      </c>
      <c r="E67" s="201">
        <v>1</v>
      </c>
      <c r="F67" s="202"/>
      <c r="G67" s="202"/>
      <c r="H67" s="201"/>
    </row>
    <row r="68" spans="1:8">
      <c r="A68" s="199">
        <v>48</v>
      </c>
      <c r="B68" s="200" t="s">
        <v>1394</v>
      </c>
      <c r="C68" s="200" t="s">
        <v>1395</v>
      </c>
      <c r="D68" s="200" t="s">
        <v>170</v>
      </c>
      <c r="E68" s="201">
        <v>2</v>
      </c>
      <c r="F68" s="202"/>
      <c r="G68" s="202"/>
      <c r="H68" s="201"/>
    </row>
    <row r="69" spans="1:8">
      <c r="A69" s="199">
        <v>49</v>
      </c>
      <c r="B69" s="200" t="s">
        <v>1396</v>
      </c>
      <c r="C69" s="200" t="s">
        <v>1397</v>
      </c>
      <c r="D69" s="200" t="s">
        <v>170</v>
      </c>
      <c r="E69" s="201">
        <v>1</v>
      </c>
      <c r="F69" s="202"/>
      <c r="G69" s="202"/>
      <c r="H69" s="201"/>
    </row>
    <row r="70" spans="1:8">
      <c r="A70" s="199">
        <v>50</v>
      </c>
      <c r="B70" s="200" t="s">
        <v>1398</v>
      </c>
      <c r="C70" s="200" t="s">
        <v>1399</v>
      </c>
      <c r="D70" s="200" t="s">
        <v>170</v>
      </c>
      <c r="E70" s="201">
        <v>1</v>
      </c>
      <c r="F70" s="202"/>
      <c r="G70" s="202"/>
      <c r="H70" s="201"/>
    </row>
    <row r="71" spans="1:8">
      <c r="A71" s="199">
        <v>51</v>
      </c>
      <c r="B71" s="200" t="s">
        <v>1400</v>
      </c>
      <c r="C71" s="200" t="s">
        <v>1401</v>
      </c>
      <c r="D71" s="200" t="s">
        <v>170</v>
      </c>
      <c r="E71" s="201">
        <v>2</v>
      </c>
      <c r="F71" s="202"/>
      <c r="G71" s="202"/>
      <c r="H71" s="201"/>
    </row>
    <row r="72" spans="1:8">
      <c r="A72" s="199">
        <v>52</v>
      </c>
      <c r="B72" s="200" t="s">
        <v>1402</v>
      </c>
      <c r="C72" s="200" t="s">
        <v>1403</v>
      </c>
      <c r="D72" s="200" t="s">
        <v>170</v>
      </c>
      <c r="E72" s="201">
        <v>2</v>
      </c>
      <c r="F72" s="202"/>
      <c r="G72" s="202"/>
      <c r="H72" s="201"/>
    </row>
    <row r="73" spans="1:8">
      <c r="A73" s="199">
        <v>53</v>
      </c>
      <c r="B73" s="200" t="s">
        <v>1404</v>
      </c>
      <c r="C73" s="200" t="s">
        <v>1405</v>
      </c>
      <c r="D73" s="200" t="s">
        <v>170</v>
      </c>
      <c r="E73" s="201">
        <v>3</v>
      </c>
      <c r="F73" s="202"/>
      <c r="G73" s="202"/>
      <c r="H73" s="201"/>
    </row>
    <row r="74" spans="1:8">
      <c r="A74" s="199">
        <v>54</v>
      </c>
      <c r="B74" s="200" t="s">
        <v>1406</v>
      </c>
      <c r="C74" s="200" t="s">
        <v>1407</v>
      </c>
      <c r="D74" s="200" t="s">
        <v>170</v>
      </c>
      <c r="E74" s="201">
        <v>1</v>
      </c>
      <c r="F74" s="202"/>
      <c r="G74" s="202"/>
      <c r="H74" s="201"/>
    </row>
    <row r="75" spans="1:8" ht="22.5">
      <c r="A75" s="195">
        <v>55</v>
      </c>
      <c r="B75" s="196" t="s">
        <v>1408</v>
      </c>
      <c r="C75" s="196" t="s">
        <v>1409</v>
      </c>
      <c r="D75" s="196" t="s">
        <v>170</v>
      </c>
      <c r="E75" s="197">
        <v>1</v>
      </c>
      <c r="F75" s="198"/>
      <c r="G75" s="198"/>
      <c r="H75" s="197"/>
    </row>
    <row r="76" spans="1:8" ht="22.5">
      <c r="A76" s="195">
        <v>56</v>
      </c>
      <c r="B76" s="196" t="s">
        <v>1410</v>
      </c>
      <c r="C76" s="196" t="s">
        <v>1411</v>
      </c>
      <c r="D76" s="196" t="s">
        <v>170</v>
      </c>
      <c r="E76" s="197">
        <v>12</v>
      </c>
      <c r="F76" s="198"/>
      <c r="G76" s="198"/>
      <c r="H76" s="197"/>
    </row>
    <row r="77" spans="1:8" ht="22.5">
      <c r="A77" s="195">
        <v>57</v>
      </c>
      <c r="B77" s="196" t="s">
        <v>1412</v>
      </c>
      <c r="C77" s="196" t="s">
        <v>1413</v>
      </c>
      <c r="D77" s="196" t="s">
        <v>170</v>
      </c>
      <c r="E77" s="197">
        <v>3</v>
      </c>
      <c r="F77" s="198"/>
      <c r="G77" s="198"/>
      <c r="H77" s="197"/>
    </row>
    <row r="78" spans="1:8">
      <c r="A78" s="195">
        <v>58</v>
      </c>
      <c r="B78" s="196" t="s">
        <v>1414</v>
      </c>
      <c r="C78" s="196" t="s">
        <v>1415</v>
      </c>
      <c r="D78" s="196" t="s">
        <v>170</v>
      </c>
      <c r="E78" s="197">
        <v>3</v>
      </c>
      <c r="F78" s="198"/>
      <c r="G78" s="198"/>
      <c r="H78" s="197"/>
    </row>
    <row r="79" spans="1:8">
      <c r="A79" s="199">
        <v>59</v>
      </c>
      <c r="B79" s="200" t="s">
        <v>1416</v>
      </c>
      <c r="C79" s="200" t="s">
        <v>1417</v>
      </c>
      <c r="D79" s="200" t="s">
        <v>170</v>
      </c>
      <c r="E79" s="201">
        <v>3</v>
      </c>
      <c r="F79" s="202"/>
      <c r="G79" s="202"/>
      <c r="H79" s="201"/>
    </row>
    <row r="80" spans="1:8">
      <c r="A80" s="195">
        <v>60</v>
      </c>
      <c r="B80" s="196" t="s">
        <v>1418</v>
      </c>
      <c r="C80" s="196" t="s">
        <v>1419</v>
      </c>
      <c r="D80" s="196" t="s">
        <v>271</v>
      </c>
      <c r="E80" s="197">
        <v>814.93499999999995</v>
      </c>
      <c r="F80" s="198"/>
      <c r="G80" s="198"/>
      <c r="H80" s="197"/>
    </row>
    <row r="81" spans="1:8" ht="15">
      <c r="A81" s="187"/>
      <c r="B81" s="188" t="s">
        <v>1420</v>
      </c>
      <c r="C81" s="188" t="s">
        <v>1421</v>
      </c>
      <c r="D81" s="188"/>
      <c r="E81" s="189"/>
      <c r="F81" s="190"/>
      <c r="G81" s="190"/>
      <c r="H81" s="189"/>
    </row>
    <row r="82" spans="1:8">
      <c r="A82" s="191"/>
      <c r="B82" s="192" t="s">
        <v>1422</v>
      </c>
      <c r="C82" s="192" t="s">
        <v>1421</v>
      </c>
      <c r="D82" s="192"/>
      <c r="E82" s="193"/>
      <c r="F82" s="194"/>
      <c r="G82" s="194"/>
      <c r="H82" s="193"/>
    </row>
    <row r="83" spans="1:8">
      <c r="A83" s="195">
        <v>61</v>
      </c>
      <c r="B83" s="196" t="s">
        <v>1423</v>
      </c>
      <c r="C83" s="196" t="s">
        <v>1424</v>
      </c>
      <c r="D83" s="196" t="s">
        <v>798</v>
      </c>
      <c r="E83" s="197">
        <v>48</v>
      </c>
      <c r="F83" s="198"/>
      <c r="G83" s="198"/>
      <c r="H83" s="197"/>
    </row>
    <row r="84" spans="1:8">
      <c r="A84" s="195">
        <v>62</v>
      </c>
      <c r="B84" s="196" t="s">
        <v>1425</v>
      </c>
      <c r="C84" s="196" t="s">
        <v>1426</v>
      </c>
      <c r="D84" s="196" t="s">
        <v>798</v>
      </c>
      <c r="E84" s="197">
        <v>28</v>
      </c>
      <c r="F84" s="198"/>
      <c r="G84" s="198"/>
      <c r="H84" s="197"/>
    </row>
    <row r="85" spans="1:8">
      <c r="A85" s="195">
        <v>63</v>
      </c>
      <c r="B85" s="196" t="s">
        <v>1427</v>
      </c>
      <c r="C85" s="196" t="s">
        <v>1428</v>
      </c>
      <c r="D85" s="196" t="s">
        <v>1304</v>
      </c>
      <c r="E85" s="197">
        <v>1</v>
      </c>
      <c r="F85" s="198"/>
      <c r="G85" s="198"/>
      <c r="H85" s="197"/>
    </row>
    <row r="86" spans="1:8">
      <c r="A86" s="195">
        <v>64</v>
      </c>
      <c r="B86" s="196" t="s">
        <v>1429</v>
      </c>
      <c r="C86" s="196" t="s">
        <v>1430</v>
      </c>
      <c r="D86" s="196" t="s">
        <v>798</v>
      </c>
      <c r="E86" s="197">
        <v>12</v>
      </c>
      <c r="F86" s="198"/>
      <c r="G86" s="198"/>
      <c r="H86" s="197"/>
    </row>
    <row r="87" spans="1:8">
      <c r="A87" s="242"/>
      <c r="B87" s="243"/>
      <c r="C87" s="243"/>
      <c r="D87" s="196"/>
      <c r="E87" s="197"/>
      <c r="F87" s="198"/>
      <c r="G87" s="198"/>
      <c r="H87" s="197"/>
    </row>
    <row r="88" spans="1:8" ht="15">
      <c r="A88" s="203"/>
      <c r="B88" s="204"/>
      <c r="C88" s="204" t="s">
        <v>1432</v>
      </c>
      <c r="D88" s="204"/>
      <c r="E88" s="205"/>
      <c r="F88" s="206"/>
      <c r="G88" s="206"/>
      <c r="H88" s="205"/>
    </row>
  </sheetData>
  <sheetProtection algorithmName="SHA-512" hashValue="cDe1pfIgoIyePmQm1dkr8t8Nq3GW5horVrxxhvPF+stcwWMZsdoTOEOMVVWfFXMEsOC5tFrcoT6V3ulXW78EwA==" saltValue="QVjgcu9LKvwd9Qbxi3Kg+w==" spinCount="100000" sheet="1" objects="1" scenarios="1"/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F26" sqref="F26"/>
    </sheetView>
  </sheetViews>
  <sheetFormatPr defaultRowHeight="12.75"/>
  <cols>
    <col min="1" max="1" width="3.28515625" customWidth="1"/>
    <col min="2" max="2" width="10.28515625" customWidth="1"/>
    <col min="3" max="3" width="42.7109375" customWidth="1"/>
    <col min="4" max="4" width="4.7109375" customWidth="1"/>
    <col min="5" max="5" width="9.7109375" customWidth="1"/>
    <col min="6" max="6" width="11.42578125" customWidth="1"/>
    <col min="7" max="7" width="15.28515625" customWidth="1"/>
    <col min="8" max="8" width="11.42578125" customWidth="1"/>
  </cols>
  <sheetData>
    <row r="1" spans="1:8" ht="18">
      <c r="A1" s="311" t="s">
        <v>1267</v>
      </c>
      <c r="B1" s="311"/>
      <c r="C1" s="311"/>
      <c r="D1" s="311"/>
      <c r="E1" s="311"/>
      <c r="F1" s="311"/>
      <c r="G1" s="311"/>
      <c r="H1" s="311"/>
    </row>
    <row r="2" spans="1:8" ht="18">
      <c r="A2" s="207"/>
      <c r="B2" s="207"/>
      <c r="C2" s="207"/>
      <c r="D2" s="207"/>
      <c r="E2" s="207"/>
      <c r="F2" s="207"/>
      <c r="G2" s="207"/>
      <c r="H2" s="207"/>
    </row>
    <row r="3" spans="1:8">
      <c r="A3" s="173"/>
      <c r="B3" s="173"/>
      <c r="C3" s="173"/>
      <c r="D3" s="173"/>
      <c r="E3" s="173"/>
      <c r="F3" s="173"/>
      <c r="G3" s="173"/>
      <c r="H3" s="173"/>
    </row>
    <row r="4" spans="1:8">
      <c r="A4" s="173" t="s">
        <v>1433</v>
      </c>
      <c r="B4" s="173"/>
      <c r="C4" s="173"/>
      <c r="D4" s="173"/>
      <c r="E4" s="173"/>
      <c r="F4" s="173"/>
      <c r="G4" s="173"/>
      <c r="H4" s="173"/>
    </row>
    <row r="5" spans="1:8">
      <c r="A5" s="174"/>
      <c r="B5" s="173"/>
      <c r="C5" s="174"/>
      <c r="D5" s="173"/>
      <c r="E5" s="173"/>
      <c r="F5" s="173"/>
      <c r="G5" s="173"/>
      <c r="H5" s="173"/>
    </row>
    <row r="6" spans="1:8">
      <c r="A6" s="181" t="s">
        <v>1269</v>
      </c>
      <c r="B6" s="181"/>
      <c r="C6" s="181"/>
      <c r="D6" s="181"/>
      <c r="E6" s="181"/>
      <c r="F6" s="181"/>
      <c r="G6" s="181"/>
      <c r="H6" s="181"/>
    </row>
    <row r="7" spans="1:8">
      <c r="A7" s="181" t="s">
        <v>1270</v>
      </c>
      <c r="B7" s="181"/>
      <c r="C7" s="181"/>
      <c r="D7" s="181"/>
      <c r="E7" s="181"/>
      <c r="F7" s="181"/>
      <c r="G7" s="181" t="s">
        <v>1271</v>
      </c>
      <c r="H7" s="181"/>
    </row>
    <row r="8" spans="1:8">
      <c r="A8" s="181" t="s">
        <v>1272</v>
      </c>
      <c r="B8" s="182"/>
      <c r="C8" s="182"/>
      <c r="D8" s="182"/>
      <c r="E8" s="183"/>
      <c r="F8" s="184"/>
      <c r="G8" s="181" t="s">
        <v>1273</v>
      </c>
      <c r="H8" s="183"/>
    </row>
    <row r="9" spans="1:8">
      <c r="A9" s="185"/>
      <c r="B9" s="185"/>
      <c r="C9" s="185"/>
      <c r="D9" s="185"/>
      <c r="E9" s="185"/>
      <c r="F9" s="185"/>
      <c r="G9" s="185"/>
      <c r="H9" s="185"/>
    </row>
    <row r="10" spans="1:8" ht="22.5">
      <c r="A10" s="186" t="s">
        <v>1274</v>
      </c>
      <c r="B10" s="186" t="s">
        <v>1275</v>
      </c>
      <c r="C10" s="186" t="s">
        <v>1276</v>
      </c>
      <c r="D10" s="186" t="s">
        <v>37</v>
      </c>
      <c r="E10" s="186" t="s">
        <v>1277</v>
      </c>
      <c r="F10" s="186" t="s">
        <v>1278</v>
      </c>
      <c r="G10" s="186" t="s">
        <v>1279</v>
      </c>
      <c r="H10" s="186" t="s">
        <v>1280</v>
      </c>
    </row>
    <row r="11" spans="1:8">
      <c r="A11" s="185"/>
      <c r="B11" s="185"/>
      <c r="C11" s="185"/>
      <c r="D11" s="185"/>
      <c r="E11" s="185"/>
      <c r="F11" s="185"/>
      <c r="G11" s="185"/>
      <c r="H11" s="185"/>
    </row>
    <row r="12" spans="1:8" ht="20.100000000000001" customHeight="1">
      <c r="A12" s="187"/>
      <c r="B12" s="188" t="s">
        <v>1284</v>
      </c>
      <c r="C12" s="188" t="s">
        <v>1285</v>
      </c>
      <c r="D12" s="188"/>
      <c r="E12" s="189"/>
      <c r="F12" s="190"/>
      <c r="G12" s="190"/>
      <c r="H12" s="189"/>
    </row>
    <row r="13" spans="1:8" ht="15">
      <c r="A13" s="187"/>
      <c r="B13" s="188"/>
      <c r="C13" s="188"/>
      <c r="D13" s="188"/>
      <c r="E13" s="189"/>
      <c r="F13" s="190"/>
      <c r="G13" s="190"/>
      <c r="H13" s="189"/>
    </row>
    <row r="14" spans="1:8" ht="17.100000000000001" customHeight="1">
      <c r="A14" s="191"/>
      <c r="B14" s="192" t="s">
        <v>915</v>
      </c>
      <c r="C14" s="192" t="s">
        <v>1434</v>
      </c>
      <c r="D14" s="192"/>
      <c r="E14" s="193"/>
      <c r="F14" s="194"/>
      <c r="G14" s="194"/>
      <c r="H14" s="193"/>
    </row>
    <row r="15" spans="1:8" ht="22.5">
      <c r="A15" s="195">
        <v>1</v>
      </c>
      <c r="B15" s="196" t="s">
        <v>1435</v>
      </c>
      <c r="C15" s="196" t="s">
        <v>1436</v>
      </c>
      <c r="D15" s="196" t="s">
        <v>106</v>
      </c>
      <c r="E15" s="197">
        <v>3</v>
      </c>
      <c r="F15" s="198"/>
      <c r="G15" s="198"/>
      <c r="H15" s="197"/>
    </row>
    <row r="16" spans="1:8" ht="24.95" customHeight="1">
      <c r="A16" s="195">
        <v>2</v>
      </c>
      <c r="B16" s="196" t="s">
        <v>1437</v>
      </c>
      <c r="C16" s="196" t="s">
        <v>1438</v>
      </c>
      <c r="D16" s="196" t="s">
        <v>496</v>
      </c>
      <c r="E16" s="197">
        <v>1</v>
      </c>
      <c r="F16" s="198"/>
      <c r="G16" s="198"/>
      <c r="H16" s="197"/>
    </row>
    <row r="17" spans="1:8">
      <c r="A17" s="195">
        <v>3</v>
      </c>
      <c r="B17" s="196" t="s">
        <v>1439</v>
      </c>
      <c r="C17" s="196" t="s">
        <v>1440</v>
      </c>
      <c r="D17" s="196" t="s">
        <v>170</v>
      </c>
      <c r="E17" s="197">
        <v>1</v>
      </c>
      <c r="F17" s="198"/>
      <c r="G17" s="198"/>
      <c r="H17" s="197"/>
    </row>
    <row r="18" spans="1:8">
      <c r="A18" s="195">
        <v>4</v>
      </c>
      <c r="B18" s="196" t="s">
        <v>1441</v>
      </c>
      <c r="C18" s="196" t="s">
        <v>1442</v>
      </c>
      <c r="D18" s="196" t="s">
        <v>170</v>
      </c>
      <c r="E18" s="197">
        <v>1</v>
      </c>
      <c r="F18" s="198"/>
      <c r="G18" s="198"/>
      <c r="H18" s="197"/>
    </row>
    <row r="19" spans="1:8" ht="15" customHeight="1">
      <c r="A19" s="195">
        <v>5</v>
      </c>
      <c r="B19" s="196" t="s">
        <v>1443</v>
      </c>
      <c r="C19" s="196" t="s">
        <v>1444</v>
      </c>
      <c r="D19" s="196" t="s">
        <v>106</v>
      </c>
      <c r="E19" s="197">
        <v>60</v>
      </c>
      <c r="F19" s="198"/>
      <c r="G19" s="198"/>
      <c r="H19" s="197"/>
    </row>
    <row r="20" spans="1:8">
      <c r="A20" s="195">
        <v>6</v>
      </c>
      <c r="B20" s="196" t="s">
        <v>1445</v>
      </c>
      <c r="C20" s="196" t="s">
        <v>1446</v>
      </c>
      <c r="D20" s="196" t="s">
        <v>170</v>
      </c>
      <c r="E20" s="197">
        <v>1</v>
      </c>
      <c r="F20" s="198"/>
      <c r="G20" s="198"/>
      <c r="H20" s="197"/>
    </row>
    <row r="21" spans="1:8" ht="24.95" customHeight="1">
      <c r="A21" s="195">
        <v>7</v>
      </c>
      <c r="B21" s="196" t="s">
        <v>1447</v>
      </c>
      <c r="C21" s="196" t="s">
        <v>1448</v>
      </c>
      <c r="D21" s="196" t="s">
        <v>170</v>
      </c>
      <c r="E21" s="197">
        <v>1</v>
      </c>
      <c r="F21" s="198"/>
      <c r="G21" s="198"/>
      <c r="H21" s="197"/>
    </row>
    <row r="22" spans="1:8" ht="22.5">
      <c r="A22" s="195">
        <v>8</v>
      </c>
      <c r="B22" s="196" t="s">
        <v>1449</v>
      </c>
      <c r="C22" s="196" t="s">
        <v>1450</v>
      </c>
      <c r="D22" s="196" t="s">
        <v>170</v>
      </c>
      <c r="E22" s="197">
        <v>1</v>
      </c>
      <c r="F22" s="198"/>
      <c r="G22" s="198"/>
      <c r="H22" s="197"/>
    </row>
    <row r="23" spans="1:8" ht="15" customHeight="1">
      <c r="A23" s="195">
        <v>9</v>
      </c>
      <c r="B23" s="196" t="s">
        <v>1451</v>
      </c>
      <c r="C23" s="196" t="s">
        <v>1452</v>
      </c>
      <c r="D23" s="196" t="s">
        <v>271</v>
      </c>
      <c r="E23" s="197">
        <v>41.295000000000002</v>
      </c>
      <c r="F23" s="198"/>
      <c r="G23" s="198"/>
      <c r="H23" s="197"/>
    </row>
    <row r="24" spans="1:8" ht="15" customHeight="1">
      <c r="A24" s="208"/>
      <c r="B24" s="209"/>
      <c r="C24" s="209"/>
      <c r="D24" s="209"/>
      <c r="E24" s="210"/>
      <c r="F24" s="211"/>
      <c r="G24" s="211"/>
      <c r="H24" s="210"/>
    </row>
    <row r="25" spans="1:8">
      <c r="A25" s="191"/>
      <c r="B25" s="192" t="s">
        <v>399</v>
      </c>
      <c r="C25" s="192" t="s">
        <v>1453</v>
      </c>
      <c r="D25" s="192"/>
      <c r="E25" s="193"/>
      <c r="F25" s="194"/>
      <c r="G25" s="194"/>
      <c r="H25" s="193"/>
    </row>
    <row r="26" spans="1:8" ht="24.95" customHeight="1">
      <c r="A26" s="195">
        <v>10</v>
      </c>
      <c r="B26" s="196" t="s">
        <v>1454</v>
      </c>
      <c r="C26" s="196" t="s">
        <v>1455</v>
      </c>
      <c r="D26" s="196" t="s">
        <v>106</v>
      </c>
      <c r="E26" s="197">
        <v>10</v>
      </c>
      <c r="F26" s="198"/>
      <c r="G26" s="198"/>
      <c r="H26" s="197"/>
    </row>
    <row r="27" spans="1:8" ht="20.100000000000001" customHeight="1">
      <c r="A27" s="208"/>
      <c r="B27" s="209"/>
      <c r="C27" s="209"/>
      <c r="D27" s="209"/>
      <c r="E27" s="210"/>
      <c r="F27" s="211"/>
      <c r="G27" s="211"/>
      <c r="H27" s="210"/>
    </row>
    <row r="28" spans="1:8" ht="15">
      <c r="A28" s="187"/>
      <c r="B28" s="188" t="s">
        <v>1420</v>
      </c>
      <c r="C28" s="188" t="s">
        <v>1421</v>
      </c>
      <c r="D28" s="188"/>
      <c r="E28" s="189"/>
      <c r="F28" s="190"/>
      <c r="G28" s="190"/>
      <c r="H28" s="189"/>
    </row>
    <row r="29" spans="1:8" ht="15">
      <c r="A29" s="187"/>
      <c r="B29" s="188"/>
      <c r="C29" s="188"/>
      <c r="D29" s="188"/>
      <c r="E29" s="189"/>
      <c r="F29" s="190"/>
      <c r="G29" s="190"/>
      <c r="H29" s="189"/>
    </row>
    <row r="30" spans="1:8">
      <c r="A30" s="191"/>
      <c r="B30" s="192" t="s">
        <v>1422</v>
      </c>
      <c r="C30" s="192" t="s">
        <v>1421</v>
      </c>
      <c r="D30" s="192"/>
      <c r="E30" s="193"/>
      <c r="F30" s="194"/>
      <c r="G30" s="194"/>
      <c r="H30" s="193"/>
    </row>
    <row r="31" spans="1:8">
      <c r="A31" s="195">
        <v>11</v>
      </c>
      <c r="B31" s="196" t="s">
        <v>1456</v>
      </c>
      <c r="C31" s="196" t="s">
        <v>1457</v>
      </c>
      <c r="D31" s="196" t="s">
        <v>798</v>
      </c>
      <c r="E31" s="197">
        <v>8</v>
      </c>
      <c r="F31" s="198"/>
      <c r="G31" s="198"/>
      <c r="H31" s="197"/>
    </row>
    <row r="32" spans="1:8">
      <c r="A32" s="195">
        <v>12</v>
      </c>
      <c r="B32" s="196" t="s">
        <v>1458</v>
      </c>
      <c r="C32" s="196" t="s">
        <v>1459</v>
      </c>
      <c r="D32" s="196" t="s">
        <v>798</v>
      </c>
      <c r="E32" s="197">
        <v>4</v>
      </c>
      <c r="F32" s="198"/>
      <c r="G32" s="198"/>
      <c r="H32" s="197"/>
    </row>
    <row r="33" spans="1:8">
      <c r="A33" s="195">
        <v>13</v>
      </c>
      <c r="B33" s="196" t="s">
        <v>1460</v>
      </c>
      <c r="C33" s="196" t="s">
        <v>1428</v>
      </c>
      <c r="D33" s="196" t="s">
        <v>1304</v>
      </c>
      <c r="E33" s="197">
        <v>1</v>
      </c>
      <c r="F33" s="198"/>
      <c r="G33" s="198"/>
      <c r="H33" s="197"/>
    </row>
    <row r="34" spans="1:8">
      <c r="A34" s="195">
        <v>14</v>
      </c>
      <c r="B34" s="196" t="s">
        <v>1461</v>
      </c>
      <c r="C34" s="196" t="s">
        <v>1430</v>
      </c>
      <c r="D34" s="196" t="s">
        <v>798</v>
      </c>
      <c r="E34" s="197">
        <v>28</v>
      </c>
      <c r="F34" s="198"/>
      <c r="G34" s="198"/>
      <c r="H34" s="197"/>
    </row>
    <row r="35" spans="1:8">
      <c r="A35" s="208"/>
      <c r="B35" s="209"/>
      <c r="C35" s="209"/>
      <c r="D35" s="209"/>
      <c r="E35" s="210"/>
      <c r="F35" s="211"/>
      <c r="G35" s="211"/>
      <c r="H35" s="210"/>
    </row>
    <row r="36" spans="1:8" ht="15">
      <c r="A36" s="203"/>
      <c r="B36" s="204"/>
      <c r="C36" s="204" t="s">
        <v>1432</v>
      </c>
      <c r="D36" s="204"/>
      <c r="E36" s="205"/>
      <c r="F36" s="206"/>
      <c r="G36" s="206"/>
      <c r="H36" s="205"/>
    </row>
  </sheetData>
  <sheetProtection password="C71F" sheet="1" objects="1" scenarios="1"/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97" workbookViewId="0">
      <selection activeCell="E110" sqref="E110"/>
    </sheetView>
  </sheetViews>
  <sheetFormatPr defaultRowHeight="12.75"/>
  <cols>
    <col min="1" max="1" width="3.28515625" customWidth="1"/>
    <col min="2" max="2" width="10.28515625" customWidth="1"/>
    <col min="3" max="3" width="42.7109375" customWidth="1"/>
    <col min="4" max="4" width="4.7109375" customWidth="1"/>
    <col min="5" max="5" width="9.7109375" customWidth="1"/>
    <col min="6" max="6" width="11.42578125" customWidth="1"/>
    <col min="7" max="7" width="15.28515625" customWidth="1"/>
    <col min="8" max="8" width="11.42578125" customWidth="1"/>
  </cols>
  <sheetData>
    <row r="1" spans="1:8" ht="18">
      <c r="A1" s="311" t="s">
        <v>1267</v>
      </c>
      <c r="B1" s="311"/>
      <c r="C1" s="311"/>
      <c r="D1" s="311"/>
      <c r="E1" s="311"/>
      <c r="F1" s="311"/>
      <c r="G1" s="311"/>
      <c r="H1" s="311"/>
    </row>
    <row r="2" spans="1:8">
      <c r="A2" s="173"/>
      <c r="B2" s="173"/>
      <c r="C2" s="173"/>
      <c r="D2" s="173"/>
      <c r="E2" s="173"/>
      <c r="F2" s="173"/>
      <c r="G2" s="173"/>
      <c r="H2" s="173"/>
    </row>
    <row r="3" spans="1:8">
      <c r="A3" s="173" t="s">
        <v>1462</v>
      </c>
      <c r="B3" s="173"/>
      <c r="C3" s="173"/>
      <c r="D3" s="173"/>
      <c r="E3" s="173"/>
      <c r="F3" s="173"/>
      <c r="G3" s="173"/>
      <c r="H3" s="173"/>
    </row>
    <row r="4" spans="1:8">
      <c r="A4" s="174"/>
      <c r="B4" s="173"/>
      <c r="C4" s="174"/>
      <c r="D4" s="173"/>
      <c r="E4" s="173"/>
      <c r="F4" s="173"/>
      <c r="G4" s="173"/>
      <c r="H4" s="173"/>
    </row>
    <row r="5" spans="1:8">
      <c r="A5" s="175"/>
      <c r="B5" s="176"/>
      <c r="C5" s="177"/>
      <c r="D5" s="176"/>
      <c r="E5" s="178"/>
      <c r="F5" s="179"/>
      <c r="G5" s="179"/>
      <c r="H5" s="180"/>
    </row>
    <row r="6" spans="1:8">
      <c r="A6" s="181" t="s">
        <v>1269</v>
      </c>
      <c r="B6" s="181"/>
      <c r="C6" s="181"/>
      <c r="D6" s="181"/>
      <c r="E6" s="181"/>
      <c r="F6" s="181"/>
      <c r="G6" s="181"/>
      <c r="H6" s="181"/>
    </row>
    <row r="7" spans="1:8">
      <c r="A7" s="181" t="s">
        <v>1270</v>
      </c>
      <c r="B7" s="181"/>
      <c r="C7" s="181"/>
      <c r="D7" s="181"/>
      <c r="E7" s="181"/>
      <c r="F7" s="181"/>
      <c r="G7" s="181" t="s">
        <v>1271</v>
      </c>
      <c r="H7" s="181"/>
    </row>
    <row r="8" spans="1:8">
      <c r="A8" s="181" t="s">
        <v>1272</v>
      </c>
      <c r="B8" s="182"/>
      <c r="C8" s="182"/>
      <c r="D8" s="182"/>
      <c r="E8" s="183"/>
      <c r="F8" s="184"/>
      <c r="G8" s="181" t="s">
        <v>1273</v>
      </c>
      <c r="H8" s="183"/>
    </row>
    <row r="9" spans="1:8">
      <c r="A9" s="185"/>
      <c r="B9" s="185"/>
      <c r="C9" s="185"/>
      <c r="D9" s="185"/>
      <c r="E9" s="185"/>
      <c r="F9" s="185"/>
      <c r="G9" s="185"/>
      <c r="H9" s="185"/>
    </row>
    <row r="10" spans="1:8" ht="22.5">
      <c r="A10" s="186" t="s">
        <v>1274</v>
      </c>
      <c r="B10" s="186" t="s">
        <v>1275</v>
      </c>
      <c r="C10" s="186" t="s">
        <v>1276</v>
      </c>
      <c r="D10" s="186" t="s">
        <v>37</v>
      </c>
      <c r="E10" s="186" t="s">
        <v>1277</v>
      </c>
      <c r="F10" s="186" t="s">
        <v>1278</v>
      </c>
      <c r="G10" s="186" t="s">
        <v>1279</v>
      </c>
      <c r="H10" s="186" t="s">
        <v>1280</v>
      </c>
    </row>
    <row r="11" spans="1:8">
      <c r="A11" s="186" t="s">
        <v>1104</v>
      </c>
      <c r="B11" s="186" t="s">
        <v>67</v>
      </c>
      <c r="C11" s="186" t="s">
        <v>86</v>
      </c>
      <c r="D11" s="186" t="s">
        <v>95</v>
      </c>
      <c r="E11" s="186" t="s">
        <v>1170</v>
      </c>
      <c r="F11" s="186" t="s">
        <v>1281</v>
      </c>
      <c r="G11" s="186" t="s">
        <v>1282</v>
      </c>
      <c r="H11" s="186" t="s">
        <v>1283</v>
      </c>
    </row>
    <row r="12" spans="1:8">
      <c r="A12" s="185"/>
      <c r="B12" s="185"/>
      <c r="C12" s="185"/>
      <c r="D12" s="185"/>
      <c r="E12" s="185"/>
      <c r="F12" s="185"/>
      <c r="G12" s="185"/>
      <c r="H12" s="185"/>
    </row>
    <row r="13" spans="1:8" ht="15">
      <c r="A13" s="187"/>
      <c r="B13" s="188" t="s">
        <v>1463</v>
      </c>
      <c r="C13" s="188" t="s">
        <v>1464</v>
      </c>
      <c r="D13" s="188"/>
      <c r="E13" s="189"/>
      <c r="F13" s="190"/>
      <c r="G13" s="190"/>
      <c r="H13" s="189"/>
    </row>
    <row r="14" spans="1:8">
      <c r="A14" s="191"/>
      <c r="B14" s="192" t="s">
        <v>1104</v>
      </c>
      <c r="C14" s="192" t="s">
        <v>1465</v>
      </c>
      <c r="D14" s="192"/>
      <c r="E14" s="193"/>
      <c r="F14" s="194"/>
      <c r="G14" s="194"/>
      <c r="H14" s="193"/>
    </row>
    <row r="15" spans="1:8">
      <c r="A15" s="195">
        <v>1</v>
      </c>
      <c r="B15" s="196" t="s">
        <v>1466</v>
      </c>
      <c r="C15" s="196" t="s">
        <v>1467</v>
      </c>
      <c r="D15" s="196" t="s">
        <v>73</v>
      </c>
      <c r="E15" s="197">
        <v>52</v>
      </c>
      <c r="F15" s="198"/>
      <c r="G15" s="198"/>
      <c r="H15" s="197"/>
    </row>
    <row r="16" spans="1:8" ht="22.5">
      <c r="A16" s="195">
        <v>2</v>
      </c>
      <c r="B16" s="196" t="s">
        <v>1468</v>
      </c>
      <c r="C16" s="196" t="s">
        <v>1469</v>
      </c>
      <c r="D16" s="196" t="s">
        <v>73</v>
      </c>
      <c r="E16" s="197">
        <v>70</v>
      </c>
      <c r="F16" s="198"/>
      <c r="G16" s="198"/>
      <c r="H16" s="197"/>
    </row>
    <row r="17" spans="1:8" ht="22.5">
      <c r="A17" s="195">
        <v>3</v>
      </c>
      <c r="B17" s="196" t="s">
        <v>1470</v>
      </c>
      <c r="C17" s="196" t="s">
        <v>1471</v>
      </c>
      <c r="D17" s="196" t="s">
        <v>73</v>
      </c>
      <c r="E17" s="197">
        <v>18</v>
      </c>
      <c r="F17" s="198"/>
      <c r="G17" s="198"/>
      <c r="H17" s="197"/>
    </row>
    <row r="18" spans="1:8">
      <c r="A18" s="195">
        <v>4</v>
      </c>
      <c r="B18" s="196" t="s">
        <v>1472</v>
      </c>
      <c r="C18" s="196" t="s">
        <v>1473</v>
      </c>
      <c r="D18" s="196" t="s">
        <v>81</v>
      </c>
      <c r="E18" s="197">
        <v>20</v>
      </c>
      <c r="F18" s="198"/>
      <c r="G18" s="198"/>
      <c r="H18" s="197"/>
    </row>
    <row r="19" spans="1:8">
      <c r="A19" s="195">
        <v>5</v>
      </c>
      <c r="B19" s="196" t="s">
        <v>1474</v>
      </c>
      <c r="C19" s="196" t="s">
        <v>1475</v>
      </c>
      <c r="D19" s="196" t="s">
        <v>81</v>
      </c>
      <c r="E19" s="197">
        <v>20</v>
      </c>
      <c r="F19" s="198"/>
      <c r="G19" s="198"/>
      <c r="H19" s="197"/>
    </row>
    <row r="20" spans="1:8" ht="22.5">
      <c r="A20" s="195">
        <v>6</v>
      </c>
      <c r="B20" s="196" t="s">
        <v>1476</v>
      </c>
      <c r="C20" s="196" t="s">
        <v>1477</v>
      </c>
      <c r="D20" s="196" t="s">
        <v>73</v>
      </c>
      <c r="E20" s="197">
        <v>70</v>
      </c>
      <c r="F20" s="198"/>
      <c r="G20" s="198"/>
      <c r="H20" s="197"/>
    </row>
    <row r="21" spans="1:8" ht="22.5">
      <c r="A21" s="195">
        <v>7</v>
      </c>
      <c r="B21" s="196" t="s">
        <v>1478</v>
      </c>
      <c r="C21" s="196" t="s">
        <v>1479</v>
      </c>
      <c r="D21" s="196" t="s">
        <v>73</v>
      </c>
      <c r="E21" s="197">
        <v>23</v>
      </c>
      <c r="F21" s="198"/>
      <c r="G21" s="198"/>
      <c r="H21" s="197"/>
    </row>
    <row r="22" spans="1:8">
      <c r="A22" s="195">
        <v>8</v>
      </c>
      <c r="B22" s="196" t="s">
        <v>1480</v>
      </c>
      <c r="C22" s="196" t="s">
        <v>1481</v>
      </c>
      <c r="D22" s="196" t="s">
        <v>73</v>
      </c>
      <c r="E22" s="197">
        <v>23</v>
      </c>
      <c r="F22" s="198"/>
      <c r="G22" s="198"/>
      <c r="H22" s="197"/>
    </row>
    <row r="23" spans="1:8">
      <c r="A23" s="195">
        <v>9</v>
      </c>
      <c r="B23" s="196" t="s">
        <v>1482</v>
      </c>
      <c r="C23" s="196" t="s">
        <v>1483</v>
      </c>
      <c r="D23" s="196" t="s">
        <v>73</v>
      </c>
      <c r="E23" s="197">
        <v>23</v>
      </c>
      <c r="F23" s="198"/>
      <c r="G23" s="198"/>
      <c r="H23" s="197"/>
    </row>
    <row r="24" spans="1:8" ht="22.5">
      <c r="A24" s="195">
        <v>10</v>
      </c>
      <c r="B24" s="196" t="s">
        <v>1484</v>
      </c>
      <c r="C24" s="196" t="s">
        <v>1485</v>
      </c>
      <c r="D24" s="196" t="s">
        <v>73</v>
      </c>
      <c r="E24" s="197">
        <v>47</v>
      </c>
      <c r="F24" s="198"/>
      <c r="G24" s="198"/>
      <c r="H24" s="197"/>
    </row>
    <row r="25" spans="1:8" ht="22.5">
      <c r="A25" s="195">
        <v>11</v>
      </c>
      <c r="B25" s="196" t="s">
        <v>1486</v>
      </c>
      <c r="C25" s="196" t="s">
        <v>1487</v>
      </c>
      <c r="D25" s="196" t="s">
        <v>73</v>
      </c>
      <c r="E25" s="197">
        <v>23</v>
      </c>
      <c r="F25" s="198"/>
      <c r="G25" s="198"/>
      <c r="H25" s="197"/>
    </row>
    <row r="26" spans="1:8">
      <c r="A26" s="199">
        <v>12</v>
      </c>
      <c r="B26" s="200" t="s">
        <v>1488</v>
      </c>
      <c r="C26" s="200" t="s">
        <v>1489</v>
      </c>
      <c r="D26" s="200" t="s">
        <v>115</v>
      </c>
      <c r="E26" s="201">
        <v>41</v>
      </c>
      <c r="F26" s="202"/>
      <c r="G26" s="202"/>
      <c r="H26" s="201"/>
    </row>
    <row r="27" spans="1:8" ht="22.5">
      <c r="A27" s="199">
        <v>13</v>
      </c>
      <c r="B27" s="200" t="s">
        <v>1490</v>
      </c>
      <c r="C27" s="200" t="s">
        <v>1491</v>
      </c>
      <c r="D27" s="200" t="s">
        <v>1492</v>
      </c>
      <c r="E27" s="201">
        <v>12</v>
      </c>
      <c r="F27" s="202"/>
      <c r="G27" s="202"/>
      <c r="H27" s="201"/>
    </row>
    <row r="28" spans="1:8" ht="22.5">
      <c r="A28" s="195">
        <v>14</v>
      </c>
      <c r="B28" s="196" t="s">
        <v>1493</v>
      </c>
      <c r="C28" s="196" t="s">
        <v>1494</v>
      </c>
      <c r="D28" s="196" t="s">
        <v>73</v>
      </c>
      <c r="E28" s="197">
        <v>2.5</v>
      </c>
      <c r="F28" s="198"/>
      <c r="G28" s="198"/>
      <c r="H28" s="197"/>
    </row>
    <row r="29" spans="1:8" ht="22.5">
      <c r="A29" s="195">
        <v>15</v>
      </c>
      <c r="B29" s="196" t="s">
        <v>1495</v>
      </c>
      <c r="C29" s="196" t="s">
        <v>1496</v>
      </c>
      <c r="D29" s="196" t="s">
        <v>115</v>
      </c>
      <c r="E29" s="197">
        <v>1.25</v>
      </c>
      <c r="F29" s="198"/>
      <c r="G29" s="198"/>
      <c r="H29" s="197"/>
    </row>
    <row r="30" spans="1:8" ht="15">
      <c r="A30" s="187"/>
      <c r="B30" s="188" t="s">
        <v>1284</v>
      </c>
      <c r="C30" s="188" t="s">
        <v>1285</v>
      </c>
      <c r="D30" s="188"/>
      <c r="E30" s="189"/>
      <c r="F30" s="190"/>
      <c r="G30" s="190"/>
      <c r="H30" s="189"/>
    </row>
    <row r="31" spans="1:8">
      <c r="A31" s="191"/>
      <c r="B31" s="192" t="s">
        <v>1497</v>
      </c>
      <c r="C31" s="192" t="s">
        <v>1498</v>
      </c>
      <c r="D31" s="192"/>
      <c r="E31" s="193"/>
      <c r="F31" s="194"/>
      <c r="G31" s="194"/>
      <c r="H31" s="193"/>
    </row>
    <row r="32" spans="1:8">
      <c r="A32" s="195">
        <v>16</v>
      </c>
      <c r="B32" s="196" t="s">
        <v>1499</v>
      </c>
      <c r="C32" s="196" t="s">
        <v>1500</v>
      </c>
      <c r="D32" s="196" t="s">
        <v>170</v>
      </c>
      <c r="E32" s="197">
        <v>13</v>
      </c>
      <c r="F32" s="198"/>
      <c r="G32" s="198"/>
      <c r="H32" s="197"/>
    </row>
    <row r="33" spans="1:8">
      <c r="A33" s="199">
        <v>17</v>
      </c>
      <c r="B33" s="200" t="s">
        <v>1501</v>
      </c>
      <c r="C33" s="200" t="s">
        <v>1502</v>
      </c>
      <c r="D33" s="200" t="s">
        <v>170</v>
      </c>
      <c r="E33" s="201">
        <v>12</v>
      </c>
      <c r="F33" s="202"/>
      <c r="G33" s="202"/>
      <c r="H33" s="201"/>
    </row>
    <row r="34" spans="1:8">
      <c r="A34" s="199">
        <v>18</v>
      </c>
      <c r="B34" s="200" t="s">
        <v>1503</v>
      </c>
      <c r="C34" s="200" t="s">
        <v>1504</v>
      </c>
      <c r="D34" s="200" t="s">
        <v>170</v>
      </c>
      <c r="E34" s="201">
        <v>1</v>
      </c>
      <c r="F34" s="202"/>
      <c r="G34" s="202"/>
      <c r="H34" s="201"/>
    </row>
    <row r="35" spans="1:8" ht="22.5">
      <c r="A35" s="195">
        <v>19</v>
      </c>
      <c r="B35" s="196" t="s">
        <v>1505</v>
      </c>
      <c r="C35" s="196" t="s">
        <v>1506</v>
      </c>
      <c r="D35" s="196" t="s">
        <v>106</v>
      </c>
      <c r="E35" s="197">
        <v>12</v>
      </c>
      <c r="F35" s="198"/>
      <c r="G35" s="198"/>
      <c r="H35" s="197"/>
    </row>
    <row r="36" spans="1:8" ht="22.5">
      <c r="A36" s="195">
        <v>20</v>
      </c>
      <c r="B36" s="196" t="s">
        <v>1507</v>
      </c>
      <c r="C36" s="196" t="s">
        <v>1508</v>
      </c>
      <c r="D36" s="196" t="s">
        <v>106</v>
      </c>
      <c r="E36" s="197">
        <v>15</v>
      </c>
      <c r="F36" s="198"/>
      <c r="G36" s="198"/>
      <c r="H36" s="197"/>
    </row>
    <row r="37" spans="1:8" ht="22.5">
      <c r="A37" s="195">
        <v>21</v>
      </c>
      <c r="B37" s="196" t="s">
        <v>1509</v>
      </c>
      <c r="C37" s="196" t="s">
        <v>1510</v>
      </c>
      <c r="D37" s="196" t="s">
        <v>106</v>
      </c>
      <c r="E37" s="197">
        <v>28</v>
      </c>
      <c r="F37" s="198"/>
      <c r="G37" s="198"/>
      <c r="H37" s="197"/>
    </row>
    <row r="38" spans="1:8">
      <c r="A38" s="195">
        <v>22</v>
      </c>
      <c r="B38" s="196" t="s">
        <v>1511</v>
      </c>
      <c r="C38" s="196" t="s">
        <v>1512</v>
      </c>
      <c r="D38" s="196" t="s">
        <v>106</v>
      </c>
      <c r="E38" s="197">
        <v>24</v>
      </c>
      <c r="F38" s="198"/>
      <c r="G38" s="198"/>
      <c r="H38" s="197"/>
    </row>
    <row r="39" spans="1:8">
      <c r="A39" s="195">
        <v>23</v>
      </c>
      <c r="B39" s="196" t="s">
        <v>1513</v>
      </c>
      <c r="C39" s="196" t="s">
        <v>1514</v>
      </c>
      <c r="D39" s="196" t="s">
        <v>106</v>
      </c>
      <c r="E39" s="197">
        <v>48</v>
      </c>
      <c r="F39" s="198"/>
      <c r="G39" s="198"/>
      <c r="H39" s="197"/>
    </row>
    <row r="40" spans="1:8">
      <c r="A40" s="195">
        <v>24</v>
      </c>
      <c r="B40" s="196" t="s">
        <v>1515</v>
      </c>
      <c r="C40" s="196" t="s">
        <v>1516</v>
      </c>
      <c r="D40" s="196" t="s">
        <v>170</v>
      </c>
      <c r="E40" s="197">
        <v>1</v>
      </c>
      <c r="F40" s="198"/>
      <c r="G40" s="198"/>
      <c r="H40" s="197"/>
    </row>
    <row r="41" spans="1:8" ht="33.75">
      <c r="A41" s="199">
        <v>25</v>
      </c>
      <c r="B41" s="200" t="s">
        <v>1517</v>
      </c>
      <c r="C41" s="200" t="s">
        <v>1518</v>
      </c>
      <c r="D41" s="200" t="s">
        <v>1519</v>
      </c>
      <c r="E41" s="201">
        <v>1</v>
      </c>
      <c r="F41" s="202"/>
      <c r="G41" s="202"/>
      <c r="H41" s="201"/>
    </row>
    <row r="42" spans="1:8">
      <c r="A42" s="195">
        <v>26</v>
      </c>
      <c r="B42" s="196" t="s">
        <v>1520</v>
      </c>
      <c r="C42" s="196" t="s">
        <v>1521</v>
      </c>
      <c r="D42" s="196" t="s">
        <v>170</v>
      </c>
      <c r="E42" s="197">
        <v>3</v>
      </c>
      <c r="F42" s="198"/>
      <c r="G42" s="198"/>
      <c r="H42" s="197"/>
    </row>
    <row r="43" spans="1:8">
      <c r="A43" s="199">
        <v>27</v>
      </c>
      <c r="B43" s="200" t="s">
        <v>1522</v>
      </c>
      <c r="C43" s="200" t="s">
        <v>1523</v>
      </c>
      <c r="D43" s="200" t="s">
        <v>170</v>
      </c>
      <c r="E43" s="201">
        <v>3</v>
      </c>
      <c r="F43" s="202"/>
      <c r="G43" s="202"/>
      <c r="H43" s="201"/>
    </row>
    <row r="44" spans="1:8">
      <c r="A44" s="195">
        <v>28</v>
      </c>
      <c r="B44" s="196" t="s">
        <v>1524</v>
      </c>
      <c r="C44" s="196" t="s">
        <v>1525</v>
      </c>
      <c r="D44" s="196" t="s">
        <v>170</v>
      </c>
      <c r="E44" s="197">
        <v>12</v>
      </c>
      <c r="F44" s="198"/>
      <c r="G44" s="198"/>
      <c r="H44" s="197"/>
    </row>
    <row r="45" spans="1:8">
      <c r="A45" s="195">
        <v>29</v>
      </c>
      <c r="B45" s="196" t="s">
        <v>1526</v>
      </c>
      <c r="C45" s="196" t="s">
        <v>1527</v>
      </c>
      <c r="D45" s="196" t="s">
        <v>170</v>
      </c>
      <c r="E45" s="197">
        <v>6</v>
      </c>
      <c r="F45" s="198"/>
      <c r="G45" s="198"/>
      <c r="H45" s="197"/>
    </row>
    <row r="46" spans="1:8">
      <c r="A46" s="195">
        <v>30</v>
      </c>
      <c r="B46" s="196" t="s">
        <v>1528</v>
      </c>
      <c r="C46" s="196" t="s">
        <v>1529</v>
      </c>
      <c r="D46" s="196" t="s">
        <v>170</v>
      </c>
      <c r="E46" s="197">
        <v>5</v>
      </c>
      <c r="F46" s="198"/>
      <c r="G46" s="198"/>
      <c r="H46" s="197"/>
    </row>
    <row r="47" spans="1:8" ht="22.5">
      <c r="A47" s="195">
        <v>31</v>
      </c>
      <c r="B47" s="196" t="s">
        <v>1530</v>
      </c>
      <c r="C47" s="196" t="s">
        <v>1531</v>
      </c>
      <c r="D47" s="196" t="s">
        <v>170</v>
      </c>
      <c r="E47" s="197">
        <v>6</v>
      </c>
      <c r="F47" s="198"/>
      <c r="G47" s="198"/>
      <c r="H47" s="197"/>
    </row>
    <row r="48" spans="1:8">
      <c r="A48" s="195">
        <v>32</v>
      </c>
      <c r="B48" s="196" t="s">
        <v>1532</v>
      </c>
      <c r="C48" s="196" t="s">
        <v>1533</v>
      </c>
      <c r="D48" s="196" t="s">
        <v>106</v>
      </c>
      <c r="E48" s="197">
        <v>127</v>
      </c>
      <c r="F48" s="198"/>
      <c r="G48" s="198"/>
      <c r="H48" s="197"/>
    </row>
    <row r="49" spans="1:8">
      <c r="A49" s="195">
        <v>33</v>
      </c>
      <c r="B49" s="196" t="s">
        <v>1534</v>
      </c>
      <c r="C49" s="196" t="s">
        <v>1535</v>
      </c>
      <c r="D49" s="196" t="s">
        <v>271</v>
      </c>
      <c r="E49" s="197">
        <v>1777.44</v>
      </c>
      <c r="F49" s="198"/>
      <c r="G49" s="198"/>
      <c r="H49" s="197"/>
    </row>
    <row r="50" spans="1:8" ht="22.5">
      <c r="A50" s="199">
        <v>34</v>
      </c>
      <c r="B50" s="200" t="s">
        <v>1536</v>
      </c>
      <c r="C50" s="200" t="s">
        <v>1537</v>
      </c>
      <c r="D50" s="200" t="s">
        <v>170</v>
      </c>
      <c r="E50" s="201">
        <v>1</v>
      </c>
      <c r="F50" s="202"/>
      <c r="G50" s="202"/>
      <c r="H50" s="201"/>
    </row>
    <row r="51" spans="1:8" ht="22.5">
      <c r="A51" s="199">
        <v>35</v>
      </c>
      <c r="B51" s="200" t="s">
        <v>1538</v>
      </c>
      <c r="C51" s="200" t="s">
        <v>1539</v>
      </c>
      <c r="D51" s="200" t="s">
        <v>170</v>
      </c>
      <c r="E51" s="201">
        <v>3</v>
      </c>
      <c r="F51" s="202"/>
      <c r="G51" s="202"/>
      <c r="H51" s="201"/>
    </row>
    <row r="52" spans="1:8" ht="22.5">
      <c r="A52" s="199">
        <v>36</v>
      </c>
      <c r="B52" s="200" t="s">
        <v>1540</v>
      </c>
      <c r="C52" s="200" t="s">
        <v>1541</v>
      </c>
      <c r="D52" s="200" t="s">
        <v>170</v>
      </c>
      <c r="E52" s="201">
        <v>9</v>
      </c>
      <c r="F52" s="202"/>
      <c r="G52" s="202"/>
      <c r="H52" s="201"/>
    </row>
    <row r="53" spans="1:8">
      <c r="A53" s="199">
        <v>37</v>
      </c>
      <c r="B53" s="200" t="s">
        <v>1542</v>
      </c>
      <c r="C53" s="200" t="s">
        <v>1543</v>
      </c>
      <c r="D53" s="200" t="s">
        <v>1519</v>
      </c>
      <c r="E53" s="201">
        <v>17</v>
      </c>
      <c r="F53" s="202"/>
      <c r="G53" s="202"/>
      <c r="H53" s="201"/>
    </row>
    <row r="54" spans="1:8">
      <c r="A54" s="195">
        <v>38</v>
      </c>
      <c r="B54" s="196" t="s">
        <v>1544</v>
      </c>
      <c r="C54" s="196" t="s">
        <v>1545</v>
      </c>
      <c r="D54" s="196" t="s">
        <v>106</v>
      </c>
      <c r="E54" s="197">
        <v>12</v>
      </c>
      <c r="F54" s="198"/>
      <c r="G54" s="198"/>
      <c r="H54" s="197"/>
    </row>
    <row r="55" spans="1:8">
      <c r="A55" s="199">
        <v>39</v>
      </c>
      <c r="B55" s="200" t="s">
        <v>1546</v>
      </c>
      <c r="C55" s="200" t="s">
        <v>1547</v>
      </c>
      <c r="D55" s="200" t="s">
        <v>170</v>
      </c>
      <c r="E55" s="201">
        <v>3</v>
      </c>
      <c r="F55" s="202"/>
      <c r="G55" s="202"/>
      <c r="H55" s="201"/>
    </row>
    <row r="56" spans="1:8" ht="22.5">
      <c r="A56" s="199">
        <v>40</v>
      </c>
      <c r="B56" s="200" t="s">
        <v>1548</v>
      </c>
      <c r="C56" s="200" t="s">
        <v>1549</v>
      </c>
      <c r="D56" s="200" t="s">
        <v>106</v>
      </c>
      <c r="E56" s="201">
        <v>12</v>
      </c>
      <c r="F56" s="202"/>
      <c r="G56" s="202"/>
      <c r="H56" s="201"/>
    </row>
    <row r="57" spans="1:8" ht="22.5">
      <c r="A57" s="199">
        <v>41</v>
      </c>
      <c r="B57" s="200" t="s">
        <v>1550</v>
      </c>
      <c r="C57" s="200" t="s">
        <v>1551</v>
      </c>
      <c r="D57" s="200" t="s">
        <v>106</v>
      </c>
      <c r="E57" s="201">
        <v>15</v>
      </c>
      <c r="F57" s="202"/>
      <c r="G57" s="202"/>
      <c r="H57" s="201"/>
    </row>
    <row r="58" spans="1:8">
      <c r="A58" s="195">
        <v>42</v>
      </c>
      <c r="B58" s="196" t="s">
        <v>1552</v>
      </c>
      <c r="C58" s="196" t="s">
        <v>1553</v>
      </c>
      <c r="D58" s="196" t="s">
        <v>1301</v>
      </c>
      <c r="E58" s="197">
        <v>1</v>
      </c>
      <c r="F58" s="198"/>
      <c r="G58" s="198"/>
      <c r="H58" s="197"/>
    </row>
    <row r="59" spans="1:8">
      <c r="A59" s="199">
        <v>43</v>
      </c>
      <c r="B59" s="200" t="s">
        <v>1554</v>
      </c>
      <c r="C59" s="200" t="s">
        <v>1555</v>
      </c>
      <c r="D59" s="200" t="s">
        <v>1319</v>
      </c>
      <c r="E59" s="201">
        <v>1</v>
      </c>
      <c r="F59" s="202"/>
      <c r="G59" s="202"/>
      <c r="H59" s="201"/>
    </row>
    <row r="60" spans="1:8">
      <c r="A60" s="191"/>
      <c r="B60" s="192" t="s">
        <v>1556</v>
      </c>
      <c r="C60" s="192" t="s">
        <v>1557</v>
      </c>
      <c r="D60" s="192"/>
      <c r="E60" s="193"/>
      <c r="F60" s="194"/>
      <c r="G60" s="194"/>
      <c r="H60" s="193"/>
    </row>
    <row r="61" spans="1:8">
      <c r="A61" s="199">
        <v>44</v>
      </c>
      <c r="B61" s="200" t="s">
        <v>1558</v>
      </c>
      <c r="C61" s="200" t="s">
        <v>1559</v>
      </c>
      <c r="D61" s="200" t="s">
        <v>170</v>
      </c>
      <c r="E61" s="201">
        <v>1</v>
      </c>
      <c r="F61" s="202"/>
      <c r="G61" s="202"/>
      <c r="H61" s="201"/>
    </row>
    <row r="62" spans="1:8" ht="22.5">
      <c r="A62" s="195">
        <v>45</v>
      </c>
      <c r="B62" s="196" t="s">
        <v>1560</v>
      </c>
      <c r="C62" s="196" t="s">
        <v>1561</v>
      </c>
      <c r="D62" s="196" t="s">
        <v>106</v>
      </c>
      <c r="E62" s="197">
        <v>136</v>
      </c>
      <c r="F62" s="198"/>
      <c r="G62" s="198"/>
      <c r="H62" s="197"/>
    </row>
    <row r="63" spans="1:8" ht="22.5">
      <c r="A63" s="195">
        <v>46</v>
      </c>
      <c r="B63" s="196" t="s">
        <v>1562</v>
      </c>
      <c r="C63" s="196" t="s">
        <v>1563</v>
      </c>
      <c r="D63" s="196" t="s">
        <v>106</v>
      </c>
      <c r="E63" s="197">
        <v>128</v>
      </c>
      <c r="F63" s="198"/>
      <c r="G63" s="198"/>
      <c r="H63" s="197"/>
    </row>
    <row r="64" spans="1:8" ht="22.5">
      <c r="A64" s="195">
        <v>47</v>
      </c>
      <c r="B64" s="196" t="s">
        <v>1564</v>
      </c>
      <c r="C64" s="196" t="s">
        <v>1565</v>
      </c>
      <c r="D64" s="196" t="s">
        <v>106</v>
      </c>
      <c r="E64" s="197">
        <v>16</v>
      </c>
      <c r="F64" s="198"/>
      <c r="G64" s="198"/>
      <c r="H64" s="197"/>
    </row>
    <row r="65" spans="1:8" ht="22.5">
      <c r="A65" s="195">
        <v>48</v>
      </c>
      <c r="B65" s="196" t="s">
        <v>1566</v>
      </c>
      <c r="C65" s="196" t="s">
        <v>1567</v>
      </c>
      <c r="D65" s="196" t="s">
        <v>106</v>
      </c>
      <c r="E65" s="197">
        <v>136</v>
      </c>
      <c r="F65" s="198"/>
      <c r="G65" s="198"/>
      <c r="H65" s="197"/>
    </row>
    <row r="66" spans="1:8" ht="22.5">
      <c r="A66" s="195">
        <v>49</v>
      </c>
      <c r="B66" s="196" t="s">
        <v>1568</v>
      </c>
      <c r="C66" s="196" t="s">
        <v>1569</v>
      </c>
      <c r="D66" s="196" t="s">
        <v>106</v>
      </c>
      <c r="E66" s="197">
        <v>144</v>
      </c>
      <c r="F66" s="198"/>
      <c r="G66" s="198"/>
      <c r="H66" s="197"/>
    </row>
    <row r="67" spans="1:8" ht="22.5">
      <c r="A67" s="195">
        <v>50</v>
      </c>
      <c r="B67" s="196" t="s">
        <v>1570</v>
      </c>
      <c r="C67" s="196" t="s">
        <v>1571</v>
      </c>
      <c r="D67" s="196" t="s">
        <v>170</v>
      </c>
      <c r="E67" s="197">
        <v>4</v>
      </c>
      <c r="F67" s="198"/>
      <c r="G67" s="198"/>
      <c r="H67" s="197"/>
    </row>
    <row r="68" spans="1:8">
      <c r="A68" s="195">
        <v>51</v>
      </c>
      <c r="B68" s="196" t="s">
        <v>1572</v>
      </c>
      <c r="C68" s="196" t="s">
        <v>1573</v>
      </c>
      <c r="D68" s="196" t="s">
        <v>170</v>
      </c>
      <c r="E68" s="197">
        <v>1</v>
      </c>
      <c r="F68" s="198"/>
      <c r="G68" s="198"/>
      <c r="H68" s="197"/>
    </row>
    <row r="69" spans="1:8">
      <c r="A69" s="195">
        <v>52</v>
      </c>
      <c r="B69" s="196" t="s">
        <v>1574</v>
      </c>
      <c r="C69" s="196" t="s">
        <v>1575</v>
      </c>
      <c r="D69" s="196" t="s">
        <v>170</v>
      </c>
      <c r="E69" s="197">
        <v>1</v>
      </c>
      <c r="F69" s="198"/>
      <c r="G69" s="198"/>
      <c r="H69" s="197"/>
    </row>
    <row r="70" spans="1:8" ht="22.5">
      <c r="A70" s="195">
        <v>53</v>
      </c>
      <c r="B70" s="196" t="s">
        <v>1576</v>
      </c>
      <c r="C70" s="196" t="s">
        <v>1577</v>
      </c>
      <c r="D70" s="196" t="s">
        <v>170</v>
      </c>
      <c r="E70" s="197">
        <v>1</v>
      </c>
      <c r="F70" s="198"/>
      <c r="G70" s="198"/>
      <c r="H70" s="197"/>
    </row>
    <row r="71" spans="1:8">
      <c r="A71" s="195">
        <v>54</v>
      </c>
      <c r="B71" s="196" t="s">
        <v>1578</v>
      </c>
      <c r="C71" s="196" t="s">
        <v>1579</v>
      </c>
      <c r="D71" s="196" t="s">
        <v>170</v>
      </c>
      <c r="E71" s="197">
        <v>1</v>
      </c>
      <c r="F71" s="198"/>
      <c r="G71" s="198"/>
      <c r="H71" s="197"/>
    </row>
    <row r="72" spans="1:8" ht="22.5">
      <c r="A72" s="195">
        <v>55</v>
      </c>
      <c r="B72" s="196" t="s">
        <v>1580</v>
      </c>
      <c r="C72" s="196" t="s">
        <v>1581</v>
      </c>
      <c r="D72" s="196" t="s">
        <v>170</v>
      </c>
      <c r="E72" s="197">
        <v>2</v>
      </c>
      <c r="F72" s="198"/>
      <c r="G72" s="198"/>
      <c r="H72" s="197"/>
    </row>
    <row r="73" spans="1:8">
      <c r="A73" s="195">
        <v>56</v>
      </c>
      <c r="B73" s="196" t="s">
        <v>1582</v>
      </c>
      <c r="C73" s="196" t="s">
        <v>1583</v>
      </c>
      <c r="D73" s="196" t="s">
        <v>170</v>
      </c>
      <c r="E73" s="197">
        <v>1</v>
      </c>
      <c r="F73" s="198"/>
      <c r="G73" s="198"/>
      <c r="H73" s="197"/>
    </row>
    <row r="74" spans="1:8">
      <c r="A74" s="199">
        <v>57</v>
      </c>
      <c r="B74" s="200" t="s">
        <v>1584</v>
      </c>
      <c r="C74" s="200" t="s">
        <v>1585</v>
      </c>
      <c r="D74" s="200" t="s">
        <v>170</v>
      </c>
      <c r="E74" s="201">
        <v>1</v>
      </c>
      <c r="F74" s="202"/>
      <c r="G74" s="202"/>
      <c r="H74" s="201"/>
    </row>
    <row r="75" spans="1:8">
      <c r="A75" s="199">
        <v>58</v>
      </c>
      <c r="B75" s="200" t="s">
        <v>1586</v>
      </c>
      <c r="C75" s="200" t="s">
        <v>1587</v>
      </c>
      <c r="D75" s="200" t="s">
        <v>170</v>
      </c>
      <c r="E75" s="201">
        <v>1</v>
      </c>
      <c r="F75" s="202"/>
      <c r="G75" s="202"/>
      <c r="H75" s="201"/>
    </row>
    <row r="76" spans="1:8">
      <c r="A76" s="199">
        <v>59</v>
      </c>
      <c r="B76" s="200" t="s">
        <v>1588</v>
      </c>
      <c r="C76" s="200" t="s">
        <v>1589</v>
      </c>
      <c r="D76" s="200" t="s">
        <v>170</v>
      </c>
      <c r="E76" s="201">
        <v>1</v>
      </c>
      <c r="F76" s="202"/>
      <c r="G76" s="202"/>
      <c r="H76" s="201"/>
    </row>
    <row r="77" spans="1:8" ht="22.5">
      <c r="A77" s="199">
        <v>60</v>
      </c>
      <c r="B77" s="200" t="s">
        <v>1590</v>
      </c>
      <c r="C77" s="200" t="s">
        <v>1591</v>
      </c>
      <c r="D77" s="200" t="s">
        <v>170</v>
      </c>
      <c r="E77" s="201">
        <v>1</v>
      </c>
      <c r="F77" s="202"/>
      <c r="G77" s="202"/>
      <c r="H77" s="201"/>
    </row>
    <row r="78" spans="1:8" ht="22.5">
      <c r="A78" s="195">
        <v>61</v>
      </c>
      <c r="B78" s="196" t="s">
        <v>1592</v>
      </c>
      <c r="C78" s="196" t="s">
        <v>1593</v>
      </c>
      <c r="D78" s="196" t="s">
        <v>170</v>
      </c>
      <c r="E78" s="197">
        <v>1</v>
      </c>
      <c r="F78" s="198"/>
      <c r="G78" s="198"/>
      <c r="H78" s="197"/>
    </row>
    <row r="79" spans="1:8" ht="22.5">
      <c r="A79" s="195">
        <v>62</v>
      </c>
      <c r="B79" s="196" t="s">
        <v>1594</v>
      </c>
      <c r="C79" s="196" t="s">
        <v>1595</v>
      </c>
      <c r="D79" s="196" t="s">
        <v>170</v>
      </c>
      <c r="E79" s="197">
        <v>1</v>
      </c>
      <c r="F79" s="198"/>
      <c r="G79" s="198"/>
      <c r="H79" s="197"/>
    </row>
    <row r="80" spans="1:8" ht="22.5">
      <c r="A80" s="195">
        <v>63</v>
      </c>
      <c r="B80" s="196" t="s">
        <v>1596</v>
      </c>
      <c r="C80" s="196" t="s">
        <v>1597</v>
      </c>
      <c r="D80" s="196" t="s">
        <v>106</v>
      </c>
      <c r="E80" s="197">
        <v>280</v>
      </c>
      <c r="F80" s="198"/>
      <c r="G80" s="198"/>
      <c r="H80" s="197"/>
    </row>
    <row r="81" spans="1:8">
      <c r="A81" s="195">
        <v>64</v>
      </c>
      <c r="B81" s="196" t="s">
        <v>1598</v>
      </c>
      <c r="C81" s="196" t="s">
        <v>1599</v>
      </c>
      <c r="D81" s="196" t="s">
        <v>106</v>
      </c>
      <c r="E81" s="197">
        <v>280</v>
      </c>
      <c r="F81" s="198"/>
      <c r="G81" s="198"/>
      <c r="H81" s="197"/>
    </row>
    <row r="82" spans="1:8" ht="22.5">
      <c r="A82" s="195">
        <v>65</v>
      </c>
      <c r="B82" s="196" t="s">
        <v>1600</v>
      </c>
      <c r="C82" s="196" t="s">
        <v>1329</v>
      </c>
      <c r="D82" s="196" t="s">
        <v>496</v>
      </c>
      <c r="E82" s="197">
        <v>1</v>
      </c>
      <c r="F82" s="198"/>
      <c r="G82" s="198"/>
      <c r="H82" s="197"/>
    </row>
    <row r="83" spans="1:8" ht="22.5">
      <c r="A83" s="195">
        <v>66</v>
      </c>
      <c r="B83" s="196" t="s">
        <v>1601</v>
      </c>
      <c r="C83" s="196" t="s">
        <v>1331</v>
      </c>
      <c r="D83" s="196" t="s">
        <v>170</v>
      </c>
      <c r="E83" s="197">
        <v>1</v>
      </c>
      <c r="F83" s="198"/>
      <c r="G83" s="198"/>
      <c r="H83" s="197"/>
    </row>
    <row r="84" spans="1:8">
      <c r="A84" s="199">
        <v>67</v>
      </c>
      <c r="B84" s="200" t="s">
        <v>1538</v>
      </c>
      <c r="C84" s="200" t="s">
        <v>1602</v>
      </c>
      <c r="D84" s="200" t="s">
        <v>170</v>
      </c>
      <c r="E84" s="201">
        <v>1</v>
      </c>
      <c r="F84" s="202"/>
      <c r="G84" s="202"/>
      <c r="H84" s="201"/>
    </row>
    <row r="85" spans="1:8">
      <c r="A85" s="195">
        <v>68</v>
      </c>
      <c r="B85" s="196" t="s">
        <v>1603</v>
      </c>
      <c r="C85" s="196" t="s">
        <v>1604</v>
      </c>
      <c r="D85" s="196" t="s">
        <v>271</v>
      </c>
      <c r="E85" s="197">
        <v>1302.08</v>
      </c>
      <c r="F85" s="198"/>
      <c r="G85" s="198"/>
      <c r="H85" s="197"/>
    </row>
    <row r="86" spans="1:8">
      <c r="A86" s="191"/>
      <c r="B86" s="192" t="s">
        <v>1605</v>
      </c>
      <c r="C86" s="192" t="s">
        <v>1606</v>
      </c>
      <c r="D86" s="192"/>
      <c r="E86" s="193"/>
      <c r="F86" s="194"/>
      <c r="G86" s="194"/>
      <c r="H86" s="193"/>
    </row>
    <row r="87" spans="1:8">
      <c r="A87" s="195">
        <v>69</v>
      </c>
      <c r="B87" s="196" t="s">
        <v>1607</v>
      </c>
      <c r="C87" s="196" t="s">
        <v>1608</v>
      </c>
      <c r="D87" s="196" t="s">
        <v>170</v>
      </c>
      <c r="E87" s="197">
        <v>4</v>
      </c>
      <c r="F87" s="198"/>
      <c r="G87" s="198"/>
      <c r="H87" s="197"/>
    </row>
    <row r="88" spans="1:8" ht="22.5">
      <c r="A88" s="199">
        <v>70</v>
      </c>
      <c r="B88" s="200" t="s">
        <v>1609</v>
      </c>
      <c r="C88" s="200" t="s">
        <v>1610</v>
      </c>
      <c r="D88" s="200" t="s">
        <v>1301</v>
      </c>
      <c r="E88" s="201">
        <v>4</v>
      </c>
      <c r="F88" s="202"/>
      <c r="G88" s="202"/>
      <c r="H88" s="201"/>
    </row>
    <row r="89" spans="1:8">
      <c r="A89" s="195">
        <v>71</v>
      </c>
      <c r="B89" s="196" t="s">
        <v>1611</v>
      </c>
      <c r="C89" s="196" t="s">
        <v>1612</v>
      </c>
      <c r="D89" s="196" t="s">
        <v>170</v>
      </c>
      <c r="E89" s="197">
        <v>4</v>
      </c>
      <c r="F89" s="198"/>
      <c r="G89" s="198"/>
      <c r="H89" s="197"/>
    </row>
    <row r="90" spans="1:8">
      <c r="A90" s="199">
        <v>72</v>
      </c>
      <c r="B90" s="200" t="s">
        <v>1613</v>
      </c>
      <c r="C90" s="200" t="s">
        <v>1614</v>
      </c>
      <c r="D90" s="200" t="s">
        <v>170</v>
      </c>
      <c r="E90" s="201">
        <v>4</v>
      </c>
      <c r="F90" s="202"/>
      <c r="G90" s="202"/>
      <c r="H90" s="201"/>
    </row>
    <row r="91" spans="1:8" ht="22.5">
      <c r="A91" s="195">
        <v>73</v>
      </c>
      <c r="B91" s="196" t="s">
        <v>1615</v>
      </c>
      <c r="C91" s="196" t="s">
        <v>1616</v>
      </c>
      <c r="D91" s="196" t="s">
        <v>496</v>
      </c>
      <c r="E91" s="197">
        <v>12</v>
      </c>
      <c r="F91" s="198"/>
      <c r="G91" s="198"/>
      <c r="H91" s="197"/>
    </row>
    <row r="92" spans="1:8" ht="22.5">
      <c r="A92" s="199">
        <v>74</v>
      </c>
      <c r="B92" s="200" t="s">
        <v>1617</v>
      </c>
      <c r="C92" s="200" t="s">
        <v>1618</v>
      </c>
      <c r="D92" s="200" t="s">
        <v>1301</v>
      </c>
      <c r="E92" s="201">
        <v>10</v>
      </c>
      <c r="F92" s="202"/>
      <c r="G92" s="202"/>
      <c r="H92" s="201"/>
    </row>
    <row r="93" spans="1:8" ht="22.5">
      <c r="A93" s="199">
        <v>75</v>
      </c>
      <c r="B93" s="200" t="s">
        <v>1619</v>
      </c>
      <c r="C93" s="200" t="s">
        <v>1620</v>
      </c>
      <c r="D93" s="200" t="s">
        <v>1301</v>
      </c>
      <c r="E93" s="201">
        <v>2</v>
      </c>
      <c r="F93" s="202"/>
      <c r="G93" s="202"/>
      <c r="H93" s="201"/>
    </row>
    <row r="94" spans="1:8" ht="22.5">
      <c r="A94" s="195">
        <v>76</v>
      </c>
      <c r="B94" s="196" t="s">
        <v>1621</v>
      </c>
      <c r="C94" s="196" t="s">
        <v>1622</v>
      </c>
      <c r="D94" s="196" t="s">
        <v>170</v>
      </c>
      <c r="E94" s="197">
        <v>6</v>
      </c>
      <c r="F94" s="198"/>
      <c r="G94" s="198"/>
      <c r="H94" s="197"/>
    </row>
    <row r="95" spans="1:8" ht="22.5">
      <c r="A95" s="195">
        <v>77</v>
      </c>
      <c r="B95" s="196" t="s">
        <v>1623</v>
      </c>
      <c r="C95" s="196" t="s">
        <v>1624</v>
      </c>
      <c r="D95" s="196" t="s">
        <v>496</v>
      </c>
      <c r="E95" s="197">
        <v>6</v>
      </c>
      <c r="F95" s="198"/>
      <c r="G95" s="198"/>
      <c r="H95" s="197"/>
    </row>
    <row r="96" spans="1:8" ht="22.5">
      <c r="A96" s="195">
        <v>78</v>
      </c>
      <c r="B96" s="196" t="s">
        <v>1625</v>
      </c>
      <c r="C96" s="196" t="s">
        <v>1626</v>
      </c>
      <c r="D96" s="196" t="s">
        <v>496</v>
      </c>
      <c r="E96" s="197">
        <v>1</v>
      </c>
      <c r="F96" s="198"/>
      <c r="G96" s="198"/>
      <c r="H96" s="197"/>
    </row>
    <row r="97" spans="1:8" ht="22.5">
      <c r="A97" s="195">
        <v>79</v>
      </c>
      <c r="B97" s="196" t="s">
        <v>1627</v>
      </c>
      <c r="C97" s="196" t="s">
        <v>1628</v>
      </c>
      <c r="D97" s="196" t="s">
        <v>496</v>
      </c>
      <c r="E97" s="197">
        <v>24</v>
      </c>
      <c r="F97" s="198"/>
      <c r="G97" s="198"/>
      <c r="H97" s="197"/>
    </row>
    <row r="98" spans="1:8">
      <c r="A98" s="199">
        <v>80</v>
      </c>
      <c r="B98" s="200" t="s">
        <v>1629</v>
      </c>
      <c r="C98" s="200" t="s">
        <v>1630</v>
      </c>
      <c r="D98" s="200" t="s">
        <v>170</v>
      </c>
      <c r="E98" s="201">
        <v>24</v>
      </c>
      <c r="F98" s="202"/>
      <c r="G98" s="202"/>
      <c r="H98" s="201"/>
    </row>
    <row r="99" spans="1:8">
      <c r="A99" s="195">
        <v>81</v>
      </c>
      <c r="B99" s="196" t="s">
        <v>1631</v>
      </c>
      <c r="C99" s="196" t="s">
        <v>1632</v>
      </c>
      <c r="D99" s="196" t="s">
        <v>170</v>
      </c>
      <c r="E99" s="197">
        <v>12</v>
      </c>
      <c r="F99" s="198"/>
      <c r="G99" s="198"/>
      <c r="H99" s="197"/>
    </row>
    <row r="100" spans="1:8">
      <c r="A100" s="199">
        <v>82</v>
      </c>
      <c r="B100" s="200" t="s">
        <v>1633</v>
      </c>
      <c r="C100" s="200" t="s">
        <v>1634</v>
      </c>
      <c r="D100" s="200" t="s">
        <v>170</v>
      </c>
      <c r="E100" s="201">
        <v>12</v>
      </c>
      <c r="F100" s="202"/>
      <c r="G100" s="202"/>
      <c r="H100" s="201"/>
    </row>
    <row r="101" spans="1:8" ht="22.5">
      <c r="A101" s="195">
        <v>83</v>
      </c>
      <c r="B101" s="196" t="s">
        <v>1635</v>
      </c>
      <c r="C101" s="196" t="s">
        <v>1636</v>
      </c>
      <c r="D101" s="196" t="s">
        <v>496</v>
      </c>
      <c r="E101" s="197">
        <v>1</v>
      </c>
      <c r="F101" s="198"/>
      <c r="G101" s="198"/>
      <c r="H101" s="197"/>
    </row>
    <row r="102" spans="1:8">
      <c r="A102" s="199">
        <v>84</v>
      </c>
      <c r="B102" s="200" t="s">
        <v>1637</v>
      </c>
      <c r="C102" s="200" t="s">
        <v>1638</v>
      </c>
      <c r="D102" s="200" t="s">
        <v>170</v>
      </c>
      <c r="E102" s="201">
        <v>1</v>
      </c>
      <c r="F102" s="202"/>
      <c r="G102" s="202"/>
      <c r="H102" s="201"/>
    </row>
    <row r="103" spans="1:8">
      <c r="A103" s="195">
        <v>85</v>
      </c>
      <c r="B103" s="196" t="s">
        <v>1639</v>
      </c>
      <c r="C103" s="196" t="s">
        <v>1640</v>
      </c>
      <c r="D103" s="196" t="s">
        <v>170</v>
      </c>
      <c r="E103" s="197">
        <v>6</v>
      </c>
      <c r="F103" s="198"/>
      <c r="G103" s="198"/>
      <c r="H103" s="197"/>
    </row>
    <row r="104" spans="1:8">
      <c r="A104" s="199">
        <v>86</v>
      </c>
      <c r="B104" s="200" t="s">
        <v>1641</v>
      </c>
      <c r="C104" s="200" t="s">
        <v>1642</v>
      </c>
      <c r="D104" s="200" t="s">
        <v>170</v>
      </c>
      <c r="E104" s="201">
        <v>6</v>
      </c>
      <c r="F104" s="202"/>
      <c r="G104" s="202"/>
      <c r="H104" s="201"/>
    </row>
    <row r="105" spans="1:8">
      <c r="A105" s="195">
        <v>87</v>
      </c>
      <c r="B105" s="196" t="s">
        <v>1643</v>
      </c>
      <c r="C105" s="196" t="s">
        <v>1644</v>
      </c>
      <c r="D105" s="196" t="s">
        <v>271</v>
      </c>
      <c r="E105" s="197">
        <v>2058.8000000000002</v>
      </c>
      <c r="F105" s="198"/>
      <c r="G105" s="198"/>
      <c r="H105" s="197"/>
    </row>
    <row r="106" spans="1:8" ht="15">
      <c r="A106" s="187"/>
      <c r="B106" s="188" t="s">
        <v>1420</v>
      </c>
      <c r="C106" s="188" t="s">
        <v>1421</v>
      </c>
      <c r="D106" s="188"/>
      <c r="E106" s="189"/>
      <c r="F106" s="190"/>
      <c r="G106" s="190"/>
      <c r="H106" s="189"/>
    </row>
    <row r="107" spans="1:8">
      <c r="A107" s="191"/>
      <c r="B107" s="192" t="s">
        <v>1422</v>
      </c>
      <c r="C107" s="192" t="s">
        <v>1421</v>
      </c>
      <c r="D107" s="192"/>
      <c r="E107" s="193"/>
      <c r="F107" s="194"/>
      <c r="G107" s="194"/>
      <c r="H107" s="193"/>
    </row>
    <row r="108" spans="1:8">
      <c r="A108" s="195">
        <v>88</v>
      </c>
      <c r="B108" s="196" t="s">
        <v>1456</v>
      </c>
      <c r="C108" s="196" t="s">
        <v>1457</v>
      </c>
      <c r="D108" s="196" t="s">
        <v>798</v>
      </c>
      <c r="E108" s="197">
        <v>40</v>
      </c>
      <c r="F108" s="198"/>
      <c r="G108" s="198"/>
      <c r="H108" s="197"/>
    </row>
    <row r="109" spans="1:8">
      <c r="A109" s="195">
        <v>89</v>
      </c>
      <c r="B109" s="196" t="s">
        <v>1458</v>
      </c>
      <c r="C109" s="196" t="s">
        <v>1459</v>
      </c>
      <c r="D109" s="196" t="s">
        <v>798</v>
      </c>
      <c r="E109" s="197">
        <v>26</v>
      </c>
      <c r="F109" s="198"/>
      <c r="G109" s="198"/>
      <c r="H109" s="197"/>
    </row>
    <row r="110" spans="1:8">
      <c r="A110" s="195">
        <v>90</v>
      </c>
      <c r="B110" s="196" t="s">
        <v>1460</v>
      </c>
      <c r="C110" s="196" t="s">
        <v>1645</v>
      </c>
      <c r="D110" s="196" t="s">
        <v>1304</v>
      </c>
      <c r="E110" s="197">
        <v>1</v>
      </c>
      <c r="F110" s="198"/>
      <c r="G110" s="198"/>
      <c r="H110" s="197"/>
    </row>
    <row r="111" spans="1:8">
      <c r="A111" s="195">
        <v>91</v>
      </c>
      <c r="B111" s="196" t="s">
        <v>1646</v>
      </c>
      <c r="C111" s="196" t="s">
        <v>1430</v>
      </c>
      <c r="D111" s="196" t="s">
        <v>798</v>
      </c>
      <c r="E111" s="197">
        <v>36</v>
      </c>
      <c r="F111" s="198"/>
      <c r="G111" s="198"/>
      <c r="H111" s="197"/>
    </row>
    <row r="112" spans="1:8">
      <c r="A112" s="195">
        <v>92</v>
      </c>
      <c r="B112" s="196" t="s">
        <v>1431</v>
      </c>
      <c r="C112" s="196" t="s">
        <v>1647</v>
      </c>
      <c r="D112" s="196" t="s">
        <v>1304</v>
      </c>
      <c r="E112" s="197">
        <v>1</v>
      </c>
      <c r="F112" s="198"/>
      <c r="G112" s="198"/>
      <c r="H112" s="197"/>
    </row>
    <row r="113" spans="1:8" ht="15">
      <c r="A113" s="203"/>
      <c r="B113" s="204"/>
      <c r="C113" s="204" t="s">
        <v>1432</v>
      </c>
      <c r="D113" s="204"/>
      <c r="E113" s="205"/>
      <c r="F113" s="206"/>
      <c r="G113" s="206"/>
      <c r="H113" s="205"/>
    </row>
  </sheetData>
  <sheetProtection password="C71F" sheet="1" objects="1" scenarios="1"/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J31" sqref="J31"/>
    </sheetView>
  </sheetViews>
  <sheetFormatPr defaultRowHeight="12.75"/>
  <cols>
    <col min="1" max="1" width="3.28515625" customWidth="1"/>
    <col min="2" max="2" width="10.28515625" customWidth="1"/>
    <col min="3" max="3" width="42.7109375" customWidth="1"/>
    <col min="4" max="4" width="4.7109375" customWidth="1"/>
    <col min="5" max="5" width="9.7109375" customWidth="1"/>
    <col min="6" max="6" width="11.42578125" customWidth="1"/>
    <col min="7" max="7" width="15.28515625" customWidth="1"/>
    <col min="8" max="8" width="11.42578125" customWidth="1"/>
  </cols>
  <sheetData>
    <row r="1" spans="1:8" ht="18">
      <c r="A1" s="311" t="s">
        <v>1267</v>
      </c>
      <c r="B1" s="311"/>
      <c r="C1" s="311"/>
      <c r="D1" s="311"/>
      <c r="E1" s="311"/>
      <c r="F1" s="311"/>
      <c r="G1" s="311"/>
      <c r="H1" s="311"/>
    </row>
    <row r="2" spans="1:8">
      <c r="A2" s="173"/>
      <c r="B2" s="173"/>
      <c r="C2" s="173"/>
      <c r="D2" s="173"/>
      <c r="E2" s="173"/>
      <c r="F2" s="173"/>
      <c r="G2" s="173"/>
      <c r="H2" s="173"/>
    </row>
    <row r="3" spans="1:8">
      <c r="A3" s="173" t="s">
        <v>1648</v>
      </c>
      <c r="B3" s="173"/>
      <c r="C3" s="173"/>
      <c r="D3" s="173"/>
      <c r="E3" s="173"/>
      <c r="F3" s="173"/>
      <c r="G3" s="173"/>
      <c r="H3" s="173"/>
    </row>
    <row r="4" spans="1:8">
      <c r="A4" s="174"/>
      <c r="B4" s="173"/>
      <c r="C4" s="174"/>
      <c r="D4" s="173"/>
      <c r="E4" s="173"/>
      <c r="F4" s="173"/>
      <c r="G4" s="173"/>
      <c r="H4" s="173"/>
    </row>
    <row r="5" spans="1:8">
      <c r="A5" s="175"/>
      <c r="B5" s="176"/>
      <c r="C5" s="177"/>
      <c r="D5" s="176"/>
      <c r="E5" s="178"/>
      <c r="F5" s="179"/>
      <c r="G5" s="179"/>
      <c r="H5" s="180"/>
    </row>
    <row r="6" spans="1:8">
      <c r="A6" s="181" t="s">
        <v>1269</v>
      </c>
      <c r="B6" s="181"/>
      <c r="C6" s="181"/>
      <c r="D6" s="181"/>
      <c r="E6" s="181"/>
      <c r="F6" s="181"/>
      <c r="G6" s="181"/>
      <c r="H6" s="181"/>
    </row>
    <row r="7" spans="1:8">
      <c r="A7" s="181" t="s">
        <v>1270</v>
      </c>
      <c r="B7" s="181"/>
      <c r="C7" s="181"/>
      <c r="D7" s="181"/>
      <c r="E7" s="181"/>
      <c r="F7" s="181"/>
      <c r="G7" s="181" t="s">
        <v>1271</v>
      </c>
      <c r="H7" s="181"/>
    </row>
    <row r="8" spans="1:8">
      <c r="A8" s="181" t="s">
        <v>1272</v>
      </c>
      <c r="B8" s="182"/>
      <c r="C8" s="182"/>
      <c r="D8" s="182"/>
      <c r="E8" s="183"/>
      <c r="F8" s="184"/>
      <c r="G8" s="181" t="s">
        <v>1273</v>
      </c>
      <c r="H8" s="183"/>
    </row>
    <row r="9" spans="1:8">
      <c r="A9" s="185"/>
      <c r="B9" s="185"/>
      <c r="C9" s="185"/>
      <c r="D9" s="185"/>
      <c r="E9" s="185"/>
      <c r="F9" s="185"/>
      <c r="G9" s="185"/>
      <c r="H9" s="185"/>
    </row>
    <row r="10" spans="1:8" ht="22.5">
      <c r="A10" s="186" t="s">
        <v>1274</v>
      </c>
      <c r="B10" s="186" t="s">
        <v>1275</v>
      </c>
      <c r="C10" s="186" t="s">
        <v>1276</v>
      </c>
      <c r="D10" s="186" t="s">
        <v>37</v>
      </c>
      <c r="E10" s="186" t="s">
        <v>1277</v>
      </c>
      <c r="F10" s="186" t="s">
        <v>1278</v>
      </c>
      <c r="G10" s="186" t="s">
        <v>1279</v>
      </c>
      <c r="H10" s="186" t="s">
        <v>1280</v>
      </c>
    </row>
    <row r="11" spans="1:8">
      <c r="A11" s="186" t="s">
        <v>1104</v>
      </c>
      <c r="B11" s="186" t="s">
        <v>67</v>
      </c>
      <c r="C11" s="186" t="s">
        <v>86</v>
      </c>
      <c r="D11" s="186" t="s">
        <v>95</v>
      </c>
      <c r="E11" s="186" t="s">
        <v>1170</v>
      </c>
      <c r="F11" s="186" t="s">
        <v>1281</v>
      </c>
      <c r="G11" s="186" t="s">
        <v>1282</v>
      </c>
      <c r="H11" s="186" t="s">
        <v>1283</v>
      </c>
    </row>
    <row r="12" spans="1:8">
      <c r="A12" s="185"/>
      <c r="B12" s="185"/>
      <c r="C12" s="185"/>
      <c r="D12" s="185"/>
      <c r="E12" s="185"/>
      <c r="F12" s="185"/>
      <c r="G12" s="185"/>
      <c r="H12" s="185"/>
    </row>
    <row r="13" spans="1:8" ht="15">
      <c r="A13" s="187"/>
      <c r="B13" s="188" t="s">
        <v>1284</v>
      </c>
      <c r="C13" s="188" t="s">
        <v>1285</v>
      </c>
      <c r="D13" s="188"/>
      <c r="E13" s="189"/>
      <c r="F13" s="190"/>
      <c r="G13" s="190"/>
      <c r="H13" s="189"/>
    </row>
    <row r="14" spans="1:8">
      <c r="A14" s="191"/>
      <c r="B14" s="192" t="s">
        <v>1649</v>
      </c>
      <c r="C14" s="192" t="s">
        <v>1650</v>
      </c>
      <c r="D14" s="192"/>
      <c r="E14" s="193"/>
      <c r="F14" s="194"/>
      <c r="G14" s="194"/>
      <c r="H14" s="193"/>
    </row>
    <row r="15" spans="1:8" ht="22.5">
      <c r="A15" s="199">
        <v>1</v>
      </c>
      <c r="B15" s="200" t="s">
        <v>45</v>
      </c>
      <c r="C15" s="200" t="s">
        <v>1651</v>
      </c>
      <c r="D15" s="200" t="s">
        <v>170</v>
      </c>
      <c r="E15" s="201">
        <v>4</v>
      </c>
      <c r="F15" s="202"/>
      <c r="G15" s="202"/>
      <c r="H15" s="201"/>
    </row>
    <row r="16" spans="1:8">
      <c r="A16" s="199">
        <v>2</v>
      </c>
      <c r="B16" s="200" t="s">
        <v>1652</v>
      </c>
      <c r="C16" s="200" t="s">
        <v>1653</v>
      </c>
      <c r="D16" s="200" t="s">
        <v>170</v>
      </c>
      <c r="E16" s="201">
        <v>1</v>
      </c>
      <c r="F16" s="202"/>
      <c r="G16" s="202"/>
      <c r="H16" s="201"/>
    </row>
    <row r="17" spans="1:8">
      <c r="A17" s="199">
        <v>3</v>
      </c>
      <c r="B17" s="200" t="s">
        <v>1654</v>
      </c>
      <c r="C17" s="200" t="s">
        <v>1655</v>
      </c>
      <c r="D17" s="200" t="s">
        <v>170</v>
      </c>
      <c r="E17" s="201">
        <v>1</v>
      </c>
      <c r="F17" s="202"/>
      <c r="G17" s="202"/>
      <c r="H17" s="201"/>
    </row>
    <row r="18" spans="1:8">
      <c r="A18" s="199">
        <v>4</v>
      </c>
      <c r="B18" s="200" t="s">
        <v>1656</v>
      </c>
      <c r="C18" s="200" t="s">
        <v>1657</v>
      </c>
      <c r="D18" s="200" t="s">
        <v>170</v>
      </c>
      <c r="E18" s="201">
        <v>6</v>
      </c>
      <c r="F18" s="202"/>
      <c r="G18" s="202"/>
      <c r="H18" s="201"/>
    </row>
    <row r="19" spans="1:8">
      <c r="A19" s="199">
        <v>5</v>
      </c>
      <c r="B19" s="200" t="s">
        <v>1658</v>
      </c>
      <c r="C19" s="200" t="s">
        <v>1659</v>
      </c>
      <c r="D19" s="200" t="s">
        <v>170</v>
      </c>
      <c r="E19" s="201">
        <v>6</v>
      </c>
      <c r="F19" s="202"/>
      <c r="G19" s="202"/>
      <c r="H19" s="201"/>
    </row>
    <row r="20" spans="1:8">
      <c r="A20" s="195">
        <v>6</v>
      </c>
      <c r="B20" s="196" t="s">
        <v>1660</v>
      </c>
      <c r="C20" s="196" t="s">
        <v>1661</v>
      </c>
      <c r="D20" s="196" t="s">
        <v>1301</v>
      </c>
      <c r="E20" s="197">
        <v>6</v>
      </c>
      <c r="F20" s="198"/>
      <c r="G20" s="198"/>
      <c r="H20" s="197"/>
    </row>
    <row r="21" spans="1:8">
      <c r="A21" s="195">
        <v>7</v>
      </c>
      <c r="B21" s="196" t="s">
        <v>1662</v>
      </c>
      <c r="C21" s="196" t="s">
        <v>1663</v>
      </c>
      <c r="D21" s="196" t="s">
        <v>1301</v>
      </c>
      <c r="E21" s="197">
        <v>6</v>
      </c>
      <c r="F21" s="198"/>
      <c r="G21" s="198"/>
      <c r="H21" s="197"/>
    </row>
    <row r="22" spans="1:8">
      <c r="A22" s="191"/>
      <c r="B22" s="192" t="s">
        <v>1664</v>
      </c>
      <c r="C22" s="192" t="s">
        <v>1665</v>
      </c>
      <c r="D22" s="192"/>
      <c r="E22" s="193"/>
      <c r="F22" s="194"/>
      <c r="G22" s="194"/>
      <c r="H22" s="193"/>
    </row>
    <row r="23" spans="1:8" ht="22.5">
      <c r="A23" s="195">
        <v>8</v>
      </c>
      <c r="B23" s="196" t="s">
        <v>1666</v>
      </c>
      <c r="C23" s="196" t="s">
        <v>1667</v>
      </c>
      <c r="D23" s="196" t="s">
        <v>106</v>
      </c>
      <c r="E23" s="197">
        <v>10</v>
      </c>
      <c r="F23" s="198"/>
      <c r="G23" s="198"/>
      <c r="H23" s="197"/>
    </row>
    <row r="24" spans="1:8" ht="22.5">
      <c r="A24" s="195">
        <v>9</v>
      </c>
      <c r="B24" s="196" t="s">
        <v>1668</v>
      </c>
      <c r="C24" s="196" t="s">
        <v>1669</v>
      </c>
      <c r="D24" s="196" t="s">
        <v>106</v>
      </c>
      <c r="E24" s="197">
        <v>5</v>
      </c>
      <c r="F24" s="198"/>
      <c r="G24" s="198"/>
      <c r="H24" s="197"/>
    </row>
    <row r="25" spans="1:8">
      <c r="A25" s="195">
        <v>10</v>
      </c>
      <c r="B25" s="196" t="s">
        <v>1670</v>
      </c>
      <c r="C25" s="196" t="s">
        <v>1671</v>
      </c>
      <c r="D25" s="196" t="s">
        <v>170</v>
      </c>
      <c r="E25" s="197">
        <v>6</v>
      </c>
      <c r="F25" s="198"/>
      <c r="G25" s="198"/>
      <c r="H25" s="197"/>
    </row>
    <row r="26" spans="1:8" ht="15">
      <c r="A26" s="187"/>
      <c r="B26" s="188" t="s">
        <v>1420</v>
      </c>
      <c r="C26" s="188" t="s">
        <v>1421</v>
      </c>
      <c r="D26" s="188"/>
      <c r="E26" s="189"/>
      <c r="F26" s="190"/>
      <c r="G26" s="190"/>
      <c r="H26" s="189"/>
    </row>
    <row r="27" spans="1:8">
      <c r="A27" s="191"/>
      <c r="B27" s="192" t="s">
        <v>1422</v>
      </c>
      <c r="C27" s="192" t="s">
        <v>1421</v>
      </c>
      <c r="D27" s="192"/>
      <c r="E27" s="193"/>
      <c r="F27" s="194"/>
      <c r="G27" s="194"/>
      <c r="H27" s="193"/>
    </row>
    <row r="28" spans="1:8">
      <c r="A28" s="195">
        <v>11</v>
      </c>
      <c r="B28" s="196" t="s">
        <v>1456</v>
      </c>
      <c r="C28" s="196" t="s">
        <v>1457</v>
      </c>
      <c r="D28" s="196" t="s">
        <v>798</v>
      </c>
      <c r="E28" s="197">
        <v>12</v>
      </c>
      <c r="F28" s="198"/>
      <c r="G28" s="198"/>
      <c r="H28" s="197"/>
    </row>
    <row r="29" spans="1:8">
      <c r="A29" s="195">
        <v>12</v>
      </c>
      <c r="B29" s="196" t="s">
        <v>1458</v>
      </c>
      <c r="C29" s="196" t="s">
        <v>1459</v>
      </c>
      <c r="D29" s="196" t="s">
        <v>798</v>
      </c>
      <c r="E29" s="197">
        <v>8</v>
      </c>
      <c r="F29" s="198"/>
      <c r="G29" s="198"/>
      <c r="H29" s="197"/>
    </row>
    <row r="30" spans="1:8">
      <c r="A30" s="195">
        <v>13</v>
      </c>
      <c r="B30" s="196" t="s">
        <v>1460</v>
      </c>
      <c r="C30" s="196" t="s">
        <v>1645</v>
      </c>
      <c r="D30" s="196" t="s">
        <v>1304</v>
      </c>
      <c r="E30" s="197">
        <v>1</v>
      </c>
      <c r="F30" s="198"/>
      <c r="G30" s="198"/>
      <c r="H30" s="197"/>
    </row>
    <row r="31" spans="1:8" ht="15">
      <c r="A31" s="203"/>
      <c r="B31" s="204"/>
      <c r="C31" s="204" t="s">
        <v>1432</v>
      </c>
      <c r="D31" s="204"/>
      <c r="E31" s="205"/>
      <c r="F31" s="206"/>
      <c r="G31" s="206"/>
      <c r="H31" s="205"/>
    </row>
  </sheetData>
  <sheetProtection password="C71F" sheet="1" objects="1" scenarios="1"/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21</vt:i4>
      </vt:variant>
    </vt:vector>
  </HeadingPairs>
  <TitlesOfParts>
    <vt:vector size="34" baseType="lpstr">
      <vt:lpstr>Uchazeč</vt:lpstr>
      <vt:lpstr>Stavba</vt:lpstr>
      <vt:lpstr>VzorObjekt</vt:lpstr>
      <vt:lpstr>VzorPolozky</vt:lpstr>
      <vt:lpstr>Rekapitulace Objekt 01</vt:lpstr>
      <vt:lpstr>01 22200101a Pol</vt:lpstr>
      <vt:lpstr>01 22200101b Pol</vt:lpstr>
      <vt:lpstr>01 22200101c Pol</vt:lpstr>
      <vt:lpstr>01 22200101d Pol</vt:lpstr>
      <vt:lpstr>Ústřední topení</vt:lpstr>
      <vt:lpstr>Vnitřní plynovod</vt:lpstr>
      <vt:lpstr>Zdravotechnika</vt:lpstr>
      <vt:lpstr>Vzduchotechnika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22200101a Pol'!Oblast_tisku</vt:lpstr>
      <vt:lpstr>'01 22200101b Pol'!Oblast_tisku</vt:lpstr>
      <vt:lpstr>'01 22200101c Pol'!Oblast_tisku</vt:lpstr>
      <vt:lpstr>'01 22200101d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Staňo Richard</cp:lastModifiedBy>
  <cp:lastPrinted>2018-05-31T11:31:27Z</cp:lastPrinted>
  <dcterms:created xsi:type="dcterms:W3CDTF">2009-04-08T07:15:50Z</dcterms:created>
  <dcterms:modified xsi:type="dcterms:W3CDTF">2018-08-10T11:18:32Z</dcterms:modified>
</cp:coreProperties>
</file>