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395" windowWidth="17340" windowHeight="105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Položky!$A$1:$G$137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136" i="3" l="1"/>
  <c r="BD136" i="3"/>
  <c r="BC136" i="3"/>
  <c r="BB136" i="3"/>
  <c r="G136" i="3"/>
  <c r="BA136" i="3" s="1"/>
  <c r="BE135" i="3"/>
  <c r="BD135" i="3"/>
  <c r="BC135" i="3"/>
  <c r="BB135" i="3"/>
  <c r="G135" i="3"/>
  <c r="BA135" i="3" s="1"/>
  <c r="BE134" i="3"/>
  <c r="BD134" i="3"/>
  <c r="BC134" i="3"/>
  <c r="BB134" i="3"/>
  <c r="G134" i="3"/>
  <c r="BA134" i="3" s="1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 s="1"/>
  <c r="BE129" i="3"/>
  <c r="BE137" i="3" s="1"/>
  <c r="I14" i="2" s="1"/>
  <c r="BD129" i="3"/>
  <c r="BC129" i="3"/>
  <c r="BB129" i="3"/>
  <c r="BA129" i="3"/>
  <c r="G129" i="3"/>
  <c r="B14" i="2"/>
  <c r="A14" i="2"/>
  <c r="C137" i="3"/>
  <c r="BE126" i="3"/>
  <c r="BD126" i="3"/>
  <c r="BC126" i="3"/>
  <c r="BA126" i="3"/>
  <c r="G126" i="3"/>
  <c r="BB126" i="3" s="1"/>
  <c r="BE122" i="3"/>
  <c r="BD122" i="3"/>
  <c r="BC122" i="3"/>
  <c r="BA122" i="3"/>
  <c r="G122" i="3"/>
  <c r="BB122" i="3" s="1"/>
  <c r="BE121" i="3"/>
  <c r="BD121" i="3"/>
  <c r="BC121" i="3"/>
  <c r="BA121" i="3"/>
  <c r="BA127" i="3" s="1"/>
  <c r="E13" i="2" s="1"/>
  <c r="G121" i="3"/>
  <c r="BB121" i="3" s="1"/>
  <c r="B13" i="2"/>
  <c r="A13" i="2"/>
  <c r="C127" i="3"/>
  <c r="BE118" i="3"/>
  <c r="BD118" i="3"/>
  <c r="BC118" i="3"/>
  <c r="BB118" i="3"/>
  <c r="BB119" i="3" s="1"/>
  <c r="F12" i="2" s="1"/>
  <c r="G118" i="3"/>
  <c r="BA118" i="3" s="1"/>
  <c r="BA119" i="3" s="1"/>
  <c r="E12" i="2" s="1"/>
  <c r="H12" i="2"/>
  <c r="B12" i="2"/>
  <c r="A12" i="2"/>
  <c r="BE119" i="3"/>
  <c r="I12" i="2" s="1"/>
  <c r="BD119" i="3"/>
  <c r="BC119" i="3"/>
  <c r="G12" i="2" s="1"/>
  <c r="C119" i="3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9" i="3"/>
  <c r="BD109" i="3"/>
  <c r="BC109" i="3"/>
  <c r="BB109" i="3"/>
  <c r="G109" i="3"/>
  <c r="BA109" i="3" s="1"/>
  <c r="B11" i="2"/>
  <c r="A11" i="2"/>
  <c r="BE116" i="3"/>
  <c r="I11" i="2" s="1"/>
  <c r="C116" i="3"/>
  <c r="BE104" i="3"/>
  <c r="BE107" i="3" s="1"/>
  <c r="I10" i="2" s="1"/>
  <c r="BD104" i="3"/>
  <c r="BD107" i="3" s="1"/>
  <c r="H10" i="2" s="1"/>
  <c r="BC104" i="3"/>
  <c r="BB104" i="3"/>
  <c r="G104" i="3"/>
  <c r="G107" i="3" s="1"/>
  <c r="G10" i="2"/>
  <c r="B10" i="2"/>
  <c r="A10" i="2"/>
  <c r="BC107" i="3"/>
  <c r="BB107" i="3"/>
  <c r="F10" i="2" s="1"/>
  <c r="C107" i="3"/>
  <c r="BE101" i="3"/>
  <c r="BD101" i="3"/>
  <c r="BC101" i="3"/>
  <c r="BB101" i="3"/>
  <c r="G101" i="3"/>
  <c r="BA101" i="3" s="1"/>
  <c r="BE98" i="3"/>
  <c r="BD98" i="3"/>
  <c r="BC98" i="3"/>
  <c r="BB98" i="3"/>
  <c r="G98" i="3"/>
  <c r="BA98" i="3" s="1"/>
  <c r="BE97" i="3"/>
  <c r="BD97" i="3"/>
  <c r="BC97" i="3"/>
  <c r="BB97" i="3"/>
  <c r="G97" i="3"/>
  <c r="BA97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0" i="3"/>
  <c r="BD80" i="3"/>
  <c r="BC80" i="3"/>
  <c r="BB80" i="3"/>
  <c r="G80" i="3"/>
  <c r="BA80" i="3" s="1"/>
  <c r="BE76" i="3"/>
  <c r="BD76" i="3"/>
  <c r="BC76" i="3"/>
  <c r="BB76" i="3"/>
  <c r="BA76" i="3"/>
  <c r="G76" i="3"/>
  <c r="BE70" i="3"/>
  <c r="BD70" i="3"/>
  <c r="BD102" i="3" s="1"/>
  <c r="H9" i="2" s="1"/>
  <c r="BC70" i="3"/>
  <c r="BC102" i="3" s="1"/>
  <c r="G9" i="2" s="1"/>
  <c r="BB70" i="3"/>
  <c r="G70" i="3"/>
  <c r="BA70" i="3" s="1"/>
  <c r="BE69" i="3"/>
  <c r="BE102" i="3" s="1"/>
  <c r="I9" i="2" s="1"/>
  <c r="BD69" i="3"/>
  <c r="BC69" i="3"/>
  <c r="BB69" i="3"/>
  <c r="G69" i="3"/>
  <c r="BA69" i="3" s="1"/>
  <c r="B9" i="2"/>
  <c r="A9" i="2"/>
  <c r="C102" i="3"/>
  <c r="BE60" i="3"/>
  <c r="BE67" i="3" s="1"/>
  <c r="I8" i="2" s="1"/>
  <c r="BD60" i="3"/>
  <c r="BD67" i="3" s="1"/>
  <c r="H8" i="2" s="1"/>
  <c r="BC60" i="3"/>
  <c r="BB60" i="3"/>
  <c r="BA60" i="3"/>
  <c r="BA67" i="3" s="1"/>
  <c r="E8" i="2" s="1"/>
  <c r="G60" i="3"/>
  <c r="F8" i="2"/>
  <c r="B8" i="2"/>
  <c r="A8" i="2"/>
  <c r="BC67" i="3"/>
  <c r="G8" i="2" s="1"/>
  <c r="BB67" i="3"/>
  <c r="G67" i="3"/>
  <c r="C67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2" i="3"/>
  <c r="BD12" i="3"/>
  <c r="BC12" i="3"/>
  <c r="BB12" i="3"/>
  <c r="BA12" i="3"/>
  <c r="G12" i="3"/>
  <c r="BE10" i="3"/>
  <c r="BD10" i="3"/>
  <c r="BC10" i="3"/>
  <c r="BC58" i="3" s="1"/>
  <c r="G7" i="2" s="1"/>
  <c r="BB10" i="3"/>
  <c r="G10" i="3"/>
  <c r="BA10" i="3" s="1"/>
  <c r="BE8" i="3"/>
  <c r="BE58" i="3" s="1"/>
  <c r="I7" i="2" s="1"/>
  <c r="BD8" i="3"/>
  <c r="BC8" i="3"/>
  <c r="BB8" i="3"/>
  <c r="G8" i="3"/>
  <c r="B7" i="2"/>
  <c r="A7" i="2"/>
  <c r="C58" i="3"/>
  <c r="E4" i="3"/>
  <c r="C4" i="3"/>
  <c r="F3" i="3"/>
  <c r="C3" i="3"/>
  <c r="C2" i="2"/>
  <c r="C1" i="2"/>
  <c r="C31" i="1"/>
  <c r="C9" i="1"/>
  <c r="G7" i="1"/>
  <c r="D2" i="1"/>
  <c r="C2" i="1"/>
  <c r="BC127" i="3" l="1"/>
  <c r="G13" i="2" s="1"/>
  <c r="G15" i="2" s="1"/>
  <c r="C18" i="1" s="1"/>
  <c r="BC137" i="3"/>
  <c r="G14" i="2" s="1"/>
  <c r="BD137" i="3"/>
  <c r="H14" i="2" s="1"/>
  <c r="G58" i="3"/>
  <c r="BD58" i="3"/>
  <c r="H7" i="2" s="1"/>
  <c r="H15" i="2" s="1"/>
  <c r="C17" i="1" s="1"/>
  <c r="BB102" i="3"/>
  <c r="F9" i="2" s="1"/>
  <c r="BA104" i="3"/>
  <c r="BA107" i="3" s="1"/>
  <c r="E10" i="2" s="1"/>
  <c r="BC116" i="3"/>
  <c r="G11" i="2" s="1"/>
  <c r="BB58" i="3"/>
  <c r="F7" i="2" s="1"/>
  <c r="BD116" i="3"/>
  <c r="H11" i="2" s="1"/>
  <c r="BB116" i="3"/>
  <c r="F11" i="2" s="1"/>
  <c r="BD127" i="3"/>
  <c r="H13" i="2" s="1"/>
  <c r="BB137" i="3"/>
  <c r="F14" i="2" s="1"/>
  <c r="F15" i="2" s="1"/>
  <c r="C16" i="1" s="1"/>
  <c r="BE127" i="3"/>
  <c r="I13" i="2" s="1"/>
  <c r="BB127" i="3"/>
  <c r="F13" i="2" s="1"/>
  <c r="BA102" i="3"/>
  <c r="E9" i="2" s="1"/>
  <c r="I15" i="2"/>
  <c r="C21" i="1" s="1"/>
  <c r="BA116" i="3"/>
  <c r="E11" i="2" s="1"/>
  <c r="BA137" i="3"/>
  <c r="E14" i="2" s="1"/>
  <c r="G127" i="3"/>
  <c r="G137" i="3"/>
  <c r="BA8" i="3"/>
  <c r="BA58" i="3" s="1"/>
  <c r="E7" i="2" s="1"/>
  <c r="G102" i="3"/>
  <c r="G116" i="3"/>
  <c r="G119" i="3"/>
  <c r="E15" i="2" l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<sst xmlns="http://schemas.openxmlformats.org/spreadsheetml/2006/main" count="385" uniqueCount="244">
  <si>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</si>
  <si>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</si>
  <si>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</si>
  <si>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</si>
  <si>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</si>
  <si>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</si>
  <si>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</si>
  <si>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</si>
  <si>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</si>
  <si>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</si>
  <si>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</si>
  <si>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</si>
  <si>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</si>
  <si>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</si>
  <si>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</si>
  <si>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</si>
  <si>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</si>
  <si>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</si>
  <si>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</si>
  <si>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</si>
  <si>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</si>
  <si>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</si>
  <si>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</si>
  <si>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</si>
  <si>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</si>
  <si>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</si>
  <si>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</si>
  <si>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</si>
  <si>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</si>
  <si>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</si>
  <si>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</si>
  <si>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</si>
  <si>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</si>
  <si>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</si>
  <si>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</si>
  <si>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</si>
  <si>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</si>
  <si>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</si>
  <si>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</si>
  <si>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</si>
  <si>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</si>
  <si>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</si>
  <si>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</si>
  <si>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</si>
  <si>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</si>
  <si>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</si>
  <si>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</si>
  <si>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</si>
  <si>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</si>
  <si>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</si>
  <si>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</si>
  <si>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</si>
  <si>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</si>
  <si>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</si>
  <si>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</si>
  <si>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</si>
  <si>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</si>
  <si>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</si>
  <si>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</si>
  <si>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</si>
  <si>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</si>
  <si>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</si>
  <si>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</si>
  <si>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</si>
  <si>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</si>
  <si>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</si>
  <si>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</si>
  <si>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</si>
  <si>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</si>
  <si>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</si>
  <si>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</si>
  <si>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20400011</t>
  </si>
  <si>
    <t>Rekonstrukce a přístavba Rychty Krásensko</t>
  </si>
  <si>
    <t>IO02</t>
  </si>
  <si>
    <t>venkovní areálová kanalizace</t>
  </si>
  <si>
    <t>kanalizace</t>
  </si>
  <si>
    <t>119001422R00</t>
  </si>
  <si>
    <t xml:space="preserve">Dočasné zajištění kabelů - v počtu 3 - 6 kabelů </t>
  </si>
  <si>
    <t>m</t>
  </si>
  <si>
    <t>Položka se použije i pro zajištění kabelových tratí z volně ložených kabelů.</t>
  </si>
  <si>
    <t>120001101R00</t>
  </si>
  <si>
    <t xml:space="preserve">Příplatek za ztížení vykopávky v blízkosti vedení </t>
  </si>
  <si>
    <t>m3</t>
  </si>
  <si>
    <t>Položka se používá i pro ztížení vykopávky v blízkosti výbušnin.</t>
  </si>
  <si>
    <t>132301201R00</t>
  </si>
  <si>
    <t xml:space="preserve">Hloubení rýh šířky do 200 cm v hor.4 do 100 m3 </t>
  </si>
  <si>
    <t>SPL:(18+38+5+3+2+2+11+6)*1,0*1,5</t>
  </si>
  <si>
    <t>GRAY:(9+2+2)*0,6*1,0</t>
  </si>
  <si>
    <t>RAIN:(8+1+15+5+18+5+1)*1,0*1,5</t>
  </si>
  <si>
    <t>TUK:3*0,8*1,0</t>
  </si>
  <si>
    <t>VÝTLAK G:18,0*0,60*1,0</t>
  </si>
  <si>
    <t>132301209R00</t>
  </si>
  <si>
    <t xml:space="preserve">Příplatek za lepivost - hloubení rýh 200cm v hor.4 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</si>
  <si>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</si>
  <si>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</si>
  <si>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</si>
  <si>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</si>
  <si>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</si>
  <si>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</si>
  <si>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</si>
  <si>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</si>
  <si>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</si>
  <si>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</si>
  <si>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</si>
  <si>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</si>
  <si>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</si>
  <si>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</si>
  <si>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</si>
  <si>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</si>
  <si>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</si>
  <si>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</si>
  <si>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</si>
  <si>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</si>
  <si>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</si>
  <si>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48*20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</si>
  <si>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</si>
  <si>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</si>
  <si>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</si>
  <si>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</si>
  <si>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V položce je zahrnut i poplatek za skládku pro zeminu tř.1-4 ve výši 21 Kč/m3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</si>
  <si>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</si>
  <si>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</si>
  <si>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</si>
  <si>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228-47,7-15,9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</si>
  <si>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</si>
  <si>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</si>
  <si>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</si>
  <si>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SPL:(18+38+5+3+2+2+11+6)*1,0*0,3</t>
  </si>
  <si>
    <t>GRAY:(9+2+2)*0,6*0,3</t>
  </si>
  <si>
    <t>RAIN:(8+1+15+5+18+5+1)*1,0*0,3</t>
  </si>
  <si>
    <t>TUK:3*0,8*0,3</t>
  </si>
  <si>
    <t>VÝTLAK G:18,0*0,60*0,3</t>
  </si>
  <si>
    <t>175101109R00</t>
  </si>
  <si>
    <t xml:space="preserve">Příplatek za prohození sypaniny pro obsyp potrubí </t>
  </si>
  <si>
    <t>58337213</t>
  </si>
  <si>
    <t>Štěrkopísek frakce 0-32 Z</t>
  </si>
  <si>
    <t>45</t>
  </si>
  <si>
    <t>Podkladní a vedlejší konstrukce</t>
  </si>
  <si>
    <t>451573111R00</t>
  </si>
  <si>
    <t xml:space="preserve">Lože pod potrubí ze štěrkopísku do 63 mm </t>
  </si>
  <si>
    <t>Položka je určena pro práce v otevřeném výkopu, pro práce ve štole se k položce používá příplatek 45154-1192.</t>
  </si>
  <si>
    <t>SPL:(18+38+5+3+2+2+11+6)*1,0*0,1</t>
  </si>
  <si>
    <t>GRAY:(9+2+2)*0,6*0,1</t>
  </si>
  <si>
    <t>RAIN:(8+1+15+5+18+5+1)*1,0*0,1</t>
  </si>
  <si>
    <t>TUK:3*0,8*0,1</t>
  </si>
  <si>
    <t>VÝTLAK G:18,0*0,60*0,1</t>
  </si>
  <si>
    <t>8</t>
  </si>
  <si>
    <t>Trubní vedení</t>
  </si>
  <si>
    <t>822372111R00</t>
  </si>
  <si>
    <t>Demontáž stávajícího potrubí DN 300 stávající kanalizace-beton</t>
  </si>
  <si>
    <t>871265211U00</t>
  </si>
  <si>
    <t xml:space="preserve">Potr.PVC-systém KG třídy SN4 DN100 </t>
  </si>
  <si>
    <t>Položka je určena pro montáž potrubí z kanalizačních trub z tvrdého PVC těsněných gumovým kroužkem v otevřeném výkopu ve sklonu do 20 %.</t>
  </si>
  <si>
    <t>V položce montáže potrubí jsou zakalkulovány i náklady na dodání trub.</t>
  </si>
  <si>
    <t>GRAY:9+2+2+10</t>
  </si>
  <si>
    <t>TUK:3</t>
  </si>
  <si>
    <t>DREN:5+10+2</t>
  </si>
  <si>
    <t>871275211U00</t>
  </si>
  <si>
    <t xml:space="preserve">Potr.PVC-systém KG třídy SN4 DN125 </t>
  </si>
  <si>
    <t>SPL:3+3+3+3+13</t>
  </si>
  <si>
    <t>871315211U00</t>
  </si>
  <si>
    <t xml:space="preserve">Potr.PVC-systém KG třídy SN4 DN150 </t>
  </si>
  <si>
    <t>SPL:38+8</t>
  </si>
  <si>
    <t>RAIN:5+3+20+1</t>
  </si>
  <si>
    <t>894118001RT3</t>
  </si>
  <si>
    <t>Příplatek za dalších 0,60 m výšky vstupu včetně 2 ks skruže TBS-Q 100/25 PS 100/250/90</t>
  </si>
  <si>
    <t>kus</t>
  </si>
  <si>
    <t>Příplatek je určen k položce šachet na potrubí za každých dalších 0,60 m výšky vstupu.</t>
  </si>
  <si>
    <t>894411111RT2</t>
  </si>
  <si>
    <t>Zřízení šachet z dílců,dno C 25/30, potrubí DN 100 včetně dílců TBS-Q 100/50 PS a TBR-Q 100-63/58 KPS</t>
  </si>
  <si>
    <t>Položka je určena pro zřízení šachet kanalizačních z betonových dílců na potrubí výšky vstupu do 1,5 m s obložením dna betonem B 30 z cementu portlandského nebo struskoportlandského.</t>
  </si>
  <si>
    <t>Příplatek k položce šachet z betonových dílců za ka ždých dalších i započatých 0,60 m výšky vstupu se oceňuje položkou 89411-8001 části A 03 tohoto sborníku.</t>
  </si>
  <si>
    <t>V položce jsou zakalkulovány i náklady na:</t>
  </si>
  <si>
    <t>a) podkladní desku z betonu B 5,</t>
  </si>
  <si>
    <t>b) dodání a osazení stupadel.</t>
  </si>
  <si>
    <t>V poločce nejsou zakalkulovány náklady na:</t>
  </si>
  <si>
    <t>a) litinové poklopy; osazení litinových poklopů se oceňuje položkami souboru 89910 Osazení poklopů litinových a ocelových části A 01 tohoto sborníku; dodání poklopů se oceňuje ve specifikaci</t>
  </si>
  <si>
    <t>b) podkladní prstence; podkladní prstence se oceňují položkami 45238 Podkladní a vyrovnávací konstrukce z betonu části A 01 tohoto sborníku</t>
  </si>
  <si>
    <t>c) dodání betonových dílců; tyto náklady se oceňují ve specifikaci. Ztratné se doporučuje ve výši 1 %.</t>
  </si>
  <si>
    <t>895941311RT2</t>
  </si>
  <si>
    <t>Zřízení vpusti uliční z dílců typ UVB - 50 včetně dodávky dílců pro uliční vpusti TBV</t>
  </si>
  <si>
    <t>899103111RT2</t>
  </si>
  <si>
    <t>Osazení poklopu s rámem do 150 kg včetně dodávky poklopu lit. kruhového D 600</t>
  </si>
  <si>
    <t xml:space="preserve">Položka je určena pro osazení poklopů litinových a ocelových včetně rámů a platí i pro osazení rektifikačních kroužků nebo rámečků. V položkách jsou zakalkulovány náklady na dodání poklop litinového kruhového D 600. </t>
  </si>
  <si>
    <t>V položce jsou zakalkulovány i náklady na cementovou maltu.</t>
  </si>
  <si>
    <t>28613760</t>
  </si>
  <si>
    <t>Trubka tlaková PE HD (PE100) d 32 x 2,0 mm PN 10 VÝTLAK</t>
  </si>
  <si>
    <t>87</t>
  </si>
  <si>
    <t>Potrubí z trub z plastických hmot</t>
  </si>
  <si>
    <t>831263195R00</t>
  </si>
  <si>
    <t xml:space="preserve">Příplatek za zřízení kanal. přípojky DN 100 - 300 </t>
  </si>
  <si>
    <t>Příplatek k položce je určen za zřízení kanalizační přípojky.</t>
  </si>
  <si>
    <t>Položka je určena pro každé jednotlivé připojení vnitřní kanalizace na kanalizační přípojku.</t>
  </si>
  <si>
    <t>89</t>
  </si>
  <si>
    <t>Ostatní konstrukce na trubním vedení</t>
  </si>
  <si>
    <t>894432112R00</t>
  </si>
  <si>
    <t xml:space="preserve">Osazení plastové šachty revizní prům.425 mm, Wavin </t>
  </si>
  <si>
    <t>22</t>
  </si>
  <si>
    <t>Ruční čerpadlo na dešťovou jímku, včetně potrubí D+M</t>
  </si>
  <si>
    <t>23</t>
  </si>
  <si>
    <t xml:space="preserve">Demontáž, vybourání stávající kanalizační šachty </t>
  </si>
  <si>
    <t>kpl</t>
  </si>
  <si>
    <t>592238262-1</t>
  </si>
  <si>
    <t>KG-rev.šachta dno 425/160 PP T4 (vč.těsnění)</t>
  </si>
  <si>
    <t>592238276</t>
  </si>
  <si>
    <t>Šachtová roura bez hrdla 425/2000, IP427200W</t>
  </si>
  <si>
    <t>592238286</t>
  </si>
  <si>
    <t>Litinový poklop 425/40T, šedá litina,IF194000W Wavin</t>
  </si>
  <si>
    <t>592238293</t>
  </si>
  <si>
    <t>Teleskop.roura 425/375 (vč.těsnění), IF428300W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</si>
  <si>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</si>
  <si>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</si>
  <si>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</si>
  <si>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</si>
  <si>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</si>
  <si>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724</t>
  </si>
  <si>
    <t>Strojní vybavení</t>
  </si>
  <si>
    <t>724149101R00</t>
  </si>
  <si>
    <t xml:space="preserve">Montáž čerpadel </t>
  </si>
  <si>
    <t>24</t>
  </si>
  <si>
    <t>Čerpadlo ponorné kalové do jímky včetně plováku</t>
  </si>
  <si>
    <t>DRENÁŽNÍ VODA</t>
  </si>
  <si>
    <t>Q = 0,1 L/S</t>
  </si>
  <si>
    <t>H = 3m</t>
  </si>
  <si>
    <t>998724201R00</t>
  </si>
  <si>
    <t xml:space="preserve">Přesun hmot pro strojní vybavení, výšky do 6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</si>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</sst>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6" sqref="D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IO02</v>
      </c>
      <c r="D2" s="5" t="str">
        <f>Rekapitulace!G2</f>
        <v>kanalizace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5" t="s">
        <v>32</v>
      </c>
      <c r="B23" s="196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87">
        <f>C23-F32</f>
        <v>0</v>
      </c>
      <c r="G30" s="188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87">
        <f>ROUND(PRODUCT(F30,C31/100),0)</f>
        <v>0</v>
      </c>
      <c r="G31" s="188"/>
    </row>
    <row r="32" spans="1:7" x14ac:dyDescent="0.2">
      <c r="A32" s="85"/>
      <c r="B32" s="86"/>
      <c r="C32" s="87"/>
      <c r="D32" s="86"/>
      <c r="E32" s="88"/>
      <c r="F32" s="187"/>
      <c r="G32" s="188"/>
    </row>
    <row r="33" spans="1:8" x14ac:dyDescent="0.2">
      <c r="A33" s="85"/>
      <c r="B33" s="89"/>
      <c r="C33" s="90"/>
      <c r="D33" s="86"/>
      <c r="E33" s="61"/>
      <c r="F33" s="187"/>
      <c r="G33" s="188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5"/>
  <sheetViews>
    <sheetView workbookViewId="0">
      <selection activeCell="A17" sqref="A1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46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47</v>
      </c>
      <c r="H1" s="101" t="s">
        <v>73</v>
      </c>
      <c r="I1" s="102"/>
    </row>
    <row r="2" spans="1:9" ht="13.5" thickBot="1" x14ac:dyDescent="0.25">
      <c r="A2" s="199" t="s">
        <v>48</v>
      </c>
      <c r="B2" s="200"/>
      <c r="C2" s="103" t="str">
        <f>CONCATENATE(cisloobjektu," ",nazevobjektu)</f>
        <v>IO02 venkovní areálová kanalizace</v>
      </c>
      <c r="D2" s="104"/>
      <c r="E2" s="105"/>
      <c r="F2" s="104"/>
      <c r="G2" s="201" t="s">
        <v>75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2" t="str">
        <f>Položky!B7</f>
        <v>1</v>
      </c>
      <c r="B7" s="115" t="str">
        <f>Položky!C7</f>
        <v>Zemní práce</v>
      </c>
      <c r="C7" s="66"/>
      <c r="D7" s="116"/>
      <c r="E7" s="183">
        <f>Položky!BA58</f>
        <v>0</v>
      </c>
      <c r="F7" s="184">
        <f>Položky!BB58</f>
        <v>0</v>
      </c>
      <c r="G7" s="184">
        <f>Položky!BC58</f>
        <v>0</v>
      </c>
      <c r="H7" s="184">
        <f>Položky!BD58</f>
        <v>0</v>
      </c>
      <c r="I7" s="185">
        <f>Položky!BE58</f>
        <v>0</v>
      </c>
    </row>
    <row r="8" spans="1:9" s="35" customFormat="1" x14ac:dyDescent="0.2">
      <c r="A8" s="182" t="str">
        <f>Položky!B59</f>
        <v>45</v>
      </c>
      <c r="B8" s="115" t="str">
        <f>Položky!C59</f>
        <v>Podkladní a vedlejší konstrukce</v>
      </c>
      <c r="C8" s="66"/>
      <c r="D8" s="116"/>
      <c r="E8" s="183">
        <f>Položky!BA67</f>
        <v>0</v>
      </c>
      <c r="F8" s="184">
        <f>Položky!BB67</f>
        <v>0</v>
      </c>
      <c r="G8" s="184">
        <f>Položky!BC67</f>
        <v>0</v>
      </c>
      <c r="H8" s="184">
        <f>Položky!BD67</f>
        <v>0</v>
      </c>
      <c r="I8" s="185">
        <f>Položky!BE67</f>
        <v>0</v>
      </c>
    </row>
    <row r="9" spans="1:9" s="35" customFormat="1" x14ac:dyDescent="0.2">
      <c r="A9" s="182" t="str">
        <f>Položky!B68</f>
        <v>8</v>
      </c>
      <c r="B9" s="115" t="str">
        <f>Položky!C68</f>
        <v>Trubní vedení</v>
      </c>
      <c r="C9" s="66"/>
      <c r="D9" s="116"/>
      <c r="E9" s="183">
        <f>Položky!BA102</f>
        <v>0</v>
      </c>
      <c r="F9" s="184">
        <f>Položky!BB102</f>
        <v>0</v>
      </c>
      <c r="G9" s="184">
        <f>Položky!BC102</f>
        <v>0</v>
      </c>
      <c r="H9" s="184">
        <f>Položky!BD102</f>
        <v>0</v>
      </c>
      <c r="I9" s="185">
        <f>Položky!BE102</f>
        <v>0</v>
      </c>
    </row>
    <row r="10" spans="1:9" s="35" customFormat="1" x14ac:dyDescent="0.2">
      <c r="A10" s="182" t="str">
        <f>Položky!B103</f>
        <v>87</v>
      </c>
      <c r="B10" s="115" t="str">
        <f>Položky!C103</f>
        <v>Potrubí z trub z plastických hmot</v>
      </c>
      <c r="C10" s="66"/>
      <c r="D10" s="116"/>
      <c r="E10" s="183">
        <f>Položky!BA107</f>
        <v>0</v>
      </c>
      <c r="F10" s="184">
        <f>Položky!BB107</f>
        <v>0</v>
      </c>
      <c r="G10" s="184">
        <f>Položky!BC107</f>
        <v>0</v>
      </c>
      <c r="H10" s="184">
        <f>Položky!BD107</f>
        <v>0</v>
      </c>
      <c r="I10" s="185">
        <f>Položky!BE107</f>
        <v>0</v>
      </c>
    </row>
    <row r="11" spans="1:9" s="35" customFormat="1" x14ac:dyDescent="0.2">
      <c r="A11" s="182" t="str">
        <f>Položky!B108</f>
        <v>89</v>
      </c>
      <c r="B11" s="115" t="str">
        <f>Položky!C108</f>
        <v>Ostatní konstrukce na trubním vedení</v>
      </c>
      <c r="C11" s="66"/>
      <c r="D11" s="116"/>
      <c r="E11" s="183">
        <f>Položky!BA116</f>
        <v>0</v>
      </c>
      <c r="F11" s="184">
        <f>Položky!BB116</f>
        <v>0</v>
      </c>
      <c r="G11" s="184">
        <f>Položky!BC116</f>
        <v>0</v>
      </c>
      <c r="H11" s="184">
        <f>Položky!BD116</f>
        <v>0</v>
      </c>
      <c r="I11" s="185">
        <f>Položky!BE116</f>
        <v>0</v>
      </c>
    </row>
    <row r="12" spans="1:9" s="35" customFormat="1" x14ac:dyDescent="0.2">
      <c r="A12" s="182" t="str">
        <f>Položky!B117</f>
        <v>99</v>
      </c>
      <c r="B12" s="115" t="str">
        <f>Položky!C117</f>
        <v>Staveništní přesun hmot</v>
      </c>
      <c r="C12" s="66"/>
      <c r="D12" s="116"/>
      <c r="E12" s="183">
        <f>Položky!BA119</f>
        <v>0</v>
      </c>
      <c r="F12" s="184">
        <f>Položky!BB119</f>
        <v>0</v>
      </c>
      <c r="G12" s="184">
        <f>Položky!BC119</f>
        <v>0</v>
      </c>
      <c r="H12" s="184">
        <f>Položky!BD119</f>
        <v>0</v>
      </c>
      <c r="I12" s="185">
        <f>Položky!BE119</f>
        <v>0</v>
      </c>
    </row>
    <row r="13" spans="1:9" s="35" customFormat="1" x14ac:dyDescent="0.2">
      <c r="A13" s="182" t="str">
        <f>Položky!B120</f>
        <v>724</v>
      </c>
      <c r="B13" s="115" t="str">
        <f>Položky!C120</f>
        <v>Strojní vybavení</v>
      </c>
      <c r="C13" s="66"/>
      <c r="D13" s="116"/>
      <c r="E13" s="183">
        <f>Položky!BA127</f>
        <v>0</v>
      </c>
      <c r="F13" s="184">
        <f>Položky!BB127</f>
        <v>0</v>
      </c>
      <c r="G13" s="184">
        <f>Položky!BC127</f>
        <v>0</v>
      </c>
      <c r="H13" s="184">
        <f>Položky!BD127</f>
        <v>0</v>
      </c>
      <c r="I13" s="185">
        <f>Položky!BE127</f>
        <v>0</v>
      </c>
    </row>
    <row r="14" spans="1:9" s="35" customFormat="1" ht="13.5" thickBot="1" x14ac:dyDescent="0.25">
      <c r="A14" s="182" t="str">
        <f>Položky!B128</f>
        <v>D96</v>
      </c>
      <c r="B14" s="115" t="str">
        <f>Položky!C128</f>
        <v>Přesuny suti a vybouraných hmot</v>
      </c>
      <c r="C14" s="66"/>
      <c r="D14" s="116"/>
      <c r="E14" s="183">
        <f>Položky!BA137</f>
        <v>0</v>
      </c>
      <c r="F14" s="184">
        <f>Položky!BB137</f>
        <v>0</v>
      </c>
      <c r="G14" s="184">
        <f>Položky!BC137</f>
        <v>0</v>
      </c>
      <c r="H14" s="184">
        <f>Položky!BD137</f>
        <v>0</v>
      </c>
      <c r="I14" s="185">
        <f>Položky!BE137</f>
        <v>0</v>
      </c>
    </row>
    <row r="15" spans="1:9" s="123" customFormat="1" ht="13.5" thickBot="1" x14ac:dyDescent="0.25">
      <c r="A15" s="117"/>
      <c r="B15" s="118" t="s">
        <v>55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6:9" x14ac:dyDescent="0.2">
      <c r="F17" s="124"/>
      <c r="G17" s="125"/>
      <c r="H17" s="125"/>
      <c r="I17" s="126"/>
    </row>
    <row r="18" spans="6:9" x14ac:dyDescent="0.2">
      <c r="F18" s="124"/>
      <c r="G18" s="125"/>
      <c r="H18" s="125"/>
      <c r="I18" s="126"/>
    </row>
    <row r="19" spans="6:9" x14ac:dyDescent="0.2">
      <c r="F19" s="124"/>
      <c r="G19" s="125"/>
      <c r="H19" s="125"/>
      <c r="I19" s="126"/>
    </row>
    <row r="20" spans="6:9" x14ac:dyDescent="0.2">
      <c r="F20" s="124"/>
      <c r="G20" s="125"/>
      <c r="H20" s="125"/>
      <c r="I20" s="126"/>
    </row>
    <row r="21" spans="6:9" x14ac:dyDescent="0.2">
      <c r="F21" s="124"/>
      <c r="G21" s="125"/>
      <c r="H21" s="125"/>
      <c r="I21" s="126"/>
    </row>
    <row r="22" spans="6:9" x14ac:dyDescent="0.2">
      <c r="F22" s="124"/>
      <c r="G22" s="125"/>
      <c r="H22" s="125"/>
      <c r="I22" s="126"/>
    </row>
    <row r="23" spans="6:9" x14ac:dyDescent="0.2">
      <c r="F23" s="124"/>
      <c r="G23" s="125"/>
      <c r="H23" s="125"/>
      <c r="I23" s="126"/>
    </row>
    <row r="24" spans="6:9" x14ac:dyDescent="0.2">
      <c r="F24" s="124"/>
      <c r="G24" s="125"/>
      <c r="H24" s="125"/>
      <c r="I24" s="126"/>
    </row>
    <row r="25" spans="6:9" x14ac:dyDescent="0.2">
      <c r="F25" s="124"/>
      <c r="G25" s="125"/>
      <c r="H25" s="125"/>
      <c r="I25" s="126"/>
    </row>
    <row r="26" spans="6:9" x14ac:dyDescent="0.2">
      <c r="F26" s="124"/>
      <c r="G26" s="125"/>
      <c r="H26" s="125"/>
      <c r="I26" s="126"/>
    </row>
    <row r="27" spans="6:9" x14ac:dyDescent="0.2">
      <c r="F27" s="124"/>
      <c r="G27" s="125"/>
      <c r="H27" s="125"/>
      <c r="I27" s="126"/>
    </row>
    <row r="28" spans="6:9" x14ac:dyDescent="0.2">
      <c r="F28" s="124"/>
      <c r="G28" s="125"/>
      <c r="H28" s="125"/>
      <c r="I28" s="126"/>
    </row>
    <row r="29" spans="6:9" x14ac:dyDescent="0.2">
      <c r="F29" s="124"/>
      <c r="G29" s="125"/>
      <c r="H29" s="125"/>
      <c r="I29" s="126"/>
    </row>
    <row r="30" spans="6:9" x14ac:dyDescent="0.2">
      <c r="F30" s="124"/>
      <c r="G30" s="125"/>
      <c r="H30" s="125"/>
      <c r="I30" s="126"/>
    </row>
    <row r="31" spans="6:9" x14ac:dyDescent="0.2">
      <c r="F31" s="124"/>
      <c r="G31" s="125"/>
      <c r="H31" s="125"/>
      <c r="I31" s="126"/>
    </row>
    <row r="32" spans="6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0"/>
  <sheetViews>
    <sheetView showGridLines="0" showZeros="0" zoomScaleNormal="100" workbookViewId="0">
      <selection activeCell="C126" sqref="C126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70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46</v>
      </c>
      <c r="B3" s="198"/>
      <c r="C3" s="97" t="str">
        <f>CONCATENATE(cislostavby," ",nazevstavby)</f>
        <v>20400011 Rekonstrukce a přístavba Rychty Krásensko</v>
      </c>
      <c r="D3" s="132"/>
      <c r="E3" s="133" t="s">
        <v>57</v>
      </c>
      <c r="F3" s="134" t="str">
        <f>Rekapitulace!H1</f>
        <v>IO02</v>
      </c>
      <c r="G3" s="135"/>
    </row>
    <row r="4" spans="1:104" ht="13.5" thickBot="1" x14ac:dyDescent="0.25">
      <c r="A4" s="210" t="s">
        <v>48</v>
      </c>
      <c r="B4" s="200"/>
      <c r="C4" s="103" t="str">
        <f>CONCATENATE(cisloobjektu," ",nazevobjektu)</f>
        <v>IO02 venkovní areálová kanalizace</v>
      </c>
      <c r="D4" s="136"/>
      <c r="E4" s="211" t="str">
        <f>Rekapitulace!G2</f>
        <v>kanalizace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66</v>
      </c>
      <c r="C7" s="146" t="s">
        <v>67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76</v>
      </c>
      <c r="C8" s="154" t="s">
        <v>77</v>
      </c>
      <c r="D8" s="155" t="s">
        <v>78</v>
      </c>
      <c r="E8" s="156">
        <v>10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6.0999999999999999E-2</v>
      </c>
    </row>
    <row r="9" spans="1:104" x14ac:dyDescent="0.2">
      <c r="A9" s="159"/>
      <c r="B9" s="160"/>
      <c r="C9" s="204" t="s">
        <v>79</v>
      </c>
      <c r="D9" s="205"/>
      <c r="E9" s="205"/>
      <c r="F9" s="205"/>
      <c r="G9" s="206"/>
      <c r="L9" s="161" t="s">
        <v>79</v>
      </c>
      <c r="O9" s="151">
        <v>3</v>
      </c>
    </row>
    <row r="10" spans="1:104" x14ac:dyDescent="0.2">
      <c r="A10" s="152">
        <v>2</v>
      </c>
      <c r="B10" s="153" t="s">
        <v>80</v>
      </c>
      <c r="C10" s="154" t="s">
        <v>81</v>
      </c>
      <c r="D10" s="155" t="s">
        <v>82</v>
      </c>
      <c r="E10" s="156">
        <v>30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9"/>
      <c r="B11" s="160"/>
      <c r="C11" s="204" t="s">
        <v>83</v>
      </c>
      <c r="D11" s="205"/>
      <c r="E11" s="205"/>
      <c r="F11" s="205"/>
      <c r="G11" s="206"/>
      <c r="L11" s="161" t="s">
        <v>83</v>
      </c>
      <c r="O11" s="151">
        <v>3</v>
      </c>
    </row>
    <row r="12" spans="1:104" x14ac:dyDescent="0.2">
      <c r="A12" s="152">
        <v>3</v>
      </c>
      <c r="B12" s="153" t="s">
        <v>84</v>
      </c>
      <c r="C12" s="154" t="s">
        <v>85</v>
      </c>
      <c r="D12" s="155" t="s">
        <v>82</v>
      </c>
      <c r="E12" s="156">
        <v>228</v>
      </c>
      <c r="F12" s="156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9"/>
      <c r="B13" s="162"/>
      <c r="C13" s="207" t="s">
        <v>86</v>
      </c>
      <c r="D13" s="208"/>
      <c r="E13" s="163">
        <v>127.5</v>
      </c>
      <c r="F13" s="164"/>
      <c r="G13" s="165"/>
      <c r="M13" s="161" t="s">
        <v>86</v>
      </c>
      <c r="O13" s="151"/>
    </row>
    <row r="14" spans="1:104" x14ac:dyDescent="0.2">
      <c r="A14" s="159"/>
      <c r="B14" s="162"/>
      <c r="C14" s="207" t="s">
        <v>87</v>
      </c>
      <c r="D14" s="208"/>
      <c r="E14" s="163">
        <v>7.8</v>
      </c>
      <c r="F14" s="164"/>
      <c r="G14" s="165"/>
      <c r="M14" s="161" t="s">
        <v>87</v>
      </c>
      <c r="O14" s="151"/>
    </row>
    <row r="15" spans="1:104" x14ac:dyDescent="0.2">
      <c r="A15" s="159"/>
      <c r="B15" s="162"/>
      <c r="C15" s="207" t="s">
        <v>88</v>
      </c>
      <c r="D15" s="208"/>
      <c r="E15" s="163">
        <v>79.5</v>
      </c>
      <c r="F15" s="164"/>
      <c r="G15" s="165"/>
      <c r="M15" s="161" t="s">
        <v>88</v>
      </c>
      <c r="O15" s="151"/>
    </row>
    <row r="16" spans="1:104" x14ac:dyDescent="0.2">
      <c r="A16" s="159"/>
      <c r="B16" s="162"/>
      <c r="C16" s="207" t="s">
        <v>89</v>
      </c>
      <c r="D16" s="208"/>
      <c r="E16" s="163">
        <v>2.4</v>
      </c>
      <c r="F16" s="164"/>
      <c r="G16" s="165"/>
      <c r="M16" s="161" t="s">
        <v>89</v>
      </c>
      <c r="O16" s="151"/>
    </row>
    <row r="17" spans="1:104" x14ac:dyDescent="0.2">
      <c r="A17" s="159"/>
      <c r="B17" s="162"/>
      <c r="C17" s="207" t="s">
        <v>90</v>
      </c>
      <c r="D17" s="208"/>
      <c r="E17" s="163">
        <v>10.8</v>
      </c>
      <c r="F17" s="164"/>
      <c r="G17" s="165"/>
      <c r="M17" s="161" t="s">
        <v>90</v>
      </c>
      <c r="O17" s="151"/>
    </row>
    <row r="18" spans="1:104" x14ac:dyDescent="0.2">
      <c r="A18" s="152">
        <v>4</v>
      </c>
      <c r="B18" s="153" t="s">
        <v>91</v>
      </c>
      <c r="C18" s="154" t="s">
        <v>92</v>
      </c>
      <c r="D18" s="155" t="s">
        <v>82</v>
      </c>
      <c r="E18" s="156">
        <v>228</v>
      </c>
      <c r="F18" s="156">
        <v>0</v>
      </c>
      <c r="G18" s="157">
        <f>E18*F18</f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58">
        <v>1</v>
      </c>
      <c r="CB18" s="158">
        <v>1</v>
      </c>
      <c r="CZ18" s="127">
        <v>0</v>
      </c>
    </row>
    <row r="19" spans="1:104" x14ac:dyDescent="0.2">
      <c r="A19" s="152">
        <v>5</v>
      </c>
      <c r="B19" s="153" t="s">
        <v>93</v>
      </c>
      <c r="C19" s="154" t="s">
        <v>94</v>
      </c>
      <c r="D19" s="155" t="s">
        <v>82</v>
      </c>
      <c r="E19" s="156">
        <v>228</v>
      </c>
      <c r="F19" s="156">
        <v>0</v>
      </c>
      <c r="G19" s="157">
        <f>E19*F19</f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58">
        <v>1</v>
      </c>
      <c r="CB19" s="158">
        <v>1</v>
      </c>
      <c r="CZ19" s="127">
        <v>0</v>
      </c>
    </row>
    <row r="20" spans="1:104" ht="33.75" x14ac:dyDescent="0.2">
      <c r="A20" s="159"/>
      <c r="B20" s="160"/>
      <c r="C20" s="204" t="s">
        <v>95</v>
      </c>
      <c r="D20" s="205"/>
      <c r="E20" s="205"/>
      <c r="F20" s="205"/>
      <c r="G20" s="206"/>
      <c r="L20" s="161" t="s">
        <v>95</v>
      </c>
      <c r="O20" s="151">
        <v>3</v>
      </c>
    </row>
    <row r="21" spans="1:104" x14ac:dyDescent="0.2">
      <c r="A21" s="159"/>
      <c r="B21" s="160"/>
      <c r="C21" s="204"/>
      <c r="D21" s="205"/>
      <c r="E21" s="205"/>
      <c r="F21" s="205"/>
      <c r="G21" s="206"/>
      <c r="L21" s="161"/>
      <c r="O21" s="151">
        <v>3</v>
      </c>
    </row>
    <row r="22" spans="1:104" x14ac:dyDescent="0.2">
      <c r="A22" s="159"/>
      <c r="B22" s="160"/>
      <c r="C22" s="204" t="s">
        <v>96</v>
      </c>
      <c r="D22" s="205"/>
      <c r="E22" s="205"/>
      <c r="F22" s="205"/>
      <c r="G22" s="206"/>
      <c r="L22" s="161" t="s">
        <v>96</v>
      </c>
      <c r="O22" s="151">
        <v>3</v>
      </c>
    </row>
    <row r="23" spans="1:104" x14ac:dyDescent="0.2">
      <c r="A23" s="159"/>
      <c r="B23" s="160"/>
      <c r="C23" s="204" t="s">
        <v>97</v>
      </c>
      <c r="D23" s="205"/>
      <c r="E23" s="205"/>
      <c r="F23" s="205"/>
      <c r="G23" s="206"/>
      <c r="L23" s="161" t="s">
        <v>97</v>
      </c>
      <c r="O23" s="151">
        <v>3</v>
      </c>
    </row>
    <row r="24" spans="1:104" x14ac:dyDescent="0.2">
      <c r="A24" s="159"/>
      <c r="B24" s="160"/>
      <c r="C24" s="204" t="s">
        <v>98</v>
      </c>
      <c r="D24" s="205"/>
      <c r="E24" s="205"/>
      <c r="F24" s="205"/>
      <c r="G24" s="206"/>
      <c r="L24" s="161" t="s">
        <v>98</v>
      </c>
      <c r="O24" s="151">
        <v>3</v>
      </c>
    </row>
    <row r="25" spans="1:104" x14ac:dyDescent="0.2">
      <c r="A25" s="159"/>
      <c r="B25" s="160"/>
      <c r="C25" s="204" t="s">
        <v>99</v>
      </c>
      <c r="D25" s="205"/>
      <c r="E25" s="205"/>
      <c r="F25" s="205"/>
      <c r="G25" s="206"/>
      <c r="L25" s="161" t="s">
        <v>99</v>
      </c>
      <c r="O25" s="151">
        <v>3</v>
      </c>
    </row>
    <row r="26" spans="1:104" x14ac:dyDescent="0.2">
      <c r="A26" s="159"/>
      <c r="B26" s="160"/>
      <c r="C26" s="204" t="s">
        <v>100</v>
      </c>
      <c r="D26" s="205"/>
      <c r="E26" s="205"/>
      <c r="F26" s="205"/>
      <c r="G26" s="206"/>
      <c r="L26" s="161" t="s">
        <v>100</v>
      </c>
      <c r="O26" s="151">
        <v>3</v>
      </c>
    </row>
    <row r="27" spans="1:104" x14ac:dyDescent="0.2">
      <c r="A27" s="159"/>
      <c r="B27" s="160"/>
      <c r="C27" s="204"/>
      <c r="D27" s="205"/>
      <c r="E27" s="205"/>
      <c r="F27" s="205"/>
      <c r="G27" s="206"/>
      <c r="L27" s="161"/>
      <c r="O27" s="151">
        <v>3</v>
      </c>
    </row>
    <row r="28" spans="1:104" x14ac:dyDescent="0.2">
      <c r="A28" s="159"/>
      <c r="B28" s="160"/>
      <c r="C28" s="204" t="s">
        <v>101</v>
      </c>
      <c r="D28" s="205"/>
      <c r="E28" s="205"/>
      <c r="F28" s="205"/>
      <c r="G28" s="206"/>
      <c r="L28" s="161" t="s">
        <v>101</v>
      </c>
      <c r="O28" s="151">
        <v>3</v>
      </c>
    </row>
    <row r="29" spans="1:104" x14ac:dyDescent="0.2">
      <c r="A29" s="159"/>
      <c r="B29" s="160"/>
      <c r="C29" s="204" t="s">
        <v>102</v>
      </c>
      <c r="D29" s="205"/>
      <c r="E29" s="205"/>
      <c r="F29" s="205"/>
      <c r="G29" s="206"/>
      <c r="L29" s="161" t="s">
        <v>102</v>
      </c>
      <c r="O29" s="151">
        <v>3</v>
      </c>
    </row>
    <row r="30" spans="1:104" x14ac:dyDescent="0.2">
      <c r="A30" s="159"/>
      <c r="B30" s="160"/>
      <c r="C30" s="204"/>
      <c r="D30" s="205"/>
      <c r="E30" s="205"/>
      <c r="F30" s="205"/>
      <c r="G30" s="206"/>
      <c r="L30" s="161"/>
      <c r="O30" s="151">
        <v>3</v>
      </c>
    </row>
    <row r="31" spans="1:104" x14ac:dyDescent="0.2">
      <c r="A31" s="159"/>
      <c r="B31" s="160"/>
      <c r="C31" s="204" t="s">
        <v>103</v>
      </c>
      <c r="D31" s="205"/>
      <c r="E31" s="205"/>
      <c r="F31" s="205"/>
      <c r="G31" s="206"/>
      <c r="L31" s="161" t="s">
        <v>103</v>
      </c>
      <c r="O31" s="151">
        <v>3</v>
      </c>
    </row>
    <row r="32" spans="1:104" x14ac:dyDescent="0.2">
      <c r="A32" s="159"/>
      <c r="B32" s="160"/>
      <c r="C32" s="204" t="s">
        <v>104</v>
      </c>
      <c r="D32" s="205"/>
      <c r="E32" s="205"/>
      <c r="F32" s="205"/>
      <c r="G32" s="206"/>
      <c r="L32" s="161" t="s">
        <v>104</v>
      </c>
      <c r="O32" s="151">
        <v>3</v>
      </c>
    </row>
    <row r="33" spans="1:104" x14ac:dyDescent="0.2">
      <c r="A33" s="159"/>
      <c r="B33" s="160"/>
      <c r="C33" s="204" t="s">
        <v>105</v>
      </c>
      <c r="D33" s="205"/>
      <c r="E33" s="205"/>
      <c r="F33" s="205"/>
      <c r="G33" s="206"/>
      <c r="L33" s="161" t="s">
        <v>105</v>
      </c>
      <c r="O33" s="151">
        <v>3</v>
      </c>
    </row>
    <row r="34" spans="1:104" x14ac:dyDescent="0.2">
      <c r="A34" s="159"/>
      <c r="B34" s="160"/>
      <c r="C34" s="204"/>
      <c r="D34" s="205"/>
      <c r="E34" s="205"/>
      <c r="F34" s="205"/>
      <c r="G34" s="206"/>
      <c r="L34" s="161"/>
      <c r="O34" s="151">
        <v>3</v>
      </c>
    </row>
    <row r="35" spans="1:104" x14ac:dyDescent="0.2">
      <c r="A35" s="159"/>
      <c r="B35" s="160"/>
      <c r="C35" s="204" t="s">
        <v>106</v>
      </c>
      <c r="D35" s="205"/>
      <c r="E35" s="205"/>
      <c r="F35" s="205"/>
      <c r="G35" s="206"/>
      <c r="L35" s="161" t="s">
        <v>106</v>
      </c>
      <c r="O35" s="151">
        <v>3</v>
      </c>
    </row>
    <row r="36" spans="1:104" x14ac:dyDescent="0.2">
      <c r="A36" s="159"/>
      <c r="B36" s="160"/>
      <c r="C36" s="204" t="s">
        <v>107</v>
      </c>
      <c r="D36" s="205"/>
      <c r="E36" s="205"/>
      <c r="F36" s="205"/>
      <c r="G36" s="206"/>
      <c r="L36" s="161" t="s">
        <v>107</v>
      </c>
      <c r="O36" s="151">
        <v>3</v>
      </c>
    </row>
    <row r="37" spans="1:104" x14ac:dyDescent="0.2">
      <c r="A37" s="159"/>
      <c r="B37" s="160"/>
      <c r="C37" s="204" t="s">
        <v>108</v>
      </c>
      <c r="D37" s="205"/>
      <c r="E37" s="205"/>
      <c r="F37" s="205"/>
      <c r="G37" s="206"/>
      <c r="L37" s="161" t="s">
        <v>108</v>
      </c>
      <c r="O37" s="151">
        <v>3</v>
      </c>
    </row>
    <row r="38" spans="1:104" x14ac:dyDescent="0.2">
      <c r="A38" s="159"/>
      <c r="B38" s="160"/>
      <c r="C38" s="204" t="s">
        <v>109</v>
      </c>
      <c r="D38" s="205"/>
      <c r="E38" s="205"/>
      <c r="F38" s="205"/>
      <c r="G38" s="206"/>
      <c r="L38" s="161" t="s">
        <v>109</v>
      </c>
      <c r="O38" s="151">
        <v>3</v>
      </c>
    </row>
    <row r="39" spans="1:104" x14ac:dyDescent="0.2">
      <c r="A39" s="159"/>
      <c r="B39" s="160"/>
      <c r="C39" s="204"/>
      <c r="D39" s="205"/>
      <c r="E39" s="205"/>
      <c r="F39" s="205"/>
      <c r="G39" s="206"/>
      <c r="L39" s="161"/>
      <c r="O39" s="151">
        <v>3</v>
      </c>
    </row>
    <row r="40" spans="1:104" x14ac:dyDescent="0.2">
      <c r="A40" s="152">
        <v>6</v>
      </c>
      <c r="B40" s="153" t="s">
        <v>110</v>
      </c>
      <c r="C40" s="154" t="s">
        <v>111</v>
      </c>
      <c r="D40" s="155" t="s">
        <v>82</v>
      </c>
      <c r="E40" s="156">
        <v>48</v>
      </c>
      <c r="F40" s="156">
        <v>0</v>
      </c>
      <c r="G40" s="157">
        <f>E40*F40</f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>IF(AZ40=1,G40,0)</f>
        <v>0</v>
      </c>
      <c r="BB40" s="127">
        <f>IF(AZ40=2,G40,0)</f>
        <v>0</v>
      </c>
      <c r="BC40" s="127">
        <f>IF(AZ40=3,G40,0)</f>
        <v>0</v>
      </c>
      <c r="BD40" s="127">
        <f>IF(AZ40=4,G40,0)</f>
        <v>0</v>
      </c>
      <c r="BE40" s="127">
        <f>IF(AZ40=5,G40,0)</f>
        <v>0</v>
      </c>
      <c r="CA40" s="158">
        <v>1</v>
      </c>
      <c r="CB40" s="158">
        <v>1</v>
      </c>
      <c r="CZ40" s="127">
        <v>0</v>
      </c>
    </row>
    <row r="41" spans="1:104" x14ac:dyDescent="0.2">
      <c r="A41" s="152">
        <v>7</v>
      </c>
      <c r="B41" s="153" t="s">
        <v>112</v>
      </c>
      <c r="C41" s="154" t="s">
        <v>113</v>
      </c>
      <c r="D41" s="155" t="s">
        <v>82</v>
      </c>
      <c r="E41" s="156">
        <v>960</v>
      </c>
      <c r="F41" s="156">
        <v>0</v>
      </c>
      <c r="G41" s="157">
        <f>E41*F41</f>
        <v>0</v>
      </c>
      <c r="O41" s="151">
        <v>2</v>
      </c>
      <c r="AA41" s="127">
        <v>1</v>
      </c>
      <c r="AB41" s="127">
        <v>1</v>
      </c>
      <c r="AC41" s="127">
        <v>1</v>
      </c>
      <c r="AZ41" s="127">
        <v>1</v>
      </c>
      <c r="BA41" s="127">
        <f>IF(AZ41=1,G41,0)</f>
        <v>0</v>
      </c>
      <c r="BB41" s="127">
        <f>IF(AZ41=2,G41,0)</f>
        <v>0</v>
      </c>
      <c r="BC41" s="127">
        <f>IF(AZ41=3,G41,0)</f>
        <v>0</v>
      </c>
      <c r="BD41" s="127">
        <f>IF(AZ41=4,G41,0)</f>
        <v>0</v>
      </c>
      <c r="BE41" s="127">
        <f>IF(AZ41=5,G41,0)</f>
        <v>0</v>
      </c>
      <c r="CA41" s="158">
        <v>1</v>
      </c>
      <c r="CB41" s="158">
        <v>1</v>
      </c>
      <c r="CZ41" s="127">
        <v>0</v>
      </c>
    </row>
    <row r="42" spans="1:104" x14ac:dyDescent="0.2">
      <c r="A42" s="159"/>
      <c r="B42" s="162"/>
      <c r="C42" s="207" t="s">
        <v>114</v>
      </c>
      <c r="D42" s="208"/>
      <c r="E42" s="163">
        <v>960</v>
      </c>
      <c r="F42" s="164"/>
      <c r="G42" s="165"/>
      <c r="M42" s="161" t="s">
        <v>114</v>
      </c>
      <c r="O42" s="151"/>
    </row>
    <row r="43" spans="1:104" x14ac:dyDescent="0.2">
      <c r="A43" s="152">
        <v>8</v>
      </c>
      <c r="B43" s="153" t="s">
        <v>115</v>
      </c>
      <c r="C43" s="154" t="s">
        <v>116</v>
      </c>
      <c r="D43" s="155" t="s">
        <v>82</v>
      </c>
      <c r="E43" s="156">
        <v>48</v>
      </c>
      <c r="F43" s="156">
        <v>0</v>
      </c>
      <c r="G43" s="157">
        <f>E43*F43</f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>IF(AZ43=1,G43,0)</f>
        <v>0</v>
      </c>
      <c r="BB43" s="127">
        <f>IF(AZ43=2,G43,0)</f>
        <v>0</v>
      </c>
      <c r="BC43" s="127">
        <f>IF(AZ43=3,G43,0)</f>
        <v>0</v>
      </c>
      <c r="BD43" s="127">
        <f>IF(AZ43=4,G43,0)</f>
        <v>0</v>
      </c>
      <c r="BE43" s="127">
        <f>IF(AZ43=5,G43,0)</f>
        <v>0</v>
      </c>
      <c r="CA43" s="158">
        <v>1</v>
      </c>
      <c r="CB43" s="158">
        <v>1</v>
      </c>
      <c r="CZ43" s="127">
        <v>0</v>
      </c>
    </row>
    <row r="44" spans="1:104" x14ac:dyDescent="0.2">
      <c r="A44" s="152">
        <v>9</v>
      </c>
      <c r="B44" s="153" t="s">
        <v>117</v>
      </c>
      <c r="C44" s="154" t="s">
        <v>118</v>
      </c>
      <c r="D44" s="155" t="s">
        <v>82</v>
      </c>
      <c r="E44" s="156">
        <v>48</v>
      </c>
      <c r="F44" s="156">
        <v>0</v>
      </c>
      <c r="G44" s="157">
        <f>E44*F44</f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58">
        <v>1</v>
      </c>
      <c r="CB44" s="158">
        <v>1</v>
      </c>
      <c r="CZ44" s="127">
        <v>0</v>
      </c>
    </row>
    <row r="45" spans="1:104" x14ac:dyDescent="0.2">
      <c r="A45" s="159"/>
      <c r="B45" s="160"/>
      <c r="C45" s="204" t="s">
        <v>119</v>
      </c>
      <c r="D45" s="205"/>
      <c r="E45" s="205"/>
      <c r="F45" s="205"/>
      <c r="G45" s="206"/>
      <c r="L45" s="161" t="s">
        <v>119</v>
      </c>
      <c r="O45" s="151">
        <v>3</v>
      </c>
    </row>
    <row r="46" spans="1:104" x14ac:dyDescent="0.2">
      <c r="A46" s="152">
        <v>10</v>
      </c>
      <c r="B46" s="153" t="s">
        <v>120</v>
      </c>
      <c r="C46" s="154" t="s">
        <v>121</v>
      </c>
      <c r="D46" s="155" t="s">
        <v>82</v>
      </c>
      <c r="E46" s="156">
        <v>164.4</v>
      </c>
      <c r="F46" s="156">
        <v>0</v>
      </c>
      <c r="G46" s="157">
        <f>E46*F46</f>
        <v>0</v>
      </c>
      <c r="O46" s="151">
        <v>2</v>
      </c>
      <c r="AA46" s="127">
        <v>1</v>
      </c>
      <c r="AB46" s="127">
        <v>1</v>
      </c>
      <c r="AC46" s="127">
        <v>1</v>
      </c>
      <c r="AZ46" s="127">
        <v>1</v>
      </c>
      <c r="BA46" s="127">
        <f>IF(AZ46=1,G46,0)</f>
        <v>0</v>
      </c>
      <c r="BB46" s="127">
        <f>IF(AZ46=2,G46,0)</f>
        <v>0</v>
      </c>
      <c r="BC46" s="127">
        <f>IF(AZ46=3,G46,0)</f>
        <v>0</v>
      </c>
      <c r="BD46" s="127">
        <f>IF(AZ46=4,G46,0)</f>
        <v>0</v>
      </c>
      <c r="BE46" s="127">
        <f>IF(AZ46=5,G46,0)</f>
        <v>0</v>
      </c>
      <c r="CA46" s="158">
        <v>1</v>
      </c>
      <c r="CB46" s="158">
        <v>1</v>
      </c>
      <c r="CZ46" s="127">
        <v>0</v>
      </c>
    </row>
    <row r="47" spans="1:104" x14ac:dyDescent="0.2">
      <c r="A47" s="159"/>
      <c r="B47" s="160"/>
      <c r="C47" s="204" t="s">
        <v>122</v>
      </c>
      <c r="D47" s="205"/>
      <c r="E47" s="205"/>
      <c r="F47" s="205"/>
      <c r="G47" s="206"/>
      <c r="L47" s="161" t="s">
        <v>122</v>
      </c>
      <c r="O47" s="151">
        <v>3</v>
      </c>
    </row>
    <row r="48" spans="1:104" x14ac:dyDescent="0.2">
      <c r="A48" s="159"/>
      <c r="B48" s="162"/>
      <c r="C48" s="207" t="s">
        <v>123</v>
      </c>
      <c r="D48" s="208"/>
      <c r="E48" s="163">
        <v>164.4</v>
      </c>
      <c r="F48" s="164"/>
      <c r="G48" s="165"/>
      <c r="M48" s="161" t="s">
        <v>123</v>
      </c>
      <c r="O48" s="151"/>
    </row>
    <row r="49" spans="1:104" x14ac:dyDescent="0.2">
      <c r="A49" s="152">
        <v>11</v>
      </c>
      <c r="B49" s="153" t="s">
        <v>124</v>
      </c>
      <c r="C49" s="154" t="s">
        <v>125</v>
      </c>
      <c r="D49" s="155" t="s">
        <v>82</v>
      </c>
      <c r="E49" s="156">
        <v>47.7</v>
      </c>
      <c r="F49" s="156">
        <v>0</v>
      </c>
      <c r="G49" s="157">
        <f>E49*F49</f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1</v>
      </c>
      <c r="CB49" s="158">
        <v>1</v>
      </c>
      <c r="CZ49" s="127">
        <v>0</v>
      </c>
    </row>
    <row r="50" spans="1:104" ht="22.5" x14ac:dyDescent="0.2">
      <c r="A50" s="159"/>
      <c r="B50" s="160"/>
      <c r="C50" s="204" t="s">
        <v>126</v>
      </c>
      <c r="D50" s="205"/>
      <c r="E50" s="205"/>
      <c r="F50" s="205"/>
      <c r="G50" s="206"/>
      <c r="L50" s="161" t="s">
        <v>126</v>
      </c>
      <c r="O50" s="151">
        <v>3</v>
      </c>
    </row>
    <row r="51" spans="1:104" x14ac:dyDescent="0.2">
      <c r="A51" s="159"/>
      <c r="B51" s="162"/>
      <c r="C51" s="207" t="s">
        <v>127</v>
      </c>
      <c r="D51" s="208"/>
      <c r="E51" s="163">
        <v>25.5</v>
      </c>
      <c r="F51" s="164"/>
      <c r="G51" s="165"/>
      <c r="M51" s="161" t="s">
        <v>127</v>
      </c>
      <c r="O51" s="151"/>
    </row>
    <row r="52" spans="1:104" x14ac:dyDescent="0.2">
      <c r="A52" s="159"/>
      <c r="B52" s="162"/>
      <c r="C52" s="207" t="s">
        <v>128</v>
      </c>
      <c r="D52" s="208"/>
      <c r="E52" s="163">
        <v>2.34</v>
      </c>
      <c r="F52" s="164"/>
      <c r="G52" s="165"/>
      <c r="M52" s="161" t="s">
        <v>128</v>
      </c>
      <c r="O52" s="151"/>
    </row>
    <row r="53" spans="1:104" x14ac:dyDescent="0.2">
      <c r="A53" s="159"/>
      <c r="B53" s="162"/>
      <c r="C53" s="207" t="s">
        <v>129</v>
      </c>
      <c r="D53" s="208"/>
      <c r="E53" s="163">
        <v>15.9</v>
      </c>
      <c r="F53" s="164"/>
      <c r="G53" s="165"/>
      <c r="M53" s="161" t="s">
        <v>129</v>
      </c>
      <c r="O53" s="151"/>
    </row>
    <row r="54" spans="1:104" x14ac:dyDescent="0.2">
      <c r="A54" s="159"/>
      <c r="B54" s="162"/>
      <c r="C54" s="207" t="s">
        <v>130</v>
      </c>
      <c r="D54" s="208"/>
      <c r="E54" s="163">
        <v>0.72</v>
      </c>
      <c r="F54" s="164"/>
      <c r="G54" s="165"/>
      <c r="M54" s="161" t="s">
        <v>130</v>
      </c>
      <c r="O54" s="151"/>
    </row>
    <row r="55" spans="1:104" x14ac:dyDescent="0.2">
      <c r="A55" s="159"/>
      <c r="B55" s="162"/>
      <c r="C55" s="207" t="s">
        <v>131</v>
      </c>
      <c r="D55" s="208"/>
      <c r="E55" s="163">
        <v>3.24</v>
      </c>
      <c r="F55" s="164"/>
      <c r="G55" s="165"/>
      <c r="M55" s="161" t="s">
        <v>131</v>
      </c>
      <c r="O55" s="151"/>
    </row>
    <row r="56" spans="1:104" x14ac:dyDescent="0.2">
      <c r="A56" s="152">
        <v>12</v>
      </c>
      <c r="B56" s="153" t="s">
        <v>132</v>
      </c>
      <c r="C56" s="154" t="s">
        <v>133</v>
      </c>
      <c r="D56" s="155" t="s">
        <v>82</v>
      </c>
      <c r="E56" s="156">
        <v>47.7</v>
      </c>
      <c r="F56" s="156">
        <v>0</v>
      </c>
      <c r="G56" s="157">
        <f>E56*F56</f>
        <v>0</v>
      </c>
      <c r="O56" s="151">
        <v>2</v>
      </c>
      <c r="AA56" s="127">
        <v>1</v>
      </c>
      <c r="AB56" s="127">
        <v>1</v>
      </c>
      <c r="AC56" s="127">
        <v>1</v>
      </c>
      <c r="AZ56" s="127">
        <v>1</v>
      </c>
      <c r="BA56" s="127">
        <f>IF(AZ56=1,G56,0)</f>
        <v>0</v>
      </c>
      <c r="BB56" s="127">
        <f>IF(AZ56=2,G56,0)</f>
        <v>0</v>
      </c>
      <c r="BC56" s="127">
        <f>IF(AZ56=3,G56,0)</f>
        <v>0</v>
      </c>
      <c r="BD56" s="127">
        <f>IF(AZ56=4,G56,0)</f>
        <v>0</v>
      </c>
      <c r="BE56" s="127">
        <f>IF(AZ56=5,G56,0)</f>
        <v>0</v>
      </c>
      <c r="CA56" s="158">
        <v>1</v>
      </c>
      <c r="CB56" s="158">
        <v>1</v>
      </c>
      <c r="CZ56" s="127">
        <v>0</v>
      </c>
    </row>
    <row r="57" spans="1:104" x14ac:dyDescent="0.2">
      <c r="A57" s="152">
        <v>13</v>
      </c>
      <c r="B57" s="153" t="s">
        <v>134</v>
      </c>
      <c r="C57" s="154" t="s">
        <v>135</v>
      </c>
      <c r="D57" s="155" t="s">
        <v>82</v>
      </c>
      <c r="E57" s="156">
        <v>47.7</v>
      </c>
      <c r="F57" s="156">
        <v>0</v>
      </c>
      <c r="G57" s="157">
        <f>E57*F57</f>
        <v>0</v>
      </c>
      <c r="O57" s="151">
        <v>2</v>
      </c>
      <c r="AA57" s="127">
        <v>3</v>
      </c>
      <c r="AB57" s="127">
        <v>1</v>
      </c>
      <c r="AC57" s="127">
        <v>58337213</v>
      </c>
      <c r="AZ57" s="127">
        <v>1</v>
      </c>
      <c r="BA57" s="127">
        <f>IF(AZ57=1,G57,0)</f>
        <v>0</v>
      </c>
      <c r="BB57" s="127">
        <f>IF(AZ57=2,G57,0)</f>
        <v>0</v>
      </c>
      <c r="BC57" s="127">
        <f>IF(AZ57=3,G57,0)</f>
        <v>0</v>
      </c>
      <c r="BD57" s="127">
        <f>IF(AZ57=4,G57,0)</f>
        <v>0</v>
      </c>
      <c r="BE57" s="127">
        <f>IF(AZ57=5,G57,0)</f>
        <v>0</v>
      </c>
      <c r="CA57" s="158">
        <v>3</v>
      </c>
      <c r="CB57" s="158">
        <v>1</v>
      </c>
      <c r="CZ57" s="127">
        <v>1.67</v>
      </c>
    </row>
    <row r="58" spans="1:104" x14ac:dyDescent="0.2">
      <c r="A58" s="166"/>
      <c r="B58" s="167" t="s">
        <v>68</v>
      </c>
      <c r="C58" s="168" t="str">
        <f>CONCATENATE(B7," ",C7)</f>
        <v>1 Zemní práce</v>
      </c>
      <c r="D58" s="169"/>
      <c r="E58" s="170"/>
      <c r="F58" s="171"/>
      <c r="G58" s="172">
        <f>SUM(G7:G57)</f>
        <v>0</v>
      </c>
      <c r="O58" s="151">
        <v>4</v>
      </c>
      <c r="BA58" s="173">
        <f>SUM(BA7:BA57)</f>
        <v>0</v>
      </c>
      <c r="BB58" s="173">
        <f>SUM(BB7:BB57)</f>
        <v>0</v>
      </c>
      <c r="BC58" s="173">
        <f>SUM(BC7:BC57)</f>
        <v>0</v>
      </c>
      <c r="BD58" s="173">
        <f>SUM(BD7:BD57)</f>
        <v>0</v>
      </c>
      <c r="BE58" s="173">
        <f>SUM(BE7:BE57)</f>
        <v>0</v>
      </c>
    </row>
    <row r="59" spans="1:104" x14ac:dyDescent="0.2">
      <c r="A59" s="144" t="s">
        <v>65</v>
      </c>
      <c r="B59" s="145" t="s">
        <v>136</v>
      </c>
      <c r="C59" s="146" t="s">
        <v>137</v>
      </c>
      <c r="D59" s="147"/>
      <c r="E59" s="148"/>
      <c r="F59" s="148"/>
      <c r="G59" s="149"/>
      <c r="H59" s="150"/>
      <c r="I59" s="150"/>
      <c r="O59" s="151">
        <v>1</v>
      </c>
    </row>
    <row r="60" spans="1:104" x14ac:dyDescent="0.2">
      <c r="A60" s="152">
        <v>14</v>
      </c>
      <c r="B60" s="153" t="s">
        <v>138</v>
      </c>
      <c r="C60" s="154" t="s">
        <v>139</v>
      </c>
      <c r="D60" s="155" t="s">
        <v>82</v>
      </c>
      <c r="E60" s="156">
        <v>15.9</v>
      </c>
      <c r="F60" s="156">
        <v>0</v>
      </c>
      <c r="G60" s="157">
        <f>E60*F60</f>
        <v>0</v>
      </c>
      <c r="O60" s="151">
        <v>2</v>
      </c>
      <c r="AA60" s="127">
        <v>1</v>
      </c>
      <c r="AB60" s="127">
        <v>1</v>
      </c>
      <c r="AC60" s="127">
        <v>1</v>
      </c>
      <c r="AZ60" s="127">
        <v>1</v>
      </c>
      <c r="BA60" s="127">
        <f>IF(AZ60=1,G60,0)</f>
        <v>0</v>
      </c>
      <c r="BB60" s="127">
        <f>IF(AZ60=2,G60,0)</f>
        <v>0</v>
      </c>
      <c r="BC60" s="127">
        <f>IF(AZ60=3,G60,0)</f>
        <v>0</v>
      </c>
      <c r="BD60" s="127">
        <f>IF(AZ60=4,G60,0)</f>
        <v>0</v>
      </c>
      <c r="BE60" s="127">
        <f>IF(AZ60=5,G60,0)</f>
        <v>0</v>
      </c>
      <c r="CA60" s="158">
        <v>1</v>
      </c>
      <c r="CB60" s="158">
        <v>1</v>
      </c>
      <c r="CZ60" s="127">
        <v>1.891</v>
      </c>
    </row>
    <row r="61" spans="1:104" ht="22.5" x14ac:dyDescent="0.2">
      <c r="A61" s="159"/>
      <c r="B61" s="160"/>
      <c r="C61" s="204" t="s">
        <v>140</v>
      </c>
      <c r="D61" s="205"/>
      <c r="E61" s="205"/>
      <c r="F61" s="205"/>
      <c r="G61" s="206"/>
      <c r="L61" s="161" t="s">
        <v>140</v>
      </c>
      <c r="O61" s="151">
        <v>3</v>
      </c>
    </row>
    <row r="62" spans="1:104" x14ac:dyDescent="0.2">
      <c r="A62" s="159"/>
      <c r="B62" s="162"/>
      <c r="C62" s="207" t="s">
        <v>141</v>
      </c>
      <c r="D62" s="208"/>
      <c r="E62" s="163">
        <v>8.5</v>
      </c>
      <c r="F62" s="164"/>
      <c r="G62" s="165"/>
      <c r="M62" s="161" t="s">
        <v>141</v>
      </c>
      <c r="O62" s="151"/>
    </row>
    <row r="63" spans="1:104" x14ac:dyDescent="0.2">
      <c r="A63" s="159"/>
      <c r="B63" s="162"/>
      <c r="C63" s="207" t="s">
        <v>142</v>
      </c>
      <c r="D63" s="208"/>
      <c r="E63" s="163">
        <v>0.78</v>
      </c>
      <c r="F63" s="164"/>
      <c r="G63" s="165"/>
      <c r="M63" s="161" t="s">
        <v>142</v>
      </c>
      <c r="O63" s="151"/>
    </row>
    <row r="64" spans="1:104" x14ac:dyDescent="0.2">
      <c r="A64" s="159"/>
      <c r="B64" s="162"/>
      <c r="C64" s="207" t="s">
        <v>143</v>
      </c>
      <c r="D64" s="208"/>
      <c r="E64" s="163">
        <v>5.3</v>
      </c>
      <c r="F64" s="164"/>
      <c r="G64" s="165"/>
      <c r="M64" s="161" t="s">
        <v>143</v>
      </c>
      <c r="O64" s="151"/>
    </row>
    <row r="65" spans="1:104" x14ac:dyDescent="0.2">
      <c r="A65" s="159"/>
      <c r="B65" s="162"/>
      <c r="C65" s="207" t="s">
        <v>144</v>
      </c>
      <c r="D65" s="208"/>
      <c r="E65" s="163">
        <v>0.24</v>
      </c>
      <c r="F65" s="164"/>
      <c r="G65" s="165"/>
      <c r="M65" s="161" t="s">
        <v>144</v>
      </c>
      <c r="O65" s="151"/>
    </row>
    <row r="66" spans="1:104" x14ac:dyDescent="0.2">
      <c r="A66" s="159"/>
      <c r="B66" s="162"/>
      <c r="C66" s="207" t="s">
        <v>145</v>
      </c>
      <c r="D66" s="208"/>
      <c r="E66" s="163">
        <v>1.08</v>
      </c>
      <c r="F66" s="164"/>
      <c r="G66" s="165"/>
      <c r="M66" s="161" t="s">
        <v>145</v>
      </c>
      <c r="O66" s="151"/>
    </row>
    <row r="67" spans="1:104" x14ac:dyDescent="0.2">
      <c r="A67" s="166"/>
      <c r="B67" s="167" t="s">
        <v>68</v>
      </c>
      <c r="C67" s="168" t="str">
        <f>CONCATENATE(B59," ",C59)</f>
        <v>45 Podkladní a vedlejší konstrukce</v>
      </c>
      <c r="D67" s="169"/>
      <c r="E67" s="170"/>
      <c r="F67" s="171"/>
      <c r="G67" s="172">
        <f>SUM(G59:G66)</f>
        <v>0</v>
      </c>
      <c r="O67" s="151">
        <v>4</v>
      </c>
      <c r="BA67" s="173">
        <f>SUM(BA59:BA66)</f>
        <v>0</v>
      </c>
      <c r="BB67" s="173">
        <f>SUM(BB59:BB66)</f>
        <v>0</v>
      </c>
      <c r="BC67" s="173">
        <f>SUM(BC59:BC66)</f>
        <v>0</v>
      </c>
      <c r="BD67" s="173">
        <f>SUM(BD59:BD66)</f>
        <v>0</v>
      </c>
      <c r="BE67" s="173">
        <f>SUM(BE59:BE66)</f>
        <v>0</v>
      </c>
    </row>
    <row r="68" spans="1:104" x14ac:dyDescent="0.2">
      <c r="A68" s="144" t="s">
        <v>65</v>
      </c>
      <c r="B68" s="145" t="s">
        <v>146</v>
      </c>
      <c r="C68" s="146" t="s">
        <v>147</v>
      </c>
      <c r="D68" s="147"/>
      <c r="E68" s="148"/>
      <c r="F68" s="148"/>
      <c r="G68" s="149"/>
      <c r="H68" s="150"/>
      <c r="I68" s="150"/>
      <c r="O68" s="151">
        <v>1</v>
      </c>
    </row>
    <row r="69" spans="1:104" ht="22.5" x14ac:dyDescent="0.2">
      <c r="A69" s="152">
        <v>15</v>
      </c>
      <c r="B69" s="153" t="s">
        <v>148</v>
      </c>
      <c r="C69" s="154" t="s">
        <v>149</v>
      </c>
      <c r="D69" s="155" t="s">
        <v>78</v>
      </c>
      <c r="E69" s="156">
        <v>20</v>
      </c>
      <c r="F69" s="156">
        <v>0</v>
      </c>
      <c r="G69" s="157">
        <f>E69*F69</f>
        <v>0</v>
      </c>
      <c r="O69" s="151">
        <v>2</v>
      </c>
      <c r="AA69" s="127">
        <v>1</v>
      </c>
      <c r="AB69" s="127">
        <v>0</v>
      </c>
      <c r="AC69" s="127">
        <v>0</v>
      </c>
      <c r="AZ69" s="127">
        <v>1</v>
      </c>
      <c r="BA69" s="127">
        <f>IF(AZ69=1,G69,0)</f>
        <v>0</v>
      </c>
      <c r="BB69" s="127">
        <f>IF(AZ69=2,G69,0)</f>
        <v>0</v>
      </c>
      <c r="BC69" s="127">
        <f>IF(AZ69=3,G69,0)</f>
        <v>0</v>
      </c>
      <c r="BD69" s="127">
        <f>IF(AZ69=4,G69,0)</f>
        <v>0</v>
      </c>
      <c r="BE69" s="127">
        <f>IF(AZ69=5,G69,0)</f>
        <v>0</v>
      </c>
      <c r="CA69" s="158">
        <v>1</v>
      </c>
      <c r="CB69" s="158">
        <v>0</v>
      </c>
      <c r="CZ69" s="127">
        <v>0</v>
      </c>
    </row>
    <row r="70" spans="1:104" x14ac:dyDescent="0.2">
      <c r="A70" s="152">
        <v>16</v>
      </c>
      <c r="B70" s="153" t="s">
        <v>150</v>
      </c>
      <c r="C70" s="154" t="s">
        <v>151</v>
      </c>
      <c r="D70" s="155" t="s">
        <v>78</v>
      </c>
      <c r="E70" s="156">
        <v>43</v>
      </c>
      <c r="F70" s="156">
        <v>0</v>
      </c>
      <c r="G70" s="157">
        <f>E70*F70</f>
        <v>0</v>
      </c>
      <c r="O70" s="151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58">
        <v>1</v>
      </c>
      <c r="CB70" s="158">
        <v>1</v>
      </c>
      <c r="CZ70" s="127">
        <v>1.2700000000000001E-3</v>
      </c>
    </row>
    <row r="71" spans="1:104" ht="22.5" x14ac:dyDescent="0.2">
      <c r="A71" s="159"/>
      <c r="B71" s="160"/>
      <c r="C71" s="204" t="s">
        <v>152</v>
      </c>
      <c r="D71" s="205"/>
      <c r="E71" s="205"/>
      <c r="F71" s="205"/>
      <c r="G71" s="206"/>
      <c r="L71" s="161" t="s">
        <v>152</v>
      </c>
      <c r="O71" s="151">
        <v>3</v>
      </c>
    </row>
    <row r="72" spans="1:104" x14ac:dyDescent="0.2">
      <c r="A72" s="159"/>
      <c r="B72" s="160"/>
      <c r="C72" s="204" t="s">
        <v>153</v>
      </c>
      <c r="D72" s="205"/>
      <c r="E72" s="205"/>
      <c r="F72" s="205"/>
      <c r="G72" s="206"/>
      <c r="L72" s="161" t="s">
        <v>153</v>
      </c>
      <c r="O72" s="151">
        <v>3</v>
      </c>
    </row>
    <row r="73" spans="1:104" x14ac:dyDescent="0.2">
      <c r="A73" s="159"/>
      <c r="B73" s="162"/>
      <c r="C73" s="207" t="s">
        <v>154</v>
      </c>
      <c r="D73" s="208"/>
      <c r="E73" s="163">
        <v>23</v>
      </c>
      <c r="F73" s="164"/>
      <c r="G73" s="165"/>
      <c r="M73" s="161" t="s">
        <v>154</v>
      </c>
      <c r="O73" s="151"/>
    </row>
    <row r="74" spans="1:104" x14ac:dyDescent="0.2">
      <c r="A74" s="159"/>
      <c r="B74" s="162"/>
      <c r="C74" s="207" t="s">
        <v>155</v>
      </c>
      <c r="D74" s="208"/>
      <c r="E74" s="163">
        <v>3</v>
      </c>
      <c r="F74" s="164"/>
      <c r="G74" s="165"/>
      <c r="M74" s="161" t="s">
        <v>155</v>
      </c>
      <c r="O74" s="151"/>
    </row>
    <row r="75" spans="1:104" x14ac:dyDescent="0.2">
      <c r="A75" s="159"/>
      <c r="B75" s="162"/>
      <c r="C75" s="207" t="s">
        <v>156</v>
      </c>
      <c r="D75" s="208"/>
      <c r="E75" s="163">
        <v>17</v>
      </c>
      <c r="F75" s="164"/>
      <c r="G75" s="165"/>
      <c r="M75" s="161" t="s">
        <v>156</v>
      </c>
      <c r="O75" s="151"/>
    </row>
    <row r="76" spans="1:104" x14ac:dyDescent="0.2">
      <c r="A76" s="152">
        <v>17</v>
      </c>
      <c r="B76" s="153" t="s">
        <v>157</v>
      </c>
      <c r="C76" s="154" t="s">
        <v>158</v>
      </c>
      <c r="D76" s="155" t="s">
        <v>78</v>
      </c>
      <c r="E76" s="156">
        <v>25</v>
      </c>
      <c r="F76" s="156">
        <v>0</v>
      </c>
      <c r="G76" s="157">
        <f>E76*F76</f>
        <v>0</v>
      </c>
      <c r="O76" s="151">
        <v>2</v>
      </c>
      <c r="AA76" s="127">
        <v>1</v>
      </c>
      <c r="AB76" s="127">
        <v>1</v>
      </c>
      <c r="AC76" s="127">
        <v>1</v>
      </c>
      <c r="AZ76" s="127">
        <v>1</v>
      </c>
      <c r="BA76" s="127">
        <f>IF(AZ76=1,G76,0)</f>
        <v>0</v>
      </c>
      <c r="BB76" s="127">
        <f>IF(AZ76=2,G76,0)</f>
        <v>0</v>
      </c>
      <c r="BC76" s="127">
        <f>IF(AZ76=3,G76,0)</f>
        <v>0</v>
      </c>
      <c r="BD76" s="127">
        <f>IF(AZ76=4,G76,0)</f>
        <v>0</v>
      </c>
      <c r="BE76" s="127">
        <f>IF(AZ76=5,G76,0)</f>
        <v>0</v>
      </c>
      <c r="CA76" s="158">
        <v>1</v>
      </c>
      <c r="CB76" s="158">
        <v>1</v>
      </c>
      <c r="CZ76" s="127">
        <v>1.7700000000000001E-3</v>
      </c>
    </row>
    <row r="77" spans="1:104" ht="22.5" x14ac:dyDescent="0.2">
      <c r="A77" s="159"/>
      <c r="B77" s="160"/>
      <c r="C77" s="204" t="s">
        <v>152</v>
      </c>
      <c r="D77" s="205"/>
      <c r="E77" s="205"/>
      <c r="F77" s="205"/>
      <c r="G77" s="206"/>
      <c r="L77" s="161" t="s">
        <v>152</v>
      </c>
      <c r="O77" s="151">
        <v>3</v>
      </c>
    </row>
    <row r="78" spans="1:104" x14ac:dyDescent="0.2">
      <c r="A78" s="159"/>
      <c r="B78" s="160"/>
      <c r="C78" s="204" t="s">
        <v>153</v>
      </c>
      <c r="D78" s="205"/>
      <c r="E78" s="205"/>
      <c r="F78" s="205"/>
      <c r="G78" s="206"/>
      <c r="L78" s="161" t="s">
        <v>153</v>
      </c>
      <c r="O78" s="151">
        <v>3</v>
      </c>
    </row>
    <row r="79" spans="1:104" x14ac:dyDescent="0.2">
      <c r="A79" s="159"/>
      <c r="B79" s="162"/>
      <c r="C79" s="207" t="s">
        <v>159</v>
      </c>
      <c r="D79" s="208"/>
      <c r="E79" s="163">
        <v>25</v>
      </c>
      <c r="F79" s="164"/>
      <c r="G79" s="165"/>
      <c r="M79" s="161" t="s">
        <v>159</v>
      </c>
      <c r="O79" s="151"/>
    </row>
    <row r="80" spans="1:104" x14ac:dyDescent="0.2">
      <c r="A80" s="152">
        <v>18</v>
      </c>
      <c r="B80" s="153" t="s">
        <v>160</v>
      </c>
      <c r="C80" s="154" t="s">
        <v>161</v>
      </c>
      <c r="D80" s="155" t="s">
        <v>78</v>
      </c>
      <c r="E80" s="156">
        <v>75</v>
      </c>
      <c r="F80" s="156">
        <v>0</v>
      </c>
      <c r="G80" s="157">
        <f>E80*F80</f>
        <v>0</v>
      </c>
      <c r="O80" s="151">
        <v>2</v>
      </c>
      <c r="AA80" s="127">
        <v>1</v>
      </c>
      <c r="AB80" s="127">
        <v>1</v>
      </c>
      <c r="AC80" s="127">
        <v>1</v>
      </c>
      <c r="AZ80" s="127">
        <v>1</v>
      </c>
      <c r="BA80" s="127">
        <f>IF(AZ80=1,G80,0)</f>
        <v>0</v>
      </c>
      <c r="BB80" s="127">
        <f>IF(AZ80=2,G80,0)</f>
        <v>0</v>
      </c>
      <c r="BC80" s="127">
        <f>IF(AZ80=3,G80,0)</f>
        <v>0</v>
      </c>
      <c r="BD80" s="127">
        <f>IF(AZ80=4,G80,0)</f>
        <v>0</v>
      </c>
      <c r="BE80" s="127">
        <f>IF(AZ80=5,G80,0)</f>
        <v>0</v>
      </c>
      <c r="CA80" s="158">
        <v>1</v>
      </c>
      <c r="CB80" s="158">
        <v>1</v>
      </c>
      <c r="CZ80" s="127">
        <v>2.7299999999999998E-3</v>
      </c>
    </row>
    <row r="81" spans="1:104" ht="22.5" x14ac:dyDescent="0.2">
      <c r="A81" s="159"/>
      <c r="B81" s="160"/>
      <c r="C81" s="204" t="s">
        <v>152</v>
      </c>
      <c r="D81" s="205"/>
      <c r="E81" s="205"/>
      <c r="F81" s="205"/>
      <c r="G81" s="206"/>
      <c r="L81" s="161" t="s">
        <v>152</v>
      </c>
      <c r="O81" s="151">
        <v>3</v>
      </c>
    </row>
    <row r="82" spans="1:104" x14ac:dyDescent="0.2">
      <c r="A82" s="159"/>
      <c r="B82" s="160"/>
      <c r="C82" s="204" t="s">
        <v>153</v>
      </c>
      <c r="D82" s="205"/>
      <c r="E82" s="205"/>
      <c r="F82" s="205"/>
      <c r="G82" s="206"/>
      <c r="L82" s="161" t="s">
        <v>153</v>
      </c>
      <c r="O82" s="151">
        <v>3</v>
      </c>
    </row>
    <row r="83" spans="1:104" x14ac:dyDescent="0.2">
      <c r="A83" s="159"/>
      <c r="B83" s="162"/>
      <c r="C83" s="207" t="s">
        <v>162</v>
      </c>
      <c r="D83" s="208"/>
      <c r="E83" s="163">
        <v>46</v>
      </c>
      <c r="F83" s="164"/>
      <c r="G83" s="165"/>
      <c r="M83" s="161" t="s">
        <v>162</v>
      </c>
      <c r="O83" s="151"/>
    </row>
    <row r="84" spans="1:104" x14ac:dyDescent="0.2">
      <c r="A84" s="159"/>
      <c r="B84" s="162"/>
      <c r="C84" s="207" t="s">
        <v>163</v>
      </c>
      <c r="D84" s="208"/>
      <c r="E84" s="163">
        <v>29</v>
      </c>
      <c r="F84" s="164"/>
      <c r="G84" s="165"/>
      <c r="M84" s="161" t="s">
        <v>163</v>
      </c>
      <c r="O84" s="151"/>
    </row>
    <row r="85" spans="1:104" ht="22.5" x14ac:dyDescent="0.2">
      <c r="A85" s="152">
        <v>19</v>
      </c>
      <c r="B85" s="153" t="s">
        <v>164</v>
      </c>
      <c r="C85" s="154" t="s">
        <v>165</v>
      </c>
      <c r="D85" s="155" t="s">
        <v>166</v>
      </c>
      <c r="E85" s="156">
        <v>3</v>
      </c>
      <c r="F85" s="156">
        <v>0</v>
      </c>
      <c r="G85" s="157">
        <f>E85*F85</f>
        <v>0</v>
      </c>
      <c r="O85" s="151">
        <v>2</v>
      </c>
      <c r="AA85" s="127">
        <v>1</v>
      </c>
      <c r="AB85" s="127">
        <v>1</v>
      </c>
      <c r="AC85" s="127">
        <v>1</v>
      </c>
      <c r="AZ85" s="127">
        <v>1</v>
      </c>
      <c r="BA85" s="127">
        <f>IF(AZ85=1,G85,0)</f>
        <v>0</v>
      </c>
      <c r="BB85" s="127">
        <f>IF(AZ85=2,G85,0)</f>
        <v>0</v>
      </c>
      <c r="BC85" s="127">
        <f>IF(AZ85=3,G85,0)</f>
        <v>0</v>
      </c>
      <c r="BD85" s="127">
        <f>IF(AZ85=4,G85,0)</f>
        <v>0</v>
      </c>
      <c r="BE85" s="127">
        <f>IF(AZ85=5,G85,0)</f>
        <v>0</v>
      </c>
      <c r="CA85" s="158">
        <v>1</v>
      </c>
      <c r="CB85" s="158">
        <v>1</v>
      </c>
      <c r="CZ85" s="127">
        <v>0.40952</v>
      </c>
    </row>
    <row r="86" spans="1:104" x14ac:dyDescent="0.2">
      <c r="A86" s="159"/>
      <c r="B86" s="160"/>
      <c r="C86" s="204" t="s">
        <v>167</v>
      </c>
      <c r="D86" s="205"/>
      <c r="E86" s="205"/>
      <c r="F86" s="205"/>
      <c r="G86" s="206"/>
      <c r="L86" s="161" t="s">
        <v>167</v>
      </c>
      <c r="O86" s="151">
        <v>3</v>
      </c>
    </row>
    <row r="87" spans="1:104" ht="22.5" x14ac:dyDescent="0.2">
      <c r="A87" s="152">
        <v>20</v>
      </c>
      <c r="B87" s="153" t="s">
        <v>168</v>
      </c>
      <c r="C87" s="154" t="s">
        <v>169</v>
      </c>
      <c r="D87" s="155" t="s">
        <v>166</v>
      </c>
      <c r="E87" s="156">
        <v>1</v>
      </c>
      <c r="F87" s="156">
        <v>0</v>
      </c>
      <c r="G87" s="157">
        <f>E87*F87</f>
        <v>0</v>
      </c>
      <c r="O87" s="151">
        <v>2</v>
      </c>
      <c r="AA87" s="127">
        <v>1</v>
      </c>
      <c r="AB87" s="127">
        <v>1</v>
      </c>
      <c r="AC87" s="127">
        <v>1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58">
        <v>1</v>
      </c>
      <c r="CB87" s="158">
        <v>1</v>
      </c>
      <c r="CZ87" s="127">
        <v>2.8755099999999998</v>
      </c>
    </row>
    <row r="88" spans="1:104" ht="22.5" x14ac:dyDescent="0.2">
      <c r="A88" s="159"/>
      <c r="B88" s="160"/>
      <c r="C88" s="204" t="s">
        <v>170</v>
      </c>
      <c r="D88" s="205"/>
      <c r="E88" s="205"/>
      <c r="F88" s="205"/>
      <c r="G88" s="206"/>
      <c r="L88" s="161" t="s">
        <v>170</v>
      </c>
      <c r="O88" s="151">
        <v>3</v>
      </c>
    </row>
    <row r="89" spans="1:104" ht="22.5" x14ac:dyDescent="0.2">
      <c r="A89" s="159"/>
      <c r="B89" s="160"/>
      <c r="C89" s="204" t="s">
        <v>171</v>
      </c>
      <c r="D89" s="205"/>
      <c r="E89" s="205"/>
      <c r="F89" s="205"/>
      <c r="G89" s="206"/>
      <c r="L89" s="161" t="s">
        <v>171</v>
      </c>
      <c r="O89" s="151">
        <v>3</v>
      </c>
    </row>
    <row r="90" spans="1:104" x14ac:dyDescent="0.2">
      <c r="A90" s="159"/>
      <c r="B90" s="160"/>
      <c r="C90" s="204" t="s">
        <v>172</v>
      </c>
      <c r="D90" s="205"/>
      <c r="E90" s="205"/>
      <c r="F90" s="205"/>
      <c r="G90" s="206"/>
      <c r="L90" s="161" t="s">
        <v>172</v>
      </c>
      <c r="O90" s="151">
        <v>3</v>
      </c>
    </row>
    <row r="91" spans="1:104" x14ac:dyDescent="0.2">
      <c r="A91" s="159"/>
      <c r="B91" s="160"/>
      <c r="C91" s="204" t="s">
        <v>173</v>
      </c>
      <c r="D91" s="205"/>
      <c r="E91" s="205"/>
      <c r="F91" s="205"/>
      <c r="G91" s="206"/>
      <c r="L91" s="161" t="s">
        <v>173</v>
      </c>
      <c r="O91" s="151">
        <v>3</v>
      </c>
    </row>
    <row r="92" spans="1:104" x14ac:dyDescent="0.2">
      <c r="A92" s="159"/>
      <c r="B92" s="160"/>
      <c r="C92" s="204" t="s">
        <v>174</v>
      </c>
      <c r="D92" s="205"/>
      <c r="E92" s="205"/>
      <c r="F92" s="205"/>
      <c r="G92" s="206"/>
      <c r="L92" s="161" t="s">
        <v>174</v>
      </c>
      <c r="O92" s="151">
        <v>3</v>
      </c>
    </row>
    <row r="93" spans="1:104" x14ac:dyDescent="0.2">
      <c r="A93" s="159"/>
      <c r="B93" s="160"/>
      <c r="C93" s="204" t="s">
        <v>175</v>
      </c>
      <c r="D93" s="205"/>
      <c r="E93" s="205"/>
      <c r="F93" s="205"/>
      <c r="G93" s="206"/>
      <c r="L93" s="161" t="s">
        <v>175</v>
      </c>
      <c r="O93" s="151">
        <v>3</v>
      </c>
    </row>
    <row r="94" spans="1:104" ht="22.5" x14ac:dyDescent="0.2">
      <c r="A94" s="159"/>
      <c r="B94" s="160"/>
      <c r="C94" s="204" t="s">
        <v>176</v>
      </c>
      <c r="D94" s="205"/>
      <c r="E94" s="205"/>
      <c r="F94" s="205"/>
      <c r="G94" s="206"/>
      <c r="L94" s="161" t="s">
        <v>176</v>
      </c>
      <c r="O94" s="151">
        <v>3</v>
      </c>
    </row>
    <row r="95" spans="1:104" ht="22.5" x14ac:dyDescent="0.2">
      <c r="A95" s="159"/>
      <c r="B95" s="160"/>
      <c r="C95" s="204" t="s">
        <v>177</v>
      </c>
      <c r="D95" s="205"/>
      <c r="E95" s="205"/>
      <c r="F95" s="205"/>
      <c r="G95" s="206"/>
      <c r="L95" s="161" t="s">
        <v>177</v>
      </c>
      <c r="O95" s="151">
        <v>3</v>
      </c>
    </row>
    <row r="96" spans="1:104" x14ac:dyDescent="0.2">
      <c r="A96" s="159"/>
      <c r="B96" s="160"/>
      <c r="C96" s="204" t="s">
        <v>178</v>
      </c>
      <c r="D96" s="205"/>
      <c r="E96" s="205"/>
      <c r="F96" s="205"/>
      <c r="G96" s="206"/>
      <c r="L96" s="161" t="s">
        <v>178</v>
      </c>
      <c r="O96" s="151">
        <v>3</v>
      </c>
    </row>
    <row r="97" spans="1:104" ht="22.5" x14ac:dyDescent="0.2">
      <c r="A97" s="152">
        <v>21</v>
      </c>
      <c r="B97" s="153" t="s">
        <v>179</v>
      </c>
      <c r="C97" s="154" t="s">
        <v>180</v>
      </c>
      <c r="D97" s="155" t="s">
        <v>166</v>
      </c>
      <c r="E97" s="156">
        <v>2</v>
      </c>
      <c r="F97" s="156">
        <v>0</v>
      </c>
      <c r="G97" s="157">
        <f>E97*F97</f>
        <v>0</v>
      </c>
      <c r="O97" s="151">
        <v>2</v>
      </c>
      <c r="AA97" s="127">
        <v>1</v>
      </c>
      <c r="AB97" s="127">
        <v>1</v>
      </c>
      <c r="AC97" s="127">
        <v>1</v>
      </c>
      <c r="AZ97" s="127">
        <v>1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1</v>
      </c>
      <c r="CZ97" s="127">
        <v>3.0596700000000001</v>
      </c>
    </row>
    <row r="98" spans="1:104" ht="22.5" x14ac:dyDescent="0.2">
      <c r="A98" s="152">
        <v>22</v>
      </c>
      <c r="B98" s="153" t="s">
        <v>181</v>
      </c>
      <c r="C98" s="154" t="s">
        <v>182</v>
      </c>
      <c r="D98" s="155" t="s">
        <v>166</v>
      </c>
      <c r="E98" s="156">
        <v>1</v>
      </c>
      <c r="F98" s="156">
        <v>0</v>
      </c>
      <c r="G98" s="157">
        <f>E98*F98</f>
        <v>0</v>
      </c>
      <c r="O98" s="151">
        <v>2</v>
      </c>
      <c r="AA98" s="127">
        <v>1</v>
      </c>
      <c r="AB98" s="127">
        <v>1</v>
      </c>
      <c r="AC98" s="127">
        <v>1</v>
      </c>
      <c r="AZ98" s="127">
        <v>1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1</v>
      </c>
      <c r="CZ98" s="127">
        <v>0.16502</v>
      </c>
    </row>
    <row r="99" spans="1:104" ht="33.75" x14ac:dyDescent="0.2">
      <c r="A99" s="159"/>
      <c r="B99" s="160"/>
      <c r="C99" s="204" t="s">
        <v>183</v>
      </c>
      <c r="D99" s="205"/>
      <c r="E99" s="205"/>
      <c r="F99" s="205"/>
      <c r="G99" s="206"/>
      <c r="L99" s="161" t="s">
        <v>183</v>
      </c>
      <c r="O99" s="151">
        <v>3</v>
      </c>
    </row>
    <row r="100" spans="1:104" x14ac:dyDescent="0.2">
      <c r="A100" s="159"/>
      <c r="B100" s="160"/>
      <c r="C100" s="204" t="s">
        <v>184</v>
      </c>
      <c r="D100" s="205"/>
      <c r="E100" s="205"/>
      <c r="F100" s="205"/>
      <c r="G100" s="206"/>
      <c r="L100" s="161" t="s">
        <v>184</v>
      </c>
      <c r="O100" s="151">
        <v>3</v>
      </c>
    </row>
    <row r="101" spans="1:104" ht="22.5" x14ac:dyDescent="0.2">
      <c r="A101" s="152">
        <v>23</v>
      </c>
      <c r="B101" s="153" t="s">
        <v>185</v>
      </c>
      <c r="C101" s="154" t="s">
        <v>186</v>
      </c>
      <c r="D101" s="155" t="s">
        <v>78</v>
      </c>
      <c r="E101" s="156">
        <v>18</v>
      </c>
      <c r="F101" s="156">
        <v>0</v>
      </c>
      <c r="G101" s="157">
        <f>E101*F101</f>
        <v>0</v>
      </c>
      <c r="O101" s="151">
        <v>2</v>
      </c>
      <c r="AA101" s="127">
        <v>3</v>
      </c>
      <c r="AB101" s="127">
        <v>1</v>
      </c>
      <c r="AC101" s="127">
        <v>28613760</v>
      </c>
      <c r="AZ101" s="127">
        <v>1</v>
      </c>
      <c r="BA101" s="127">
        <f>IF(AZ101=1,G101,0)</f>
        <v>0</v>
      </c>
      <c r="BB101" s="127">
        <f>IF(AZ101=2,G101,0)</f>
        <v>0</v>
      </c>
      <c r="BC101" s="127">
        <f>IF(AZ101=3,G101,0)</f>
        <v>0</v>
      </c>
      <c r="BD101" s="127">
        <f>IF(AZ101=4,G101,0)</f>
        <v>0</v>
      </c>
      <c r="BE101" s="127">
        <f>IF(AZ101=5,G101,0)</f>
        <v>0</v>
      </c>
      <c r="CA101" s="158">
        <v>3</v>
      </c>
      <c r="CB101" s="158">
        <v>1</v>
      </c>
      <c r="CZ101" s="127">
        <v>1.9000000000000001E-4</v>
      </c>
    </row>
    <row r="102" spans="1:104" x14ac:dyDescent="0.2">
      <c r="A102" s="166"/>
      <c r="B102" s="167" t="s">
        <v>68</v>
      </c>
      <c r="C102" s="168" t="str">
        <f>CONCATENATE(B68," ",C68)</f>
        <v>8 Trubní vedení</v>
      </c>
      <c r="D102" s="169"/>
      <c r="E102" s="170"/>
      <c r="F102" s="171"/>
      <c r="G102" s="172">
        <f>SUM(G68:G101)</f>
        <v>0</v>
      </c>
      <c r="O102" s="151">
        <v>4</v>
      </c>
      <c r="BA102" s="173">
        <f>SUM(BA68:BA101)</f>
        <v>0</v>
      </c>
      <c r="BB102" s="173">
        <f>SUM(BB68:BB101)</f>
        <v>0</v>
      </c>
      <c r="BC102" s="173">
        <f>SUM(BC68:BC101)</f>
        <v>0</v>
      </c>
      <c r="BD102" s="173">
        <f>SUM(BD68:BD101)</f>
        <v>0</v>
      </c>
      <c r="BE102" s="173">
        <f>SUM(BE68:BE101)</f>
        <v>0</v>
      </c>
    </row>
    <row r="103" spans="1:104" x14ac:dyDescent="0.2">
      <c r="A103" s="144" t="s">
        <v>65</v>
      </c>
      <c r="B103" s="145" t="s">
        <v>187</v>
      </c>
      <c r="C103" s="146" t="s">
        <v>188</v>
      </c>
      <c r="D103" s="147"/>
      <c r="E103" s="148"/>
      <c r="F103" s="148"/>
      <c r="G103" s="149"/>
      <c r="H103" s="150"/>
      <c r="I103" s="150"/>
      <c r="O103" s="151">
        <v>1</v>
      </c>
    </row>
    <row r="104" spans="1:104" x14ac:dyDescent="0.2">
      <c r="A104" s="152">
        <v>24</v>
      </c>
      <c r="B104" s="153" t="s">
        <v>189</v>
      </c>
      <c r="C104" s="154" t="s">
        <v>190</v>
      </c>
      <c r="D104" s="155" t="s">
        <v>166</v>
      </c>
      <c r="E104" s="156">
        <v>15</v>
      </c>
      <c r="F104" s="156">
        <v>0</v>
      </c>
      <c r="G104" s="157">
        <f>E104*F104</f>
        <v>0</v>
      </c>
      <c r="O104" s="151">
        <v>2</v>
      </c>
      <c r="AA104" s="127">
        <v>1</v>
      </c>
      <c r="AB104" s="127">
        <v>1</v>
      </c>
      <c r="AC104" s="127">
        <v>1</v>
      </c>
      <c r="AZ104" s="127">
        <v>1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58">
        <v>1</v>
      </c>
      <c r="CB104" s="158">
        <v>1</v>
      </c>
      <c r="CZ104" s="127">
        <v>7.0999999999999994E-2</v>
      </c>
    </row>
    <row r="105" spans="1:104" x14ac:dyDescent="0.2">
      <c r="A105" s="159"/>
      <c r="B105" s="160"/>
      <c r="C105" s="204" t="s">
        <v>191</v>
      </c>
      <c r="D105" s="205"/>
      <c r="E105" s="205"/>
      <c r="F105" s="205"/>
      <c r="G105" s="206"/>
      <c r="L105" s="161" t="s">
        <v>191</v>
      </c>
      <c r="O105" s="151">
        <v>3</v>
      </c>
    </row>
    <row r="106" spans="1:104" x14ac:dyDescent="0.2">
      <c r="A106" s="159"/>
      <c r="B106" s="160"/>
      <c r="C106" s="204" t="s">
        <v>192</v>
      </c>
      <c r="D106" s="205"/>
      <c r="E106" s="205"/>
      <c r="F106" s="205"/>
      <c r="G106" s="206"/>
      <c r="L106" s="161" t="s">
        <v>192</v>
      </c>
      <c r="O106" s="151">
        <v>3</v>
      </c>
    </row>
    <row r="107" spans="1:104" x14ac:dyDescent="0.2">
      <c r="A107" s="166"/>
      <c r="B107" s="167" t="s">
        <v>68</v>
      </c>
      <c r="C107" s="168" t="str">
        <f>CONCATENATE(B103," ",C103)</f>
        <v>87 Potrubí z trub z plastických hmot</v>
      </c>
      <c r="D107" s="169"/>
      <c r="E107" s="170"/>
      <c r="F107" s="171"/>
      <c r="G107" s="172">
        <f>SUM(G103:G106)</f>
        <v>0</v>
      </c>
      <c r="O107" s="151">
        <v>4</v>
      </c>
      <c r="BA107" s="173">
        <f>SUM(BA103:BA106)</f>
        <v>0</v>
      </c>
      <c r="BB107" s="173">
        <f>SUM(BB103:BB106)</f>
        <v>0</v>
      </c>
      <c r="BC107" s="173">
        <f>SUM(BC103:BC106)</f>
        <v>0</v>
      </c>
      <c r="BD107" s="173">
        <f>SUM(BD103:BD106)</f>
        <v>0</v>
      </c>
      <c r="BE107" s="173">
        <f>SUM(BE103:BE106)</f>
        <v>0</v>
      </c>
    </row>
    <row r="108" spans="1:104" x14ac:dyDescent="0.2">
      <c r="A108" s="144" t="s">
        <v>65</v>
      </c>
      <c r="B108" s="145" t="s">
        <v>193</v>
      </c>
      <c r="C108" s="146" t="s">
        <v>194</v>
      </c>
      <c r="D108" s="147"/>
      <c r="E108" s="148"/>
      <c r="F108" s="148"/>
      <c r="G108" s="149"/>
      <c r="H108" s="150"/>
      <c r="I108" s="150"/>
      <c r="O108" s="151">
        <v>1</v>
      </c>
    </row>
    <row r="109" spans="1:104" x14ac:dyDescent="0.2">
      <c r="A109" s="152">
        <v>25</v>
      </c>
      <c r="B109" s="153" t="s">
        <v>195</v>
      </c>
      <c r="C109" s="154" t="s">
        <v>196</v>
      </c>
      <c r="D109" s="155" t="s">
        <v>166</v>
      </c>
      <c r="E109" s="156">
        <v>4</v>
      </c>
      <c r="F109" s="156">
        <v>0</v>
      </c>
      <c r="G109" s="157">
        <f t="shared" ref="G109:G115" si="0">E109*F109</f>
        <v>0</v>
      </c>
      <c r="O109" s="151">
        <v>2</v>
      </c>
      <c r="AA109" s="127">
        <v>1</v>
      </c>
      <c r="AB109" s="127">
        <v>1</v>
      </c>
      <c r="AC109" s="127">
        <v>1</v>
      </c>
      <c r="AZ109" s="127">
        <v>1</v>
      </c>
      <c r="BA109" s="127">
        <f t="shared" ref="BA109:BA115" si="1">IF(AZ109=1,G109,0)</f>
        <v>0</v>
      </c>
      <c r="BB109" s="127">
        <f t="shared" ref="BB109:BB115" si="2">IF(AZ109=2,G109,0)</f>
        <v>0</v>
      </c>
      <c r="BC109" s="127">
        <f t="shared" ref="BC109:BC115" si="3">IF(AZ109=3,G109,0)</f>
        <v>0</v>
      </c>
      <c r="BD109" s="127">
        <f t="shared" ref="BD109:BD115" si="4">IF(AZ109=4,G109,0)</f>
        <v>0</v>
      </c>
      <c r="BE109" s="127">
        <f t="shared" ref="BE109:BE115" si="5">IF(AZ109=5,G109,0)</f>
        <v>0</v>
      </c>
      <c r="CA109" s="158">
        <v>1</v>
      </c>
      <c r="CB109" s="158">
        <v>1</v>
      </c>
      <c r="CZ109" s="127">
        <v>0</v>
      </c>
    </row>
    <row r="110" spans="1:104" x14ac:dyDescent="0.2">
      <c r="A110" s="152">
        <v>26</v>
      </c>
      <c r="B110" s="153" t="s">
        <v>197</v>
      </c>
      <c r="C110" s="154" t="s">
        <v>198</v>
      </c>
      <c r="D110" s="155" t="s">
        <v>166</v>
      </c>
      <c r="E110" s="156">
        <v>1</v>
      </c>
      <c r="F110" s="156">
        <v>0</v>
      </c>
      <c r="G110" s="157">
        <f t="shared" si="0"/>
        <v>0</v>
      </c>
      <c r="O110" s="151">
        <v>2</v>
      </c>
      <c r="AA110" s="127">
        <v>12</v>
      </c>
      <c r="AB110" s="127">
        <v>0</v>
      </c>
      <c r="AC110" s="127">
        <v>29</v>
      </c>
      <c r="AZ110" s="127">
        <v>1</v>
      </c>
      <c r="BA110" s="127">
        <f t="shared" si="1"/>
        <v>0</v>
      </c>
      <c r="BB110" s="127">
        <f t="shared" si="2"/>
        <v>0</v>
      </c>
      <c r="BC110" s="127">
        <f t="shared" si="3"/>
        <v>0</v>
      </c>
      <c r="BD110" s="127">
        <f t="shared" si="4"/>
        <v>0</v>
      </c>
      <c r="BE110" s="127">
        <f t="shared" si="5"/>
        <v>0</v>
      </c>
      <c r="CA110" s="158">
        <v>12</v>
      </c>
      <c r="CB110" s="158">
        <v>0</v>
      </c>
      <c r="CZ110" s="127">
        <v>0</v>
      </c>
    </row>
    <row r="111" spans="1:104" x14ac:dyDescent="0.2">
      <c r="A111" s="152">
        <v>27</v>
      </c>
      <c r="B111" s="153" t="s">
        <v>199</v>
      </c>
      <c r="C111" s="154" t="s">
        <v>200</v>
      </c>
      <c r="D111" s="155" t="s">
        <v>201</v>
      </c>
      <c r="E111" s="156">
        <v>1</v>
      </c>
      <c r="F111" s="156">
        <v>0</v>
      </c>
      <c r="G111" s="157">
        <f t="shared" si="0"/>
        <v>0</v>
      </c>
      <c r="O111" s="151">
        <v>2</v>
      </c>
      <c r="AA111" s="127">
        <v>12</v>
      </c>
      <c r="AB111" s="127">
        <v>0</v>
      </c>
      <c r="AC111" s="127">
        <v>35</v>
      </c>
      <c r="AZ111" s="127">
        <v>1</v>
      </c>
      <c r="BA111" s="127">
        <f t="shared" si="1"/>
        <v>0</v>
      </c>
      <c r="BB111" s="127">
        <f t="shared" si="2"/>
        <v>0</v>
      </c>
      <c r="BC111" s="127">
        <f t="shared" si="3"/>
        <v>0</v>
      </c>
      <c r="BD111" s="127">
        <f t="shared" si="4"/>
        <v>0</v>
      </c>
      <c r="BE111" s="127">
        <f t="shared" si="5"/>
        <v>0</v>
      </c>
      <c r="CA111" s="158">
        <v>12</v>
      </c>
      <c r="CB111" s="158">
        <v>0</v>
      </c>
      <c r="CZ111" s="127">
        <v>0</v>
      </c>
    </row>
    <row r="112" spans="1:104" x14ac:dyDescent="0.2">
      <c r="A112" s="152">
        <v>28</v>
      </c>
      <c r="B112" s="153" t="s">
        <v>202</v>
      </c>
      <c r="C112" s="154" t="s">
        <v>203</v>
      </c>
      <c r="D112" s="155" t="s">
        <v>166</v>
      </c>
      <c r="E112" s="156">
        <v>4</v>
      </c>
      <c r="F112" s="156">
        <v>0</v>
      </c>
      <c r="G112" s="157">
        <f t="shared" si="0"/>
        <v>0</v>
      </c>
      <c r="O112" s="151">
        <v>2</v>
      </c>
      <c r="AA112" s="127">
        <v>3</v>
      </c>
      <c r="AB112" s="127">
        <v>1</v>
      </c>
      <c r="AC112" s="127" t="s">
        <v>202</v>
      </c>
      <c r="AZ112" s="127">
        <v>1</v>
      </c>
      <c r="BA112" s="127">
        <f t="shared" si="1"/>
        <v>0</v>
      </c>
      <c r="BB112" s="127">
        <f t="shared" si="2"/>
        <v>0</v>
      </c>
      <c r="BC112" s="127">
        <f t="shared" si="3"/>
        <v>0</v>
      </c>
      <c r="BD112" s="127">
        <f t="shared" si="4"/>
        <v>0</v>
      </c>
      <c r="BE112" s="127">
        <f t="shared" si="5"/>
        <v>0</v>
      </c>
      <c r="CA112" s="158">
        <v>3</v>
      </c>
      <c r="CB112" s="158">
        <v>1</v>
      </c>
      <c r="CZ112" s="127">
        <v>1.2E-2</v>
      </c>
    </row>
    <row r="113" spans="1:104" x14ac:dyDescent="0.2">
      <c r="A113" s="152">
        <v>29</v>
      </c>
      <c r="B113" s="153" t="s">
        <v>204</v>
      </c>
      <c r="C113" s="154" t="s">
        <v>205</v>
      </c>
      <c r="D113" s="155" t="s">
        <v>166</v>
      </c>
      <c r="E113" s="156">
        <v>4</v>
      </c>
      <c r="F113" s="156">
        <v>0</v>
      </c>
      <c r="G113" s="157">
        <f t="shared" si="0"/>
        <v>0</v>
      </c>
      <c r="O113" s="151">
        <v>2</v>
      </c>
      <c r="AA113" s="127">
        <v>3</v>
      </c>
      <c r="AB113" s="127">
        <v>1</v>
      </c>
      <c r="AC113" s="127">
        <v>592238276</v>
      </c>
      <c r="AZ113" s="127">
        <v>1</v>
      </c>
      <c r="BA113" s="127">
        <f t="shared" si="1"/>
        <v>0</v>
      </c>
      <c r="BB113" s="127">
        <f t="shared" si="2"/>
        <v>0</v>
      </c>
      <c r="BC113" s="127">
        <f t="shared" si="3"/>
        <v>0</v>
      </c>
      <c r="BD113" s="127">
        <f t="shared" si="4"/>
        <v>0</v>
      </c>
      <c r="BE113" s="127">
        <f t="shared" si="5"/>
        <v>0</v>
      </c>
      <c r="CA113" s="158">
        <v>3</v>
      </c>
      <c r="CB113" s="158">
        <v>1</v>
      </c>
      <c r="CZ113" s="127">
        <v>1.2E-2</v>
      </c>
    </row>
    <row r="114" spans="1:104" x14ac:dyDescent="0.2">
      <c r="A114" s="152">
        <v>30</v>
      </c>
      <c r="B114" s="153" t="s">
        <v>206</v>
      </c>
      <c r="C114" s="154" t="s">
        <v>207</v>
      </c>
      <c r="D114" s="155" t="s">
        <v>166</v>
      </c>
      <c r="E114" s="156">
        <v>4</v>
      </c>
      <c r="F114" s="156">
        <v>0</v>
      </c>
      <c r="G114" s="157">
        <f t="shared" si="0"/>
        <v>0</v>
      </c>
      <c r="O114" s="151">
        <v>2</v>
      </c>
      <c r="AA114" s="127">
        <v>3</v>
      </c>
      <c r="AB114" s="127">
        <v>1</v>
      </c>
      <c r="AC114" s="127">
        <v>592238286</v>
      </c>
      <c r="AZ114" s="127">
        <v>1</v>
      </c>
      <c r="BA114" s="127">
        <f t="shared" si="1"/>
        <v>0</v>
      </c>
      <c r="BB114" s="127">
        <f t="shared" si="2"/>
        <v>0</v>
      </c>
      <c r="BC114" s="127">
        <f t="shared" si="3"/>
        <v>0</v>
      </c>
      <c r="BD114" s="127">
        <f t="shared" si="4"/>
        <v>0</v>
      </c>
      <c r="BE114" s="127">
        <f t="shared" si="5"/>
        <v>0</v>
      </c>
      <c r="CA114" s="158">
        <v>3</v>
      </c>
      <c r="CB114" s="158">
        <v>1</v>
      </c>
      <c r="CZ114" s="127">
        <v>0.05</v>
      </c>
    </row>
    <row r="115" spans="1:104" x14ac:dyDescent="0.2">
      <c r="A115" s="152">
        <v>31</v>
      </c>
      <c r="B115" s="153" t="s">
        <v>208</v>
      </c>
      <c r="C115" s="154" t="s">
        <v>209</v>
      </c>
      <c r="D115" s="155" t="s">
        <v>166</v>
      </c>
      <c r="E115" s="156">
        <v>4</v>
      </c>
      <c r="F115" s="156">
        <v>0</v>
      </c>
      <c r="G115" s="157">
        <f t="shared" si="0"/>
        <v>0</v>
      </c>
      <c r="O115" s="151">
        <v>2</v>
      </c>
      <c r="AA115" s="127">
        <v>3</v>
      </c>
      <c r="AB115" s="127">
        <v>1</v>
      </c>
      <c r="AC115" s="127">
        <v>592238293</v>
      </c>
      <c r="AZ115" s="127">
        <v>1</v>
      </c>
      <c r="BA115" s="127">
        <f t="shared" si="1"/>
        <v>0</v>
      </c>
      <c r="BB115" s="127">
        <f t="shared" si="2"/>
        <v>0</v>
      </c>
      <c r="BC115" s="127">
        <f t="shared" si="3"/>
        <v>0</v>
      </c>
      <c r="BD115" s="127">
        <f t="shared" si="4"/>
        <v>0</v>
      </c>
      <c r="BE115" s="127">
        <f t="shared" si="5"/>
        <v>0</v>
      </c>
      <c r="CA115" s="158">
        <v>3</v>
      </c>
      <c r="CB115" s="158">
        <v>1</v>
      </c>
      <c r="CZ115" s="127">
        <v>1E-3</v>
      </c>
    </row>
    <row r="116" spans="1:104" x14ac:dyDescent="0.2">
      <c r="A116" s="166"/>
      <c r="B116" s="167" t="s">
        <v>68</v>
      </c>
      <c r="C116" s="168" t="str">
        <f>CONCATENATE(B108," ",C108)</f>
        <v>89 Ostatní konstrukce na trubním vedení</v>
      </c>
      <c r="D116" s="169"/>
      <c r="E116" s="170"/>
      <c r="F116" s="171"/>
      <c r="G116" s="172">
        <f>SUM(G108:G115)</f>
        <v>0</v>
      </c>
      <c r="O116" s="151">
        <v>4</v>
      </c>
      <c r="BA116" s="173">
        <f>SUM(BA108:BA115)</f>
        <v>0</v>
      </c>
      <c r="BB116" s="173">
        <f>SUM(BB108:BB115)</f>
        <v>0</v>
      </c>
      <c r="BC116" s="173">
        <f>SUM(BC108:BC115)</f>
        <v>0</v>
      </c>
      <c r="BD116" s="173">
        <f>SUM(BD108:BD115)</f>
        <v>0</v>
      </c>
      <c r="BE116" s="173">
        <f>SUM(BE108:BE115)</f>
        <v>0</v>
      </c>
    </row>
    <row r="117" spans="1:104" x14ac:dyDescent="0.2">
      <c r="A117" s="144" t="s">
        <v>65</v>
      </c>
      <c r="B117" s="145" t="s">
        <v>210</v>
      </c>
      <c r="C117" s="146" t="s">
        <v>211</v>
      </c>
      <c r="D117" s="147"/>
      <c r="E117" s="148"/>
      <c r="F117" s="148"/>
      <c r="G117" s="149"/>
      <c r="H117" s="150"/>
      <c r="I117" s="150"/>
      <c r="O117" s="151">
        <v>1</v>
      </c>
    </row>
    <row r="118" spans="1:104" x14ac:dyDescent="0.2">
      <c r="A118" s="152">
        <v>32</v>
      </c>
      <c r="B118" s="153" t="s">
        <v>212</v>
      </c>
      <c r="C118" s="154" t="s">
        <v>213</v>
      </c>
      <c r="D118" s="155" t="s">
        <v>214</v>
      </c>
      <c r="E118" s="156">
        <v>122.39636</v>
      </c>
      <c r="F118" s="156">
        <v>0</v>
      </c>
      <c r="G118" s="157">
        <f>E118*F118</f>
        <v>0</v>
      </c>
      <c r="O118" s="151">
        <v>2</v>
      </c>
      <c r="AA118" s="127">
        <v>7</v>
      </c>
      <c r="AB118" s="127">
        <v>1</v>
      </c>
      <c r="AC118" s="127">
        <v>2</v>
      </c>
      <c r="AZ118" s="127">
        <v>1</v>
      </c>
      <c r="BA118" s="127">
        <f>IF(AZ118=1,G118,0)</f>
        <v>0</v>
      </c>
      <c r="BB118" s="127">
        <f>IF(AZ118=2,G118,0)</f>
        <v>0</v>
      </c>
      <c r="BC118" s="127">
        <f>IF(AZ118=3,G118,0)</f>
        <v>0</v>
      </c>
      <c r="BD118" s="127">
        <f>IF(AZ118=4,G118,0)</f>
        <v>0</v>
      </c>
      <c r="BE118" s="127">
        <f>IF(AZ118=5,G118,0)</f>
        <v>0</v>
      </c>
      <c r="CA118" s="158">
        <v>7</v>
      </c>
      <c r="CB118" s="158">
        <v>1</v>
      </c>
      <c r="CZ118" s="127">
        <v>0</v>
      </c>
    </row>
    <row r="119" spans="1:104" x14ac:dyDescent="0.2">
      <c r="A119" s="166"/>
      <c r="B119" s="167" t="s">
        <v>68</v>
      </c>
      <c r="C119" s="168" t="str">
        <f>CONCATENATE(B117," ",C117)</f>
        <v>99 Staveništní přesun hmot</v>
      </c>
      <c r="D119" s="169"/>
      <c r="E119" s="170"/>
      <c r="F119" s="171"/>
      <c r="G119" s="172">
        <f>SUM(G117:G118)</f>
        <v>0</v>
      </c>
      <c r="O119" s="151">
        <v>4</v>
      </c>
      <c r="BA119" s="173">
        <f>SUM(BA117:BA118)</f>
        <v>0</v>
      </c>
      <c r="BB119" s="173">
        <f>SUM(BB117:BB118)</f>
        <v>0</v>
      </c>
      <c r="BC119" s="173">
        <f>SUM(BC117:BC118)</f>
        <v>0</v>
      </c>
      <c r="BD119" s="173">
        <f>SUM(BD117:BD118)</f>
        <v>0</v>
      </c>
      <c r="BE119" s="173">
        <f>SUM(BE117:BE118)</f>
        <v>0</v>
      </c>
    </row>
    <row r="120" spans="1:104" x14ac:dyDescent="0.2">
      <c r="A120" s="144" t="s">
        <v>65</v>
      </c>
      <c r="B120" s="145" t="s">
        <v>215</v>
      </c>
      <c r="C120" s="146" t="s">
        <v>216</v>
      </c>
      <c r="D120" s="147"/>
      <c r="E120" s="148"/>
      <c r="F120" s="148"/>
      <c r="G120" s="149"/>
      <c r="H120" s="150"/>
      <c r="I120" s="150"/>
      <c r="O120" s="151">
        <v>1</v>
      </c>
    </row>
    <row r="121" spans="1:104" x14ac:dyDescent="0.2">
      <c r="A121" s="152">
        <v>33</v>
      </c>
      <c r="B121" s="153" t="s">
        <v>217</v>
      </c>
      <c r="C121" s="154" t="s">
        <v>218</v>
      </c>
      <c r="D121" s="155" t="s">
        <v>166</v>
      </c>
      <c r="E121" s="156">
        <v>1</v>
      </c>
      <c r="F121" s="156">
        <v>0</v>
      </c>
      <c r="G121" s="157">
        <f>E121*F121</f>
        <v>0</v>
      </c>
      <c r="O121" s="151">
        <v>2</v>
      </c>
      <c r="AA121" s="127">
        <v>1</v>
      </c>
      <c r="AB121" s="127">
        <v>7</v>
      </c>
      <c r="AC121" s="127">
        <v>7</v>
      </c>
      <c r="AZ121" s="127">
        <v>2</v>
      </c>
      <c r="BA121" s="127">
        <f>IF(AZ121=1,G121,0)</f>
        <v>0</v>
      </c>
      <c r="BB121" s="127">
        <f>IF(AZ121=2,G121,0)</f>
        <v>0</v>
      </c>
      <c r="BC121" s="127">
        <f>IF(AZ121=3,G121,0)</f>
        <v>0</v>
      </c>
      <c r="BD121" s="127">
        <f>IF(AZ121=4,G121,0)</f>
        <v>0</v>
      </c>
      <c r="BE121" s="127">
        <f>IF(AZ121=5,G121,0)</f>
        <v>0</v>
      </c>
      <c r="CA121" s="158">
        <v>1</v>
      </c>
      <c r="CB121" s="158">
        <v>7</v>
      </c>
      <c r="CZ121" s="127">
        <v>3.0000000000000001E-5</v>
      </c>
    </row>
    <row r="122" spans="1:104" x14ac:dyDescent="0.2">
      <c r="A122" s="152">
        <v>34</v>
      </c>
      <c r="B122" s="153" t="s">
        <v>219</v>
      </c>
      <c r="C122" s="154" t="s">
        <v>220</v>
      </c>
      <c r="D122" s="155" t="s">
        <v>166</v>
      </c>
      <c r="E122" s="156">
        <v>1</v>
      </c>
      <c r="F122" s="156">
        <v>0</v>
      </c>
      <c r="G122" s="157">
        <f>E122*F122</f>
        <v>0</v>
      </c>
      <c r="O122" s="151">
        <v>2</v>
      </c>
      <c r="AA122" s="127">
        <v>12</v>
      </c>
      <c r="AB122" s="127">
        <v>1</v>
      </c>
      <c r="AC122" s="127">
        <v>32</v>
      </c>
      <c r="AZ122" s="127">
        <v>2</v>
      </c>
      <c r="BA122" s="127">
        <f>IF(AZ122=1,G122,0)</f>
        <v>0</v>
      </c>
      <c r="BB122" s="127">
        <f>IF(AZ122=2,G122,0)</f>
        <v>0</v>
      </c>
      <c r="BC122" s="127">
        <f>IF(AZ122=3,G122,0)</f>
        <v>0</v>
      </c>
      <c r="BD122" s="127">
        <f>IF(AZ122=4,G122,0)</f>
        <v>0</v>
      </c>
      <c r="BE122" s="127">
        <f>IF(AZ122=5,G122,0)</f>
        <v>0</v>
      </c>
      <c r="CA122" s="158">
        <v>12</v>
      </c>
      <c r="CB122" s="158">
        <v>1</v>
      </c>
      <c r="CZ122" s="127">
        <v>1.9400000000000001E-3</v>
      </c>
    </row>
    <row r="123" spans="1:104" x14ac:dyDescent="0.2">
      <c r="A123" s="159"/>
      <c r="B123" s="160"/>
      <c r="C123" s="204" t="s">
        <v>221</v>
      </c>
      <c r="D123" s="205"/>
      <c r="E123" s="205"/>
      <c r="F123" s="205"/>
      <c r="G123" s="206"/>
      <c r="L123" s="161" t="s">
        <v>221</v>
      </c>
      <c r="O123" s="151">
        <v>3</v>
      </c>
    </row>
    <row r="124" spans="1:104" x14ac:dyDescent="0.2">
      <c r="A124" s="159"/>
      <c r="B124" s="160"/>
      <c r="C124" s="204" t="s">
        <v>222</v>
      </c>
      <c r="D124" s="205"/>
      <c r="E124" s="205"/>
      <c r="F124" s="205"/>
      <c r="G124" s="206"/>
      <c r="L124" s="161" t="s">
        <v>222</v>
      </c>
      <c r="O124" s="151">
        <v>3</v>
      </c>
    </row>
    <row r="125" spans="1:104" x14ac:dyDescent="0.2">
      <c r="A125" s="159"/>
      <c r="B125" s="160"/>
      <c r="C125" s="204" t="s">
        <v>223</v>
      </c>
      <c r="D125" s="205"/>
      <c r="E125" s="205"/>
      <c r="F125" s="205"/>
      <c r="G125" s="206"/>
      <c r="L125" s="161" t="s">
        <v>223</v>
      </c>
      <c r="O125" s="151">
        <v>3</v>
      </c>
    </row>
    <row r="126" spans="1:104" x14ac:dyDescent="0.2">
      <c r="A126" s="152">
        <v>35</v>
      </c>
      <c r="B126" s="153" t="s">
        <v>224</v>
      </c>
      <c r="C126" s="154" t="s">
        <v>225</v>
      </c>
      <c r="D126" s="155" t="s">
        <v>56</v>
      </c>
      <c r="E126" s="156">
        <v>0.68</v>
      </c>
      <c r="F126" s="156">
        <v>0</v>
      </c>
      <c r="G126" s="157">
        <f>E126*F126</f>
        <v>0</v>
      </c>
      <c r="O126" s="151">
        <v>2</v>
      </c>
      <c r="AA126" s="127">
        <v>7</v>
      </c>
      <c r="AB126" s="127">
        <v>1002</v>
      </c>
      <c r="AC126" s="127">
        <v>5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7</v>
      </c>
      <c r="CB126" s="158">
        <v>1002</v>
      </c>
      <c r="CZ126" s="127">
        <v>0</v>
      </c>
    </row>
    <row r="127" spans="1:104" x14ac:dyDescent="0.2">
      <c r="A127" s="166"/>
      <c r="B127" s="167" t="s">
        <v>68</v>
      </c>
      <c r="C127" s="168" t="str">
        <f>CONCATENATE(B120," ",C120)</f>
        <v>724 Strojní vybavení</v>
      </c>
      <c r="D127" s="169"/>
      <c r="E127" s="170"/>
      <c r="F127" s="171"/>
      <c r="G127" s="172">
        <f>SUM(G120:G126)</f>
        <v>0</v>
      </c>
      <c r="O127" s="151">
        <v>4</v>
      </c>
      <c r="BA127" s="173">
        <f>SUM(BA120:BA126)</f>
        <v>0</v>
      </c>
      <c r="BB127" s="173">
        <f>SUM(BB120:BB126)</f>
        <v>0</v>
      </c>
      <c r="BC127" s="173">
        <f>SUM(BC120:BC126)</f>
        <v>0</v>
      </c>
      <c r="BD127" s="173">
        <f>SUM(BD120:BD126)</f>
        <v>0</v>
      </c>
      <c r="BE127" s="173">
        <f>SUM(BE120:BE126)</f>
        <v>0</v>
      </c>
    </row>
    <row r="128" spans="1:104" x14ac:dyDescent="0.2">
      <c r="A128" s="144" t="s">
        <v>65</v>
      </c>
      <c r="B128" s="145" t="s">
        <v>226</v>
      </c>
      <c r="C128" s="146" t="s">
        <v>227</v>
      </c>
      <c r="D128" s="147"/>
      <c r="E128" s="148"/>
      <c r="F128" s="148"/>
      <c r="G128" s="149"/>
      <c r="H128" s="150"/>
      <c r="I128" s="150"/>
      <c r="O128" s="151">
        <v>1</v>
      </c>
    </row>
    <row r="129" spans="1:104" x14ac:dyDescent="0.2">
      <c r="A129" s="152">
        <v>36</v>
      </c>
      <c r="B129" s="153" t="s">
        <v>228</v>
      </c>
      <c r="C129" s="154" t="s">
        <v>229</v>
      </c>
      <c r="D129" s="155" t="s">
        <v>214</v>
      </c>
      <c r="E129" s="156">
        <v>1.94556</v>
      </c>
      <c r="F129" s="156">
        <v>0</v>
      </c>
      <c r="G129" s="157">
        <f t="shared" ref="G129:G136" si="6">E129*F129</f>
        <v>0</v>
      </c>
      <c r="O129" s="151">
        <v>2</v>
      </c>
      <c r="AA129" s="127">
        <v>8</v>
      </c>
      <c r="AB129" s="127">
        <v>1</v>
      </c>
      <c r="AC129" s="127">
        <v>3</v>
      </c>
      <c r="AZ129" s="127">
        <v>1</v>
      </c>
      <c r="BA129" s="127">
        <f t="shared" ref="BA129:BA136" si="7">IF(AZ129=1,G129,0)</f>
        <v>0</v>
      </c>
      <c r="BB129" s="127">
        <f t="shared" ref="BB129:BB136" si="8">IF(AZ129=2,G129,0)</f>
        <v>0</v>
      </c>
      <c r="BC129" s="127">
        <f t="shared" ref="BC129:BC136" si="9">IF(AZ129=3,G129,0)</f>
        <v>0</v>
      </c>
      <c r="BD129" s="127">
        <f t="shared" ref="BD129:BD136" si="10">IF(AZ129=4,G129,0)</f>
        <v>0</v>
      </c>
      <c r="BE129" s="127">
        <f t="shared" ref="BE129:BE136" si="11">IF(AZ129=5,G129,0)</f>
        <v>0</v>
      </c>
      <c r="CA129" s="158">
        <v>8</v>
      </c>
      <c r="CB129" s="158">
        <v>1</v>
      </c>
      <c r="CZ129" s="127">
        <v>0</v>
      </c>
    </row>
    <row r="130" spans="1:104" x14ac:dyDescent="0.2">
      <c r="A130" s="152">
        <v>37</v>
      </c>
      <c r="B130" s="153" t="s">
        <v>230</v>
      </c>
      <c r="C130" s="154" t="s">
        <v>231</v>
      </c>
      <c r="D130" s="155" t="s">
        <v>214</v>
      </c>
      <c r="E130" s="156">
        <v>3.8911199999999999</v>
      </c>
      <c r="F130" s="156">
        <v>0</v>
      </c>
      <c r="G130" s="157">
        <f t="shared" si="6"/>
        <v>0</v>
      </c>
      <c r="O130" s="151">
        <v>2</v>
      </c>
      <c r="AA130" s="127">
        <v>8</v>
      </c>
      <c r="AB130" s="127">
        <v>0</v>
      </c>
      <c r="AC130" s="127">
        <v>3</v>
      </c>
      <c r="AZ130" s="127">
        <v>1</v>
      </c>
      <c r="BA130" s="127">
        <f t="shared" si="7"/>
        <v>0</v>
      </c>
      <c r="BB130" s="127">
        <f t="shared" si="8"/>
        <v>0</v>
      </c>
      <c r="BC130" s="127">
        <f t="shared" si="9"/>
        <v>0</v>
      </c>
      <c r="BD130" s="127">
        <f t="shared" si="10"/>
        <v>0</v>
      </c>
      <c r="BE130" s="127">
        <f t="shared" si="11"/>
        <v>0</v>
      </c>
      <c r="CA130" s="158">
        <v>8</v>
      </c>
      <c r="CB130" s="158">
        <v>0</v>
      </c>
      <c r="CZ130" s="127">
        <v>0</v>
      </c>
    </row>
    <row r="131" spans="1:104" x14ac:dyDescent="0.2">
      <c r="A131" s="152">
        <v>38</v>
      </c>
      <c r="B131" s="153" t="s">
        <v>232</v>
      </c>
      <c r="C131" s="154" t="s">
        <v>233</v>
      </c>
      <c r="D131" s="155" t="s">
        <v>214</v>
      </c>
      <c r="E131" s="156">
        <v>36.96564</v>
      </c>
      <c r="F131" s="156">
        <v>0</v>
      </c>
      <c r="G131" s="157">
        <f t="shared" si="6"/>
        <v>0</v>
      </c>
      <c r="O131" s="151">
        <v>2</v>
      </c>
      <c r="AA131" s="127">
        <v>8</v>
      </c>
      <c r="AB131" s="127">
        <v>1</v>
      </c>
      <c r="AC131" s="127">
        <v>3</v>
      </c>
      <c r="AZ131" s="127">
        <v>1</v>
      </c>
      <c r="BA131" s="127">
        <f t="shared" si="7"/>
        <v>0</v>
      </c>
      <c r="BB131" s="127">
        <f t="shared" si="8"/>
        <v>0</v>
      </c>
      <c r="BC131" s="127">
        <f t="shared" si="9"/>
        <v>0</v>
      </c>
      <c r="BD131" s="127">
        <f t="shared" si="10"/>
        <v>0</v>
      </c>
      <c r="BE131" s="127">
        <f t="shared" si="11"/>
        <v>0</v>
      </c>
      <c r="CA131" s="158">
        <v>8</v>
      </c>
      <c r="CB131" s="158">
        <v>1</v>
      </c>
      <c r="CZ131" s="127">
        <v>0</v>
      </c>
    </row>
    <row r="132" spans="1:104" x14ac:dyDescent="0.2">
      <c r="A132" s="152">
        <v>39</v>
      </c>
      <c r="B132" s="153" t="s">
        <v>234</v>
      </c>
      <c r="C132" s="154" t="s">
        <v>235</v>
      </c>
      <c r="D132" s="155" t="s">
        <v>214</v>
      </c>
      <c r="E132" s="156">
        <v>1.94556</v>
      </c>
      <c r="F132" s="156">
        <v>0</v>
      </c>
      <c r="G132" s="157">
        <f t="shared" si="6"/>
        <v>0</v>
      </c>
      <c r="O132" s="151">
        <v>2</v>
      </c>
      <c r="AA132" s="127">
        <v>8</v>
      </c>
      <c r="AB132" s="127">
        <v>1</v>
      </c>
      <c r="AC132" s="127">
        <v>3</v>
      </c>
      <c r="AZ132" s="127">
        <v>1</v>
      </c>
      <c r="BA132" s="127">
        <f t="shared" si="7"/>
        <v>0</v>
      </c>
      <c r="BB132" s="127">
        <f t="shared" si="8"/>
        <v>0</v>
      </c>
      <c r="BC132" s="127">
        <f t="shared" si="9"/>
        <v>0</v>
      </c>
      <c r="BD132" s="127">
        <f t="shared" si="10"/>
        <v>0</v>
      </c>
      <c r="BE132" s="127">
        <f t="shared" si="11"/>
        <v>0</v>
      </c>
      <c r="CA132" s="158">
        <v>8</v>
      </c>
      <c r="CB132" s="158">
        <v>1</v>
      </c>
      <c r="CZ132" s="127">
        <v>0</v>
      </c>
    </row>
    <row r="133" spans="1:104" x14ac:dyDescent="0.2">
      <c r="A133" s="152">
        <v>40</v>
      </c>
      <c r="B133" s="153" t="s">
        <v>236</v>
      </c>
      <c r="C133" s="154" t="s">
        <v>237</v>
      </c>
      <c r="D133" s="155" t="s">
        <v>214</v>
      </c>
      <c r="E133" s="156">
        <v>1.94556</v>
      </c>
      <c r="F133" s="156">
        <v>0</v>
      </c>
      <c r="G133" s="157">
        <f t="shared" si="6"/>
        <v>0</v>
      </c>
      <c r="O133" s="151">
        <v>2</v>
      </c>
      <c r="AA133" s="127">
        <v>8</v>
      </c>
      <c r="AB133" s="127">
        <v>0</v>
      </c>
      <c r="AC133" s="127">
        <v>3</v>
      </c>
      <c r="AZ133" s="127">
        <v>1</v>
      </c>
      <c r="BA133" s="127">
        <f t="shared" si="7"/>
        <v>0</v>
      </c>
      <c r="BB133" s="127">
        <f t="shared" si="8"/>
        <v>0</v>
      </c>
      <c r="BC133" s="127">
        <f t="shared" si="9"/>
        <v>0</v>
      </c>
      <c r="BD133" s="127">
        <f t="shared" si="10"/>
        <v>0</v>
      </c>
      <c r="BE133" s="127">
        <f t="shared" si="11"/>
        <v>0</v>
      </c>
      <c r="CA133" s="158">
        <v>8</v>
      </c>
      <c r="CB133" s="158">
        <v>0</v>
      </c>
      <c r="CZ133" s="127">
        <v>0</v>
      </c>
    </row>
    <row r="134" spans="1:104" x14ac:dyDescent="0.2">
      <c r="A134" s="152">
        <v>41</v>
      </c>
      <c r="B134" s="153" t="s">
        <v>238</v>
      </c>
      <c r="C134" s="154" t="s">
        <v>239</v>
      </c>
      <c r="D134" s="155" t="s">
        <v>214</v>
      </c>
      <c r="E134" s="156">
        <v>46.693440000000002</v>
      </c>
      <c r="F134" s="156">
        <v>0</v>
      </c>
      <c r="G134" s="157">
        <f t="shared" si="6"/>
        <v>0</v>
      </c>
      <c r="O134" s="151">
        <v>2</v>
      </c>
      <c r="AA134" s="127">
        <v>8</v>
      </c>
      <c r="AB134" s="127">
        <v>0</v>
      </c>
      <c r="AC134" s="127">
        <v>3</v>
      </c>
      <c r="AZ134" s="127">
        <v>1</v>
      </c>
      <c r="BA134" s="127">
        <f t="shared" si="7"/>
        <v>0</v>
      </c>
      <c r="BB134" s="127">
        <f t="shared" si="8"/>
        <v>0</v>
      </c>
      <c r="BC134" s="127">
        <f t="shared" si="9"/>
        <v>0</v>
      </c>
      <c r="BD134" s="127">
        <f t="shared" si="10"/>
        <v>0</v>
      </c>
      <c r="BE134" s="127">
        <f t="shared" si="11"/>
        <v>0</v>
      </c>
      <c r="CA134" s="158">
        <v>8</v>
      </c>
      <c r="CB134" s="158">
        <v>0</v>
      </c>
      <c r="CZ134" s="127">
        <v>0</v>
      </c>
    </row>
    <row r="135" spans="1:104" x14ac:dyDescent="0.2">
      <c r="A135" s="152">
        <v>42</v>
      </c>
      <c r="B135" s="153" t="s">
        <v>240</v>
      </c>
      <c r="C135" s="154" t="s">
        <v>241</v>
      </c>
      <c r="D135" s="155" t="s">
        <v>214</v>
      </c>
      <c r="E135" s="156">
        <v>1.94556</v>
      </c>
      <c r="F135" s="156">
        <v>0</v>
      </c>
      <c r="G135" s="157">
        <f t="shared" si="6"/>
        <v>0</v>
      </c>
      <c r="O135" s="151">
        <v>2</v>
      </c>
      <c r="AA135" s="127">
        <v>8</v>
      </c>
      <c r="AB135" s="127">
        <v>0</v>
      </c>
      <c r="AC135" s="127">
        <v>3</v>
      </c>
      <c r="AZ135" s="127">
        <v>1</v>
      </c>
      <c r="BA135" s="127">
        <f t="shared" si="7"/>
        <v>0</v>
      </c>
      <c r="BB135" s="127">
        <f t="shared" si="8"/>
        <v>0</v>
      </c>
      <c r="BC135" s="127">
        <f t="shared" si="9"/>
        <v>0</v>
      </c>
      <c r="BD135" s="127">
        <f t="shared" si="10"/>
        <v>0</v>
      </c>
      <c r="BE135" s="127">
        <f t="shared" si="11"/>
        <v>0</v>
      </c>
      <c r="CA135" s="158">
        <v>8</v>
      </c>
      <c r="CB135" s="158">
        <v>0</v>
      </c>
      <c r="CZ135" s="127">
        <v>0</v>
      </c>
    </row>
    <row r="136" spans="1:104" x14ac:dyDescent="0.2">
      <c r="A136" s="152">
        <v>43</v>
      </c>
      <c r="B136" s="153" t="s">
        <v>242</v>
      </c>
      <c r="C136" s="154" t="s">
        <v>243</v>
      </c>
      <c r="D136" s="155" t="s">
        <v>214</v>
      </c>
      <c r="E136" s="156">
        <v>1.94556</v>
      </c>
      <c r="F136" s="156">
        <v>0</v>
      </c>
      <c r="G136" s="157">
        <f t="shared" si="6"/>
        <v>0</v>
      </c>
      <c r="O136" s="151">
        <v>2</v>
      </c>
      <c r="AA136" s="127">
        <v>8</v>
      </c>
      <c r="AB136" s="127">
        <v>0</v>
      </c>
      <c r="AC136" s="127">
        <v>3</v>
      </c>
      <c r="AZ136" s="127">
        <v>1</v>
      </c>
      <c r="BA136" s="127">
        <f t="shared" si="7"/>
        <v>0</v>
      </c>
      <c r="BB136" s="127">
        <f t="shared" si="8"/>
        <v>0</v>
      </c>
      <c r="BC136" s="127">
        <f t="shared" si="9"/>
        <v>0</v>
      </c>
      <c r="BD136" s="127">
        <f t="shared" si="10"/>
        <v>0</v>
      </c>
      <c r="BE136" s="127">
        <f t="shared" si="11"/>
        <v>0</v>
      </c>
      <c r="CA136" s="158">
        <v>8</v>
      </c>
      <c r="CB136" s="158">
        <v>0</v>
      </c>
      <c r="CZ136" s="127">
        <v>0</v>
      </c>
    </row>
    <row r="137" spans="1:104" x14ac:dyDescent="0.2">
      <c r="A137" s="166"/>
      <c r="B137" s="167" t="s">
        <v>68</v>
      </c>
      <c r="C137" s="168" t="str">
        <f>CONCATENATE(B128," ",C128)</f>
        <v>D96 Přesuny suti a vybouraných hmot</v>
      </c>
      <c r="D137" s="169"/>
      <c r="E137" s="170"/>
      <c r="F137" s="171"/>
      <c r="G137" s="172">
        <f>SUM(G128:G136)</f>
        <v>0</v>
      </c>
      <c r="O137" s="151">
        <v>4</v>
      </c>
      <c r="BA137" s="173">
        <f>SUM(BA128:BA136)</f>
        <v>0</v>
      </c>
      <c r="BB137" s="173">
        <f>SUM(BB128:BB136)</f>
        <v>0</v>
      </c>
      <c r="BC137" s="173">
        <f>SUM(BC128:BC136)</f>
        <v>0</v>
      </c>
      <c r="BD137" s="173">
        <f>SUM(BD128:BD136)</f>
        <v>0</v>
      </c>
      <c r="BE137" s="173">
        <f>SUM(BE128:BE136)</f>
        <v>0</v>
      </c>
    </row>
    <row r="138" spans="1:104" x14ac:dyDescent="0.2">
      <c r="E138" s="127"/>
    </row>
    <row r="139" spans="1:104" x14ac:dyDescent="0.2">
      <c r="E139" s="127"/>
    </row>
    <row r="140" spans="1:104" x14ac:dyDescent="0.2">
      <c r="E140" s="127"/>
    </row>
    <row r="141" spans="1:104" x14ac:dyDescent="0.2">
      <c r="E141" s="127"/>
    </row>
    <row r="142" spans="1:104" x14ac:dyDescent="0.2">
      <c r="E142" s="127"/>
    </row>
    <row r="143" spans="1:104" x14ac:dyDescent="0.2">
      <c r="E143" s="127"/>
    </row>
    <row r="144" spans="1:104" x14ac:dyDescent="0.2">
      <c r="E144" s="127"/>
    </row>
    <row r="145" spans="5:5" x14ac:dyDescent="0.2">
      <c r="E145" s="127"/>
    </row>
    <row r="146" spans="5:5" x14ac:dyDescent="0.2">
      <c r="E146" s="127"/>
    </row>
    <row r="147" spans="5:5" x14ac:dyDescent="0.2">
      <c r="E147" s="127"/>
    </row>
    <row r="148" spans="5:5" x14ac:dyDescent="0.2">
      <c r="E148" s="127"/>
    </row>
    <row r="149" spans="5:5" x14ac:dyDescent="0.2">
      <c r="E149" s="127"/>
    </row>
    <row r="150" spans="5:5" x14ac:dyDescent="0.2">
      <c r="E150" s="127"/>
    </row>
    <row r="151" spans="5:5" x14ac:dyDescent="0.2">
      <c r="E151" s="127"/>
    </row>
    <row r="152" spans="5:5" x14ac:dyDescent="0.2">
      <c r="E152" s="127"/>
    </row>
    <row r="153" spans="5:5" x14ac:dyDescent="0.2">
      <c r="E153" s="127"/>
    </row>
    <row r="154" spans="5:5" x14ac:dyDescent="0.2">
      <c r="E154" s="127"/>
    </row>
    <row r="155" spans="5:5" x14ac:dyDescent="0.2">
      <c r="E155" s="127"/>
    </row>
    <row r="156" spans="5:5" x14ac:dyDescent="0.2">
      <c r="E156" s="127"/>
    </row>
    <row r="157" spans="5:5" x14ac:dyDescent="0.2">
      <c r="E157" s="127"/>
    </row>
    <row r="158" spans="5:5" x14ac:dyDescent="0.2">
      <c r="E158" s="127"/>
    </row>
    <row r="159" spans="5:5" x14ac:dyDescent="0.2">
      <c r="E159" s="127"/>
    </row>
    <row r="160" spans="5:5" x14ac:dyDescent="0.2">
      <c r="E160" s="127"/>
    </row>
    <row r="161" spans="1:7" x14ac:dyDescent="0.2">
      <c r="A161" s="174"/>
      <c r="B161" s="174"/>
      <c r="C161" s="174"/>
      <c r="D161" s="174"/>
      <c r="E161" s="174"/>
      <c r="F161" s="174"/>
      <c r="G161" s="174"/>
    </row>
    <row r="162" spans="1:7" x14ac:dyDescent="0.2">
      <c r="A162" s="174"/>
      <c r="B162" s="174"/>
      <c r="C162" s="174"/>
      <c r="D162" s="174"/>
      <c r="E162" s="174"/>
      <c r="F162" s="174"/>
      <c r="G162" s="174"/>
    </row>
    <row r="163" spans="1:7" x14ac:dyDescent="0.2">
      <c r="A163" s="174"/>
      <c r="B163" s="174"/>
      <c r="C163" s="174"/>
      <c r="D163" s="174"/>
      <c r="E163" s="174"/>
      <c r="F163" s="174"/>
      <c r="G163" s="174"/>
    </row>
    <row r="164" spans="1:7" x14ac:dyDescent="0.2">
      <c r="A164" s="174"/>
      <c r="B164" s="174"/>
      <c r="C164" s="174"/>
      <c r="D164" s="174"/>
      <c r="E164" s="174"/>
      <c r="F164" s="174"/>
      <c r="G164" s="174"/>
    </row>
    <row r="165" spans="1:7" x14ac:dyDescent="0.2">
      <c r="E165" s="127"/>
    </row>
    <row r="166" spans="1:7" x14ac:dyDescent="0.2">
      <c r="E166" s="127"/>
    </row>
    <row r="167" spans="1:7" x14ac:dyDescent="0.2">
      <c r="E167" s="127"/>
    </row>
    <row r="168" spans="1:7" x14ac:dyDescent="0.2">
      <c r="E168" s="127"/>
    </row>
    <row r="169" spans="1:7" x14ac:dyDescent="0.2">
      <c r="E169" s="127"/>
    </row>
    <row r="170" spans="1:7" x14ac:dyDescent="0.2">
      <c r="E170" s="127"/>
    </row>
    <row r="171" spans="1:7" x14ac:dyDescent="0.2">
      <c r="E171" s="127"/>
    </row>
    <row r="172" spans="1:7" x14ac:dyDescent="0.2">
      <c r="E172" s="127"/>
    </row>
    <row r="173" spans="1:7" x14ac:dyDescent="0.2">
      <c r="E173" s="127"/>
    </row>
    <row r="174" spans="1:7" x14ac:dyDescent="0.2">
      <c r="E174" s="127"/>
    </row>
    <row r="175" spans="1:7" x14ac:dyDescent="0.2">
      <c r="E175" s="127"/>
    </row>
    <row r="176" spans="1:7" x14ac:dyDescent="0.2">
      <c r="E176" s="127"/>
    </row>
    <row r="177" spans="5:5" x14ac:dyDescent="0.2">
      <c r="E177" s="127"/>
    </row>
    <row r="178" spans="5:5" x14ac:dyDescent="0.2">
      <c r="E178" s="127"/>
    </row>
    <row r="179" spans="5:5" x14ac:dyDescent="0.2">
      <c r="E179" s="127"/>
    </row>
    <row r="180" spans="5:5" x14ac:dyDescent="0.2">
      <c r="E180" s="127"/>
    </row>
    <row r="181" spans="5:5" x14ac:dyDescent="0.2">
      <c r="E181" s="127"/>
    </row>
    <row r="182" spans="5:5" x14ac:dyDescent="0.2">
      <c r="E182" s="127"/>
    </row>
    <row r="183" spans="5:5" x14ac:dyDescent="0.2">
      <c r="E183" s="127"/>
    </row>
    <row r="184" spans="5:5" x14ac:dyDescent="0.2">
      <c r="E184" s="127"/>
    </row>
    <row r="185" spans="5:5" x14ac:dyDescent="0.2">
      <c r="E185" s="127"/>
    </row>
    <row r="186" spans="5:5" x14ac:dyDescent="0.2">
      <c r="E186" s="127"/>
    </row>
    <row r="187" spans="5:5" x14ac:dyDescent="0.2">
      <c r="E187" s="127"/>
    </row>
    <row r="188" spans="5:5" x14ac:dyDescent="0.2">
      <c r="E188" s="127"/>
    </row>
    <row r="189" spans="5:5" x14ac:dyDescent="0.2">
      <c r="E189" s="127"/>
    </row>
    <row r="190" spans="5:5" x14ac:dyDescent="0.2">
      <c r="E190" s="127"/>
    </row>
    <row r="191" spans="5:5" x14ac:dyDescent="0.2">
      <c r="E191" s="127"/>
    </row>
    <row r="192" spans="5:5" x14ac:dyDescent="0.2">
      <c r="E192" s="127"/>
    </row>
    <row r="193" spans="1:7" x14ac:dyDescent="0.2">
      <c r="E193" s="127"/>
    </row>
    <row r="194" spans="1:7" x14ac:dyDescent="0.2">
      <c r="E194" s="127"/>
    </row>
    <row r="195" spans="1:7" x14ac:dyDescent="0.2">
      <c r="E195" s="127"/>
    </row>
    <row r="196" spans="1:7" x14ac:dyDescent="0.2">
      <c r="A196" s="175"/>
      <c r="B196" s="175"/>
    </row>
    <row r="197" spans="1:7" x14ac:dyDescent="0.2">
      <c r="A197" s="174"/>
      <c r="B197" s="174"/>
      <c r="C197" s="177"/>
      <c r="D197" s="177"/>
      <c r="E197" s="178"/>
      <c r="F197" s="177"/>
      <c r="G197" s="179"/>
    </row>
    <row r="198" spans="1:7" x14ac:dyDescent="0.2">
      <c r="A198" s="180"/>
      <c r="B198" s="180"/>
      <c r="C198" s="174"/>
      <c r="D198" s="174"/>
      <c r="E198" s="181"/>
      <c r="F198" s="174"/>
      <c r="G198" s="174"/>
    </row>
    <row r="199" spans="1:7" x14ac:dyDescent="0.2">
      <c r="A199" s="174"/>
      <c r="B199" s="174"/>
      <c r="C199" s="174"/>
      <c r="D199" s="174"/>
      <c r="E199" s="181"/>
      <c r="F199" s="174"/>
      <c r="G199" s="174"/>
    </row>
    <row r="200" spans="1:7" x14ac:dyDescent="0.2">
      <c r="A200" s="174"/>
      <c r="B200" s="174"/>
      <c r="C200" s="174"/>
      <c r="D200" s="174"/>
      <c r="E200" s="181"/>
      <c r="F200" s="174"/>
      <c r="G200" s="174"/>
    </row>
    <row r="201" spans="1:7" x14ac:dyDescent="0.2">
      <c r="A201" s="174"/>
      <c r="B201" s="174"/>
      <c r="C201" s="174"/>
      <c r="D201" s="174"/>
      <c r="E201" s="181"/>
      <c r="F201" s="174"/>
      <c r="G201" s="174"/>
    </row>
    <row r="202" spans="1:7" x14ac:dyDescent="0.2">
      <c r="A202" s="174"/>
      <c r="B202" s="174"/>
      <c r="C202" s="174"/>
      <c r="D202" s="174"/>
      <c r="E202" s="181"/>
      <c r="F202" s="174"/>
      <c r="G202" s="174"/>
    </row>
    <row r="203" spans="1:7" x14ac:dyDescent="0.2">
      <c r="A203" s="174"/>
      <c r="B203" s="174"/>
      <c r="C203" s="174"/>
      <c r="D203" s="174"/>
      <c r="E203" s="181"/>
      <c r="F203" s="174"/>
      <c r="G203" s="174"/>
    </row>
    <row r="204" spans="1:7" x14ac:dyDescent="0.2">
      <c r="A204" s="174"/>
      <c r="B204" s="174"/>
      <c r="C204" s="174"/>
      <c r="D204" s="174"/>
      <c r="E204" s="181"/>
      <c r="F204" s="174"/>
      <c r="G204" s="174"/>
    </row>
    <row r="205" spans="1:7" x14ac:dyDescent="0.2">
      <c r="A205" s="174"/>
      <c r="B205" s="174"/>
      <c r="C205" s="174"/>
      <c r="D205" s="174"/>
      <c r="E205" s="181"/>
      <c r="F205" s="174"/>
      <c r="G205" s="174"/>
    </row>
    <row r="206" spans="1:7" x14ac:dyDescent="0.2">
      <c r="A206" s="174"/>
      <c r="B206" s="174"/>
      <c r="C206" s="174"/>
      <c r="D206" s="174"/>
      <c r="E206" s="181"/>
      <c r="F206" s="174"/>
      <c r="G206" s="174"/>
    </row>
    <row r="207" spans="1:7" x14ac:dyDescent="0.2">
      <c r="A207" s="174"/>
      <c r="B207" s="174"/>
      <c r="C207" s="174"/>
      <c r="D207" s="174"/>
      <c r="E207" s="181"/>
      <c r="F207" s="174"/>
      <c r="G207" s="174"/>
    </row>
    <row r="208" spans="1:7" x14ac:dyDescent="0.2">
      <c r="A208" s="174"/>
      <c r="B208" s="174"/>
      <c r="C208" s="174"/>
      <c r="D208" s="174"/>
      <c r="E208" s="181"/>
      <c r="F208" s="174"/>
      <c r="G208" s="174"/>
    </row>
    <row r="209" spans="1:7" x14ac:dyDescent="0.2">
      <c r="A209" s="174"/>
      <c r="B209" s="174"/>
      <c r="C209" s="174"/>
      <c r="D209" s="174"/>
      <c r="E209" s="181"/>
      <c r="F209" s="174"/>
      <c r="G209" s="174"/>
    </row>
    <row r="210" spans="1:7" x14ac:dyDescent="0.2">
      <c r="A210" s="174"/>
      <c r="B210" s="174"/>
      <c r="C210" s="174"/>
      <c r="D210" s="174"/>
      <c r="E210" s="181"/>
      <c r="F210" s="174"/>
      <c r="G210" s="174"/>
    </row>
  </sheetData>
  <mergeCells count="76">
    <mergeCell ref="C22:G22"/>
    <mergeCell ref="A1:G1"/>
    <mergeCell ref="A3:B3"/>
    <mergeCell ref="A4:B4"/>
    <mergeCell ref="E4:G4"/>
    <mergeCell ref="C9:G9"/>
    <mergeCell ref="C11:G11"/>
    <mergeCell ref="C13:D13"/>
    <mergeCell ref="C14:D14"/>
    <mergeCell ref="C15:D15"/>
    <mergeCell ref="C16:D16"/>
    <mergeCell ref="C17:D17"/>
    <mergeCell ref="C20:G20"/>
    <mergeCell ref="C21:G21"/>
    <mergeCell ref="C34:G34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52:D52"/>
    <mergeCell ref="C35:G35"/>
    <mergeCell ref="C36:G36"/>
    <mergeCell ref="C37:G37"/>
    <mergeCell ref="C38:G38"/>
    <mergeCell ref="C39:G39"/>
    <mergeCell ref="C42:D42"/>
    <mergeCell ref="C45:G45"/>
    <mergeCell ref="C47:G47"/>
    <mergeCell ref="C48:D48"/>
    <mergeCell ref="C50:G50"/>
    <mergeCell ref="C51:D51"/>
    <mergeCell ref="C75:D75"/>
    <mergeCell ref="C77:G77"/>
    <mergeCell ref="C78:G78"/>
    <mergeCell ref="C53:D53"/>
    <mergeCell ref="C54:D54"/>
    <mergeCell ref="C55:D55"/>
    <mergeCell ref="C61:G61"/>
    <mergeCell ref="C62:D62"/>
    <mergeCell ref="C63:D63"/>
    <mergeCell ref="C64:D64"/>
    <mergeCell ref="C65:D65"/>
    <mergeCell ref="C66:D66"/>
    <mergeCell ref="C71:G71"/>
    <mergeCell ref="C72:G72"/>
    <mergeCell ref="C73:D73"/>
    <mergeCell ref="C74:D74"/>
    <mergeCell ref="C93:G93"/>
    <mergeCell ref="C79:D79"/>
    <mergeCell ref="C81:G81"/>
    <mergeCell ref="C82:G82"/>
    <mergeCell ref="C83:D83"/>
    <mergeCell ref="C84:D84"/>
    <mergeCell ref="C86:G86"/>
    <mergeCell ref="C88:G88"/>
    <mergeCell ref="C89:G89"/>
    <mergeCell ref="C90:G90"/>
    <mergeCell ref="C91:G91"/>
    <mergeCell ref="C92:G92"/>
    <mergeCell ref="C94:G94"/>
    <mergeCell ref="C95:G95"/>
    <mergeCell ref="C96:G96"/>
    <mergeCell ref="C99:G99"/>
    <mergeCell ref="C100:G100"/>
    <mergeCell ref="C123:G123"/>
    <mergeCell ref="C124:G124"/>
    <mergeCell ref="C125:G125"/>
    <mergeCell ref="C105:G105"/>
    <mergeCell ref="C106:G10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2016-03-15T10:51:43Z</dcterms:created>
  <dcterms:modified xsi:type="dcterms:W3CDTF">2016-03-15T12:32:25Z</dcterms:modified>
</cp:coreProperties>
</file>