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Položky!$A$1:$G$75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BE74" i="3" l="1"/>
  <c r="BD74" i="3"/>
  <c r="BC74" i="3"/>
  <c r="BB74" i="3"/>
  <c r="BA74" i="3"/>
  <c r="G74" i="3"/>
  <c r="BE73" i="3"/>
  <c r="BD73" i="3"/>
  <c r="BC73" i="3"/>
  <c r="BB73" i="3"/>
  <c r="BA73" i="3"/>
  <c r="G73" i="3"/>
  <c r="BE72" i="3"/>
  <c r="BD72" i="3"/>
  <c r="BC72" i="3"/>
  <c r="BB72" i="3"/>
  <c r="BA72" i="3"/>
  <c r="G72" i="3"/>
  <c r="BE71" i="3"/>
  <c r="BE75" i="3" s="1"/>
  <c r="I16" i="2" s="1"/>
  <c r="BD71" i="3"/>
  <c r="BC71" i="3"/>
  <c r="BC75" i="3" s="1"/>
  <c r="G16" i="2" s="1"/>
  <c r="BB71" i="3"/>
  <c r="BA71" i="3"/>
  <c r="BA75" i="3" s="1"/>
  <c r="E16" i="2" s="1"/>
  <c r="G71" i="3"/>
  <c r="B16" i="2"/>
  <c r="A16" i="2"/>
  <c r="BD75" i="3"/>
  <c r="H16" i="2" s="1"/>
  <c r="BB75" i="3"/>
  <c r="F16" i="2" s="1"/>
  <c r="G75" i="3"/>
  <c r="C75" i="3"/>
  <c r="BE68" i="3"/>
  <c r="BE69" i="3" s="1"/>
  <c r="I15" i="2" s="1"/>
  <c r="BD68" i="3"/>
  <c r="BC68" i="3"/>
  <c r="BC69" i="3" s="1"/>
  <c r="G15" i="2" s="1"/>
  <c r="BB68" i="3"/>
  <c r="BA68" i="3"/>
  <c r="BA69" i="3" s="1"/>
  <c r="E15" i="2" s="1"/>
  <c r="G68" i="3"/>
  <c r="B15" i="2"/>
  <c r="A15" i="2"/>
  <c r="BD69" i="3"/>
  <c r="H15" i="2" s="1"/>
  <c r="BB69" i="3"/>
  <c r="F15" i="2" s="1"/>
  <c r="G69" i="3"/>
  <c r="C69" i="3"/>
  <c r="BE64" i="3"/>
  <c r="BE66" i="3" s="1"/>
  <c r="I14" i="2" s="1"/>
  <c r="BD64" i="3"/>
  <c r="BC64" i="3"/>
  <c r="BC66" i="3" s="1"/>
  <c r="G14" i="2" s="1"/>
  <c r="BB64" i="3"/>
  <c r="BA64" i="3"/>
  <c r="BA66" i="3" s="1"/>
  <c r="E14" i="2" s="1"/>
  <c r="G64" i="3"/>
  <c r="B14" i="2"/>
  <c r="A14" i="2"/>
  <c r="BD66" i="3"/>
  <c r="H14" i="2" s="1"/>
  <c r="BB66" i="3"/>
  <c r="F14" i="2" s="1"/>
  <c r="G66" i="3"/>
  <c r="C66" i="3"/>
  <c r="BE61" i="3"/>
  <c r="BE62" i="3" s="1"/>
  <c r="I13" i="2" s="1"/>
  <c r="BD61" i="3"/>
  <c r="BC61" i="3"/>
  <c r="BC62" i="3" s="1"/>
  <c r="G13" i="2" s="1"/>
  <c r="BB61" i="3"/>
  <c r="BA61" i="3"/>
  <c r="BA62" i="3" s="1"/>
  <c r="E13" i="2" s="1"/>
  <c r="G61" i="3"/>
  <c r="B13" i="2"/>
  <c r="A13" i="2"/>
  <c r="BD62" i="3"/>
  <c r="H13" i="2" s="1"/>
  <c r="BB62" i="3"/>
  <c r="F13" i="2" s="1"/>
  <c r="G62" i="3"/>
  <c r="C62" i="3"/>
  <c r="BE57" i="3"/>
  <c r="BD57" i="3"/>
  <c r="BC57" i="3"/>
  <c r="BB57" i="3"/>
  <c r="BA57" i="3"/>
  <c r="G57" i="3"/>
  <c r="BE56" i="3"/>
  <c r="BD56" i="3"/>
  <c r="BC56" i="3"/>
  <c r="BB56" i="3"/>
  <c r="BA56" i="3"/>
  <c r="G56" i="3"/>
  <c r="BE55" i="3"/>
  <c r="BE59" i="3" s="1"/>
  <c r="I12" i="2" s="1"/>
  <c r="BD55" i="3"/>
  <c r="BC55" i="3"/>
  <c r="BC59" i="3" s="1"/>
  <c r="G12" i="2" s="1"/>
  <c r="BB55" i="3"/>
  <c r="BA55" i="3"/>
  <c r="BA59" i="3" s="1"/>
  <c r="E12" i="2" s="1"/>
  <c r="G55" i="3"/>
  <c r="B12" i="2"/>
  <c r="A12" i="2"/>
  <c r="BD59" i="3"/>
  <c r="H12" i="2" s="1"/>
  <c r="BB59" i="3"/>
  <c r="F12" i="2" s="1"/>
  <c r="G59" i="3"/>
  <c r="C59" i="3"/>
  <c r="BE51" i="3"/>
  <c r="BD51" i="3"/>
  <c r="BC51" i="3"/>
  <c r="BB51" i="3"/>
  <c r="BA51" i="3"/>
  <c r="G51" i="3"/>
  <c r="BE49" i="3"/>
  <c r="BD49" i="3"/>
  <c r="BC49" i="3"/>
  <c r="BB49" i="3"/>
  <c r="BA49" i="3"/>
  <c r="G49" i="3"/>
  <c r="BE47" i="3"/>
  <c r="BD47" i="3"/>
  <c r="BC47" i="3"/>
  <c r="BB47" i="3"/>
  <c r="BA47" i="3"/>
  <c r="G47" i="3"/>
  <c r="BE45" i="3"/>
  <c r="BE53" i="3" s="1"/>
  <c r="I11" i="2" s="1"/>
  <c r="BD45" i="3"/>
  <c r="BC45" i="3"/>
  <c r="BC53" i="3" s="1"/>
  <c r="G11" i="2" s="1"/>
  <c r="BB45" i="3"/>
  <c r="BA45" i="3"/>
  <c r="BA53" i="3" s="1"/>
  <c r="E11" i="2" s="1"/>
  <c r="G45" i="3"/>
  <c r="B11" i="2"/>
  <c r="A11" i="2"/>
  <c r="BD53" i="3"/>
  <c r="H11" i="2" s="1"/>
  <c r="BB53" i="3"/>
  <c r="F11" i="2" s="1"/>
  <c r="G53" i="3"/>
  <c r="C53" i="3"/>
  <c r="BE41" i="3"/>
  <c r="BD41" i="3"/>
  <c r="BC41" i="3"/>
  <c r="BB41" i="3"/>
  <c r="BA41" i="3"/>
  <c r="G41" i="3"/>
  <c r="BE39" i="3"/>
  <c r="BD39" i="3"/>
  <c r="BC39" i="3"/>
  <c r="BB39" i="3"/>
  <c r="BA39" i="3"/>
  <c r="G39" i="3"/>
  <c r="BE37" i="3"/>
  <c r="BE43" i="3" s="1"/>
  <c r="I10" i="2" s="1"/>
  <c r="BD37" i="3"/>
  <c r="BC37" i="3"/>
  <c r="BC43" i="3" s="1"/>
  <c r="G10" i="2" s="1"/>
  <c r="BB37" i="3"/>
  <c r="BA37" i="3"/>
  <c r="BA43" i="3" s="1"/>
  <c r="E10" i="2" s="1"/>
  <c r="G37" i="3"/>
  <c r="B10" i="2"/>
  <c r="A10" i="2"/>
  <c r="BD43" i="3"/>
  <c r="H10" i="2" s="1"/>
  <c r="BB43" i="3"/>
  <c r="F10" i="2" s="1"/>
  <c r="G43" i="3"/>
  <c r="C43" i="3"/>
  <c r="BE34" i="3"/>
  <c r="BD34" i="3"/>
  <c r="BC34" i="3"/>
  <c r="BB34" i="3"/>
  <c r="BA34" i="3"/>
  <c r="G34" i="3"/>
  <c r="BE32" i="3"/>
  <c r="BD32" i="3"/>
  <c r="BC32" i="3"/>
  <c r="BB32" i="3"/>
  <c r="BA32" i="3"/>
  <c r="G32" i="3"/>
  <c r="BE31" i="3"/>
  <c r="BD31" i="3"/>
  <c r="BC31" i="3"/>
  <c r="BB31" i="3"/>
  <c r="BA31" i="3"/>
  <c r="G31" i="3"/>
  <c r="BE30" i="3"/>
  <c r="BD30" i="3"/>
  <c r="BC30" i="3"/>
  <c r="BB30" i="3"/>
  <c r="BA30" i="3"/>
  <c r="G30" i="3"/>
  <c r="BE28" i="3"/>
  <c r="BD28" i="3"/>
  <c r="BC28" i="3"/>
  <c r="BB28" i="3"/>
  <c r="BA28" i="3"/>
  <c r="G28" i="3"/>
  <c r="BE27" i="3"/>
  <c r="BE35" i="3" s="1"/>
  <c r="I9" i="2" s="1"/>
  <c r="BD27" i="3"/>
  <c r="BC27" i="3"/>
  <c r="BC35" i="3" s="1"/>
  <c r="G9" i="2" s="1"/>
  <c r="BB27" i="3"/>
  <c r="BA27" i="3"/>
  <c r="BA35" i="3" s="1"/>
  <c r="E9" i="2" s="1"/>
  <c r="G27" i="3"/>
  <c r="B9" i="2"/>
  <c r="A9" i="2"/>
  <c r="BD35" i="3"/>
  <c r="H9" i="2" s="1"/>
  <c r="BB35" i="3"/>
  <c r="F9" i="2" s="1"/>
  <c r="G35" i="3"/>
  <c r="C35" i="3"/>
  <c r="BE22" i="3"/>
  <c r="BD22" i="3"/>
  <c r="BC22" i="3"/>
  <c r="BB22" i="3"/>
  <c r="BA22" i="3"/>
  <c r="G22" i="3"/>
  <c r="BE21" i="3"/>
  <c r="BD21" i="3"/>
  <c r="BC21" i="3"/>
  <c r="BB21" i="3"/>
  <c r="BA21" i="3"/>
  <c r="G21" i="3"/>
  <c r="BE19" i="3"/>
  <c r="BD19" i="3"/>
  <c r="BC19" i="3"/>
  <c r="BB19" i="3"/>
  <c r="BA19" i="3"/>
  <c r="G19" i="3"/>
  <c r="BE17" i="3"/>
  <c r="BD17" i="3"/>
  <c r="BC17" i="3"/>
  <c r="BB17" i="3"/>
  <c r="BA17" i="3"/>
  <c r="G17" i="3"/>
  <c r="BE15" i="3"/>
  <c r="BD15" i="3"/>
  <c r="BC15" i="3"/>
  <c r="BB15" i="3"/>
  <c r="BA15" i="3"/>
  <c r="G15" i="3"/>
  <c r="BE13" i="3"/>
  <c r="BD13" i="3"/>
  <c r="BC13" i="3"/>
  <c r="BB13" i="3"/>
  <c r="BA13" i="3"/>
  <c r="G13" i="3"/>
  <c r="BE11" i="3"/>
  <c r="BE25" i="3" s="1"/>
  <c r="I8" i="2" s="1"/>
  <c r="BD11" i="3"/>
  <c r="BC11" i="3"/>
  <c r="BC25" i="3" s="1"/>
  <c r="G8" i="2" s="1"/>
  <c r="BB11" i="3"/>
  <c r="BA11" i="3"/>
  <c r="BA25" i="3" s="1"/>
  <c r="E8" i="2" s="1"/>
  <c r="G11" i="3"/>
  <c r="B8" i="2"/>
  <c r="A8" i="2"/>
  <c r="BD25" i="3"/>
  <c r="H8" i="2" s="1"/>
  <c r="BB25" i="3"/>
  <c r="F8" i="2" s="1"/>
  <c r="G25" i="3"/>
  <c r="C25" i="3"/>
  <c r="BE8" i="3"/>
  <c r="BE9" i="3" s="1"/>
  <c r="I7" i="2" s="1"/>
  <c r="I17" i="2" s="1"/>
  <c r="C21" i="1" s="1"/>
  <c r="BD8" i="3"/>
  <c r="BC8" i="3"/>
  <c r="BC9" i="3" s="1"/>
  <c r="G7" i="2" s="1"/>
  <c r="G17" i="2" s="1"/>
  <c r="C18" i="1" s="1"/>
  <c r="BB8" i="3"/>
  <c r="BA8" i="3"/>
  <c r="BA9" i="3" s="1"/>
  <c r="E7" i="2" s="1"/>
  <c r="E17" i="2" s="1"/>
  <c r="C15" i="1" s="1"/>
  <c r="C19" i="1" s="1"/>
  <c r="C22" i="1" s="1"/>
  <c r="C23" i="1" s="1"/>
  <c r="F30" i="1" s="1"/>
  <c r="G8" i="3"/>
  <c r="B7" i="2"/>
  <c r="A7" i="2"/>
  <c r="BD9" i="3"/>
  <c r="H7" i="2" s="1"/>
  <c r="H17" i="2" s="1"/>
  <c r="C17" i="1" s="1"/>
  <c r="BB9" i="3"/>
  <c r="F7" i="2" s="1"/>
  <c r="F17" i="2" s="1"/>
  <c r="C16" i="1" s="1"/>
  <c r="G9" i="3"/>
  <c r="C9" i="3"/>
  <c r="E4" i="3"/>
  <c r="C4" i="3"/>
  <c r="F3" i="3"/>
  <c r="C3" i="3"/>
  <c r="H23" i="2"/>
  <c r="G23" i="1" s="1"/>
  <c r="G22" i="1" s="1"/>
  <c r="G22" i="2"/>
  <c r="I22" i="2" s="1"/>
  <c r="C2" i="2"/>
  <c r="C1" i="2"/>
  <c r="F33" i="1"/>
  <c r="C33" i="1"/>
  <c r="C31" i="1"/>
  <c r="C9" i="1"/>
  <c r="G7" i="1"/>
  <c r="D2" i="1"/>
  <c r="C2" i="1"/>
  <c r="F31" i="1" l="1"/>
  <c r="F34" i="1" s="1"/>
</calcChain>
</file>

<file path=xl/sharedStrings.xml><?xml version="1.0" encoding="utf-8"?>
<sst xmlns="http://schemas.openxmlformats.org/spreadsheetml/2006/main" count="269" uniqueCount="188">
  <si>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</si>
  <si>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</si>
  <si>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</si>
  <si>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</si>
  <si>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</si>
  <si>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</si>
  <si>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</si>
  <si>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</si>
  <si>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</si>
  <si>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</si>
  <si>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</si>
  <si>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</si>
  <si>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</si>
  <si>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</si>
  <si>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</si>
  <si>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</si>
  <si>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</si>
  <si>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</si>
  <si>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</si>
  <si>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</si>
  <si>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</si>
  <si>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</si>
  <si>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</si>
  <si>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</si>
  <si>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</si>
  <si>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</si>
  <si>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</si>
  <si>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</si>
  <si>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</si>
  <si>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</si>
  <si>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</si>
  <si>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</si>
  <si>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</si>
  <si>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</si>
  <si>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</si>
  <si>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</si>
  <si>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</si>
  <si>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</si>
  <si>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</si>
  <si>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</si>
  <si>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</si>
  <si>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</si>
  <si>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</si>
  <si>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</si>
  <si>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</si>
  <si>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</si>
  <si>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</si>
  <si>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</si>
  <si>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</si>
  <si>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</si>
  <si>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</si>
  <si>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</si>
  <si>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</si>
  <si>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</si>
  <si>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</si>
  <si>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</si>
  <si>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</si>
  <si>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</si>
  <si>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</si>
  <si>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</si>
  <si>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</si>
  <si>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</si>
  <si>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</si>
  <si>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</si>
  <si>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</si>
  <si>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</si>
  <si>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</si>
  <si>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</si>
  <si>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</si>
  <si>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</si>
  <si>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</si>
  <si>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</si>
  <si>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</si>
  <si>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</si>
  <si>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</si>
  <si>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</si>
  <si>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</si>
  <si>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</si>
  <si>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E4990/10/7</t>
  </si>
  <si>
    <t>OU a PrŠ Brno - Lomená 44</t>
  </si>
  <si>
    <t>PP 01</t>
  </si>
  <si>
    <t>parkovací plochy v areálu OU a PrŠ</t>
  </si>
  <si>
    <t>parkovací plochy v areálu</t>
  </si>
  <si>
    <t>0</t>
  </si>
  <si>
    <t>Přípravné a pomocné práce</t>
  </si>
  <si>
    <t>110001112U00</t>
  </si>
  <si>
    <t>Vytyčení inženýrských sítí v upravovaných částech a dotčeného okolí před zahájením prací</t>
  </si>
  <si>
    <t>kpl</t>
  </si>
  <si>
    <t>113107112R00</t>
  </si>
  <si>
    <t>Odstranění podkladu pl. 200 m2,směs zeminy a kameniva tl.120 mm</t>
  </si>
  <si>
    <t>m2</t>
  </si>
  <si>
    <t>141,2</t>
  </si>
  <si>
    <t>113202111R00</t>
  </si>
  <si>
    <t xml:space="preserve">Vytrhání obrub z krajníků nebo obrubníků stojatých </t>
  </si>
  <si>
    <t>m</t>
  </si>
  <si>
    <t>150/250/1000:24</t>
  </si>
  <si>
    <t>121101100R00</t>
  </si>
  <si>
    <t xml:space="preserve">Sejmutí ornice, pl. do 400 m2, přemístění do 50 m </t>
  </si>
  <si>
    <t>m3</t>
  </si>
  <si>
    <t>tl.300 mm:108*0,3</t>
  </si>
  <si>
    <t>162201102R00</t>
  </si>
  <si>
    <t>Vodorovné přemístění výkopku z hor.1-4 do 50 m na mezideponii</t>
  </si>
  <si>
    <t>141,2*0,12</t>
  </si>
  <si>
    <t>162701105R00</t>
  </si>
  <si>
    <t xml:space="preserve">Vodorovné přemístění výkopku z hor.1-4 do 10000 m </t>
  </si>
  <si>
    <t>16,944</t>
  </si>
  <si>
    <t>171204111R00</t>
  </si>
  <si>
    <t xml:space="preserve">Ulozeni výkopku vč poplatku na skládku </t>
  </si>
  <si>
    <t>181301103R00</t>
  </si>
  <si>
    <t>Rozprostření ornice, rovina, tl. 15-20 cm,do 500m2 a dosyp v okolí upravovaných ploch</t>
  </si>
  <si>
    <t>rozprostření v areálu:72</t>
  </si>
  <si>
    <t>dosyp  pro zatravnění:36</t>
  </si>
  <si>
    <t>181</t>
  </si>
  <si>
    <t>Sadové úpravy</t>
  </si>
  <si>
    <t>180402111R00</t>
  </si>
  <si>
    <t xml:space="preserve">Založení trávníku parkového výsevem v rovině </t>
  </si>
  <si>
    <t>181101102RWW</t>
  </si>
  <si>
    <t>Úprava pláně v zářezech v hor. 1-4, modelace terenu kolem upravovaných ploch</t>
  </si>
  <si>
    <t>72+36</t>
  </si>
  <si>
    <t>183403153R00</t>
  </si>
  <si>
    <t xml:space="preserve">Obdělání půdy hrabáním, v rovině </t>
  </si>
  <si>
    <t>183403161R00</t>
  </si>
  <si>
    <t xml:space="preserve">Obdělání půdy válením, v rovině </t>
  </si>
  <si>
    <t>184802111R00</t>
  </si>
  <si>
    <t>Chem. odplevelení před založ. postřikem, v rovině vč materiálu</t>
  </si>
  <si>
    <t>36</t>
  </si>
  <si>
    <t>00572410</t>
  </si>
  <si>
    <t>Směs travní parková okrasná</t>
  </si>
  <si>
    <t>kg</t>
  </si>
  <si>
    <t>46</t>
  </si>
  <si>
    <t>Zpevněné plochy</t>
  </si>
  <si>
    <t>561121115RTW</t>
  </si>
  <si>
    <t xml:space="preserve">Zhutnění podloží - terenu na hodnotu 30 MPa </t>
  </si>
  <si>
    <t>249,3440</t>
  </si>
  <si>
    <t>564261111R00</t>
  </si>
  <si>
    <t xml:space="preserve">Podklad ze štěrkopísku po zhutnění tloušťky 20 cm </t>
  </si>
  <si>
    <t>249,344</t>
  </si>
  <si>
    <t>564721110R0R</t>
  </si>
  <si>
    <t>Podklad z kameniva drc. vel. 4-8 mm,tl. 4cm Prosívka</t>
  </si>
  <si>
    <t>5</t>
  </si>
  <si>
    <t>Komunikace</t>
  </si>
  <si>
    <t>596214210U00</t>
  </si>
  <si>
    <t>Klad vegetačních dlaž tl 80 &lt;50 m2 vč dodávky</t>
  </si>
  <si>
    <t>cca 3 m upraveny řezem:18</t>
  </si>
  <si>
    <t>596215040R00</t>
  </si>
  <si>
    <t xml:space="preserve">Kladení zámkové dlažby tl. 8 cm do drtě tl. 4 cm </t>
  </si>
  <si>
    <t>90+141,2</t>
  </si>
  <si>
    <t>596215049R00</t>
  </si>
  <si>
    <t xml:space="preserve">Příplatek za více tvarů dlažby tl. 8 cm, do drtě </t>
  </si>
  <si>
    <t>část dlažby - zařezáno pod úhlem 60st:90</t>
  </si>
  <si>
    <t>59245021</t>
  </si>
  <si>
    <t>Dlažba zámková  tvar Y tl.8 cm</t>
  </si>
  <si>
    <t>s prořezem 5 %:261,66</t>
  </si>
  <si>
    <t>91</t>
  </si>
  <si>
    <t>Doplňující práce na komunikaci</t>
  </si>
  <si>
    <t>917832111RT5</t>
  </si>
  <si>
    <t>Osazení stojat. obrub. bet. bez opěry,lože z B12,5 včetně obrubníku 100/10/25</t>
  </si>
  <si>
    <t>917832111RT9</t>
  </si>
  <si>
    <t>Osazení stojat. obrub. bet. bez opěry,lože z B12,5 včetně obrubníku  100/15/25</t>
  </si>
  <si>
    <t>918101111R00</t>
  </si>
  <si>
    <t xml:space="preserve">Lože pod obrubníky nebo obruby dlažeb z B 12,5 </t>
  </si>
  <si>
    <t>(48+15)*0,25*0,25</t>
  </si>
  <si>
    <t>95</t>
  </si>
  <si>
    <t>Dokončovací konstrukce na pozemních stavbách</t>
  </si>
  <si>
    <t>952901411R00</t>
  </si>
  <si>
    <t>Vyčištění ploch po ukončení prací vč.příjezdových cest</t>
  </si>
  <si>
    <t>96</t>
  </si>
  <si>
    <t>Bourání konstrukcí</t>
  </si>
  <si>
    <t>965042241RT5</t>
  </si>
  <si>
    <t>Bourání mazanin betonových tl. nad 10 cm, nad 4 m2 sbíječka  tl. mazaniny 15 - 20 cm</t>
  </si>
  <si>
    <t>poškozená betonová plochy se sítí:(13*6+8,3*4)*0,2</t>
  </si>
  <si>
    <t>99</t>
  </si>
  <si>
    <t>Staveništní přesun hmot</t>
  </si>
  <si>
    <t>998222012R00</t>
  </si>
  <si>
    <t xml:space="preserve">Přesun hmot, zpevněné plochy, kryt z kameniva </t>
  </si>
  <si>
    <t>t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</si>
  <si>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</si>
  <si>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</si>
  <si>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</si>
  <si>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</si>
  <si>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</si>
  <si>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</si>
  <si>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979086112R00</t>
  </si>
  <si>
    <t xml:space="preserve">Nakládání nebo překládání suti a vybouraných hmot </t>
  </si>
  <si>
    <t>979999998R00</t>
  </si>
  <si>
    <t xml:space="preserve">Poplatek za skládku suti 5% příměsí </t>
  </si>
  <si>
    <t>OU a PrŠ,Brno,Lomená 44</t>
  </si>
  <si>
    <t>ing.Ivan Zbořil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</si>
</sst>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19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E4990/10/7</v>
      </c>
      <c r="D2" s="5" t="str">
        <f>Rekapitulace!G2</f>
        <v>parkovací plochy v areálu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78</v>
      </c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 t="s">
        <v>187</v>
      </c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 t="str">
        <f>Projektant</f>
        <v>ing.Ivan Zbořil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 t="s">
        <v>186</v>
      </c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 t="s">
        <v>78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/>
      <c r="E15" s="60"/>
      <c r="F15" s="61"/>
      <c r="G15" s="58"/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/>
      <c r="E16" s="62"/>
      <c r="F16" s="63"/>
      <c r="G16" s="58"/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/>
      <c r="E17" s="62"/>
      <c r="F17" s="63"/>
      <c r="G17" s="58"/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/>
      <c r="E18" s="62"/>
      <c r="F18" s="63"/>
      <c r="G18" s="58"/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/>
      <c r="E19" s="62"/>
      <c r="F19" s="63"/>
      <c r="G19" s="58"/>
    </row>
    <row r="20" spans="1:7" ht="15.95" customHeight="1" x14ac:dyDescent="0.2">
      <c r="A20" s="66"/>
      <c r="B20" s="57"/>
      <c r="C20" s="58"/>
      <c r="D20" s="8"/>
      <c r="E20" s="62"/>
      <c r="F20" s="63"/>
      <c r="G20" s="58"/>
    </row>
    <row r="21" spans="1:7" ht="15.95" customHeight="1" x14ac:dyDescent="0.2">
      <c r="A21" s="66" t="s">
        <v>30</v>
      </c>
      <c r="B21" s="57"/>
      <c r="C21" s="58">
        <f>HZS</f>
        <v>0</v>
      </c>
      <c r="D21" s="8"/>
      <c r="E21" s="62"/>
      <c r="F21" s="63"/>
      <c r="G21" s="58"/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C23-F32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ROUND(PRODUCT(F30,C31/100),0)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A22" sqref="A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7" t="s">
        <v>48</v>
      </c>
      <c r="B1" s="108"/>
      <c r="C1" s="109" t="str">
        <f>CONCATENATE(cislostavby," ",nazevstavby)</f>
        <v>E4990/10/7 OU a PrŠ Brno - Lomená 44</v>
      </c>
      <c r="D1" s="110"/>
      <c r="E1" s="111"/>
      <c r="F1" s="110"/>
      <c r="G1" s="112" t="s">
        <v>49</v>
      </c>
      <c r="H1" s="113" t="s">
        <v>78</v>
      </c>
      <c r="I1" s="114"/>
    </row>
    <row r="2" spans="1:9" ht="13.5" thickBot="1" x14ac:dyDescent="0.25">
      <c r="A2" s="115" t="s">
        <v>50</v>
      </c>
      <c r="B2" s="116"/>
      <c r="C2" s="117" t="str">
        <f>CONCATENATE(cisloobjektu," ",nazevobjektu)</f>
        <v>PP 01 parkovací plochy v areálu OU a PrŠ</v>
      </c>
      <c r="D2" s="118"/>
      <c r="E2" s="119"/>
      <c r="F2" s="118"/>
      <c r="G2" s="120" t="s">
        <v>82</v>
      </c>
      <c r="H2" s="121"/>
      <c r="I2" s="122"/>
    </row>
    <row r="3" spans="1:9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9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9" s="36" customFormat="1" x14ac:dyDescent="0.2">
      <c r="A7" s="224" t="str">
        <f>Položky!B7</f>
        <v>0</v>
      </c>
      <c r="B7" s="132" t="str">
        <f>Položky!C7</f>
        <v>Přípravné a pomocné práce</v>
      </c>
      <c r="C7" s="68"/>
      <c r="D7" s="133"/>
      <c r="E7" s="225">
        <f>Položky!BA9</f>
        <v>0</v>
      </c>
      <c r="F7" s="226">
        <f>Položky!BB9</f>
        <v>0</v>
      </c>
      <c r="G7" s="226">
        <f>Položky!BC9</f>
        <v>0</v>
      </c>
      <c r="H7" s="226">
        <f>Položky!BD9</f>
        <v>0</v>
      </c>
      <c r="I7" s="227">
        <f>Položky!BE9</f>
        <v>0</v>
      </c>
    </row>
    <row r="8" spans="1:9" s="36" customFormat="1" x14ac:dyDescent="0.2">
      <c r="A8" s="224" t="str">
        <f>Položky!B10</f>
        <v>1</v>
      </c>
      <c r="B8" s="132" t="str">
        <f>Položky!C10</f>
        <v>Zemní práce</v>
      </c>
      <c r="C8" s="68"/>
      <c r="D8" s="133"/>
      <c r="E8" s="225">
        <f>Položky!BA25</f>
        <v>0</v>
      </c>
      <c r="F8" s="226">
        <f>Položky!BB25</f>
        <v>0</v>
      </c>
      <c r="G8" s="226">
        <f>Položky!BC25</f>
        <v>0</v>
      </c>
      <c r="H8" s="226">
        <f>Položky!BD25</f>
        <v>0</v>
      </c>
      <c r="I8" s="227">
        <f>Položky!BE25</f>
        <v>0</v>
      </c>
    </row>
    <row r="9" spans="1:9" s="36" customFormat="1" x14ac:dyDescent="0.2">
      <c r="A9" s="224" t="str">
        <f>Položky!B26</f>
        <v>181</v>
      </c>
      <c r="B9" s="132" t="str">
        <f>Položky!C26</f>
        <v>Sadové úpravy</v>
      </c>
      <c r="C9" s="68"/>
      <c r="D9" s="133"/>
      <c r="E9" s="225">
        <f>Položky!BA35</f>
        <v>0</v>
      </c>
      <c r="F9" s="226">
        <f>Položky!BB35</f>
        <v>0</v>
      </c>
      <c r="G9" s="226">
        <f>Položky!BC35</f>
        <v>0</v>
      </c>
      <c r="H9" s="226">
        <f>Položky!BD35</f>
        <v>0</v>
      </c>
      <c r="I9" s="227">
        <f>Položky!BE35</f>
        <v>0</v>
      </c>
    </row>
    <row r="10" spans="1:9" s="36" customFormat="1" x14ac:dyDescent="0.2">
      <c r="A10" s="224" t="str">
        <f>Položky!B36</f>
        <v>46</v>
      </c>
      <c r="B10" s="132" t="str">
        <f>Položky!C36</f>
        <v>Zpevněné plochy</v>
      </c>
      <c r="C10" s="68"/>
      <c r="D10" s="133"/>
      <c r="E10" s="225">
        <f>Položky!BA43</f>
        <v>0</v>
      </c>
      <c r="F10" s="226">
        <f>Položky!BB43</f>
        <v>0</v>
      </c>
      <c r="G10" s="226">
        <f>Položky!BC43</f>
        <v>0</v>
      </c>
      <c r="H10" s="226">
        <f>Položky!BD43</f>
        <v>0</v>
      </c>
      <c r="I10" s="227">
        <f>Položky!BE43</f>
        <v>0</v>
      </c>
    </row>
    <row r="11" spans="1:9" s="36" customFormat="1" x14ac:dyDescent="0.2">
      <c r="A11" s="224" t="str">
        <f>Položky!B44</f>
        <v>5</v>
      </c>
      <c r="B11" s="132" t="str">
        <f>Položky!C44</f>
        <v>Komunikace</v>
      </c>
      <c r="C11" s="68"/>
      <c r="D11" s="133"/>
      <c r="E11" s="225">
        <f>Položky!BA53</f>
        <v>0</v>
      </c>
      <c r="F11" s="226">
        <f>Položky!BB53</f>
        <v>0</v>
      </c>
      <c r="G11" s="226">
        <f>Položky!BC53</f>
        <v>0</v>
      </c>
      <c r="H11" s="226">
        <f>Položky!BD53</f>
        <v>0</v>
      </c>
      <c r="I11" s="227">
        <f>Položky!BE53</f>
        <v>0</v>
      </c>
    </row>
    <row r="12" spans="1:9" s="36" customFormat="1" x14ac:dyDescent="0.2">
      <c r="A12" s="224" t="str">
        <f>Položky!B54</f>
        <v>91</v>
      </c>
      <c r="B12" s="132" t="str">
        <f>Položky!C54</f>
        <v>Doplňující práce na komunikaci</v>
      </c>
      <c r="C12" s="68"/>
      <c r="D12" s="133"/>
      <c r="E12" s="225">
        <f>Položky!BA59</f>
        <v>0</v>
      </c>
      <c r="F12" s="226">
        <f>Položky!BB59</f>
        <v>0</v>
      </c>
      <c r="G12" s="226">
        <f>Položky!BC59</f>
        <v>0</v>
      </c>
      <c r="H12" s="226">
        <f>Položky!BD59</f>
        <v>0</v>
      </c>
      <c r="I12" s="227">
        <f>Položky!BE59</f>
        <v>0</v>
      </c>
    </row>
    <row r="13" spans="1:9" s="36" customFormat="1" x14ac:dyDescent="0.2">
      <c r="A13" s="224" t="str">
        <f>Položky!B60</f>
        <v>95</v>
      </c>
      <c r="B13" s="132" t="str">
        <f>Položky!C60</f>
        <v>Dokončovací konstrukce na pozemních stavbách</v>
      </c>
      <c r="C13" s="68"/>
      <c r="D13" s="133"/>
      <c r="E13" s="225">
        <f>Položky!BA62</f>
        <v>0</v>
      </c>
      <c r="F13" s="226">
        <f>Položky!BB62</f>
        <v>0</v>
      </c>
      <c r="G13" s="226">
        <f>Položky!BC62</f>
        <v>0</v>
      </c>
      <c r="H13" s="226">
        <f>Položky!BD62</f>
        <v>0</v>
      </c>
      <c r="I13" s="227">
        <f>Položky!BE62</f>
        <v>0</v>
      </c>
    </row>
    <row r="14" spans="1:9" s="36" customFormat="1" x14ac:dyDescent="0.2">
      <c r="A14" s="224" t="str">
        <f>Položky!B63</f>
        <v>96</v>
      </c>
      <c r="B14" s="132" t="str">
        <f>Položky!C63</f>
        <v>Bourání konstrukcí</v>
      </c>
      <c r="C14" s="68"/>
      <c r="D14" s="133"/>
      <c r="E14" s="225">
        <f>Položky!BA66</f>
        <v>0</v>
      </c>
      <c r="F14" s="226">
        <f>Položky!BB66</f>
        <v>0</v>
      </c>
      <c r="G14" s="226">
        <f>Položky!BC66</f>
        <v>0</v>
      </c>
      <c r="H14" s="226">
        <f>Položky!BD66</f>
        <v>0</v>
      </c>
      <c r="I14" s="227">
        <f>Položky!BE66</f>
        <v>0</v>
      </c>
    </row>
    <row r="15" spans="1:9" s="36" customFormat="1" x14ac:dyDescent="0.2">
      <c r="A15" s="224" t="str">
        <f>Položky!B67</f>
        <v>99</v>
      </c>
      <c r="B15" s="132" t="str">
        <f>Položky!C67</f>
        <v>Staveništní přesun hmot</v>
      </c>
      <c r="C15" s="68"/>
      <c r="D15" s="133"/>
      <c r="E15" s="225">
        <f>Položky!BA69</f>
        <v>0</v>
      </c>
      <c r="F15" s="226">
        <f>Položky!BB69</f>
        <v>0</v>
      </c>
      <c r="G15" s="226">
        <f>Položky!BC69</f>
        <v>0</v>
      </c>
      <c r="H15" s="226">
        <f>Položky!BD69</f>
        <v>0</v>
      </c>
      <c r="I15" s="227">
        <f>Položky!BE69</f>
        <v>0</v>
      </c>
    </row>
    <row r="16" spans="1:9" s="36" customFormat="1" ht="13.5" thickBot="1" x14ac:dyDescent="0.25">
      <c r="A16" s="224" t="str">
        <f>Položky!B70</f>
        <v>D96</v>
      </c>
      <c r="B16" s="132" t="str">
        <f>Položky!C70</f>
        <v>Přesuny suti a vybouraných hmot</v>
      </c>
      <c r="C16" s="68"/>
      <c r="D16" s="133"/>
      <c r="E16" s="225">
        <f>Položky!BA75</f>
        <v>0</v>
      </c>
      <c r="F16" s="226">
        <f>Položky!BB75</f>
        <v>0</v>
      </c>
      <c r="G16" s="226">
        <f>Položky!BC75</f>
        <v>0</v>
      </c>
      <c r="H16" s="226">
        <f>Položky!BD75</f>
        <v>0</v>
      </c>
      <c r="I16" s="227">
        <f>Položky!BE75</f>
        <v>0</v>
      </c>
    </row>
    <row r="17" spans="1:57" s="140" customFormat="1" ht="13.5" thickBot="1" x14ac:dyDescent="0.25">
      <c r="A17" s="134"/>
      <c r="B17" s="135" t="s">
        <v>57</v>
      </c>
      <c r="C17" s="135"/>
      <c r="D17" s="136"/>
      <c r="E17" s="137">
        <f>SUM(E7:E16)</f>
        <v>0</v>
      </c>
      <c r="F17" s="138">
        <f>SUM(F7:F16)</f>
        <v>0</v>
      </c>
      <c r="G17" s="138">
        <f>SUM(G7:G16)</f>
        <v>0</v>
      </c>
      <c r="H17" s="138">
        <f>SUM(H7:H16)</f>
        <v>0</v>
      </c>
      <c r="I17" s="139">
        <f>SUM(I7:I16)</f>
        <v>0</v>
      </c>
    </row>
    <row r="18" spans="1:57" x14ac:dyDescent="0.2">
      <c r="A18" s="68"/>
      <c r="B18" s="68"/>
      <c r="C18" s="68"/>
      <c r="D18" s="68"/>
      <c r="E18" s="68"/>
      <c r="F18" s="68"/>
      <c r="G18" s="68"/>
      <c r="H18" s="68"/>
      <c r="I18" s="68"/>
    </row>
    <row r="19" spans="1:57" ht="19.5" customHeight="1" x14ac:dyDescent="0.25">
      <c r="A19" s="124" t="s">
        <v>58</v>
      </c>
      <c r="B19" s="124"/>
      <c r="C19" s="124"/>
      <c r="D19" s="124"/>
      <c r="E19" s="124"/>
      <c r="F19" s="124"/>
      <c r="G19" s="141"/>
      <c r="H19" s="124"/>
      <c r="I19" s="124"/>
      <c r="BA19" s="42"/>
      <c r="BB19" s="42"/>
      <c r="BC19" s="42"/>
      <c r="BD19" s="42"/>
      <c r="BE19" s="42"/>
    </row>
    <row r="20" spans="1:57" ht="13.5" thickBot="1" x14ac:dyDescent="0.25">
      <c r="A20" s="81"/>
      <c r="B20" s="81"/>
      <c r="C20" s="81"/>
      <c r="D20" s="81"/>
      <c r="E20" s="81"/>
      <c r="F20" s="81"/>
      <c r="G20" s="81"/>
      <c r="H20" s="81"/>
      <c r="I20" s="81"/>
    </row>
    <row r="21" spans="1:57" x14ac:dyDescent="0.2">
      <c r="A21" s="75" t="s">
        <v>59</v>
      </c>
      <c r="B21" s="76"/>
      <c r="C21" s="76"/>
      <c r="D21" s="142"/>
      <c r="E21" s="143" t="s">
        <v>60</v>
      </c>
      <c r="F21" s="144" t="s">
        <v>61</v>
      </c>
      <c r="G21" s="145" t="s">
        <v>62</v>
      </c>
      <c r="H21" s="146"/>
      <c r="I21" s="147" t="s">
        <v>60</v>
      </c>
    </row>
    <row r="22" spans="1:57" x14ac:dyDescent="0.2">
      <c r="A22" s="66"/>
      <c r="B22" s="57"/>
      <c r="C22" s="57"/>
      <c r="D22" s="148"/>
      <c r="E22" s="149"/>
      <c r="F22" s="150"/>
      <c r="G22" s="151">
        <f>CHOOSE(BA22+1,HSV+PSV,HSV+PSV+Mont,HSV+PSV+Dodavka+Mont,HSV,PSV,Mont,Dodavka,Mont+Dodavka,0)</f>
        <v>0</v>
      </c>
      <c r="H22" s="152"/>
      <c r="I22" s="153">
        <f>E22+F22*G22/100</f>
        <v>0</v>
      </c>
      <c r="BA22">
        <v>8</v>
      </c>
    </row>
    <row r="23" spans="1:57" ht="13.5" thickBot="1" x14ac:dyDescent="0.25">
      <c r="A23" s="154"/>
      <c r="B23" s="155" t="s">
        <v>63</v>
      </c>
      <c r="C23" s="156"/>
      <c r="D23" s="157"/>
      <c r="E23" s="158"/>
      <c r="F23" s="159"/>
      <c r="G23" s="159"/>
      <c r="H23" s="160">
        <f>SUM(H22:H22)</f>
        <v>0</v>
      </c>
      <c r="I23" s="161"/>
    </row>
    <row r="25" spans="1:57" x14ac:dyDescent="0.2">
      <c r="B25" s="140"/>
      <c r="F25" s="162"/>
      <c r="G25" s="163"/>
      <c r="H25" s="163"/>
      <c r="I25" s="164"/>
    </row>
    <row r="26" spans="1:57" x14ac:dyDescent="0.2">
      <c r="F26" s="162"/>
      <c r="G26" s="163"/>
      <c r="H26" s="163"/>
      <c r="I26" s="164"/>
    </row>
    <row r="27" spans="1:57" x14ac:dyDescent="0.2">
      <c r="F27" s="162"/>
      <c r="G27" s="163"/>
      <c r="H27" s="163"/>
      <c r="I27" s="164"/>
    </row>
    <row r="28" spans="1:57" x14ac:dyDescent="0.2">
      <c r="F28" s="162"/>
      <c r="G28" s="163"/>
      <c r="H28" s="163"/>
      <c r="I28" s="164"/>
    </row>
    <row r="29" spans="1:57" x14ac:dyDescent="0.2">
      <c r="F29" s="162"/>
      <c r="G29" s="163"/>
      <c r="H29" s="163"/>
      <c r="I29" s="164"/>
    </row>
    <row r="30" spans="1:57" x14ac:dyDescent="0.2">
      <c r="F30" s="162"/>
      <c r="G30" s="163"/>
      <c r="H30" s="163"/>
      <c r="I30" s="164"/>
    </row>
    <row r="31" spans="1:57" x14ac:dyDescent="0.2">
      <c r="F31" s="162"/>
      <c r="G31" s="163"/>
      <c r="H31" s="163"/>
      <c r="I31" s="164"/>
    </row>
    <row r="32" spans="1:57" x14ac:dyDescent="0.2">
      <c r="F32" s="162"/>
      <c r="G32" s="163"/>
      <c r="H32" s="163"/>
      <c r="I32" s="164"/>
    </row>
    <row r="33" spans="6:9" x14ac:dyDescent="0.2">
      <c r="F33" s="162"/>
      <c r="G33" s="163"/>
      <c r="H33" s="163"/>
      <c r="I33" s="164"/>
    </row>
    <row r="34" spans="6:9" x14ac:dyDescent="0.2">
      <c r="F34" s="162"/>
      <c r="G34" s="163"/>
      <c r="H34" s="163"/>
      <c r="I34" s="164"/>
    </row>
    <row r="35" spans="6:9" x14ac:dyDescent="0.2">
      <c r="F35" s="162"/>
      <c r="G35" s="163"/>
      <c r="H35" s="163"/>
      <c r="I35" s="164"/>
    </row>
    <row r="36" spans="6:9" x14ac:dyDescent="0.2">
      <c r="F36" s="162"/>
      <c r="G36" s="163"/>
      <c r="H36" s="163"/>
      <c r="I36" s="164"/>
    </row>
    <row r="37" spans="6:9" x14ac:dyDescent="0.2">
      <c r="F37" s="162"/>
      <c r="G37" s="163"/>
      <c r="H37" s="163"/>
      <c r="I37" s="164"/>
    </row>
    <row r="38" spans="6:9" x14ac:dyDescent="0.2">
      <c r="F38" s="162"/>
      <c r="G38" s="163"/>
      <c r="H38" s="163"/>
      <c r="I38" s="164"/>
    </row>
    <row r="39" spans="6:9" x14ac:dyDescent="0.2">
      <c r="F39" s="162"/>
      <c r="G39" s="163"/>
      <c r="H39" s="163"/>
      <c r="I39" s="164"/>
    </row>
    <row r="40" spans="6:9" x14ac:dyDescent="0.2">
      <c r="F40" s="162"/>
      <c r="G40" s="163"/>
      <c r="H40" s="163"/>
      <c r="I40" s="164"/>
    </row>
    <row r="41" spans="6:9" x14ac:dyDescent="0.2">
      <c r="F41" s="162"/>
      <c r="G41" s="163"/>
      <c r="H41" s="163"/>
      <c r="I41" s="164"/>
    </row>
    <row r="42" spans="6:9" x14ac:dyDescent="0.2">
      <c r="F42" s="162"/>
      <c r="G42" s="163"/>
      <c r="H42" s="163"/>
      <c r="I42" s="164"/>
    </row>
    <row r="43" spans="6:9" x14ac:dyDescent="0.2">
      <c r="F43" s="162"/>
      <c r="G43" s="163"/>
      <c r="H43" s="163"/>
      <c r="I43" s="164"/>
    </row>
    <row r="44" spans="6:9" x14ac:dyDescent="0.2">
      <c r="F44" s="162"/>
      <c r="G44" s="163"/>
      <c r="H44" s="163"/>
      <c r="I44" s="164"/>
    </row>
    <row r="45" spans="6:9" x14ac:dyDescent="0.2">
      <c r="F45" s="162"/>
      <c r="G45" s="163"/>
      <c r="H45" s="163"/>
      <c r="I45" s="164"/>
    </row>
    <row r="46" spans="6:9" x14ac:dyDescent="0.2">
      <c r="F46" s="162"/>
      <c r="G46" s="163"/>
      <c r="H46" s="163"/>
      <c r="I46" s="164"/>
    </row>
    <row r="47" spans="6:9" x14ac:dyDescent="0.2">
      <c r="F47" s="162"/>
      <c r="G47" s="163"/>
      <c r="H47" s="163"/>
      <c r="I47" s="164"/>
    </row>
    <row r="48" spans="6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8"/>
  <sheetViews>
    <sheetView showGridLines="0" showZeros="0" zoomScaleNormal="100" workbookViewId="0">
      <selection activeCell="A75" sqref="A75:IV77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8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77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E4990/10/7 OU a PrŠ Brno - Lomená 44</v>
      </c>
      <c r="D3" s="110"/>
      <c r="E3" s="171" t="s">
        <v>64</v>
      </c>
      <c r="F3" s="172" t="str">
        <f>Rekapitulace!H1</f>
        <v>E4990/10/7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PP 01 parkovací plochy v areálu OU a PrŠ</v>
      </c>
      <c r="D4" s="118"/>
      <c r="E4" s="175" t="str">
        <f>Rekapitulace!G2</f>
        <v>parkovací plochy v areálu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83</v>
      </c>
      <c r="C7" s="187" t="s">
        <v>84</v>
      </c>
      <c r="D7" s="188"/>
      <c r="E7" s="189"/>
      <c r="F7" s="189"/>
      <c r="G7" s="190"/>
      <c r="H7" s="191"/>
      <c r="I7" s="191"/>
      <c r="O7" s="192">
        <v>1</v>
      </c>
    </row>
    <row r="8" spans="1:104" ht="22.5" x14ac:dyDescent="0.2">
      <c r="A8" s="193">
        <v>1</v>
      </c>
      <c r="B8" s="194" t="s">
        <v>85</v>
      </c>
      <c r="C8" s="195" t="s">
        <v>86</v>
      </c>
      <c r="D8" s="196" t="s">
        <v>87</v>
      </c>
      <c r="E8" s="197">
        <v>1</v>
      </c>
      <c r="F8" s="197">
        <v>0</v>
      </c>
      <c r="G8" s="198">
        <f>E8*F8</f>
        <v>0</v>
      </c>
      <c r="O8" s="192">
        <v>2</v>
      </c>
      <c r="AA8" s="166">
        <v>1</v>
      </c>
      <c r="AB8" s="166">
        <v>1</v>
      </c>
      <c r="AC8" s="166">
        <v>1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</v>
      </c>
      <c r="CB8" s="199">
        <v>1</v>
      </c>
      <c r="CZ8" s="166">
        <v>0</v>
      </c>
    </row>
    <row r="9" spans="1:104" x14ac:dyDescent="0.2">
      <c r="A9" s="208"/>
      <c r="B9" s="209" t="s">
        <v>75</v>
      </c>
      <c r="C9" s="210" t="str">
        <f>CONCATENATE(B7," ",C7)</f>
        <v>0 Přípravné a pomocné práce</v>
      </c>
      <c r="D9" s="211"/>
      <c r="E9" s="212"/>
      <c r="F9" s="213"/>
      <c r="G9" s="214">
        <f>SUM(G7:G8)</f>
        <v>0</v>
      </c>
      <c r="O9" s="192">
        <v>4</v>
      </c>
      <c r="BA9" s="215">
        <f>SUM(BA7:BA8)</f>
        <v>0</v>
      </c>
      <c r="BB9" s="215">
        <f>SUM(BB7:BB8)</f>
        <v>0</v>
      </c>
      <c r="BC9" s="215">
        <f>SUM(BC7:BC8)</f>
        <v>0</v>
      </c>
      <c r="BD9" s="215">
        <f>SUM(BD7:BD8)</f>
        <v>0</v>
      </c>
      <c r="BE9" s="215">
        <f>SUM(BE7:BE8)</f>
        <v>0</v>
      </c>
    </row>
    <row r="10" spans="1:104" x14ac:dyDescent="0.2">
      <c r="A10" s="185" t="s">
        <v>72</v>
      </c>
      <c r="B10" s="186" t="s">
        <v>73</v>
      </c>
      <c r="C10" s="187" t="s">
        <v>74</v>
      </c>
      <c r="D10" s="188"/>
      <c r="E10" s="189"/>
      <c r="F10" s="189"/>
      <c r="G10" s="190"/>
      <c r="H10" s="191"/>
      <c r="I10" s="191"/>
      <c r="O10" s="192">
        <v>1</v>
      </c>
    </row>
    <row r="11" spans="1:104" ht="22.5" x14ac:dyDescent="0.2">
      <c r="A11" s="193">
        <v>2</v>
      </c>
      <c r="B11" s="194" t="s">
        <v>88</v>
      </c>
      <c r="C11" s="195" t="s">
        <v>89</v>
      </c>
      <c r="D11" s="196" t="s">
        <v>90</v>
      </c>
      <c r="E11" s="197">
        <v>141.19999999999999</v>
      </c>
      <c r="F11" s="197">
        <v>0</v>
      </c>
      <c r="G11" s="198">
        <f>E11*F11</f>
        <v>0</v>
      </c>
      <c r="O11" s="192">
        <v>2</v>
      </c>
      <c r="AA11" s="166">
        <v>1</v>
      </c>
      <c r="AB11" s="166">
        <v>1</v>
      </c>
      <c r="AC11" s="166">
        <v>1</v>
      </c>
      <c r="AZ11" s="166">
        <v>1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1</v>
      </c>
      <c r="CB11" s="199">
        <v>1</v>
      </c>
      <c r="CZ11" s="166">
        <v>0</v>
      </c>
    </row>
    <row r="12" spans="1:104" x14ac:dyDescent="0.2">
      <c r="A12" s="200"/>
      <c r="B12" s="202"/>
      <c r="C12" s="203" t="s">
        <v>91</v>
      </c>
      <c r="D12" s="204"/>
      <c r="E12" s="205">
        <v>141.19999999999999</v>
      </c>
      <c r="F12" s="206"/>
      <c r="G12" s="207"/>
      <c r="M12" s="201" t="s">
        <v>91</v>
      </c>
      <c r="O12" s="192"/>
    </row>
    <row r="13" spans="1:104" x14ac:dyDescent="0.2">
      <c r="A13" s="193">
        <v>3</v>
      </c>
      <c r="B13" s="194" t="s">
        <v>92</v>
      </c>
      <c r="C13" s="195" t="s">
        <v>93</v>
      </c>
      <c r="D13" s="196" t="s">
        <v>94</v>
      </c>
      <c r="E13" s="197">
        <v>24</v>
      </c>
      <c r="F13" s="197">
        <v>0</v>
      </c>
      <c r="G13" s="198">
        <f>E13*F13</f>
        <v>0</v>
      </c>
      <c r="O13" s="192">
        <v>2</v>
      </c>
      <c r="AA13" s="166">
        <v>1</v>
      </c>
      <c r="AB13" s="166">
        <v>1</v>
      </c>
      <c r="AC13" s="166">
        <v>1</v>
      </c>
      <c r="AZ13" s="166">
        <v>1</v>
      </c>
      <c r="BA13" s="166">
        <f>IF(AZ13=1,G13,0)</f>
        <v>0</v>
      </c>
      <c r="BB13" s="166">
        <f>IF(AZ13=2,G13,0)</f>
        <v>0</v>
      </c>
      <c r="BC13" s="166">
        <f>IF(AZ13=3,G13,0)</f>
        <v>0</v>
      </c>
      <c r="BD13" s="166">
        <f>IF(AZ13=4,G13,0)</f>
        <v>0</v>
      </c>
      <c r="BE13" s="166">
        <f>IF(AZ13=5,G13,0)</f>
        <v>0</v>
      </c>
      <c r="CA13" s="199">
        <v>1</v>
      </c>
      <c r="CB13" s="199">
        <v>1</v>
      </c>
      <c r="CZ13" s="166">
        <v>0</v>
      </c>
    </row>
    <row r="14" spans="1:104" x14ac:dyDescent="0.2">
      <c r="A14" s="200"/>
      <c r="B14" s="202"/>
      <c r="C14" s="203" t="s">
        <v>95</v>
      </c>
      <c r="D14" s="204"/>
      <c r="E14" s="205">
        <v>24</v>
      </c>
      <c r="F14" s="206"/>
      <c r="G14" s="207"/>
      <c r="M14" s="201" t="s">
        <v>95</v>
      </c>
      <c r="O14" s="192"/>
    </row>
    <row r="15" spans="1:104" x14ac:dyDescent="0.2">
      <c r="A15" s="193">
        <v>4</v>
      </c>
      <c r="B15" s="194" t="s">
        <v>96</v>
      </c>
      <c r="C15" s="195" t="s">
        <v>97</v>
      </c>
      <c r="D15" s="196" t="s">
        <v>98</v>
      </c>
      <c r="E15" s="197">
        <v>32.4</v>
      </c>
      <c r="F15" s="197">
        <v>0</v>
      </c>
      <c r="G15" s="198">
        <f>E15*F15</f>
        <v>0</v>
      </c>
      <c r="O15" s="192">
        <v>2</v>
      </c>
      <c r="AA15" s="166">
        <v>1</v>
      </c>
      <c r="AB15" s="166">
        <v>1</v>
      </c>
      <c r="AC15" s="166">
        <v>1</v>
      </c>
      <c r="AZ15" s="166">
        <v>1</v>
      </c>
      <c r="BA15" s="166">
        <f>IF(AZ15=1,G15,0)</f>
        <v>0</v>
      </c>
      <c r="BB15" s="166">
        <f>IF(AZ15=2,G15,0)</f>
        <v>0</v>
      </c>
      <c r="BC15" s="166">
        <f>IF(AZ15=3,G15,0)</f>
        <v>0</v>
      </c>
      <c r="BD15" s="166">
        <f>IF(AZ15=4,G15,0)</f>
        <v>0</v>
      </c>
      <c r="BE15" s="166">
        <f>IF(AZ15=5,G15,0)</f>
        <v>0</v>
      </c>
      <c r="CA15" s="199">
        <v>1</v>
      </c>
      <c r="CB15" s="199">
        <v>1</v>
      </c>
      <c r="CZ15" s="166">
        <v>0</v>
      </c>
    </row>
    <row r="16" spans="1:104" x14ac:dyDescent="0.2">
      <c r="A16" s="200"/>
      <c r="B16" s="202"/>
      <c r="C16" s="203" t="s">
        <v>99</v>
      </c>
      <c r="D16" s="204"/>
      <c r="E16" s="205">
        <v>32.4</v>
      </c>
      <c r="F16" s="206"/>
      <c r="G16" s="207"/>
      <c r="M16" s="201" t="s">
        <v>99</v>
      </c>
      <c r="O16" s="192"/>
    </row>
    <row r="17" spans="1:104" ht="22.5" x14ac:dyDescent="0.2">
      <c r="A17" s="193">
        <v>5</v>
      </c>
      <c r="B17" s="194" t="s">
        <v>100</v>
      </c>
      <c r="C17" s="195" t="s">
        <v>101</v>
      </c>
      <c r="D17" s="196" t="s">
        <v>98</v>
      </c>
      <c r="E17" s="197">
        <v>16.943999999999999</v>
      </c>
      <c r="F17" s="197">
        <v>0</v>
      </c>
      <c r="G17" s="198">
        <f>E17*F17</f>
        <v>0</v>
      </c>
      <c r="O17" s="192">
        <v>2</v>
      </c>
      <c r="AA17" s="166">
        <v>1</v>
      </c>
      <c r="AB17" s="166">
        <v>1</v>
      </c>
      <c r="AC17" s="166">
        <v>1</v>
      </c>
      <c r="AZ17" s="166">
        <v>1</v>
      </c>
      <c r="BA17" s="166">
        <f>IF(AZ17=1,G17,0)</f>
        <v>0</v>
      </c>
      <c r="BB17" s="166">
        <f>IF(AZ17=2,G17,0)</f>
        <v>0</v>
      </c>
      <c r="BC17" s="166">
        <f>IF(AZ17=3,G17,0)</f>
        <v>0</v>
      </c>
      <c r="BD17" s="166">
        <f>IF(AZ17=4,G17,0)</f>
        <v>0</v>
      </c>
      <c r="BE17" s="166">
        <f>IF(AZ17=5,G17,0)</f>
        <v>0</v>
      </c>
      <c r="CA17" s="199">
        <v>1</v>
      </c>
      <c r="CB17" s="199">
        <v>1</v>
      </c>
      <c r="CZ17" s="166">
        <v>0</v>
      </c>
    </row>
    <row r="18" spans="1:104" x14ac:dyDescent="0.2">
      <c r="A18" s="200"/>
      <c r="B18" s="202"/>
      <c r="C18" s="203" t="s">
        <v>102</v>
      </c>
      <c r="D18" s="204"/>
      <c r="E18" s="205">
        <v>16.943999999999999</v>
      </c>
      <c r="F18" s="206"/>
      <c r="G18" s="207"/>
      <c r="M18" s="201" t="s">
        <v>102</v>
      </c>
      <c r="O18" s="192"/>
    </row>
    <row r="19" spans="1:104" x14ac:dyDescent="0.2">
      <c r="A19" s="193">
        <v>6</v>
      </c>
      <c r="B19" s="194" t="s">
        <v>103</v>
      </c>
      <c r="C19" s="195" t="s">
        <v>104</v>
      </c>
      <c r="D19" s="196" t="s">
        <v>98</v>
      </c>
      <c r="E19" s="197">
        <v>16.943999999999999</v>
      </c>
      <c r="F19" s="197">
        <v>0</v>
      </c>
      <c r="G19" s="198">
        <f>E19*F19</f>
        <v>0</v>
      </c>
      <c r="O19" s="192">
        <v>2</v>
      </c>
      <c r="AA19" s="166">
        <v>1</v>
      </c>
      <c r="AB19" s="166">
        <v>1</v>
      </c>
      <c r="AC19" s="166">
        <v>1</v>
      </c>
      <c r="AZ19" s="166">
        <v>1</v>
      </c>
      <c r="BA19" s="166">
        <f>IF(AZ19=1,G19,0)</f>
        <v>0</v>
      </c>
      <c r="BB19" s="166">
        <f>IF(AZ19=2,G19,0)</f>
        <v>0</v>
      </c>
      <c r="BC19" s="166">
        <f>IF(AZ19=3,G19,0)</f>
        <v>0</v>
      </c>
      <c r="BD19" s="166">
        <f>IF(AZ19=4,G19,0)</f>
        <v>0</v>
      </c>
      <c r="BE19" s="166">
        <f>IF(AZ19=5,G19,0)</f>
        <v>0</v>
      </c>
      <c r="CA19" s="199">
        <v>1</v>
      </c>
      <c r="CB19" s="199">
        <v>1</v>
      </c>
      <c r="CZ19" s="166">
        <v>0</v>
      </c>
    </row>
    <row r="20" spans="1:104" x14ac:dyDescent="0.2">
      <c r="A20" s="200"/>
      <c r="B20" s="202"/>
      <c r="C20" s="203" t="s">
        <v>105</v>
      </c>
      <c r="D20" s="204"/>
      <c r="E20" s="205">
        <v>16.943999999999999</v>
      </c>
      <c r="F20" s="206"/>
      <c r="G20" s="207"/>
      <c r="M20" s="228">
        <v>16944</v>
      </c>
      <c r="O20" s="192"/>
    </row>
    <row r="21" spans="1:104" x14ac:dyDescent="0.2">
      <c r="A21" s="193">
        <v>7</v>
      </c>
      <c r="B21" s="194" t="s">
        <v>106</v>
      </c>
      <c r="C21" s="195" t="s">
        <v>107</v>
      </c>
      <c r="D21" s="196" t="s">
        <v>98</v>
      </c>
      <c r="E21" s="197">
        <v>16.943999999999999</v>
      </c>
      <c r="F21" s="197">
        <v>0</v>
      </c>
      <c r="G21" s="198">
        <f>E21*F21</f>
        <v>0</v>
      </c>
      <c r="O21" s="192">
        <v>2</v>
      </c>
      <c r="AA21" s="166">
        <v>1</v>
      </c>
      <c r="AB21" s="166">
        <v>0</v>
      </c>
      <c r="AC21" s="166">
        <v>0</v>
      </c>
      <c r="AZ21" s="166">
        <v>1</v>
      </c>
      <c r="BA21" s="166">
        <f>IF(AZ21=1,G21,0)</f>
        <v>0</v>
      </c>
      <c r="BB21" s="166">
        <f>IF(AZ21=2,G21,0)</f>
        <v>0</v>
      </c>
      <c r="BC21" s="166">
        <f>IF(AZ21=3,G21,0)</f>
        <v>0</v>
      </c>
      <c r="BD21" s="166">
        <f>IF(AZ21=4,G21,0)</f>
        <v>0</v>
      </c>
      <c r="BE21" s="166">
        <f>IF(AZ21=5,G21,0)</f>
        <v>0</v>
      </c>
      <c r="CA21" s="199">
        <v>1</v>
      </c>
      <c r="CB21" s="199">
        <v>0</v>
      </c>
      <c r="CZ21" s="166">
        <v>0</v>
      </c>
    </row>
    <row r="22" spans="1:104" ht="22.5" x14ac:dyDescent="0.2">
      <c r="A22" s="193">
        <v>8</v>
      </c>
      <c r="B22" s="194" t="s">
        <v>108</v>
      </c>
      <c r="C22" s="195" t="s">
        <v>109</v>
      </c>
      <c r="D22" s="196" t="s">
        <v>90</v>
      </c>
      <c r="E22" s="197">
        <v>108</v>
      </c>
      <c r="F22" s="197">
        <v>0</v>
      </c>
      <c r="G22" s="198">
        <f>E22*F22</f>
        <v>0</v>
      </c>
      <c r="O22" s="192">
        <v>2</v>
      </c>
      <c r="AA22" s="166">
        <v>1</v>
      </c>
      <c r="AB22" s="166">
        <v>1</v>
      </c>
      <c r="AC22" s="166">
        <v>1</v>
      </c>
      <c r="AZ22" s="166">
        <v>1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1</v>
      </c>
      <c r="CB22" s="199">
        <v>1</v>
      </c>
      <c r="CZ22" s="166">
        <v>0</v>
      </c>
    </row>
    <row r="23" spans="1:104" x14ac:dyDescent="0.2">
      <c r="A23" s="200"/>
      <c r="B23" s="202"/>
      <c r="C23" s="203" t="s">
        <v>110</v>
      </c>
      <c r="D23" s="204"/>
      <c r="E23" s="205">
        <v>72</v>
      </c>
      <c r="F23" s="206"/>
      <c r="G23" s="207"/>
      <c r="M23" s="201" t="s">
        <v>110</v>
      </c>
      <c r="O23" s="192"/>
    </row>
    <row r="24" spans="1:104" x14ac:dyDescent="0.2">
      <c r="A24" s="200"/>
      <c r="B24" s="202"/>
      <c r="C24" s="203" t="s">
        <v>111</v>
      </c>
      <c r="D24" s="204"/>
      <c r="E24" s="205">
        <v>36</v>
      </c>
      <c r="F24" s="206"/>
      <c r="G24" s="207"/>
      <c r="M24" s="201" t="s">
        <v>111</v>
      </c>
      <c r="O24" s="192"/>
    </row>
    <row r="25" spans="1:104" x14ac:dyDescent="0.2">
      <c r="A25" s="208"/>
      <c r="B25" s="209" t="s">
        <v>75</v>
      </c>
      <c r="C25" s="210" t="str">
        <f>CONCATENATE(B10," ",C10)</f>
        <v>1 Zemní práce</v>
      </c>
      <c r="D25" s="211"/>
      <c r="E25" s="212"/>
      <c r="F25" s="213"/>
      <c r="G25" s="214">
        <f>SUM(G10:G24)</f>
        <v>0</v>
      </c>
      <c r="O25" s="192">
        <v>4</v>
      </c>
      <c r="BA25" s="215">
        <f>SUM(BA10:BA24)</f>
        <v>0</v>
      </c>
      <c r="BB25" s="215">
        <f>SUM(BB10:BB24)</f>
        <v>0</v>
      </c>
      <c r="BC25" s="215">
        <f>SUM(BC10:BC24)</f>
        <v>0</v>
      </c>
      <c r="BD25" s="215">
        <f>SUM(BD10:BD24)</f>
        <v>0</v>
      </c>
      <c r="BE25" s="215">
        <f>SUM(BE10:BE24)</f>
        <v>0</v>
      </c>
    </row>
    <row r="26" spans="1:104" x14ac:dyDescent="0.2">
      <c r="A26" s="185" t="s">
        <v>72</v>
      </c>
      <c r="B26" s="186" t="s">
        <v>112</v>
      </c>
      <c r="C26" s="187" t="s">
        <v>113</v>
      </c>
      <c r="D26" s="188"/>
      <c r="E26" s="189"/>
      <c r="F26" s="189"/>
      <c r="G26" s="190"/>
      <c r="H26" s="191"/>
      <c r="I26" s="191"/>
      <c r="O26" s="192">
        <v>1</v>
      </c>
    </row>
    <row r="27" spans="1:104" x14ac:dyDescent="0.2">
      <c r="A27" s="193">
        <v>9</v>
      </c>
      <c r="B27" s="194" t="s">
        <v>114</v>
      </c>
      <c r="C27" s="195" t="s">
        <v>115</v>
      </c>
      <c r="D27" s="196" t="s">
        <v>90</v>
      </c>
      <c r="E27" s="197">
        <v>36</v>
      </c>
      <c r="F27" s="197">
        <v>0</v>
      </c>
      <c r="G27" s="198">
        <f>E27*F27</f>
        <v>0</v>
      </c>
      <c r="O27" s="192">
        <v>2</v>
      </c>
      <c r="AA27" s="166">
        <v>1</v>
      </c>
      <c r="AB27" s="166">
        <v>1</v>
      </c>
      <c r="AC27" s="166">
        <v>1</v>
      </c>
      <c r="AZ27" s="166">
        <v>1</v>
      </c>
      <c r="BA27" s="166">
        <f>IF(AZ27=1,G27,0)</f>
        <v>0</v>
      </c>
      <c r="BB27" s="166">
        <f>IF(AZ27=2,G27,0)</f>
        <v>0</v>
      </c>
      <c r="BC27" s="166">
        <f>IF(AZ27=3,G27,0)</f>
        <v>0</v>
      </c>
      <c r="BD27" s="166">
        <f>IF(AZ27=4,G27,0)</f>
        <v>0</v>
      </c>
      <c r="BE27" s="166">
        <f>IF(AZ27=5,G27,0)</f>
        <v>0</v>
      </c>
      <c r="CA27" s="199">
        <v>1</v>
      </c>
      <c r="CB27" s="199">
        <v>1</v>
      </c>
      <c r="CZ27" s="166">
        <v>0</v>
      </c>
    </row>
    <row r="28" spans="1:104" ht="22.5" x14ac:dyDescent="0.2">
      <c r="A28" s="193">
        <v>10</v>
      </c>
      <c r="B28" s="194" t="s">
        <v>116</v>
      </c>
      <c r="C28" s="195" t="s">
        <v>117</v>
      </c>
      <c r="D28" s="196" t="s">
        <v>90</v>
      </c>
      <c r="E28" s="197">
        <v>108</v>
      </c>
      <c r="F28" s="197">
        <v>0</v>
      </c>
      <c r="G28" s="198">
        <f>E28*F28</f>
        <v>0</v>
      </c>
      <c r="O28" s="192">
        <v>2</v>
      </c>
      <c r="AA28" s="166">
        <v>1</v>
      </c>
      <c r="AB28" s="166">
        <v>1</v>
      </c>
      <c r="AC28" s="166">
        <v>1</v>
      </c>
      <c r="AZ28" s="166">
        <v>1</v>
      </c>
      <c r="BA28" s="166">
        <f>IF(AZ28=1,G28,0)</f>
        <v>0</v>
      </c>
      <c r="BB28" s="166">
        <f>IF(AZ28=2,G28,0)</f>
        <v>0</v>
      </c>
      <c r="BC28" s="166">
        <f>IF(AZ28=3,G28,0)</f>
        <v>0</v>
      </c>
      <c r="BD28" s="166">
        <f>IF(AZ28=4,G28,0)</f>
        <v>0</v>
      </c>
      <c r="BE28" s="166">
        <f>IF(AZ28=5,G28,0)</f>
        <v>0</v>
      </c>
      <c r="CA28" s="199">
        <v>1</v>
      </c>
      <c r="CB28" s="199">
        <v>1</v>
      </c>
      <c r="CZ28" s="166">
        <v>0</v>
      </c>
    </row>
    <row r="29" spans="1:104" x14ac:dyDescent="0.2">
      <c r="A29" s="200"/>
      <c r="B29" s="202"/>
      <c r="C29" s="203" t="s">
        <v>118</v>
      </c>
      <c r="D29" s="204"/>
      <c r="E29" s="205">
        <v>108</v>
      </c>
      <c r="F29" s="206"/>
      <c r="G29" s="207"/>
      <c r="M29" s="201" t="s">
        <v>118</v>
      </c>
      <c r="O29" s="192"/>
    </row>
    <row r="30" spans="1:104" x14ac:dyDescent="0.2">
      <c r="A30" s="193">
        <v>11</v>
      </c>
      <c r="B30" s="194" t="s">
        <v>119</v>
      </c>
      <c r="C30" s="195" t="s">
        <v>120</v>
      </c>
      <c r="D30" s="196" t="s">
        <v>90</v>
      </c>
      <c r="E30" s="197">
        <v>36</v>
      </c>
      <c r="F30" s="197">
        <v>0</v>
      </c>
      <c r="G30" s="198">
        <f>E30*F30</f>
        <v>0</v>
      </c>
      <c r="O30" s="192">
        <v>2</v>
      </c>
      <c r="AA30" s="166">
        <v>1</v>
      </c>
      <c r="AB30" s="166">
        <v>1</v>
      </c>
      <c r="AC30" s="166">
        <v>1</v>
      </c>
      <c r="AZ30" s="166">
        <v>1</v>
      </c>
      <c r="BA30" s="166">
        <f>IF(AZ30=1,G30,0)</f>
        <v>0</v>
      </c>
      <c r="BB30" s="166">
        <f>IF(AZ30=2,G30,0)</f>
        <v>0</v>
      </c>
      <c r="BC30" s="166">
        <f>IF(AZ30=3,G30,0)</f>
        <v>0</v>
      </c>
      <c r="BD30" s="166">
        <f>IF(AZ30=4,G30,0)</f>
        <v>0</v>
      </c>
      <c r="BE30" s="166">
        <f>IF(AZ30=5,G30,0)</f>
        <v>0</v>
      </c>
      <c r="CA30" s="199">
        <v>1</v>
      </c>
      <c r="CB30" s="199">
        <v>1</v>
      </c>
      <c r="CZ30" s="166">
        <v>0</v>
      </c>
    </row>
    <row r="31" spans="1:104" x14ac:dyDescent="0.2">
      <c r="A31" s="193">
        <v>12</v>
      </c>
      <c r="B31" s="194" t="s">
        <v>121</v>
      </c>
      <c r="C31" s="195" t="s">
        <v>122</v>
      </c>
      <c r="D31" s="196" t="s">
        <v>90</v>
      </c>
      <c r="E31" s="197">
        <v>36</v>
      </c>
      <c r="F31" s="197">
        <v>0</v>
      </c>
      <c r="G31" s="198">
        <f>E31*F31</f>
        <v>0</v>
      </c>
      <c r="O31" s="192">
        <v>2</v>
      </c>
      <c r="AA31" s="166">
        <v>1</v>
      </c>
      <c r="AB31" s="166">
        <v>1</v>
      </c>
      <c r="AC31" s="166">
        <v>1</v>
      </c>
      <c r="AZ31" s="166">
        <v>1</v>
      </c>
      <c r="BA31" s="166">
        <f>IF(AZ31=1,G31,0)</f>
        <v>0</v>
      </c>
      <c r="BB31" s="166">
        <f>IF(AZ31=2,G31,0)</f>
        <v>0</v>
      </c>
      <c r="BC31" s="166">
        <f>IF(AZ31=3,G31,0)</f>
        <v>0</v>
      </c>
      <c r="BD31" s="166">
        <f>IF(AZ31=4,G31,0)</f>
        <v>0</v>
      </c>
      <c r="BE31" s="166">
        <f>IF(AZ31=5,G31,0)</f>
        <v>0</v>
      </c>
      <c r="CA31" s="199">
        <v>1</v>
      </c>
      <c r="CB31" s="199">
        <v>1</v>
      </c>
      <c r="CZ31" s="166">
        <v>0</v>
      </c>
    </row>
    <row r="32" spans="1:104" ht="22.5" x14ac:dyDescent="0.2">
      <c r="A32" s="193">
        <v>13</v>
      </c>
      <c r="B32" s="194" t="s">
        <v>123</v>
      </c>
      <c r="C32" s="195" t="s">
        <v>124</v>
      </c>
      <c r="D32" s="196" t="s">
        <v>90</v>
      </c>
      <c r="E32" s="197">
        <v>36</v>
      </c>
      <c r="F32" s="197">
        <v>0</v>
      </c>
      <c r="G32" s="198">
        <f>E32*F32</f>
        <v>0</v>
      </c>
      <c r="O32" s="192">
        <v>2</v>
      </c>
      <c r="AA32" s="166">
        <v>1</v>
      </c>
      <c r="AB32" s="166">
        <v>1</v>
      </c>
      <c r="AC32" s="166">
        <v>1</v>
      </c>
      <c r="AZ32" s="166">
        <v>1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1</v>
      </c>
      <c r="CB32" s="199">
        <v>1</v>
      </c>
      <c r="CZ32" s="166">
        <v>0</v>
      </c>
    </row>
    <row r="33" spans="1:104" x14ac:dyDescent="0.2">
      <c r="A33" s="200"/>
      <c r="B33" s="202"/>
      <c r="C33" s="203" t="s">
        <v>125</v>
      </c>
      <c r="D33" s="204"/>
      <c r="E33" s="205">
        <v>36</v>
      </c>
      <c r="F33" s="206"/>
      <c r="G33" s="207"/>
      <c r="M33" s="201">
        <v>36</v>
      </c>
      <c r="O33" s="192"/>
    </row>
    <row r="34" spans="1:104" x14ac:dyDescent="0.2">
      <c r="A34" s="193">
        <v>14</v>
      </c>
      <c r="B34" s="194" t="s">
        <v>126</v>
      </c>
      <c r="C34" s="195" t="s">
        <v>127</v>
      </c>
      <c r="D34" s="196" t="s">
        <v>128</v>
      </c>
      <c r="E34" s="197">
        <v>1</v>
      </c>
      <c r="F34" s="197">
        <v>0</v>
      </c>
      <c r="G34" s="198">
        <f>E34*F34</f>
        <v>0</v>
      </c>
      <c r="O34" s="192">
        <v>2</v>
      </c>
      <c r="AA34" s="166">
        <v>3</v>
      </c>
      <c r="AB34" s="166">
        <v>1</v>
      </c>
      <c r="AC34" s="166">
        <v>572410</v>
      </c>
      <c r="AZ34" s="166">
        <v>1</v>
      </c>
      <c r="BA34" s="166">
        <f>IF(AZ34=1,G34,0)</f>
        <v>0</v>
      </c>
      <c r="BB34" s="166">
        <f>IF(AZ34=2,G34,0)</f>
        <v>0</v>
      </c>
      <c r="BC34" s="166">
        <f>IF(AZ34=3,G34,0)</f>
        <v>0</v>
      </c>
      <c r="BD34" s="166">
        <f>IF(AZ34=4,G34,0)</f>
        <v>0</v>
      </c>
      <c r="BE34" s="166">
        <f>IF(AZ34=5,G34,0)</f>
        <v>0</v>
      </c>
      <c r="CA34" s="199">
        <v>3</v>
      </c>
      <c r="CB34" s="199">
        <v>1</v>
      </c>
      <c r="CZ34" s="166">
        <v>1E-3</v>
      </c>
    </row>
    <row r="35" spans="1:104" x14ac:dyDescent="0.2">
      <c r="A35" s="208"/>
      <c r="B35" s="209" t="s">
        <v>75</v>
      </c>
      <c r="C35" s="210" t="str">
        <f>CONCATENATE(B26," ",C26)</f>
        <v>181 Sadové úpravy</v>
      </c>
      <c r="D35" s="211"/>
      <c r="E35" s="212"/>
      <c r="F35" s="213"/>
      <c r="G35" s="214">
        <f>SUM(G26:G34)</f>
        <v>0</v>
      </c>
      <c r="O35" s="192">
        <v>4</v>
      </c>
      <c r="BA35" s="215">
        <f>SUM(BA26:BA34)</f>
        <v>0</v>
      </c>
      <c r="BB35" s="215">
        <f>SUM(BB26:BB34)</f>
        <v>0</v>
      </c>
      <c r="BC35" s="215">
        <f>SUM(BC26:BC34)</f>
        <v>0</v>
      </c>
      <c r="BD35" s="215">
        <f>SUM(BD26:BD34)</f>
        <v>0</v>
      </c>
      <c r="BE35" s="215">
        <f>SUM(BE26:BE34)</f>
        <v>0</v>
      </c>
    </row>
    <row r="36" spans="1:104" x14ac:dyDescent="0.2">
      <c r="A36" s="185" t="s">
        <v>72</v>
      </c>
      <c r="B36" s="186" t="s">
        <v>129</v>
      </c>
      <c r="C36" s="187" t="s">
        <v>130</v>
      </c>
      <c r="D36" s="188"/>
      <c r="E36" s="189"/>
      <c r="F36" s="189"/>
      <c r="G36" s="190"/>
      <c r="H36" s="191"/>
      <c r="I36" s="191"/>
      <c r="O36" s="192">
        <v>1</v>
      </c>
    </row>
    <row r="37" spans="1:104" x14ac:dyDescent="0.2">
      <c r="A37" s="193">
        <v>15</v>
      </c>
      <c r="B37" s="194" t="s">
        <v>131</v>
      </c>
      <c r="C37" s="195" t="s">
        <v>132</v>
      </c>
      <c r="D37" s="196" t="s">
        <v>90</v>
      </c>
      <c r="E37" s="197">
        <v>249.34399999999999</v>
      </c>
      <c r="F37" s="197">
        <v>0</v>
      </c>
      <c r="G37" s="198">
        <f>E37*F37</f>
        <v>0</v>
      </c>
      <c r="O37" s="192">
        <v>2</v>
      </c>
      <c r="AA37" s="166">
        <v>1</v>
      </c>
      <c r="AB37" s="166">
        <v>1</v>
      </c>
      <c r="AC37" s="166">
        <v>1</v>
      </c>
      <c r="AZ37" s="166">
        <v>1</v>
      </c>
      <c r="BA37" s="166">
        <f>IF(AZ37=1,G37,0)</f>
        <v>0</v>
      </c>
      <c r="BB37" s="166">
        <f>IF(AZ37=2,G37,0)</f>
        <v>0</v>
      </c>
      <c r="BC37" s="166">
        <f>IF(AZ37=3,G37,0)</f>
        <v>0</v>
      </c>
      <c r="BD37" s="166">
        <f>IF(AZ37=4,G37,0)</f>
        <v>0</v>
      </c>
      <c r="BE37" s="166">
        <f>IF(AZ37=5,G37,0)</f>
        <v>0</v>
      </c>
      <c r="CA37" s="199">
        <v>1</v>
      </c>
      <c r="CB37" s="199">
        <v>1</v>
      </c>
      <c r="CZ37" s="166">
        <v>0</v>
      </c>
    </row>
    <row r="38" spans="1:104" x14ac:dyDescent="0.2">
      <c r="A38" s="200"/>
      <c r="B38" s="202"/>
      <c r="C38" s="203" t="s">
        <v>133</v>
      </c>
      <c r="D38" s="204"/>
      <c r="E38" s="205">
        <v>249.34399999999999</v>
      </c>
      <c r="F38" s="206"/>
      <c r="G38" s="207"/>
      <c r="M38" s="228">
        <v>2493440</v>
      </c>
      <c r="O38" s="192"/>
    </row>
    <row r="39" spans="1:104" x14ac:dyDescent="0.2">
      <c r="A39" s="193">
        <v>16</v>
      </c>
      <c r="B39" s="194" t="s">
        <v>134</v>
      </c>
      <c r="C39" s="195" t="s">
        <v>135</v>
      </c>
      <c r="D39" s="196" t="s">
        <v>90</v>
      </c>
      <c r="E39" s="197">
        <v>249.34399999999999</v>
      </c>
      <c r="F39" s="197">
        <v>0</v>
      </c>
      <c r="G39" s="198">
        <f>E39*F39</f>
        <v>0</v>
      </c>
      <c r="O39" s="192">
        <v>2</v>
      </c>
      <c r="AA39" s="166">
        <v>1</v>
      </c>
      <c r="AB39" s="166">
        <v>1</v>
      </c>
      <c r="AC39" s="166">
        <v>1</v>
      </c>
      <c r="AZ39" s="166">
        <v>1</v>
      </c>
      <c r="BA39" s="166">
        <f>IF(AZ39=1,G39,0)</f>
        <v>0</v>
      </c>
      <c r="BB39" s="166">
        <f>IF(AZ39=2,G39,0)</f>
        <v>0</v>
      </c>
      <c r="BC39" s="166">
        <f>IF(AZ39=3,G39,0)</f>
        <v>0</v>
      </c>
      <c r="BD39" s="166">
        <f>IF(AZ39=4,G39,0)</f>
        <v>0</v>
      </c>
      <c r="BE39" s="166">
        <f>IF(AZ39=5,G39,0)</f>
        <v>0</v>
      </c>
      <c r="CA39" s="199">
        <v>1</v>
      </c>
      <c r="CB39" s="199">
        <v>1</v>
      </c>
      <c r="CZ39" s="166">
        <v>0.40481</v>
      </c>
    </row>
    <row r="40" spans="1:104" x14ac:dyDescent="0.2">
      <c r="A40" s="200"/>
      <c r="B40" s="202"/>
      <c r="C40" s="203" t="s">
        <v>136</v>
      </c>
      <c r="D40" s="204"/>
      <c r="E40" s="205">
        <v>249.34399999999999</v>
      </c>
      <c r="F40" s="206"/>
      <c r="G40" s="207"/>
      <c r="M40" s="228">
        <v>249344</v>
      </c>
      <c r="O40" s="192"/>
    </row>
    <row r="41" spans="1:104" x14ac:dyDescent="0.2">
      <c r="A41" s="193">
        <v>17</v>
      </c>
      <c r="B41" s="194" t="s">
        <v>137</v>
      </c>
      <c r="C41" s="195" t="s">
        <v>138</v>
      </c>
      <c r="D41" s="196" t="s">
        <v>90</v>
      </c>
      <c r="E41" s="197">
        <v>249.34399999999999</v>
      </c>
      <c r="F41" s="197">
        <v>0</v>
      </c>
      <c r="G41" s="198">
        <f>E41*F41</f>
        <v>0</v>
      </c>
      <c r="O41" s="192">
        <v>2</v>
      </c>
      <c r="AA41" s="166">
        <v>1</v>
      </c>
      <c r="AB41" s="166">
        <v>0</v>
      </c>
      <c r="AC41" s="166">
        <v>0</v>
      </c>
      <c r="AZ41" s="166">
        <v>1</v>
      </c>
      <c r="BA41" s="166">
        <f>IF(AZ41=1,G41,0)</f>
        <v>0</v>
      </c>
      <c r="BB41" s="166">
        <f>IF(AZ41=2,G41,0)</f>
        <v>0</v>
      </c>
      <c r="BC41" s="166">
        <f>IF(AZ41=3,G41,0)</f>
        <v>0</v>
      </c>
      <c r="BD41" s="166">
        <f>IF(AZ41=4,G41,0)</f>
        <v>0</v>
      </c>
      <c r="BE41" s="166">
        <f>IF(AZ41=5,G41,0)</f>
        <v>0</v>
      </c>
      <c r="CA41" s="199">
        <v>1</v>
      </c>
      <c r="CB41" s="199">
        <v>0</v>
      </c>
      <c r="CZ41" s="166">
        <v>6.0999999999999999E-2</v>
      </c>
    </row>
    <row r="42" spans="1:104" x14ac:dyDescent="0.2">
      <c r="A42" s="200"/>
      <c r="B42" s="202"/>
      <c r="C42" s="203" t="s">
        <v>136</v>
      </c>
      <c r="D42" s="204"/>
      <c r="E42" s="205">
        <v>249.34399999999999</v>
      </c>
      <c r="F42" s="206"/>
      <c r="G42" s="207"/>
      <c r="M42" s="228">
        <v>249344</v>
      </c>
      <c r="O42" s="192"/>
    </row>
    <row r="43" spans="1:104" x14ac:dyDescent="0.2">
      <c r="A43" s="208"/>
      <c r="B43" s="209" t="s">
        <v>75</v>
      </c>
      <c r="C43" s="210" t="str">
        <f>CONCATENATE(B36," ",C36)</f>
        <v>46 Zpevněné plochy</v>
      </c>
      <c r="D43" s="211"/>
      <c r="E43" s="212"/>
      <c r="F43" s="213"/>
      <c r="G43" s="214">
        <f>SUM(G36:G42)</f>
        <v>0</v>
      </c>
      <c r="O43" s="192">
        <v>4</v>
      </c>
      <c r="BA43" s="215">
        <f>SUM(BA36:BA42)</f>
        <v>0</v>
      </c>
      <c r="BB43" s="215">
        <f>SUM(BB36:BB42)</f>
        <v>0</v>
      </c>
      <c r="BC43" s="215">
        <f>SUM(BC36:BC42)</f>
        <v>0</v>
      </c>
      <c r="BD43" s="215">
        <f>SUM(BD36:BD42)</f>
        <v>0</v>
      </c>
      <c r="BE43" s="215">
        <f>SUM(BE36:BE42)</f>
        <v>0</v>
      </c>
    </row>
    <row r="44" spans="1:104" x14ac:dyDescent="0.2">
      <c r="A44" s="185" t="s">
        <v>72</v>
      </c>
      <c r="B44" s="186" t="s">
        <v>139</v>
      </c>
      <c r="C44" s="187" t="s">
        <v>140</v>
      </c>
      <c r="D44" s="188"/>
      <c r="E44" s="189"/>
      <c r="F44" s="189"/>
      <c r="G44" s="190"/>
      <c r="H44" s="191"/>
      <c r="I44" s="191"/>
      <c r="O44" s="192">
        <v>1</v>
      </c>
    </row>
    <row r="45" spans="1:104" x14ac:dyDescent="0.2">
      <c r="A45" s="193">
        <v>18</v>
      </c>
      <c r="B45" s="194" t="s">
        <v>141</v>
      </c>
      <c r="C45" s="195" t="s">
        <v>142</v>
      </c>
      <c r="D45" s="196" t="s">
        <v>90</v>
      </c>
      <c r="E45" s="197">
        <v>18</v>
      </c>
      <c r="F45" s="197">
        <v>0</v>
      </c>
      <c r="G45" s="198">
        <f>E45*F45</f>
        <v>0</v>
      </c>
      <c r="O45" s="192">
        <v>2</v>
      </c>
      <c r="AA45" s="166">
        <v>1</v>
      </c>
      <c r="AB45" s="166">
        <v>0</v>
      </c>
      <c r="AC45" s="166">
        <v>0</v>
      </c>
      <c r="AZ45" s="166">
        <v>1</v>
      </c>
      <c r="BA45" s="166">
        <f>IF(AZ45=1,G45,0)</f>
        <v>0</v>
      </c>
      <c r="BB45" s="166">
        <f>IF(AZ45=2,G45,0)</f>
        <v>0</v>
      </c>
      <c r="BC45" s="166">
        <f>IF(AZ45=3,G45,0)</f>
        <v>0</v>
      </c>
      <c r="BD45" s="166">
        <f>IF(AZ45=4,G45,0)</f>
        <v>0</v>
      </c>
      <c r="BE45" s="166">
        <f>IF(AZ45=5,G45,0)</f>
        <v>0</v>
      </c>
      <c r="CA45" s="199">
        <v>1</v>
      </c>
      <c r="CB45" s="199">
        <v>0</v>
      </c>
      <c r="CZ45" s="166">
        <v>8.0030000000000004E-2</v>
      </c>
    </row>
    <row r="46" spans="1:104" x14ac:dyDescent="0.2">
      <c r="A46" s="200"/>
      <c r="B46" s="202"/>
      <c r="C46" s="203" t="s">
        <v>143</v>
      </c>
      <c r="D46" s="204"/>
      <c r="E46" s="205">
        <v>18</v>
      </c>
      <c r="F46" s="206"/>
      <c r="G46" s="207"/>
      <c r="M46" s="201" t="s">
        <v>143</v>
      </c>
      <c r="O46" s="192"/>
    </row>
    <row r="47" spans="1:104" x14ac:dyDescent="0.2">
      <c r="A47" s="193">
        <v>19</v>
      </c>
      <c r="B47" s="194" t="s">
        <v>144</v>
      </c>
      <c r="C47" s="195" t="s">
        <v>145</v>
      </c>
      <c r="D47" s="196" t="s">
        <v>90</v>
      </c>
      <c r="E47" s="197">
        <v>231.2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1</v>
      </c>
      <c r="AC47" s="166">
        <v>1</v>
      </c>
      <c r="AZ47" s="166">
        <v>1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1</v>
      </c>
      <c r="CZ47" s="166">
        <v>7.3899999999999993E-2</v>
      </c>
    </row>
    <row r="48" spans="1:104" x14ac:dyDescent="0.2">
      <c r="A48" s="200"/>
      <c r="B48" s="202"/>
      <c r="C48" s="203" t="s">
        <v>146</v>
      </c>
      <c r="D48" s="204"/>
      <c r="E48" s="205">
        <v>231.2</v>
      </c>
      <c r="F48" s="206"/>
      <c r="G48" s="207"/>
      <c r="M48" s="201" t="s">
        <v>146</v>
      </c>
      <c r="O48" s="192"/>
    </row>
    <row r="49" spans="1:104" x14ac:dyDescent="0.2">
      <c r="A49" s="193">
        <v>20</v>
      </c>
      <c r="B49" s="194" t="s">
        <v>147</v>
      </c>
      <c r="C49" s="195" t="s">
        <v>148</v>
      </c>
      <c r="D49" s="196" t="s">
        <v>90</v>
      </c>
      <c r="E49" s="197">
        <v>90</v>
      </c>
      <c r="F49" s="197">
        <v>0</v>
      </c>
      <c r="G49" s="198">
        <f>E49*F49</f>
        <v>0</v>
      </c>
      <c r="O49" s="192">
        <v>2</v>
      </c>
      <c r="AA49" s="166">
        <v>1</v>
      </c>
      <c r="AB49" s="166">
        <v>1</v>
      </c>
      <c r="AC49" s="166">
        <v>1</v>
      </c>
      <c r="AZ49" s="166">
        <v>1</v>
      </c>
      <c r="BA49" s="166">
        <f>IF(AZ49=1,G49,0)</f>
        <v>0</v>
      </c>
      <c r="BB49" s="166">
        <f>IF(AZ49=2,G49,0)</f>
        <v>0</v>
      </c>
      <c r="BC49" s="166">
        <f>IF(AZ49=3,G49,0)</f>
        <v>0</v>
      </c>
      <c r="BD49" s="166">
        <f>IF(AZ49=4,G49,0)</f>
        <v>0</v>
      </c>
      <c r="BE49" s="166">
        <f>IF(AZ49=5,G49,0)</f>
        <v>0</v>
      </c>
      <c r="CA49" s="199">
        <v>1</v>
      </c>
      <c r="CB49" s="199">
        <v>1</v>
      </c>
      <c r="CZ49" s="166">
        <v>0</v>
      </c>
    </row>
    <row r="50" spans="1:104" x14ac:dyDescent="0.2">
      <c r="A50" s="200"/>
      <c r="B50" s="202"/>
      <c r="C50" s="203" t="s">
        <v>149</v>
      </c>
      <c r="D50" s="204"/>
      <c r="E50" s="205">
        <v>90</v>
      </c>
      <c r="F50" s="206"/>
      <c r="G50" s="207"/>
      <c r="M50" s="201" t="s">
        <v>149</v>
      </c>
      <c r="O50" s="192"/>
    </row>
    <row r="51" spans="1:104" x14ac:dyDescent="0.2">
      <c r="A51" s="193">
        <v>21</v>
      </c>
      <c r="B51" s="194" t="s">
        <v>150</v>
      </c>
      <c r="C51" s="195" t="s">
        <v>151</v>
      </c>
      <c r="D51" s="196" t="s">
        <v>90</v>
      </c>
      <c r="E51" s="197">
        <v>261.66000000000003</v>
      </c>
      <c r="F51" s="197">
        <v>0</v>
      </c>
      <c r="G51" s="198">
        <f>E51*F51</f>
        <v>0</v>
      </c>
      <c r="O51" s="192">
        <v>2</v>
      </c>
      <c r="AA51" s="166">
        <v>3</v>
      </c>
      <c r="AB51" s="166">
        <v>1</v>
      </c>
      <c r="AC51" s="166">
        <v>59245021</v>
      </c>
      <c r="AZ51" s="166">
        <v>1</v>
      </c>
      <c r="BA51" s="166">
        <f>IF(AZ51=1,G51,0)</f>
        <v>0</v>
      </c>
      <c r="BB51" s="166">
        <f>IF(AZ51=2,G51,0)</f>
        <v>0</v>
      </c>
      <c r="BC51" s="166">
        <f>IF(AZ51=3,G51,0)</f>
        <v>0</v>
      </c>
      <c r="BD51" s="166">
        <f>IF(AZ51=4,G51,0)</f>
        <v>0</v>
      </c>
      <c r="BE51" s="166">
        <f>IF(AZ51=5,G51,0)</f>
        <v>0</v>
      </c>
      <c r="CA51" s="199">
        <v>3</v>
      </c>
      <c r="CB51" s="199">
        <v>1</v>
      </c>
      <c r="CZ51" s="166">
        <v>0.12959999999999999</v>
      </c>
    </row>
    <row r="52" spans="1:104" x14ac:dyDescent="0.2">
      <c r="A52" s="200"/>
      <c r="B52" s="202"/>
      <c r="C52" s="203" t="s">
        <v>152</v>
      </c>
      <c r="D52" s="204"/>
      <c r="E52" s="205">
        <v>261.66000000000003</v>
      </c>
      <c r="F52" s="206"/>
      <c r="G52" s="207"/>
      <c r="M52" s="201" t="s">
        <v>152</v>
      </c>
      <c r="O52" s="192"/>
    </row>
    <row r="53" spans="1:104" x14ac:dyDescent="0.2">
      <c r="A53" s="208"/>
      <c r="B53" s="209" t="s">
        <v>75</v>
      </c>
      <c r="C53" s="210" t="str">
        <f>CONCATENATE(B44," ",C44)</f>
        <v>5 Komunikace</v>
      </c>
      <c r="D53" s="211"/>
      <c r="E53" s="212"/>
      <c r="F53" s="213"/>
      <c r="G53" s="214">
        <f>SUM(G44:G52)</f>
        <v>0</v>
      </c>
      <c r="O53" s="192">
        <v>4</v>
      </c>
      <c r="BA53" s="215">
        <f>SUM(BA44:BA52)</f>
        <v>0</v>
      </c>
      <c r="BB53" s="215">
        <f>SUM(BB44:BB52)</f>
        <v>0</v>
      </c>
      <c r="BC53" s="215">
        <f>SUM(BC44:BC52)</f>
        <v>0</v>
      </c>
      <c r="BD53" s="215">
        <f>SUM(BD44:BD52)</f>
        <v>0</v>
      </c>
      <c r="BE53" s="215">
        <f>SUM(BE44:BE52)</f>
        <v>0</v>
      </c>
    </row>
    <row r="54" spans="1:104" x14ac:dyDescent="0.2">
      <c r="A54" s="185" t="s">
        <v>72</v>
      </c>
      <c r="B54" s="186" t="s">
        <v>153</v>
      </c>
      <c r="C54" s="187" t="s">
        <v>154</v>
      </c>
      <c r="D54" s="188"/>
      <c r="E54" s="189"/>
      <c r="F54" s="189"/>
      <c r="G54" s="190"/>
      <c r="H54" s="191"/>
      <c r="I54" s="191"/>
      <c r="O54" s="192">
        <v>1</v>
      </c>
    </row>
    <row r="55" spans="1:104" ht="22.5" x14ac:dyDescent="0.2">
      <c r="A55" s="193">
        <v>22</v>
      </c>
      <c r="B55" s="194" t="s">
        <v>155</v>
      </c>
      <c r="C55" s="195" t="s">
        <v>156</v>
      </c>
      <c r="D55" s="196" t="s">
        <v>94</v>
      </c>
      <c r="E55" s="197">
        <v>48</v>
      </c>
      <c r="F55" s="197">
        <v>0</v>
      </c>
      <c r="G55" s="198">
        <f>E55*F55</f>
        <v>0</v>
      </c>
      <c r="O55" s="192">
        <v>2</v>
      </c>
      <c r="AA55" s="166">
        <v>1</v>
      </c>
      <c r="AB55" s="166">
        <v>0</v>
      </c>
      <c r="AC55" s="166">
        <v>0</v>
      </c>
      <c r="AZ55" s="166">
        <v>1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</v>
      </c>
      <c r="CB55" s="199">
        <v>0</v>
      </c>
      <c r="CZ55" s="166">
        <v>0.15517</v>
      </c>
    </row>
    <row r="56" spans="1:104" ht="22.5" x14ac:dyDescent="0.2">
      <c r="A56" s="193">
        <v>23</v>
      </c>
      <c r="B56" s="194" t="s">
        <v>157</v>
      </c>
      <c r="C56" s="195" t="s">
        <v>158</v>
      </c>
      <c r="D56" s="196" t="s">
        <v>94</v>
      </c>
      <c r="E56" s="197">
        <v>15</v>
      </c>
      <c r="F56" s="197">
        <v>0</v>
      </c>
      <c r="G56" s="198">
        <f>E56*F56</f>
        <v>0</v>
      </c>
      <c r="O56" s="192">
        <v>2</v>
      </c>
      <c r="AA56" s="166">
        <v>1</v>
      </c>
      <c r="AB56" s="166">
        <v>0</v>
      </c>
      <c r="AC56" s="166">
        <v>0</v>
      </c>
      <c r="AZ56" s="166">
        <v>1</v>
      </c>
      <c r="BA56" s="166">
        <f>IF(AZ56=1,G56,0)</f>
        <v>0</v>
      </c>
      <c r="BB56" s="166">
        <f>IF(AZ56=2,G56,0)</f>
        <v>0</v>
      </c>
      <c r="BC56" s="166">
        <f>IF(AZ56=3,G56,0)</f>
        <v>0</v>
      </c>
      <c r="BD56" s="166">
        <f>IF(AZ56=4,G56,0)</f>
        <v>0</v>
      </c>
      <c r="BE56" s="166">
        <f>IF(AZ56=5,G56,0)</f>
        <v>0</v>
      </c>
      <c r="CA56" s="199">
        <v>1</v>
      </c>
      <c r="CB56" s="199">
        <v>0</v>
      </c>
      <c r="CZ56" s="166">
        <v>0.18143000000000001</v>
      </c>
    </row>
    <row r="57" spans="1:104" x14ac:dyDescent="0.2">
      <c r="A57" s="193">
        <v>24</v>
      </c>
      <c r="B57" s="194" t="s">
        <v>159</v>
      </c>
      <c r="C57" s="195" t="s">
        <v>160</v>
      </c>
      <c r="D57" s="196" t="s">
        <v>98</v>
      </c>
      <c r="E57" s="197">
        <v>3.9375</v>
      </c>
      <c r="F57" s="197">
        <v>0</v>
      </c>
      <c r="G57" s="198">
        <f>E57*F57</f>
        <v>0</v>
      </c>
      <c r="O57" s="192">
        <v>2</v>
      </c>
      <c r="AA57" s="166">
        <v>1</v>
      </c>
      <c r="AB57" s="166">
        <v>1</v>
      </c>
      <c r="AC57" s="166">
        <v>1</v>
      </c>
      <c r="AZ57" s="166">
        <v>1</v>
      </c>
      <c r="BA57" s="166">
        <f>IF(AZ57=1,G57,0)</f>
        <v>0</v>
      </c>
      <c r="BB57" s="166">
        <f>IF(AZ57=2,G57,0)</f>
        <v>0</v>
      </c>
      <c r="BC57" s="166">
        <f>IF(AZ57=3,G57,0)</f>
        <v>0</v>
      </c>
      <c r="BD57" s="166">
        <f>IF(AZ57=4,G57,0)</f>
        <v>0</v>
      </c>
      <c r="BE57" s="166">
        <f>IF(AZ57=5,G57,0)</f>
        <v>0</v>
      </c>
      <c r="CA57" s="199">
        <v>1</v>
      </c>
      <c r="CB57" s="199">
        <v>1</v>
      </c>
      <c r="CZ57" s="166">
        <v>2.3785500000000002</v>
      </c>
    </row>
    <row r="58" spans="1:104" x14ac:dyDescent="0.2">
      <c r="A58" s="200"/>
      <c r="B58" s="202"/>
      <c r="C58" s="203" t="s">
        <v>161</v>
      </c>
      <c r="D58" s="204"/>
      <c r="E58" s="205">
        <v>3.9375</v>
      </c>
      <c r="F58" s="206"/>
      <c r="G58" s="207"/>
      <c r="M58" s="201" t="s">
        <v>161</v>
      </c>
      <c r="O58" s="192"/>
    </row>
    <row r="59" spans="1:104" x14ac:dyDescent="0.2">
      <c r="A59" s="208"/>
      <c r="B59" s="209" t="s">
        <v>75</v>
      </c>
      <c r="C59" s="210" t="str">
        <f>CONCATENATE(B54," ",C54)</f>
        <v>91 Doplňující práce na komunikaci</v>
      </c>
      <c r="D59" s="211"/>
      <c r="E59" s="212"/>
      <c r="F59" s="213"/>
      <c r="G59" s="214">
        <f>SUM(G54:G58)</f>
        <v>0</v>
      </c>
      <c r="O59" s="192">
        <v>4</v>
      </c>
      <c r="BA59" s="215">
        <f>SUM(BA54:BA58)</f>
        <v>0</v>
      </c>
      <c r="BB59" s="215">
        <f>SUM(BB54:BB58)</f>
        <v>0</v>
      </c>
      <c r="BC59" s="215">
        <f>SUM(BC54:BC58)</f>
        <v>0</v>
      </c>
      <c r="BD59" s="215">
        <f>SUM(BD54:BD58)</f>
        <v>0</v>
      </c>
      <c r="BE59" s="215">
        <f>SUM(BE54:BE58)</f>
        <v>0</v>
      </c>
    </row>
    <row r="60" spans="1:104" x14ac:dyDescent="0.2">
      <c r="A60" s="185" t="s">
        <v>72</v>
      </c>
      <c r="B60" s="186" t="s">
        <v>162</v>
      </c>
      <c r="C60" s="187" t="s">
        <v>163</v>
      </c>
      <c r="D60" s="188"/>
      <c r="E60" s="189"/>
      <c r="F60" s="189"/>
      <c r="G60" s="190"/>
      <c r="H60" s="191"/>
      <c r="I60" s="191"/>
      <c r="O60" s="192">
        <v>1</v>
      </c>
    </row>
    <row r="61" spans="1:104" x14ac:dyDescent="0.2">
      <c r="A61" s="193">
        <v>25</v>
      </c>
      <c r="B61" s="194" t="s">
        <v>164</v>
      </c>
      <c r="C61" s="195" t="s">
        <v>165</v>
      </c>
      <c r="D61" s="196" t="s">
        <v>90</v>
      </c>
      <c r="E61" s="197">
        <v>250</v>
      </c>
      <c r="F61" s="197">
        <v>0</v>
      </c>
      <c r="G61" s="198">
        <f>E61*F61</f>
        <v>0</v>
      </c>
      <c r="O61" s="192">
        <v>2</v>
      </c>
      <c r="AA61" s="166">
        <v>1</v>
      </c>
      <c r="AB61" s="166">
        <v>1</v>
      </c>
      <c r="AC61" s="166">
        <v>1</v>
      </c>
      <c r="AZ61" s="166">
        <v>1</v>
      </c>
      <c r="BA61" s="166">
        <f>IF(AZ61=1,G61,0)</f>
        <v>0</v>
      </c>
      <c r="BB61" s="166">
        <f>IF(AZ61=2,G61,0)</f>
        <v>0</v>
      </c>
      <c r="BC61" s="166">
        <f>IF(AZ61=3,G61,0)</f>
        <v>0</v>
      </c>
      <c r="BD61" s="166">
        <f>IF(AZ61=4,G61,0)</f>
        <v>0</v>
      </c>
      <c r="BE61" s="166">
        <f>IF(AZ61=5,G61,0)</f>
        <v>0</v>
      </c>
      <c r="CA61" s="199">
        <v>1</v>
      </c>
      <c r="CB61" s="199">
        <v>1</v>
      </c>
      <c r="CZ61" s="166">
        <v>0</v>
      </c>
    </row>
    <row r="62" spans="1:104" x14ac:dyDescent="0.2">
      <c r="A62" s="208"/>
      <c r="B62" s="209" t="s">
        <v>75</v>
      </c>
      <c r="C62" s="210" t="str">
        <f>CONCATENATE(B60," ",C60)</f>
        <v>95 Dokončovací konstrukce na pozemních stavbách</v>
      </c>
      <c r="D62" s="211"/>
      <c r="E62" s="212"/>
      <c r="F62" s="213"/>
      <c r="G62" s="214">
        <f>SUM(G60:G61)</f>
        <v>0</v>
      </c>
      <c r="O62" s="192">
        <v>4</v>
      </c>
      <c r="BA62" s="215">
        <f>SUM(BA60:BA61)</f>
        <v>0</v>
      </c>
      <c r="BB62" s="215">
        <f>SUM(BB60:BB61)</f>
        <v>0</v>
      </c>
      <c r="BC62" s="215">
        <f>SUM(BC60:BC61)</f>
        <v>0</v>
      </c>
      <c r="BD62" s="215">
        <f>SUM(BD60:BD61)</f>
        <v>0</v>
      </c>
      <c r="BE62" s="215">
        <f>SUM(BE60:BE61)</f>
        <v>0</v>
      </c>
    </row>
    <row r="63" spans="1:104" x14ac:dyDescent="0.2">
      <c r="A63" s="185" t="s">
        <v>72</v>
      </c>
      <c r="B63" s="186" t="s">
        <v>166</v>
      </c>
      <c r="C63" s="187" t="s">
        <v>167</v>
      </c>
      <c r="D63" s="188"/>
      <c r="E63" s="189"/>
      <c r="F63" s="189"/>
      <c r="G63" s="190"/>
      <c r="H63" s="191"/>
      <c r="I63" s="191"/>
      <c r="O63" s="192">
        <v>1</v>
      </c>
    </row>
    <row r="64" spans="1:104" ht="22.5" x14ac:dyDescent="0.2">
      <c r="A64" s="193">
        <v>26</v>
      </c>
      <c r="B64" s="194" t="s">
        <v>168</v>
      </c>
      <c r="C64" s="195" t="s">
        <v>169</v>
      </c>
      <c r="D64" s="196" t="s">
        <v>98</v>
      </c>
      <c r="E64" s="197">
        <v>22.24</v>
      </c>
      <c r="F64" s="197">
        <v>0</v>
      </c>
      <c r="G64" s="198">
        <f>E64*F64</f>
        <v>0</v>
      </c>
      <c r="O64" s="192">
        <v>2</v>
      </c>
      <c r="AA64" s="166">
        <v>1</v>
      </c>
      <c r="AB64" s="166">
        <v>0</v>
      </c>
      <c r="AC64" s="166">
        <v>0</v>
      </c>
      <c r="AZ64" s="166">
        <v>1</v>
      </c>
      <c r="BA64" s="166">
        <f>IF(AZ64=1,G64,0)</f>
        <v>0</v>
      </c>
      <c r="BB64" s="166">
        <f>IF(AZ64=2,G64,0)</f>
        <v>0</v>
      </c>
      <c r="BC64" s="166">
        <f>IF(AZ64=3,G64,0)</f>
        <v>0</v>
      </c>
      <c r="BD64" s="166">
        <f>IF(AZ64=4,G64,0)</f>
        <v>0</v>
      </c>
      <c r="BE64" s="166">
        <f>IF(AZ64=5,G64,0)</f>
        <v>0</v>
      </c>
      <c r="CA64" s="199">
        <v>1</v>
      </c>
      <c r="CB64" s="199">
        <v>0</v>
      </c>
      <c r="CZ64" s="166">
        <v>0</v>
      </c>
    </row>
    <row r="65" spans="1:104" x14ac:dyDescent="0.2">
      <c r="A65" s="200"/>
      <c r="B65" s="202"/>
      <c r="C65" s="203" t="s">
        <v>170</v>
      </c>
      <c r="D65" s="204"/>
      <c r="E65" s="205">
        <v>22.24</v>
      </c>
      <c r="F65" s="206"/>
      <c r="G65" s="207"/>
      <c r="M65" s="201" t="s">
        <v>170</v>
      </c>
      <c r="O65" s="192"/>
    </row>
    <row r="66" spans="1:104" x14ac:dyDescent="0.2">
      <c r="A66" s="208"/>
      <c r="B66" s="209" t="s">
        <v>75</v>
      </c>
      <c r="C66" s="210" t="str">
        <f>CONCATENATE(B63," ",C63)</f>
        <v>96 Bourání konstrukcí</v>
      </c>
      <c r="D66" s="211"/>
      <c r="E66" s="212"/>
      <c r="F66" s="213"/>
      <c r="G66" s="214">
        <f>SUM(G63:G65)</f>
        <v>0</v>
      </c>
      <c r="O66" s="192">
        <v>4</v>
      </c>
      <c r="BA66" s="215">
        <f>SUM(BA63:BA65)</f>
        <v>0</v>
      </c>
      <c r="BB66" s="215">
        <f>SUM(BB63:BB65)</f>
        <v>0</v>
      </c>
      <c r="BC66" s="215">
        <f>SUM(BC63:BC65)</f>
        <v>0</v>
      </c>
      <c r="BD66" s="215">
        <f>SUM(BD63:BD65)</f>
        <v>0</v>
      </c>
      <c r="BE66" s="215">
        <f>SUM(BE63:BE65)</f>
        <v>0</v>
      </c>
    </row>
    <row r="67" spans="1:104" x14ac:dyDescent="0.2">
      <c r="A67" s="185" t="s">
        <v>72</v>
      </c>
      <c r="B67" s="186" t="s">
        <v>171</v>
      </c>
      <c r="C67" s="187" t="s">
        <v>172</v>
      </c>
      <c r="D67" s="188"/>
      <c r="E67" s="189"/>
      <c r="F67" s="189"/>
      <c r="G67" s="190"/>
      <c r="H67" s="191"/>
      <c r="I67" s="191"/>
      <c r="O67" s="192">
        <v>1</v>
      </c>
    </row>
    <row r="68" spans="1:104" x14ac:dyDescent="0.2">
      <c r="A68" s="193">
        <v>27</v>
      </c>
      <c r="B68" s="194" t="s">
        <v>173</v>
      </c>
      <c r="C68" s="195" t="s">
        <v>174</v>
      </c>
      <c r="D68" s="196" t="s">
        <v>175</v>
      </c>
      <c r="E68" s="197">
        <v>188.120435265</v>
      </c>
      <c r="F68" s="197">
        <v>0</v>
      </c>
      <c r="G68" s="198">
        <f>E68*F68</f>
        <v>0</v>
      </c>
      <c r="O68" s="192">
        <v>2</v>
      </c>
      <c r="AA68" s="166">
        <v>7</v>
      </c>
      <c r="AB68" s="166">
        <v>1</v>
      </c>
      <c r="AC68" s="166">
        <v>2</v>
      </c>
      <c r="AZ68" s="166">
        <v>1</v>
      </c>
      <c r="BA68" s="166">
        <f>IF(AZ68=1,G68,0)</f>
        <v>0</v>
      </c>
      <c r="BB68" s="166">
        <f>IF(AZ68=2,G68,0)</f>
        <v>0</v>
      </c>
      <c r="BC68" s="166">
        <f>IF(AZ68=3,G68,0)</f>
        <v>0</v>
      </c>
      <c r="BD68" s="166">
        <f>IF(AZ68=4,G68,0)</f>
        <v>0</v>
      </c>
      <c r="BE68" s="166">
        <f>IF(AZ68=5,G68,0)</f>
        <v>0</v>
      </c>
      <c r="CA68" s="199">
        <v>7</v>
      </c>
      <c r="CB68" s="199">
        <v>1</v>
      </c>
      <c r="CZ68" s="166">
        <v>0</v>
      </c>
    </row>
    <row r="69" spans="1:104" x14ac:dyDescent="0.2">
      <c r="A69" s="208"/>
      <c r="B69" s="209" t="s">
        <v>75</v>
      </c>
      <c r="C69" s="210" t="str">
        <f>CONCATENATE(B67," ",C67)</f>
        <v>99 Staveništní přesun hmot</v>
      </c>
      <c r="D69" s="211"/>
      <c r="E69" s="212"/>
      <c r="F69" s="213"/>
      <c r="G69" s="214">
        <f>SUM(G67:G68)</f>
        <v>0</v>
      </c>
      <c r="O69" s="192">
        <v>4</v>
      </c>
      <c r="BA69" s="215">
        <f>SUM(BA67:BA68)</f>
        <v>0</v>
      </c>
      <c r="BB69" s="215">
        <f>SUM(BB67:BB68)</f>
        <v>0</v>
      </c>
      <c r="BC69" s="215">
        <f>SUM(BC67:BC68)</f>
        <v>0</v>
      </c>
      <c r="BD69" s="215">
        <f>SUM(BD67:BD68)</f>
        <v>0</v>
      </c>
      <c r="BE69" s="215">
        <f>SUM(BE67:BE68)</f>
        <v>0</v>
      </c>
    </row>
    <row r="70" spans="1:104" x14ac:dyDescent="0.2">
      <c r="A70" s="185" t="s">
        <v>72</v>
      </c>
      <c r="B70" s="186" t="s">
        <v>176</v>
      </c>
      <c r="C70" s="187" t="s">
        <v>177</v>
      </c>
      <c r="D70" s="188"/>
      <c r="E70" s="189"/>
      <c r="F70" s="189"/>
      <c r="G70" s="190"/>
      <c r="H70" s="191"/>
      <c r="I70" s="191"/>
      <c r="O70" s="192">
        <v>1</v>
      </c>
    </row>
    <row r="71" spans="1:104" x14ac:dyDescent="0.2">
      <c r="A71" s="193">
        <v>28</v>
      </c>
      <c r="B71" s="194" t="s">
        <v>178</v>
      </c>
      <c r="C71" s="195" t="s">
        <v>179</v>
      </c>
      <c r="D71" s="196" t="s">
        <v>175</v>
      </c>
      <c r="E71" s="197">
        <v>52.408000000000001</v>
      </c>
      <c r="F71" s="197">
        <v>0</v>
      </c>
      <c r="G71" s="198">
        <f>E71*F71</f>
        <v>0</v>
      </c>
      <c r="O71" s="192">
        <v>2</v>
      </c>
      <c r="AA71" s="166">
        <v>8</v>
      </c>
      <c r="AB71" s="166">
        <v>0</v>
      </c>
      <c r="AC71" s="166">
        <v>3</v>
      </c>
      <c r="AZ71" s="166">
        <v>1</v>
      </c>
      <c r="BA71" s="166">
        <f>IF(AZ71=1,G71,0)</f>
        <v>0</v>
      </c>
      <c r="BB71" s="166">
        <f>IF(AZ71=2,G71,0)</f>
        <v>0</v>
      </c>
      <c r="BC71" s="166">
        <f>IF(AZ71=3,G71,0)</f>
        <v>0</v>
      </c>
      <c r="BD71" s="166">
        <f>IF(AZ71=4,G71,0)</f>
        <v>0</v>
      </c>
      <c r="BE71" s="166">
        <f>IF(AZ71=5,G71,0)</f>
        <v>0</v>
      </c>
      <c r="CA71" s="199">
        <v>8</v>
      </c>
      <c r="CB71" s="199">
        <v>0</v>
      </c>
      <c r="CZ71" s="166">
        <v>0</v>
      </c>
    </row>
    <row r="72" spans="1:104" x14ac:dyDescent="0.2">
      <c r="A72" s="193">
        <v>29</v>
      </c>
      <c r="B72" s="194" t="s">
        <v>180</v>
      </c>
      <c r="C72" s="195" t="s">
        <v>181</v>
      </c>
      <c r="D72" s="196" t="s">
        <v>175</v>
      </c>
      <c r="E72" s="197">
        <v>366.85599999999999</v>
      </c>
      <c r="F72" s="197">
        <v>0</v>
      </c>
      <c r="G72" s="198">
        <f>E72*F72</f>
        <v>0</v>
      </c>
      <c r="O72" s="192">
        <v>2</v>
      </c>
      <c r="AA72" s="166">
        <v>8</v>
      </c>
      <c r="AB72" s="166">
        <v>0</v>
      </c>
      <c r="AC72" s="166">
        <v>3</v>
      </c>
      <c r="AZ72" s="166">
        <v>1</v>
      </c>
      <c r="BA72" s="166">
        <f>IF(AZ72=1,G72,0)</f>
        <v>0</v>
      </c>
      <c r="BB72" s="166">
        <f>IF(AZ72=2,G72,0)</f>
        <v>0</v>
      </c>
      <c r="BC72" s="166">
        <f>IF(AZ72=3,G72,0)</f>
        <v>0</v>
      </c>
      <c r="BD72" s="166">
        <f>IF(AZ72=4,G72,0)</f>
        <v>0</v>
      </c>
      <c r="BE72" s="166">
        <f>IF(AZ72=5,G72,0)</f>
        <v>0</v>
      </c>
      <c r="CA72" s="199">
        <v>8</v>
      </c>
      <c r="CB72" s="199">
        <v>0</v>
      </c>
      <c r="CZ72" s="166">
        <v>0</v>
      </c>
    </row>
    <row r="73" spans="1:104" x14ac:dyDescent="0.2">
      <c r="A73" s="193">
        <v>30</v>
      </c>
      <c r="B73" s="194" t="s">
        <v>182</v>
      </c>
      <c r="C73" s="195" t="s">
        <v>183</v>
      </c>
      <c r="D73" s="196" t="s">
        <v>175</v>
      </c>
      <c r="E73" s="197">
        <v>52.408000000000001</v>
      </c>
      <c r="F73" s="197">
        <v>0</v>
      </c>
      <c r="G73" s="198">
        <f>E73*F73</f>
        <v>0</v>
      </c>
      <c r="O73" s="192">
        <v>2</v>
      </c>
      <c r="AA73" s="166">
        <v>8</v>
      </c>
      <c r="AB73" s="166">
        <v>1</v>
      </c>
      <c r="AC73" s="166">
        <v>3</v>
      </c>
      <c r="AZ73" s="166">
        <v>1</v>
      </c>
      <c r="BA73" s="166">
        <f>IF(AZ73=1,G73,0)</f>
        <v>0</v>
      </c>
      <c r="BB73" s="166">
        <f>IF(AZ73=2,G73,0)</f>
        <v>0</v>
      </c>
      <c r="BC73" s="166">
        <f>IF(AZ73=3,G73,0)</f>
        <v>0</v>
      </c>
      <c r="BD73" s="166">
        <f>IF(AZ73=4,G73,0)</f>
        <v>0</v>
      </c>
      <c r="BE73" s="166">
        <f>IF(AZ73=5,G73,0)</f>
        <v>0</v>
      </c>
      <c r="CA73" s="199">
        <v>8</v>
      </c>
      <c r="CB73" s="199">
        <v>1</v>
      </c>
      <c r="CZ73" s="166">
        <v>0</v>
      </c>
    </row>
    <row r="74" spans="1:104" x14ac:dyDescent="0.2">
      <c r="A74" s="193">
        <v>31</v>
      </c>
      <c r="B74" s="194" t="s">
        <v>184</v>
      </c>
      <c r="C74" s="195" t="s">
        <v>185</v>
      </c>
      <c r="D74" s="196" t="s">
        <v>175</v>
      </c>
      <c r="E74" s="197">
        <v>52.408000000000001</v>
      </c>
      <c r="F74" s="197">
        <v>0</v>
      </c>
      <c r="G74" s="198">
        <f>E74*F74</f>
        <v>0</v>
      </c>
      <c r="O74" s="192">
        <v>2</v>
      </c>
      <c r="AA74" s="166">
        <v>8</v>
      </c>
      <c r="AB74" s="166">
        <v>0</v>
      </c>
      <c r="AC74" s="166">
        <v>3</v>
      </c>
      <c r="AZ74" s="166">
        <v>1</v>
      </c>
      <c r="BA74" s="166">
        <f>IF(AZ74=1,G74,0)</f>
        <v>0</v>
      </c>
      <c r="BB74" s="166">
        <f>IF(AZ74=2,G74,0)</f>
        <v>0</v>
      </c>
      <c r="BC74" s="166">
        <f>IF(AZ74=3,G74,0)</f>
        <v>0</v>
      </c>
      <c r="BD74" s="166">
        <f>IF(AZ74=4,G74,0)</f>
        <v>0</v>
      </c>
      <c r="BE74" s="166">
        <f>IF(AZ74=5,G74,0)</f>
        <v>0</v>
      </c>
      <c r="CA74" s="199">
        <v>8</v>
      </c>
      <c r="CB74" s="199">
        <v>0</v>
      </c>
      <c r="CZ74" s="166">
        <v>0</v>
      </c>
    </row>
    <row r="75" spans="1:104" x14ac:dyDescent="0.2">
      <c r="A75" s="208"/>
      <c r="B75" s="209" t="s">
        <v>75</v>
      </c>
      <c r="C75" s="210" t="str">
        <f>CONCATENATE(B70," ",C70)</f>
        <v>D96 Přesuny suti a vybouraných hmot</v>
      </c>
      <c r="D75" s="211"/>
      <c r="E75" s="212"/>
      <c r="F75" s="213"/>
      <c r="G75" s="214">
        <f>SUM(G70:G74)</f>
        <v>0</v>
      </c>
      <c r="O75" s="192">
        <v>4</v>
      </c>
      <c r="BA75" s="215">
        <f>SUM(BA70:BA74)</f>
        <v>0</v>
      </c>
      <c r="BB75" s="215">
        <f>SUM(BB70:BB74)</f>
        <v>0</v>
      </c>
      <c r="BC75" s="215">
        <f>SUM(BC70:BC74)</f>
        <v>0</v>
      </c>
      <c r="BD75" s="215">
        <f>SUM(BD70:BD74)</f>
        <v>0</v>
      </c>
      <c r="BE75" s="215">
        <f>SUM(BE70:BE74)</f>
        <v>0</v>
      </c>
    </row>
    <row r="76" spans="1:104" x14ac:dyDescent="0.2">
      <c r="E76" s="166"/>
    </row>
    <row r="77" spans="1:104" x14ac:dyDescent="0.2">
      <c r="E77" s="166"/>
    </row>
    <row r="78" spans="1:104" x14ac:dyDescent="0.2">
      <c r="E78" s="166"/>
    </row>
    <row r="79" spans="1:104" x14ac:dyDescent="0.2">
      <c r="E79" s="166"/>
    </row>
    <row r="80" spans="1:104" x14ac:dyDescent="0.2">
      <c r="E80" s="166"/>
    </row>
    <row r="81" spans="5:5" x14ac:dyDescent="0.2">
      <c r="E81" s="166"/>
    </row>
    <row r="82" spans="5:5" x14ac:dyDescent="0.2">
      <c r="E82" s="166"/>
    </row>
    <row r="83" spans="5:5" x14ac:dyDescent="0.2">
      <c r="E83" s="166"/>
    </row>
    <row r="84" spans="5:5" x14ac:dyDescent="0.2">
      <c r="E84" s="166"/>
    </row>
    <row r="85" spans="5:5" x14ac:dyDescent="0.2">
      <c r="E85" s="166"/>
    </row>
    <row r="86" spans="5:5" x14ac:dyDescent="0.2">
      <c r="E86" s="166"/>
    </row>
    <row r="87" spans="5:5" x14ac:dyDescent="0.2">
      <c r="E87" s="166"/>
    </row>
    <row r="88" spans="5:5" x14ac:dyDescent="0.2">
      <c r="E88" s="166"/>
    </row>
    <row r="89" spans="5:5" x14ac:dyDescent="0.2">
      <c r="E89" s="166"/>
    </row>
    <row r="90" spans="5:5" x14ac:dyDescent="0.2">
      <c r="E90" s="166"/>
    </row>
    <row r="91" spans="5:5" x14ac:dyDescent="0.2">
      <c r="E91" s="166"/>
    </row>
    <row r="92" spans="5:5" x14ac:dyDescent="0.2">
      <c r="E92" s="166"/>
    </row>
    <row r="93" spans="5:5" x14ac:dyDescent="0.2">
      <c r="E93" s="166"/>
    </row>
    <row r="94" spans="5:5" x14ac:dyDescent="0.2">
      <c r="E94" s="166"/>
    </row>
    <row r="95" spans="5:5" x14ac:dyDescent="0.2">
      <c r="E95" s="166"/>
    </row>
    <row r="96" spans="5:5" x14ac:dyDescent="0.2">
      <c r="E96" s="166"/>
    </row>
    <row r="97" spans="1:7" x14ac:dyDescent="0.2">
      <c r="E97" s="166"/>
    </row>
    <row r="98" spans="1:7" x14ac:dyDescent="0.2">
      <c r="E98" s="166"/>
    </row>
    <row r="99" spans="1:7" x14ac:dyDescent="0.2">
      <c r="A99" s="216"/>
      <c r="B99" s="216"/>
      <c r="C99" s="216"/>
      <c r="D99" s="216"/>
      <c r="E99" s="216"/>
      <c r="F99" s="216"/>
      <c r="G99" s="216"/>
    </row>
    <row r="100" spans="1:7" x14ac:dyDescent="0.2">
      <c r="A100" s="216"/>
      <c r="B100" s="216"/>
      <c r="C100" s="216"/>
      <c r="D100" s="216"/>
      <c r="E100" s="216"/>
      <c r="F100" s="216"/>
      <c r="G100" s="216"/>
    </row>
    <row r="101" spans="1:7" x14ac:dyDescent="0.2">
      <c r="A101" s="216"/>
      <c r="B101" s="216"/>
      <c r="C101" s="216"/>
      <c r="D101" s="216"/>
      <c r="E101" s="216"/>
      <c r="F101" s="216"/>
      <c r="G101" s="216"/>
    </row>
    <row r="102" spans="1:7" x14ac:dyDescent="0.2">
      <c r="A102" s="216"/>
      <c r="B102" s="216"/>
      <c r="C102" s="216"/>
      <c r="D102" s="216"/>
      <c r="E102" s="216"/>
      <c r="F102" s="216"/>
      <c r="G102" s="216"/>
    </row>
    <row r="103" spans="1:7" x14ac:dyDescent="0.2">
      <c r="E103" s="166"/>
    </row>
    <row r="104" spans="1:7" x14ac:dyDescent="0.2">
      <c r="E104" s="166"/>
    </row>
    <row r="105" spans="1:7" x14ac:dyDescent="0.2">
      <c r="E105" s="166"/>
    </row>
    <row r="106" spans="1:7" x14ac:dyDescent="0.2">
      <c r="E106" s="166"/>
    </row>
    <row r="107" spans="1:7" x14ac:dyDescent="0.2">
      <c r="E107" s="166"/>
    </row>
    <row r="108" spans="1:7" x14ac:dyDescent="0.2">
      <c r="E108" s="166"/>
    </row>
    <row r="109" spans="1:7" x14ac:dyDescent="0.2">
      <c r="E109" s="166"/>
    </row>
    <row r="110" spans="1:7" x14ac:dyDescent="0.2">
      <c r="E110" s="166"/>
    </row>
    <row r="111" spans="1:7" x14ac:dyDescent="0.2">
      <c r="E111" s="166"/>
    </row>
    <row r="112" spans="1:7" x14ac:dyDescent="0.2">
      <c r="E112" s="166"/>
    </row>
    <row r="113" spans="5:5" x14ac:dyDescent="0.2">
      <c r="E113" s="166"/>
    </row>
    <row r="114" spans="5:5" x14ac:dyDescent="0.2">
      <c r="E114" s="166"/>
    </row>
    <row r="115" spans="5:5" x14ac:dyDescent="0.2">
      <c r="E115" s="166"/>
    </row>
    <row r="116" spans="5:5" x14ac:dyDescent="0.2">
      <c r="E116" s="166"/>
    </row>
    <row r="117" spans="5:5" x14ac:dyDescent="0.2">
      <c r="E117" s="166"/>
    </row>
    <row r="118" spans="5:5" x14ac:dyDescent="0.2">
      <c r="E118" s="166"/>
    </row>
    <row r="119" spans="5:5" x14ac:dyDescent="0.2">
      <c r="E119" s="166"/>
    </row>
    <row r="120" spans="5:5" x14ac:dyDescent="0.2">
      <c r="E120" s="166"/>
    </row>
    <row r="121" spans="5:5" x14ac:dyDescent="0.2">
      <c r="E121" s="166"/>
    </row>
    <row r="122" spans="5:5" x14ac:dyDescent="0.2">
      <c r="E122" s="166"/>
    </row>
    <row r="123" spans="5:5" x14ac:dyDescent="0.2">
      <c r="E123" s="166"/>
    </row>
    <row r="124" spans="5:5" x14ac:dyDescent="0.2">
      <c r="E124" s="166"/>
    </row>
    <row r="125" spans="5:5" x14ac:dyDescent="0.2">
      <c r="E125" s="166"/>
    </row>
    <row r="126" spans="5:5" x14ac:dyDescent="0.2">
      <c r="E126" s="166"/>
    </row>
    <row r="127" spans="5:5" x14ac:dyDescent="0.2">
      <c r="E127" s="166"/>
    </row>
    <row r="128" spans="5:5" x14ac:dyDescent="0.2">
      <c r="E128" s="166"/>
    </row>
    <row r="129" spans="1:7" x14ac:dyDescent="0.2">
      <c r="E129" s="166"/>
    </row>
    <row r="130" spans="1:7" x14ac:dyDescent="0.2">
      <c r="E130" s="166"/>
    </row>
    <row r="131" spans="1:7" x14ac:dyDescent="0.2">
      <c r="E131" s="166"/>
    </row>
    <row r="132" spans="1:7" x14ac:dyDescent="0.2">
      <c r="E132" s="166"/>
    </row>
    <row r="133" spans="1:7" x14ac:dyDescent="0.2">
      <c r="E133" s="166"/>
    </row>
    <row r="134" spans="1:7" x14ac:dyDescent="0.2">
      <c r="A134" s="217"/>
      <c r="B134" s="217"/>
    </row>
    <row r="135" spans="1:7" x14ac:dyDescent="0.2">
      <c r="A135" s="216"/>
      <c r="B135" s="216"/>
      <c r="C135" s="219"/>
      <c r="D135" s="219"/>
      <c r="E135" s="220"/>
      <c r="F135" s="219"/>
      <c r="G135" s="221"/>
    </row>
    <row r="136" spans="1:7" x14ac:dyDescent="0.2">
      <c r="A136" s="222"/>
      <c r="B136" s="222"/>
      <c r="C136" s="216"/>
      <c r="D136" s="216"/>
      <c r="E136" s="223"/>
      <c r="F136" s="216"/>
      <c r="G136" s="216"/>
    </row>
    <row r="137" spans="1:7" x14ac:dyDescent="0.2">
      <c r="A137" s="216"/>
      <c r="B137" s="216"/>
      <c r="C137" s="216"/>
      <c r="D137" s="216"/>
      <c r="E137" s="223"/>
      <c r="F137" s="216"/>
      <c r="G137" s="216"/>
    </row>
    <row r="138" spans="1:7" x14ac:dyDescent="0.2">
      <c r="A138" s="216"/>
      <c r="B138" s="216"/>
      <c r="C138" s="216"/>
      <c r="D138" s="216"/>
      <c r="E138" s="223"/>
      <c r="F138" s="216"/>
      <c r="G138" s="216"/>
    </row>
    <row r="139" spans="1:7" x14ac:dyDescent="0.2">
      <c r="A139" s="216"/>
      <c r="B139" s="216"/>
      <c r="C139" s="216"/>
      <c r="D139" s="216"/>
      <c r="E139" s="223"/>
      <c r="F139" s="216"/>
      <c r="G139" s="216"/>
    </row>
    <row r="140" spans="1:7" x14ac:dyDescent="0.2">
      <c r="A140" s="216"/>
      <c r="B140" s="216"/>
      <c r="C140" s="216"/>
      <c r="D140" s="216"/>
      <c r="E140" s="223"/>
      <c r="F140" s="216"/>
      <c r="G140" s="216"/>
    </row>
    <row r="141" spans="1:7" x14ac:dyDescent="0.2">
      <c r="A141" s="216"/>
      <c r="B141" s="216"/>
      <c r="C141" s="216"/>
      <c r="D141" s="216"/>
      <c r="E141" s="223"/>
      <c r="F141" s="216"/>
      <c r="G141" s="216"/>
    </row>
    <row r="142" spans="1:7" x14ac:dyDescent="0.2">
      <c r="A142" s="216"/>
      <c r="B142" s="216"/>
      <c r="C142" s="216"/>
      <c r="D142" s="216"/>
      <c r="E142" s="223"/>
      <c r="F142" s="216"/>
      <c r="G142" s="216"/>
    </row>
    <row r="143" spans="1:7" x14ac:dyDescent="0.2">
      <c r="A143" s="216"/>
      <c r="B143" s="216"/>
      <c r="C143" s="216"/>
      <c r="D143" s="216"/>
      <c r="E143" s="223"/>
      <c r="F143" s="216"/>
      <c r="G143" s="216"/>
    </row>
    <row r="144" spans="1:7" x14ac:dyDescent="0.2">
      <c r="A144" s="216"/>
      <c r="B144" s="216"/>
      <c r="C144" s="216"/>
      <c r="D144" s="216"/>
      <c r="E144" s="223"/>
      <c r="F144" s="216"/>
      <c r="G144" s="216"/>
    </row>
    <row r="145" spans="1:7" x14ac:dyDescent="0.2">
      <c r="A145" s="216"/>
      <c r="B145" s="216"/>
      <c r="C145" s="216"/>
      <c r="D145" s="216"/>
      <c r="E145" s="223"/>
      <c r="F145" s="216"/>
      <c r="G145" s="216"/>
    </row>
    <row r="146" spans="1:7" x14ac:dyDescent="0.2">
      <c r="A146" s="216"/>
      <c r="B146" s="216"/>
      <c r="C146" s="216"/>
      <c r="D146" s="216"/>
      <c r="E146" s="223"/>
      <c r="F146" s="216"/>
      <c r="G146" s="216"/>
    </row>
    <row r="147" spans="1:7" x14ac:dyDescent="0.2">
      <c r="A147" s="216"/>
      <c r="B147" s="216"/>
      <c r="C147" s="216"/>
      <c r="D147" s="216"/>
      <c r="E147" s="223"/>
      <c r="F147" s="216"/>
      <c r="G147" s="216"/>
    </row>
    <row r="148" spans="1:7" x14ac:dyDescent="0.2">
      <c r="A148" s="216"/>
      <c r="B148" s="216"/>
      <c r="C148" s="216"/>
      <c r="D148" s="216"/>
      <c r="E148" s="223"/>
      <c r="F148" s="216"/>
      <c r="G148" s="216"/>
    </row>
  </sheetData>
  <mergeCells count="22">
    <mergeCell ref="C65:D65"/>
    <mergeCell ref="C58:D58"/>
    <mergeCell ref="C46:D46"/>
    <mergeCell ref="C48:D48"/>
    <mergeCell ref="C50:D50"/>
    <mergeCell ref="C52:D52"/>
    <mergeCell ref="C29:D29"/>
    <mergeCell ref="C33:D33"/>
    <mergeCell ref="C38:D38"/>
    <mergeCell ref="C40:D40"/>
    <mergeCell ref="C42:D42"/>
    <mergeCell ref="C12:D12"/>
    <mergeCell ref="C14:D14"/>
    <mergeCell ref="C16:D16"/>
    <mergeCell ref="C18:D18"/>
    <mergeCell ref="C20:D20"/>
    <mergeCell ref="C23:D23"/>
    <mergeCell ref="C24:D24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2019-03-18T10:27:45Z</dcterms:created>
  <dcterms:modified xsi:type="dcterms:W3CDTF">2019-03-18T10:28:48Z</dcterms:modified>
</cp:coreProperties>
</file>