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01 01 Pol" sheetId="12" r:id="rId3"/>
    <sheet name="01 02 Pol" sheetId="13" r:id="rId4"/>
    <sheet name="01 03 Pol" sheetId="14" r:id="rId5"/>
    <sheet name="02 01 Pol" sheetId="15" r:id="rId6"/>
  </sheets>
  <externalReferences>
    <externalReference r:id="rId7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_xlnm.Print_Titles" localSheetId="3">'01 02 Pol'!$1:$7</definedName>
    <definedName name="_xlnm.Print_Titles" localSheetId="4">'01 03 Pol'!$1:$7</definedName>
    <definedName name="_xlnm.Print_Titles" localSheetId="5">'02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Pol'!$A$1:$X$83</definedName>
    <definedName name="_xlnm.Print_Area" localSheetId="3">'01 02 Pol'!$A$1:$X$34</definedName>
    <definedName name="_xlnm.Print_Area" localSheetId="4">'01 03 Pol'!$A$1:$X$48</definedName>
    <definedName name="_xlnm.Print_Area" localSheetId="5">'02 01 Pol'!$A$1:$X$639</definedName>
    <definedName name="_xlnm.Print_Area" localSheetId="0">Stavba!$A$1:$J$80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629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4" i="15"/>
  <c r="I14" i="15"/>
  <c r="K14" i="15"/>
  <c r="M14" i="15"/>
  <c r="O14" i="15"/>
  <c r="Q14" i="15"/>
  <c r="V14" i="15"/>
  <c r="G18" i="15"/>
  <c r="I18" i="15"/>
  <c r="K18" i="15"/>
  <c r="M18" i="15"/>
  <c r="O18" i="15"/>
  <c r="Q18" i="15"/>
  <c r="V18" i="15"/>
  <c r="G22" i="15"/>
  <c r="G8" i="15" s="1"/>
  <c r="I22" i="15"/>
  <c r="K22" i="15"/>
  <c r="O22" i="15"/>
  <c r="O8" i="15" s="1"/>
  <c r="Q22" i="15"/>
  <c r="V22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Q27" i="15"/>
  <c r="V27" i="15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7" i="15"/>
  <c r="M37" i="15" s="1"/>
  <c r="I37" i="15"/>
  <c r="K37" i="15"/>
  <c r="O37" i="15"/>
  <c r="Q37" i="15"/>
  <c r="V37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67" i="15"/>
  <c r="M67" i="15" s="1"/>
  <c r="I67" i="15"/>
  <c r="K67" i="15"/>
  <c r="O67" i="15"/>
  <c r="Q67" i="15"/>
  <c r="V67" i="15"/>
  <c r="G72" i="15"/>
  <c r="I72" i="15"/>
  <c r="K72" i="15"/>
  <c r="M72" i="15"/>
  <c r="O72" i="15"/>
  <c r="Q72" i="15"/>
  <c r="V72" i="15"/>
  <c r="G79" i="15"/>
  <c r="M79" i="15" s="1"/>
  <c r="I79" i="15"/>
  <c r="K79" i="15"/>
  <c r="O79" i="15"/>
  <c r="Q79" i="15"/>
  <c r="V79" i="15"/>
  <c r="G99" i="15"/>
  <c r="M99" i="15" s="1"/>
  <c r="I99" i="15"/>
  <c r="K99" i="15"/>
  <c r="K98" i="15" s="1"/>
  <c r="O99" i="15"/>
  <c r="Q99" i="15"/>
  <c r="V99" i="15"/>
  <c r="V98" i="15" s="1"/>
  <c r="G100" i="15"/>
  <c r="I100" i="15"/>
  <c r="K100" i="15"/>
  <c r="M100" i="15"/>
  <c r="O100" i="15"/>
  <c r="Q100" i="15"/>
  <c r="V100" i="15"/>
  <c r="G101" i="15"/>
  <c r="G98" i="15" s="1"/>
  <c r="I101" i="15"/>
  <c r="K101" i="15"/>
  <c r="O101" i="15"/>
  <c r="O98" i="15" s="1"/>
  <c r="Q101" i="15"/>
  <c r="V101" i="15"/>
  <c r="G106" i="15"/>
  <c r="M106" i="15" s="1"/>
  <c r="I106" i="15"/>
  <c r="I98" i="15" s="1"/>
  <c r="K106" i="15"/>
  <c r="O106" i="15"/>
  <c r="Q106" i="15"/>
  <c r="Q98" i="15" s="1"/>
  <c r="V106" i="15"/>
  <c r="G111" i="15"/>
  <c r="M111" i="15" s="1"/>
  <c r="I111" i="15"/>
  <c r="K111" i="15"/>
  <c r="O111" i="15"/>
  <c r="Q111" i="15"/>
  <c r="V111" i="15"/>
  <c r="G117" i="15"/>
  <c r="G116" i="15" s="1"/>
  <c r="I117" i="15"/>
  <c r="I116" i="15" s="1"/>
  <c r="K117" i="15"/>
  <c r="O117" i="15"/>
  <c r="O116" i="15" s="1"/>
  <c r="Q117" i="15"/>
  <c r="Q116" i="15" s="1"/>
  <c r="V117" i="15"/>
  <c r="G120" i="15"/>
  <c r="M120" i="15" s="1"/>
  <c r="I120" i="15"/>
  <c r="K120" i="15"/>
  <c r="O120" i="15"/>
  <c r="Q120" i="15"/>
  <c r="V120" i="15"/>
  <c r="G128" i="15"/>
  <c r="I128" i="15"/>
  <c r="K128" i="15"/>
  <c r="K116" i="15" s="1"/>
  <c r="M128" i="15"/>
  <c r="O128" i="15"/>
  <c r="Q128" i="15"/>
  <c r="V128" i="15"/>
  <c r="V116" i="15" s="1"/>
  <c r="G140" i="15"/>
  <c r="I140" i="15"/>
  <c r="K140" i="15"/>
  <c r="M140" i="15"/>
  <c r="O140" i="15"/>
  <c r="Q140" i="15"/>
  <c r="V140" i="15"/>
  <c r="G148" i="15"/>
  <c r="M148" i="15" s="1"/>
  <c r="I148" i="15"/>
  <c r="K148" i="15"/>
  <c r="O148" i="15"/>
  <c r="Q148" i="15"/>
  <c r="V148" i="15"/>
  <c r="G151" i="15"/>
  <c r="M151" i="15" s="1"/>
  <c r="I151" i="15"/>
  <c r="K151" i="15"/>
  <c r="O151" i="15"/>
  <c r="Q151" i="15"/>
  <c r="V151" i="15"/>
  <c r="G155" i="15"/>
  <c r="I155" i="15"/>
  <c r="I154" i="15" s="1"/>
  <c r="K155" i="15"/>
  <c r="M155" i="15"/>
  <c r="O155" i="15"/>
  <c r="Q155" i="15"/>
  <c r="Q154" i="15" s="1"/>
  <c r="V155" i="15"/>
  <c r="G158" i="15"/>
  <c r="G154" i="15" s="1"/>
  <c r="I158" i="15"/>
  <c r="K158" i="15"/>
  <c r="O158" i="15"/>
  <c r="O154" i="15" s="1"/>
  <c r="Q158" i="15"/>
  <c r="V158" i="15"/>
  <c r="G161" i="15"/>
  <c r="I161" i="15"/>
  <c r="K161" i="15"/>
  <c r="M161" i="15"/>
  <c r="O161" i="15"/>
  <c r="Q161" i="15"/>
  <c r="V161" i="15"/>
  <c r="G163" i="15"/>
  <c r="M163" i="15" s="1"/>
  <c r="I163" i="15"/>
  <c r="K163" i="15"/>
  <c r="K154" i="15" s="1"/>
  <c r="O163" i="15"/>
  <c r="Q163" i="15"/>
  <c r="V163" i="15"/>
  <c r="V154" i="15" s="1"/>
  <c r="G165" i="15"/>
  <c r="I165" i="15"/>
  <c r="K165" i="15"/>
  <c r="M165" i="15"/>
  <c r="O165" i="15"/>
  <c r="Q165" i="15"/>
  <c r="V165" i="15"/>
  <c r="G169" i="15"/>
  <c r="M169" i="15" s="1"/>
  <c r="I169" i="15"/>
  <c r="K169" i="15"/>
  <c r="O169" i="15"/>
  <c r="Q169" i="15"/>
  <c r="V169" i="15"/>
  <c r="G172" i="15"/>
  <c r="M172" i="15" s="1"/>
  <c r="I172" i="15"/>
  <c r="I171" i="15" s="1"/>
  <c r="K172" i="15"/>
  <c r="K171" i="15" s="1"/>
  <c r="O172" i="15"/>
  <c r="Q172" i="15"/>
  <c r="Q171" i="15" s="1"/>
  <c r="V172" i="15"/>
  <c r="V171" i="15" s="1"/>
  <c r="G179" i="15"/>
  <c r="I179" i="15"/>
  <c r="K179" i="15"/>
  <c r="M179" i="15"/>
  <c r="O179" i="15"/>
  <c r="Q179" i="15"/>
  <c r="V179" i="15"/>
  <c r="G189" i="15"/>
  <c r="I189" i="15"/>
  <c r="K189" i="15"/>
  <c r="M189" i="15"/>
  <c r="O189" i="15"/>
  <c r="Q189" i="15"/>
  <c r="V189" i="15"/>
  <c r="G191" i="15"/>
  <c r="M191" i="15" s="1"/>
  <c r="I191" i="15"/>
  <c r="K191" i="15"/>
  <c r="O191" i="15"/>
  <c r="O171" i="15" s="1"/>
  <c r="Q191" i="15"/>
  <c r="V191" i="15"/>
  <c r="G192" i="15"/>
  <c r="M192" i="15" s="1"/>
  <c r="I192" i="15"/>
  <c r="K192" i="15"/>
  <c r="O192" i="15"/>
  <c r="Q192" i="15"/>
  <c r="V192" i="15"/>
  <c r="G193" i="15"/>
  <c r="I193" i="15"/>
  <c r="K193" i="15"/>
  <c r="M193" i="15"/>
  <c r="O193" i="15"/>
  <c r="Q193" i="15"/>
  <c r="V193" i="15"/>
  <c r="G203" i="15"/>
  <c r="I203" i="15"/>
  <c r="K203" i="15"/>
  <c r="M203" i="15"/>
  <c r="O203" i="15"/>
  <c r="Q203" i="15"/>
  <c r="V203" i="15"/>
  <c r="G205" i="15"/>
  <c r="M205" i="15" s="1"/>
  <c r="I205" i="15"/>
  <c r="K205" i="15"/>
  <c r="O205" i="15"/>
  <c r="Q205" i="15"/>
  <c r="V205" i="15"/>
  <c r="G206" i="15"/>
  <c r="M206" i="15" s="1"/>
  <c r="I206" i="15"/>
  <c r="K206" i="15"/>
  <c r="O206" i="15"/>
  <c r="Q206" i="15"/>
  <c r="V206" i="15"/>
  <c r="G207" i="15"/>
  <c r="I207" i="15"/>
  <c r="K207" i="15"/>
  <c r="M207" i="15"/>
  <c r="O207" i="15"/>
  <c r="Q207" i="15"/>
  <c r="V207" i="15"/>
  <c r="G209" i="15"/>
  <c r="G208" i="15" s="1"/>
  <c r="I209" i="15"/>
  <c r="I208" i="15" s="1"/>
  <c r="K209" i="15"/>
  <c r="O209" i="15"/>
  <c r="O208" i="15" s="1"/>
  <c r="Q209" i="15"/>
  <c r="Q208" i="15" s="1"/>
  <c r="V209" i="15"/>
  <c r="G210" i="15"/>
  <c r="M210" i="15" s="1"/>
  <c r="I210" i="15"/>
  <c r="K210" i="15"/>
  <c r="K208" i="15" s="1"/>
  <c r="O210" i="15"/>
  <c r="Q210" i="15"/>
  <c r="V210" i="15"/>
  <c r="V208" i="15" s="1"/>
  <c r="G213" i="15"/>
  <c r="I213" i="15"/>
  <c r="K213" i="15"/>
  <c r="M213" i="15"/>
  <c r="O213" i="15"/>
  <c r="Q213" i="15"/>
  <c r="V213" i="15"/>
  <c r="G218" i="15"/>
  <c r="I218" i="15"/>
  <c r="K218" i="15"/>
  <c r="M218" i="15"/>
  <c r="O218" i="15"/>
  <c r="Q218" i="15"/>
  <c r="V218" i="15"/>
  <c r="G219" i="15"/>
  <c r="O219" i="15"/>
  <c r="G220" i="15"/>
  <c r="M220" i="15" s="1"/>
  <c r="M219" i="15" s="1"/>
  <c r="I220" i="15"/>
  <c r="I219" i="15" s="1"/>
  <c r="K220" i="15"/>
  <c r="K219" i="15" s="1"/>
  <c r="O220" i="15"/>
  <c r="Q220" i="15"/>
  <c r="Q219" i="15" s="1"/>
  <c r="V220" i="15"/>
  <c r="V219" i="15" s="1"/>
  <c r="K221" i="15"/>
  <c r="V221" i="15"/>
  <c r="G222" i="15"/>
  <c r="G221" i="15" s="1"/>
  <c r="I222" i="15"/>
  <c r="I221" i="15" s="1"/>
  <c r="K222" i="15"/>
  <c r="M222" i="15"/>
  <c r="O222" i="15"/>
  <c r="O221" i="15" s="1"/>
  <c r="Q222" i="15"/>
  <c r="Q221" i="15" s="1"/>
  <c r="V222" i="15"/>
  <c r="G226" i="15"/>
  <c r="M226" i="15" s="1"/>
  <c r="I226" i="15"/>
  <c r="K226" i="15"/>
  <c r="O226" i="15"/>
  <c r="Q226" i="15"/>
  <c r="V226" i="15"/>
  <c r="G228" i="15"/>
  <c r="I228" i="15"/>
  <c r="I227" i="15" s="1"/>
  <c r="K228" i="15"/>
  <c r="K227" i="15" s="1"/>
  <c r="M228" i="15"/>
  <c r="M227" i="15" s="1"/>
  <c r="O228" i="15"/>
  <c r="Q228" i="15"/>
  <c r="Q227" i="15" s="1"/>
  <c r="V228" i="15"/>
  <c r="V227" i="15" s="1"/>
  <c r="G240" i="15"/>
  <c r="I240" i="15"/>
  <c r="K240" i="15"/>
  <c r="M240" i="15"/>
  <c r="O240" i="15"/>
  <c r="Q240" i="15"/>
  <c r="V240" i="15"/>
  <c r="G243" i="15"/>
  <c r="G227" i="15" s="1"/>
  <c r="I243" i="15"/>
  <c r="K243" i="15"/>
  <c r="M243" i="15"/>
  <c r="O243" i="15"/>
  <c r="O227" i="15" s="1"/>
  <c r="Q243" i="15"/>
  <c r="V243" i="15"/>
  <c r="G247" i="15"/>
  <c r="M247" i="15" s="1"/>
  <c r="I247" i="15"/>
  <c r="K247" i="15"/>
  <c r="O247" i="15"/>
  <c r="Q247" i="15"/>
  <c r="V247" i="15"/>
  <c r="G259" i="15"/>
  <c r="I259" i="15"/>
  <c r="K259" i="15"/>
  <c r="M259" i="15"/>
  <c r="O259" i="15"/>
  <c r="Q259" i="15"/>
  <c r="V259" i="15"/>
  <c r="G271" i="15"/>
  <c r="I271" i="15"/>
  <c r="K271" i="15"/>
  <c r="M271" i="15"/>
  <c r="O271" i="15"/>
  <c r="Q271" i="15"/>
  <c r="V271" i="15"/>
  <c r="G273" i="15"/>
  <c r="I273" i="15"/>
  <c r="K273" i="15"/>
  <c r="M273" i="15"/>
  <c r="O273" i="15"/>
  <c r="Q273" i="15"/>
  <c r="V273" i="15"/>
  <c r="G275" i="15"/>
  <c r="I275" i="15"/>
  <c r="I274" i="15" s="1"/>
  <c r="K275" i="15"/>
  <c r="K274" i="15" s="1"/>
  <c r="M275" i="15"/>
  <c r="O275" i="15"/>
  <c r="Q275" i="15"/>
  <c r="Q274" i="15" s="1"/>
  <c r="V275" i="15"/>
  <c r="V274" i="15" s="1"/>
  <c r="G281" i="15"/>
  <c r="I281" i="15"/>
  <c r="K281" i="15"/>
  <c r="M281" i="15"/>
  <c r="O281" i="15"/>
  <c r="Q281" i="15"/>
  <c r="V281" i="15"/>
  <c r="G284" i="15"/>
  <c r="I284" i="15"/>
  <c r="K284" i="15"/>
  <c r="M284" i="15"/>
  <c r="O284" i="15"/>
  <c r="Q284" i="15"/>
  <c r="V284" i="15"/>
  <c r="G290" i="15"/>
  <c r="M290" i="15" s="1"/>
  <c r="I290" i="15"/>
  <c r="K290" i="15"/>
  <c r="O290" i="15"/>
  <c r="O274" i="15" s="1"/>
  <c r="Q290" i="15"/>
  <c r="V290" i="15"/>
  <c r="G294" i="15"/>
  <c r="I294" i="15"/>
  <c r="K294" i="15"/>
  <c r="M294" i="15"/>
  <c r="O294" i="15"/>
  <c r="Q294" i="15"/>
  <c r="V294" i="15"/>
  <c r="G297" i="15"/>
  <c r="I297" i="15"/>
  <c r="K297" i="15"/>
  <c r="M297" i="15"/>
  <c r="O297" i="15"/>
  <c r="Q297" i="15"/>
  <c r="V297" i="15"/>
  <c r="G302" i="15"/>
  <c r="I302" i="15"/>
  <c r="K302" i="15"/>
  <c r="M302" i="15"/>
  <c r="O302" i="15"/>
  <c r="Q302" i="15"/>
  <c r="V302" i="15"/>
  <c r="G306" i="15"/>
  <c r="M306" i="15" s="1"/>
  <c r="I306" i="15"/>
  <c r="K306" i="15"/>
  <c r="O306" i="15"/>
  <c r="Q306" i="15"/>
  <c r="V306" i="15"/>
  <c r="G312" i="15"/>
  <c r="I312" i="15"/>
  <c r="K312" i="15"/>
  <c r="M312" i="15"/>
  <c r="O312" i="15"/>
  <c r="Q312" i="15"/>
  <c r="V312" i="15"/>
  <c r="G321" i="15"/>
  <c r="M321" i="15" s="1"/>
  <c r="I321" i="15"/>
  <c r="K321" i="15"/>
  <c r="O321" i="15"/>
  <c r="Q321" i="15"/>
  <c r="V321" i="15"/>
  <c r="G326" i="15"/>
  <c r="I326" i="15"/>
  <c r="K326" i="15"/>
  <c r="M326" i="15"/>
  <c r="O326" i="15"/>
  <c r="Q326" i="15"/>
  <c r="V326" i="15"/>
  <c r="G330" i="15"/>
  <c r="M330" i="15" s="1"/>
  <c r="I330" i="15"/>
  <c r="K330" i="15"/>
  <c r="O330" i="15"/>
  <c r="Q330" i="15"/>
  <c r="V330" i="15"/>
  <c r="G336" i="15"/>
  <c r="I336" i="15"/>
  <c r="K336" i="15"/>
  <c r="M336" i="15"/>
  <c r="O336" i="15"/>
  <c r="Q336" i="15"/>
  <c r="V336" i="15"/>
  <c r="G341" i="15"/>
  <c r="M341" i="15" s="1"/>
  <c r="I341" i="15"/>
  <c r="K341" i="15"/>
  <c r="O341" i="15"/>
  <c r="Q341" i="15"/>
  <c r="V341" i="15"/>
  <c r="G347" i="15"/>
  <c r="I347" i="15"/>
  <c r="K347" i="15"/>
  <c r="M347" i="15"/>
  <c r="O347" i="15"/>
  <c r="Q347" i="15"/>
  <c r="V347" i="15"/>
  <c r="G348" i="15"/>
  <c r="O348" i="15"/>
  <c r="G349" i="15"/>
  <c r="I349" i="15"/>
  <c r="I348" i="15" s="1"/>
  <c r="K349" i="15"/>
  <c r="M349" i="15"/>
  <c r="O349" i="15"/>
  <c r="Q349" i="15"/>
  <c r="Q348" i="15" s="1"/>
  <c r="V349" i="15"/>
  <c r="G350" i="15"/>
  <c r="M350" i="15" s="1"/>
  <c r="I350" i="15"/>
  <c r="K350" i="15"/>
  <c r="K348" i="15" s="1"/>
  <c r="O350" i="15"/>
  <c r="Q350" i="15"/>
  <c r="V350" i="15"/>
  <c r="V348" i="15" s="1"/>
  <c r="G352" i="15"/>
  <c r="M352" i="15" s="1"/>
  <c r="M351" i="15" s="1"/>
  <c r="I352" i="15"/>
  <c r="I351" i="15" s="1"/>
  <c r="K352" i="15"/>
  <c r="K351" i="15" s="1"/>
  <c r="O352" i="15"/>
  <c r="O351" i="15" s="1"/>
  <c r="Q352" i="15"/>
  <c r="Q351" i="15" s="1"/>
  <c r="V352" i="15"/>
  <c r="V351" i="15" s="1"/>
  <c r="G353" i="15"/>
  <c r="I353" i="15"/>
  <c r="K353" i="15"/>
  <c r="M353" i="15"/>
  <c r="O353" i="15"/>
  <c r="Q353" i="15"/>
  <c r="V353" i="15"/>
  <c r="G355" i="15"/>
  <c r="I355" i="15"/>
  <c r="I354" i="15" s="1"/>
  <c r="K355" i="15"/>
  <c r="M355" i="15"/>
  <c r="O355" i="15"/>
  <c r="Q355" i="15"/>
  <c r="Q354" i="15" s="1"/>
  <c r="V355" i="15"/>
  <c r="G360" i="15"/>
  <c r="G354" i="15" s="1"/>
  <c r="I360" i="15"/>
  <c r="K360" i="15"/>
  <c r="O360" i="15"/>
  <c r="O354" i="15" s="1"/>
  <c r="Q360" i="15"/>
  <c r="V360" i="15"/>
  <c r="G362" i="15"/>
  <c r="I362" i="15"/>
  <c r="K362" i="15"/>
  <c r="M362" i="15"/>
  <c r="O362" i="15"/>
  <c r="Q362" i="15"/>
  <c r="V362" i="15"/>
  <c r="G373" i="15"/>
  <c r="M373" i="15" s="1"/>
  <c r="I373" i="15"/>
  <c r="K373" i="15"/>
  <c r="K354" i="15" s="1"/>
  <c r="O373" i="15"/>
  <c r="Q373" i="15"/>
  <c r="V373" i="15"/>
  <c r="V354" i="15" s="1"/>
  <c r="G395" i="15"/>
  <c r="I395" i="15"/>
  <c r="K395" i="15"/>
  <c r="M395" i="15"/>
  <c r="O395" i="15"/>
  <c r="Q395" i="15"/>
  <c r="V395" i="15"/>
  <c r="G398" i="15"/>
  <c r="M398" i="15" s="1"/>
  <c r="I398" i="15"/>
  <c r="K398" i="15"/>
  <c r="O398" i="15"/>
  <c r="Q398" i="15"/>
  <c r="V398" i="15"/>
  <c r="G404" i="15"/>
  <c r="I404" i="15"/>
  <c r="K404" i="15"/>
  <c r="M404" i="15"/>
  <c r="O404" i="15"/>
  <c r="Q404" i="15"/>
  <c r="V404" i="15"/>
  <c r="G409" i="15"/>
  <c r="M409" i="15" s="1"/>
  <c r="I409" i="15"/>
  <c r="K409" i="15"/>
  <c r="O409" i="15"/>
  <c r="Q409" i="15"/>
  <c r="V409" i="15"/>
  <c r="G412" i="15"/>
  <c r="I412" i="15"/>
  <c r="K412" i="15"/>
  <c r="M412" i="15"/>
  <c r="O412" i="15"/>
  <c r="Q412" i="15"/>
  <c r="V412" i="15"/>
  <c r="G414" i="15"/>
  <c r="I414" i="15"/>
  <c r="I413" i="15" s="1"/>
  <c r="K414" i="15"/>
  <c r="M414" i="15"/>
  <c r="O414" i="15"/>
  <c r="Q414" i="15"/>
  <c r="Q413" i="15" s="1"/>
  <c r="V414" i="15"/>
  <c r="G415" i="15"/>
  <c r="M415" i="15" s="1"/>
  <c r="I415" i="15"/>
  <c r="K415" i="15"/>
  <c r="K413" i="15" s="1"/>
  <c r="O415" i="15"/>
  <c r="Q415" i="15"/>
  <c r="V415" i="15"/>
  <c r="V413" i="15" s="1"/>
  <c r="G416" i="15"/>
  <c r="I416" i="15"/>
  <c r="K416" i="15"/>
  <c r="M416" i="15"/>
  <c r="O416" i="15"/>
  <c r="Q416" i="15"/>
  <c r="V416" i="15"/>
  <c r="G417" i="15"/>
  <c r="M417" i="15" s="1"/>
  <c r="I417" i="15"/>
  <c r="K417" i="15"/>
  <c r="O417" i="15"/>
  <c r="O413" i="15" s="1"/>
  <c r="Q417" i="15"/>
  <c r="V417" i="15"/>
  <c r="G418" i="15"/>
  <c r="I418" i="15"/>
  <c r="K418" i="15"/>
  <c r="M418" i="15"/>
  <c r="O418" i="15"/>
  <c r="Q418" i="15"/>
  <c r="V418" i="15"/>
  <c r="G419" i="15"/>
  <c r="M419" i="15" s="1"/>
  <c r="I419" i="15"/>
  <c r="K419" i="15"/>
  <c r="O419" i="15"/>
  <c r="Q419" i="15"/>
  <c r="V419" i="15"/>
  <c r="G420" i="15"/>
  <c r="I420" i="15"/>
  <c r="K420" i="15"/>
  <c r="M420" i="15"/>
  <c r="O420" i="15"/>
  <c r="Q420" i="15"/>
  <c r="V420" i="15"/>
  <c r="G421" i="15"/>
  <c r="M421" i="15" s="1"/>
  <c r="I421" i="15"/>
  <c r="K421" i="15"/>
  <c r="O421" i="15"/>
  <c r="Q421" i="15"/>
  <c r="V421" i="15"/>
  <c r="G422" i="15"/>
  <c r="I422" i="15"/>
  <c r="K422" i="15"/>
  <c r="M422" i="15"/>
  <c r="O422" i="15"/>
  <c r="Q422" i="15"/>
  <c r="V422" i="15"/>
  <c r="G423" i="15"/>
  <c r="M423" i="15" s="1"/>
  <c r="I423" i="15"/>
  <c r="K423" i="15"/>
  <c r="O423" i="15"/>
  <c r="Q423" i="15"/>
  <c r="V423" i="15"/>
  <c r="G424" i="15"/>
  <c r="I424" i="15"/>
  <c r="K424" i="15"/>
  <c r="M424" i="15"/>
  <c r="O424" i="15"/>
  <c r="Q424" i="15"/>
  <c r="V424" i="15"/>
  <c r="G426" i="15"/>
  <c r="I426" i="15"/>
  <c r="I425" i="15" s="1"/>
  <c r="K426" i="15"/>
  <c r="M426" i="15"/>
  <c r="O426" i="15"/>
  <c r="Q426" i="15"/>
  <c r="Q425" i="15" s="1"/>
  <c r="V426" i="15"/>
  <c r="G427" i="15"/>
  <c r="M427" i="15" s="1"/>
  <c r="I427" i="15"/>
  <c r="K427" i="15"/>
  <c r="K425" i="15" s="1"/>
  <c r="O427" i="15"/>
  <c r="Q427" i="15"/>
  <c r="V427" i="15"/>
  <c r="V425" i="15" s="1"/>
  <c r="G428" i="15"/>
  <c r="I428" i="15"/>
  <c r="K428" i="15"/>
  <c r="M428" i="15"/>
  <c r="O428" i="15"/>
  <c r="Q428" i="15"/>
  <c r="V428" i="15"/>
  <c r="G429" i="15"/>
  <c r="M429" i="15" s="1"/>
  <c r="I429" i="15"/>
  <c r="K429" i="15"/>
  <c r="O429" i="15"/>
  <c r="O425" i="15" s="1"/>
  <c r="Q429" i="15"/>
  <c r="V429" i="15"/>
  <c r="G430" i="15"/>
  <c r="I430" i="15"/>
  <c r="K430" i="15"/>
  <c r="M430" i="15"/>
  <c r="O430" i="15"/>
  <c r="Q430" i="15"/>
  <c r="V430" i="15"/>
  <c r="G431" i="15"/>
  <c r="M431" i="15" s="1"/>
  <c r="I431" i="15"/>
  <c r="K431" i="15"/>
  <c r="O431" i="15"/>
  <c r="Q431" i="15"/>
  <c r="V431" i="15"/>
  <c r="G432" i="15"/>
  <c r="I432" i="15"/>
  <c r="K432" i="15"/>
  <c r="M432" i="15"/>
  <c r="O432" i="15"/>
  <c r="Q432" i="15"/>
  <c r="V432" i="15"/>
  <c r="G433" i="15"/>
  <c r="M433" i="15" s="1"/>
  <c r="I433" i="15"/>
  <c r="K433" i="15"/>
  <c r="O433" i="15"/>
  <c r="Q433" i="15"/>
  <c r="V433" i="15"/>
  <c r="G434" i="15"/>
  <c r="I434" i="15"/>
  <c r="K434" i="15"/>
  <c r="M434" i="15"/>
  <c r="O434" i="15"/>
  <c r="Q434" i="15"/>
  <c r="V434" i="15"/>
  <c r="G435" i="15"/>
  <c r="M435" i="15" s="1"/>
  <c r="I435" i="15"/>
  <c r="K435" i="15"/>
  <c r="O435" i="15"/>
  <c r="Q435" i="15"/>
  <c r="V435" i="15"/>
  <c r="G436" i="15"/>
  <c r="I436" i="15"/>
  <c r="K436" i="15"/>
  <c r="M436" i="15"/>
  <c r="O436" i="15"/>
  <c r="Q436" i="15"/>
  <c r="V436" i="15"/>
  <c r="G437" i="15"/>
  <c r="M437" i="15" s="1"/>
  <c r="I437" i="15"/>
  <c r="K437" i="15"/>
  <c r="O437" i="15"/>
  <c r="Q437" i="15"/>
  <c r="V437" i="15"/>
  <c r="G438" i="15"/>
  <c r="I438" i="15"/>
  <c r="K438" i="15"/>
  <c r="M438" i="15"/>
  <c r="O438" i="15"/>
  <c r="Q438" i="15"/>
  <c r="V438" i="15"/>
  <c r="G439" i="15"/>
  <c r="M439" i="15" s="1"/>
  <c r="I439" i="15"/>
  <c r="K439" i="15"/>
  <c r="O439" i="15"/>
  <c r="Q439" i="15"/>
  <c r="V439" i="15"/>
  <c r="G440" i="15"/>
  <c r="I440" i="15"/>
  <c r="K440" i="15"/>
  <c r="M440" i="15"/>
  <c r="O440" i="15"/>
  <c r="Q440" i="15"/>
  <c r="V440" i="15"/>
  <c r="G441" i="15"/>
  <c r="M441" i="15" s="1"/>
  <c r="I441" i="15"/>
  <c r="K441" i="15"/>
  <c r="O441" i="15"/>
  <c r="Q441" i="15"/>
  <c r="V441" i="15"/>
  <c r="G442" i="15"/>
  <c r="I442" i="15"/>
  <c r="K442" i="15"/>
  <c r="M442" i="15"/>
  <c r="O442" i="15"/>
  <c r="Q442" i="15"/>
  <c r="V442" i="15"/>
  <c r="G443" i="15"/>
  <c r="M443" i="15" s="1"/>
  <c r="I443" i="15"/>
  <c r="K443" i="15"/>
  <c r="O443" i="15"/>
  <c r="Q443" i="15"/>
  <c r="V443" i="15"/>
  <c r="G444" i="15"/>
  <c r="I444" i="15"/>
  <c r="K444" i="15"/>
  <c r="M444" i="15"/>
  <c r="O444" i="15"/>
  <c r="Q444" i="15"/>
  <c r="V444" i="15"/>
  <c r="G445" i="15"/>
  <c r="M445" i="15" s="1"/>
  <c r="I445" i="15"/>
  <c r="K445" i="15"/>
  <c r="O445" i="15"/>
  <c r="Q445" i="15"/>
  <c r="V445" i="15"/>
  <c r="G446" i="15"/>
  <c r="I446" i="15"/>
  <c r="K446" i="15"/>
  <c r="M446" i="15"/>
  <c r="O446" i="15"/>
  <c r="Q446" i="15"/>
  <c r="V446" i="15"/>
  <c r="G447" i="15"/>
  <c r="M447" i="15" s="1"/>
  <c r="I447" i="15"/>
  <c r="K447" i="15"/>
  <c r="O447" i="15"/>
  <c r="Q447" i="15"/>
  <c r="V447" i="15"/>
  <c r="G448" i="15"/>
  <c r="I448" i="15"/>
  <c r="K448" i="15"/>
  <c r="M448" i="15"/>
  <c r="O448" i="15"/>
  <c r="Q448" i="15"/>
  <c r="V448" i="15"/>
  <c r="G449" i="15"/>
  <c r="M449" i="15" s="1"/>
  <c r="I449" i="15"/>
  <c r="K449" i="15"/>
  <c r="O449" i="15"/>
  <c r="Q449" i="15"/>
  <c r="V449" i="15"/>
  <c r="G450" i="15"/>
  <c r="I450" i="15"/>
  <c r="K450" i="15"/>
  <c r="M450" i="15"/>
  <c r="O450" i="15"/>
  <c r="Q450" i="15"/>
  <c r="V450" i="15"/>
  <c r="G451" i="15"/>
  <c r="M451" i="15" s="1"/>
  <c r="I451" i="15"/>
  <c r="K451" i="15"/>
  <c r="O451" i="15"/>
  <c r="Q451" i="15"/>
  <c r="V451" i="15"/>
  <c r="G453" i="15"/>
  <c r="M453" i="15" s="1"/>
  <c r="I453" i="15"/>
  <c r="K453" i="15"/>
  <c r="K452" i="15" s="1"/>
  <c r="O453" i="15"/>
  <c r="O452" i="15" s="1"/>
  <c r="Q453" i="15"/>
  <c r="V453" i="15"/>
  <c r="V452" i="15" s="1"/>
  <c r="G456" i="15"/>
  <c r="I456" i="15"/>
  <c r="I452" i="15" s="1"/>
  <c r="K456" i="15"/>
  <c r="M456" i="15"/>
  <c r="O456" i="15"/>
  <c r="Q456" i="15"/>
  <c r="Q452" i="15" s="1"/>
  <c r="V456" i="15"/>
  <c r="G459" i="15"/>
  <c r="M459" i="15" s="1"/>
  <c r="I459" i="15"/>
  <c r="K459" i="15"/>
  <c r="O459" i="15"/>
  <c r="Q459" i="15"/>
  <c r="V459" i="15"/>
  <c r="G460" i="15"/>
  <c r="I460" i="15"/>
  <c r="K460" i="15"/>
  <c r="M460" i="15"/>
  <c r="O460" i="15"/>
  <c r="Q460" i="15"/>
  <c r="V460" i="15"/>
  <c r="G461" i="15"/>
  <c r="M461" i="15" s="1"/>
  <c r="I461" i="15"/>
  <c r="K461" i="15"/>
  <c r="O461" i="15"/>
  <c r="Q461" i="15"/>
  <c r="V461" i="15"/>
  <c r="G462" i="15"/>
  <c r="I462" i="15"/>
  <c r="K462" i="15"/>
  <c r="M462" i="15"/>
  <c r="O462" i="15"/>
  <c r="Q462" i="15"/>
  <c r="V462" i="15"/>
  <c r="G463" i="15"/>
  <c r="M463" i="15" s="1"/>
  <c r="I463" i="15"/>
  <c r="K463" i="15"/>
  <c r="O463" i="15"/>
  <c r="Q463" i="15"/>
  <c r="V463" i="15"/>
  <c r="G464" i="15"/>
  <c r="I464" i="15"/>
  <c r="K464" i="15"/>
  <c r="M464" i="15"/>
  <c r="O464" i="15"/>
  <c r="Q464" i="15"/>
  <c r="V464" i="15"/>
  <c r="G465" i="15"/>
  <c r="M465" i="15" s="1"/>
  <c r="I465" i="15"/>
  <c r="K465" i="15"/>
  <c r="O465" i="15"/>
  <c r="Q465" i="15"/>
  <c r="V465" i="15"/>
  <c r="G466" i="15"/>
  <c r="I466" i="15"/>
  <c r="K466" i="15"/>
  <c r="M466" i="15"/>
  <c r="O466" i="15"/>
  <c r="Q466" i="15"/>
  <c r="V466" i="15"/>
  <c r="G467" i="15"/>
  <c r="M467" i="15" s="1"/>
  <c r="I467" i="15"/>
  <c r="K467" i="15"/>
  <c r="O467" i="15"/>
  <c r="Q467" i="15"/>
  <c r="V467" i="15"/>
  <c r="G468" i="15"/>
  <c r="I468" i="15"/>
  <c r="K468" i="15"/>
  <c r="M468" i="15"/>
  <c r="O468" i="15"/>
  <c r="Q468" i="15"/>
  <c r="V468" i="15"/>
  <c r="G469" i="15"/>
  <c r="M469" i="15" s="1"/>
  <c r="I469" i="15"/>
  <c r="K469" i="15"/>
  <c r="O469" i="15"/>
  <c r="Q469" i="15"/>
  <c r="V469" i="15"/>
  <c r="G470" i="15"/>
  <c r="I470" i="15"/>
  <c r="K470" i="15"/>
  <c r="M470" i="15"/>
  <c r="O470" i="15"/>
  <c r="Q470" i="15"/>
  <c r="V470" i="15"/>
  <c r="G471" i="15"/>
  <c r="M471" i="15" s="1"/>
  <c r="I471" i="15"/>
  <c r="K471" i="15"/>
  <c r="O471" i="15"/>
  <c r="Q471" i="15"/>
  <c r="V471" i="15"/>
  <c r="G472" i="15"/>
  <c r="I472" i="15"/>
  <c r="K472" i="15"/>
  <c r="M472" i="15"/>
  <c r="O472" i="15"/>
  <c r="Q472" i="15"/>
  <c r="V472" i="15"/>
  <c r="G473" i="15"/>
  <c r="M473" i="15" s="1"/>
  <c r="I473" i="15"/>
  <c r="K473" i="15"/>
  <c r="O473" i="15"/>
  <c r="Q473" i="15"/>
  <c r="V473" i="15"/>
  <c r="G474" i="15"/>
  <c r="I474" i="15"/>
  <c r="K474" i="15"/>
  <c r="M474" i="15"/>
  <c r="O474" i="15"/>
  <c r="Q474" i="15"/>
  <c r="V474" i="15"/>
  <c r="G475" i="15"/>
  <c r="M475" i="15" s="1"/>
  <c r="I475" i="15"/>
  <c r="K475" i="15"/>
  <c r="O475" i="15"/>
  <c r="Q475" i="15"/>
  <c r="V475" i="15"/>
  <c r="G476" i="15"/>
  <c r="I476" i="15"/>
  <c r="K476" i="15"/>
  <c r="M476" i="15"/>
  <c r="O476" i="15"/>
  <c r="Q476" i="15"/>
  <c r="V476" i="15"/>
  <c r="G478" i="15"/>
  <c r="M478" i="15" s="1"/>
  <c r="I478" i="15"/>
  <c r="K478" i="15"/>
  <c r="O478" i="15"/>
  <c r="Q478" i="15"/>
  <c r="V478" i="15"/>
  <c r="G479" i="15"/>
  <c r="I479" i="15"/>
  <c r="K479" i="15"/>
  <c r="M479" i="15"/>
  <c r="O479" i="15"/>
  <c r="Q479" i="15"/>
  <c r="V479" i="15"/>
  <c r="G480" i="15"/>
  <c r="M480" i="15" s="1"/>
  <c r="I480" i="15"/>
  <c r="K480" i="15"/>
  <c r="O480" i="15"/>
  <c r="Q480" i="15"/>
  <c r="V480" i="15"/>
  <c r="G481" i="15"/>
  <c r="I481" i="15"/>
  <c r="K481" i="15"/>
  <c r="M481" i="15"/>
  <c r="O481" i="15"/>
  <c r="Q481" i="15"/>
  <c r="V481" i="15"/>
  <c r="G482" i="15"/>
  <c r="M482" i="15" s="1"/>
  <c r="I482" i="15"/>
  <c r="K482" i="15"/>
  <c r="O482" i="15"/>
  <c r="Q482" i="15"/>
  <c r="V482" i="15"/>
  <c r="G483" i="15"/>
  <c r="I483" i="15"/>
  <c r="K483" i="15"/>
  <c r="M483" i="15"/>
  <c r="O483" i="15"/>
  <c r="Q483" i="15"/>
  <c r="V483" i="15"/>
  <c r="G484" i="15"/>
  <c r="M484" i="15" s="1"/>
  <c r="I484" i="15"/>
  <c r="K484" i="15"/>
  <c r="O484" i="15"/>
  <c r="Q484" i="15"/>
  <c r="V484" i="15"/>
  <c r="G485" i="15"/>
  <c r="I485" i="15"/>
  <c r="K485" i="15"/>
  <c r="M485" i="15"/>
  <c r="O485" i="15"/>
  <c r="Q485" i="15"/>
  <c r="V485" i="15"/>
  <c r="G486" i="15"/>
  <c r="M486" i="15" s="1"/>
  <c r="I486" i="15"/>
  <c r="K486" i="15"/>
  <c r="O486" i="15"/>
  <c r="Q486" i="15"/>
  <c r="V486" i="15"/>
  <c r="G488" i="15"/>
  <c r="I488" i="15"/>
  <c r="K488" i="15"/>
  <c r="M488" i="15"/>
  <c r="O488" i="15"/>
  <c r="Q488" i="15"/>
  <c r="V488" i="15"/>
  <c r="G489" i="15"/>
  <c r="M489" i="15" s="1"/>
  <c r="I489" i="15"/>
  <c r="K489" i="15"/>
  <c r="O489" i="15"/>
  <c r="Q489" i="15"/>
  <c r="V489" i="15"/>
  <c r="G494" i="15"/>
  <c r="I494" i="15"/>
  <c r="K494" i="15"/>
  <c r="M494" i="15"/>
  <c r="O494" i="15"/>
  <c r="Q494" i="15"/>
  <c r="V494" i="15"/>
  <c r="G497" i="15"/>
  <c r="M497" i="15" s="1"/>
  <c r="I497" i="15"/>
  <c r="K497" i="15"/>
  <c r="O497" i="15"/>
  <c r="Q497" i="15"/>
  <c r="V497" i="15"/>
  <c r="G499" i="15"/>
  <c r="G498" i="15" s="1"/>
  <c r="I499" i="15"/>
  <c r="K499" i="15"/>
  <c r="K498" i="15" s="1"/>
  <c r="O499" i="15"/>
  <c r="O498" i="15" s="1"/>
  <c r="Q499" i="15"/>
  <c r="V499" i="15"/>
  <c r="V498" i="15" s="1"/>
  <c r="G501" i="15"/>
  <c r="I501" i="15"/>
  <c r="K501" i="15"/>
  <c r="M501" i="15"/>
  <c r="O501" i="15"/>
  <c r="Q501" i="15"/>
  <c r="V501" i="15"/>
  <c r="G502" i="15"/>
  <c r="M502" i="15" s="1"/>
  <c r="I502" i="15"/>
  <c r="K502" i="15"/>
  <c r="O502" i="15"/>
  <c r="Q502" i="15"/>
  <c r="V502" i="15"/>
  <c r="G504" i="15"/>
  <c r="I504" i="15"/>
  <c r="I498" i="15" s="1"/>
  <c r="K504" i="15"/>
  <c r="M504" i="15"/>
  <c r="O504" i="15"/>
  <c r="Q504" i="15"/>
  <c r="Q498" i="15" s="1"/>
  <c r="V504" i="15"/>
  <c r="G505" i="15"/>
  <c r="M505" i="15" s="1"/>
  <c r="I505" i="15"/>
  <c r="K505" i="15"/>
  <c r="O505" i="15"/>
  <c r="Q505" i="15"/>
  <c r="V505" i="15"/>
  <c r="G507" i="15"/>
  <c r="I507" i="15"/>
  <c r="K507" i="15"/>
  <c r="M507" i="15"/>
  <c r="O507" i="15"/>
  <c r="Q507" i="15"/>
  <c r="V507" i="15"/>
  <c r="G509" i="15"/>
  <c r="I509" i="15"/>
  <c r="I508" i="15" s="1"/>
  <c r="K509" i="15"/>
  <c r="M509" i="15"/>
  <c r="O509" i="15"/>
  <c r="Q509" i="15"/>
  <c r="Q508" i="15" s="1"/>
  <c r="V509" i="15"/>
  <c r="G512" i="15"/>
  <c r="M512" i="15" s="1"/>
  <c r="I512" i="15"/>
  <c r="K512" i="15"/>
  <c r="K508" i="15" s="1"/>
  <c r="O512" i="15"/>
  <c r="Q512" i="15"/>
  <c r="V512" i="15"/>
  <c r="V508" i="15" s="1"/>
  <c r="G515" i="15"/>
  <c r="I515" i="15"/>
  <c r="K515" i="15"/>
  <c r="M515" i="15"/>
  <c r="O515" i="15"/>
  <c r="Q515" i="15"/>
  <c r="V515" i="15"/>
  <c r="G517" i="15"/>
  <c r="M517" i="15" s="1"/>
  <c r="I517" i="15"/>
  <c r="K517" i="15"/>
  <c r="O517" i="15"/>
  <c r="O508" i="15" s="1"/>
  <c r="Q517" i="15"/>
  <c r="V517" i="15"/>
  <c r="G519" i="15"/>
  <c r="I519" i="15"/>
  <c r="K519" i="15"/>
  <c r="M519" i="15"/>
  <c r="O519" i="15"/>
  <c r="Q519" i="15"/>
  <c r="V519" i="15"/>
  <c r="G521" i="15"/>
  <c r="M521" i="15" s="1"/>
  <c r="I521" i="15"/>
  <c r="K521" i="15"/>
  <c r="O521" i="15"/>
  <c r="Q521" i="15"/>
  <c r="V521" i="15"/>
  <c r="G523" i="15"/>
  <c r="M523" i="15" s="1"/>
  <c r="I523" i="15"/>
  <c r="K523" i="15"/>
  <c r="K522" i="15" s="1"/>
  <c r="O523" i="15"/>
  <c r="O522" i="15" s="1"/>
  <c r="Q523" i="15"/>
  <c r="V523" i="15"/>
  <c r="V522" i="15" s="1"/>
  <c r="G524" i="15"/>
  <c r="I524" i="15"/>
  <c r="I522" i="15" s="1"/>
  <c r="K524" i="15"/>
  <c r="M524" i="15"/>
  <c r="O524" i="15"/>
  <c r="Q524" i="15"/>
  <c r="Q522" i="15" s="1"/>
  <c r="V524" i="15"/>
  <c r="G553" i="15"/>
  <c r="M553" i="15" s="1"/>
  <c r="I553" i="15"/>
  <c r="K553" i="15"/>
  <c r="O553" i="15"/>
  <c r="Q553" i="15"/>
  <c r="V553" i="15"/>
  <c r="G554" i="15"/>
  <c r="I554" i="15"/>
  <c r="K554" i="15"/>
  <c r="M554" i="15"/>
  <c r="O554" i="15"/>
  <c r="Q554" i="15"/>
  <c r="V554" i="15"/>
  <c r="G579" i="15"/>
  <c r="M579" i="15" s="1"/>
  <c r="I579" i="15"/>
  <c r="K579" i="15"/>
  <c r="O579" i="15"/>
  <c r="Q579" i="15"/>
  <c r="V579" i="15"/>
  <c r="G585" i="15"/>
  <c r="I585" i="15"/>
  <c r="K585" i="15"/>
  <c r="M585" i="15"/>
  <c r="O585" i="15"/>
  <c r="Q585" i="15"/>
  <c r="V585" i="15"/>
  <c r="G586" i="15"/>
  <c r="K586" i="15"/>
  <c r="O586" i="15"/>
  <c r="V586" i="15"/>
  <c r="G587" i="15"/>
  <c r="I587" i="15"/>
  <c r="I586" i="15" s="1"/>
  <c r="K587" i="15"/>
  <c r="M587" i="15"/>
  <c r="M586" i="15" s="1"/>
  <c r="O587" i="15"/>
  <c r="Q587" i="15"/>
  <c r="Q586" i="15" s="1"/>
  <c r="V587" i="15"/>
  <c r="G617" i="15"/>
  <c r="G618" i="15"/>
  <c r="I618" i="15"/>
  <c r="I617" i="15" s="1"/>
  <c r="K618" i="15"/>
  <c r="M618" i="15"/>
  <c r="O618" i="15"/>
  <c r="Q618" i="15"/>
  <c r="Q617" i="15" s="1"/>
  <c r="V618" i="15"/>
  <c r="G619" i="15"/>
  <c r="M619" i="15" s="1"/>
  <c r="I619" i="15"/>
  <c r="K619" i="15"/>
  <c r="K617" i="15" s="1"/>
  <c r="O619" i="15"/>
  <c r="O617" i="15" s="1"/>
  <c r="Q619" i="15"/>
  <c r="V619" i="15"/>
  <c r="V617" i="15" s="1"/>
  <c r="I620" i="15"/>
  <c r="Q620" i="15"/>
  <c r="G621" i="15"/>
  <c r="M621" i="15" s="1"/>
  <c r="M620" i="15" s="1"/>
  <c r="I621" i="15"/>
  <c r="K621" i="15"/>
  <c r="K620" i="15" s="1"/>
  <c r="O621" i="15"/>
  <c r="O620" i="15" s="1"/>
  <c r="Q621" i="15"/>
  <c r="V621" i="15"/>
  <c r="V620" i="15" s="1"/>
  <c r="I622" i="15"/>
  <c r="Q622" i="15"/>
  <c r="G623" i="15"/>
  <c r="G622" i="15" s="1"/>
  <c r="I623" i="15"/>
  <c r="K623" i="15"/>
  <c r="K622" i="15" s="1"/>
  <c r="O623" i="15"/>
  <c r="O622" i="15" s="1"/>
  <c r="Q623" i="15"/>
  <c r="V623" i="15"/>
  <c r="V622" i="15" s="1"/>
  <c r="G625" i="15"/>
  <c r="M625" i="15" s="1"/>
  <c r="I625" i="15"/>
  <c r="K625" i="15"/>
  <c r="K624" i="15" s="1"/>
  <c r="O625" i="15"/>
  <c r="O624" i="15" s="1"/>
  <c r="Q625" i="15"/>
  <c r="V625" i="15"/>
  <c r="V624" i="15" s="1"/>
  <c r="G626" i="15"/>
  <c r="I626" i="15"/>
  <c r="I624" i="15" s="1"/>
  <c r="K626" i="15"/>
  <c r="M626" i="15"/>
  <c r="O626" i="15"/>
  <c r="Q626" i="15"/>
  <c r="Q624" i="15" s="1"/>
  <c r="V626" i="15"/>
  <c r="G627" i="15"/>
  <c r="M627" i="15" s="1"/>
  <c r="I627" i="15"/>
  <c r="K627" i="15"/>
  <c r="O627" i="15"/>
  <c r="Q627" i="15"/>
  <c r="V627" i="15"/>
  <c r="AE629" i="15"/>
  <c r="AF629" i="15"/>
  <c r="G38" i="14"/>
  <c r="G9" i="14"/>
  <c r="I9" i="14"/>
  <c r="I8" i="14" s="1"/>
  <c r="K9" i="14"/>
  <c r="M9" i="14"/>
  <c r="O9" i="14"/>
  <c r="Q9" i="14"/>
  <c r="Q8" i="14" s="1"/>
  <c r="V9" i="14"/>
  <c r="G11" i="14"/>
  <c r="M11" i="14" s="1"/>
  <c r="I11" i="14"/>
  <c r="K11" i="14"/>
  <c r="K8" i="14" s="1"/>
  <c r="O11" i="14"/>
  <c r="Q11" i="14"/>
  <c r="V11" i="14"/>
  <c r="V8" i="14" s="1"/>
  <c r="G12" i="14"/>
  <c r="I12" i="14"/>
  <c r="K12" i="14"/>
  <c r="M12" i="14"/>
  <c r="O12" i="14"/>
  <c r="Q12" i="14"/>
  <c r="V12" i="14"/>
  <c r="G13" i="14"/>
  <c r="G8" i="14" s="1"/>
  <c r="I13" i="14"/>
  <c r="K13" i="14"/>
  <c r="O13" i="14"/>
  <c r="O8" i="14" s="1"/>
  <c r="Q13" i="14"/>
  <c r="V13" i="14"/>
  <c r="G15" i="14"/>
  <c r="I15" i="14"/>
  <c r="O15" i="14"/>
  <c r="Q15" i="14"/>
  <c r="G16" i="14"/>
  <c r="M16" i="14" s="1"/>
  <c r="M15" i="14" s="1"/>
  <c r="I16" i="14"/>
  <c r="K16" i="14"/>
  <c r="K15" i="14" s="1"/>
  <c r="O16" i="14"/>
  <c r="Q16" i="14"/>
  <c r="V16" i="14"/>
  <c r="V15" i="14" s="1"/>
  <c r="G18" i="14"/>
  <c r="G17" i="14" s="1"/>
  <c r="I18" i="14"/>
  <c r="I17" i="14" s="1"/>
  <c r="K18" i="14"/>
  <c r="O18" i="14"/>
  <c r="O17" i="14" s="1"/>
  <c r="Q18" i="14"/>
  <c r="Q17" i="14" s="1"/>
  <c r="V18" i="14"/>
  <c r="G19" i="14"/>
  <c r="M19" i="14" s="1"/>
  <c r="I19" i="14"/>
  <c r="K19" i="14"/>
  <c r="K17" i="14" s="1"/>
  <c r="O19" i="14"/>
  <c r="Q19" i="14"/>
  <c r="V19" i="14"/>
  <c r="V17" i="14" s="1"/>
  <c r="G20" i="14"/>
  <c r="I20" i="14"/>
  <c r="K20" i="14"/>
  <c r="M20" i="14"/>
  <c r="O20" i="14"/>
  <c r="Q20" i="14"/>
  <c r="V20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I24" i="14"/>
  <c r="O24" i="14"/>
  <c r="Q24" i="14"/>
  <c r="G25" i="14"/>
  <c r="I25" i="14"/>
  <c r="K25" i="14"/>
  <c r="K24" i="14" s="1"/>
  <c r="M25" i="14"/>
  <c r="M24" i="14" s="1"/>
  <c r="O25" i="14"/>
  <c r="Q25" i="14"/>
  <c r="V25" i="14"/>
  <c r="V24" i="14" s="1"/>
  <c r="G27" i="14"/>
  <c r="G26" i="14" s="1"/>
  <c r="I27" i="14"/>
  <c r="I26" i="14" s="1"/>
  <c r="K27" i="14"/>
  <c r="O27" i="14"/>
  <c r="O26" i="14" s="1"/>
  <c r="Q27" i="14"/>
  <c r="Q26" i="14" s="1"/>
  <c r="V27" i="14"/>
  <c r="G28" i="14"/>
  <c r="M28" i="14" s="1"/>
  <c r="I28" i="14"/>
  <c r="K28" i="14"/>
  <c r="K26" i="14" s="1"/>
  <c r="O28" i="14"/>
  <c r="Q28" i="14"/>
  <c r="V28" i="14"/>
  <c r="V26" i="14" s="1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K34" i="14"/>
  <c r="V34" i="14"/>
  <c r="G35" i="14"/>
  <c r="G34" i="14" s="1"/>
  <c r="I35" i="14"/>
  <c r="I34" i="14" s="1"/>
  <c r="K35" i="14"/>
  <c r="O35" i="14"/>
  <c r="O34" i="14" s="1"/>
  <c r="Q35" i="14"/>
  <c r="Q34" i="14" s="1"/>
  <c r="V35" i="14"/>
  <c r="AE38" i="14"/>
  <c r="AF38" i="14"/>
  <c r="G24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3" i="13"/>
  <c r="K13" i="13"/>
  <c r="O13" i="13"/>
  <c r="V13" i="13"/>
  <c r="G14" i="13"/>
  <c r="I14" i="13"/>
  <c r="I13" i="13" s="1"/>
  <c r="K14" i="13"/>
  <c r="M14" i="13"/>
  <c r="M13" i="13" s="1"/>
  <c r="O14" i="13"/>
  <c r="Q14" i="13"/>
  <c r="Q13" i="13" s="1"/>
  <c r="V14" i="13"/>
  <c r="G15" i="13"/>
  <c r="G16" i="13"/>
  <c r="I16" i="13"/>
  <c r="I15" i="13" s="1"/>
  <c r="K16" i="13"/>
  <c r="M16" i="13"/>
  <c r="O16" i="13"/>
  <c r="Q16" i="13"/>
  <c r="Q15" i="13" s="1"/>
  <c r="V16" i="13"/>
  <c r="G19" i="13"/>
  <c r="M19" i="13" s="1"/>
  <c r="I19" i="13"/>
  <c r="K19" i="13"/>
  <c r="K15" i="13" s="1"/>
  <c r="O19" i="13"/>
  <c r="O15" i="13" s="1"/>
  <c r="Q19" i="13"/>
  <c r="V19" i="13"/>
  <c r="V15" i="13" s="1"/>
  <c r="G22" i="13"/>
  <c r="I22" i="13"/>
  <c r="K22" i="13"/>
  <c r="M22" i="13"/>
  <c r="O22" i="13"/>
  <c r="Q22" i="13"/>
  <c r="V22" i="13"/>
  <c r="AE24" i="13"/>
  <c r="G73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I11" i="12" s="1"/>
  <c r="K12" i="12"/>
  <c r="M12" i="12"/>
  <c r="O12" i="12"/>
  <c r="Q12" i="12"/>
  <c r="Q11" i="12" s="1"/>
  <c r="V12" i="12"/>
  <c r="G15" i="12"/>
  <c r="G11" i="12" s="1"/>
  <c r="I15" i="12"/>
  <c r="K15" i="12"/>
  <c r="K11" i="12" s="1"/>
  <c r="O15" i="12"/>
  <c r="O11" i="12" s="1"/>
  <c r="Q15" i="12"/>
  <c r="V15" i="12"/>
  <c r="V11" i="12" s="1"/>
  <c r="G19" i="12"/>
  <c r="M19" i="12" s="1"/>
  <c r="M18" i="12" s="1"/>
  <c r="I19" i="12"/>
  <c r="K19" i="12"/>
  <c r="K18" i="12" s="1"/>
  <c r="O19" i="12"/>
  <c r="O18" i="12" s="1"/>
  <c r="Q19" i="12"/>
  <c r="V19" i="12"/>
  <c r="V18" i="12" s="1"/>
  <c r="G22" i="12"/>
  <c r="I22" i="12"/>
  <c r="I18" i="12" s="1"/>
  <c r="K22" i="12"/>
  <c r="M22" i="12"/>
  <c r="O22" i="12"/>
  <c r="Q22" i="12"/>
  <c r="Q18" i="12" s="1"/>
  <c r="V22" i="12"/>
  <c r="G26" i="12"/>
  <c r="M26" i="12" s="1"/>
  <c r="I26" i="12"/>
  <c r="K26" i="12"/>
  <c r="O26" i="12"/>
  <c r="Q26" i="12"/>
  <c r="V26" i="12"/>
  <c r="G28" i="12"/>
  <c r="M28" i="12" s="1"/>
  <c r="I28" i="12"/>
  <c r="I27" i="12" s="1"/>
  <c r="K28" i="12"/>
  <c r="K27" i="12" s="1"/>
  <c r="O28" i="12"/>
  <c r="O27" i="12" s="1"/>
  <c r="Q28" i="12"/>
  <c r="Q27" i="12" s="1"/>
  <c r="V28" i="12"/>
  <c r="V27" i="12" s="1"/>
  <c r="G32" i="12"/>
  <c r="I32" i="12"/>
  <c r="K32" i="12"/>
  <c r="M32" i="12"/>
  <c r="O32" i="12"/>
  <c r="Q32" i="12"/>
  <c r="V32" i="12"/>
  <c r="G35" i="12"/>
  <c r="I35" i="12"/>
  <c r="K35" i="12"/>
  <c r="M35" i="12"/>
  <c r="O35" i="12"/>
  <c r="Q35" i="12"/>
  <c r="V35" i="12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3" i="12"/>
  <c r="G42" i="12" s="1"/>
  <c r="I43" i="12"/>
  <c r="I42" i="12" s="1"/>
  <c r="K43" i="12"/>
  <c r="K42" i="12" s="1"/>
  <c r="M43" i="12"/>
  <c r="O43" i="12"/>
  <c r="O42" i="12" s="1"/>
  <c r="Q43" i="12"/>
  <c r="Q42" i="12" s="1"/>
  <c r="V43" i="12"/>
  <c r="V42" i="12" s="1"/>
  <c r="G46" i="12"/>
  <c r="M46" i="12" s="1"/>
  <c r="I46" i="12"/>
  <c r="K46" i="12"/>
  <c r="O46" i="12"/>
  <c r="Q46" i="12"/>
  <c r="V46" i="12"/>
  <c r="G48" i="12"/>
  <c r="I48" i="12"/>
  <c r="K48" i="12"/>
  <c r="M48" i="12"/>
  <c r="O48" i="12"/>
  <c r="Q48" i="12"/>
  <c r="V48" i="12"/>
  <c r="G49" i="12"/>
  <c r="O49" i="12"/>
  <c r="G50" i="12"/>
  <c r="M50" i="12" s="1"/>
  <c r="M49" i="12" s="1"/>
  <c r="I50" i="12"/>
  <c r="I49" i="12" s="1"/>
  <c r="K50" i="12"/>
  <c r="K49" i="12" s="1"/>
  <c r="O50" i="12"/>
  <c r="Q50" i="12"/>
  <c r="Q49" i="12" s="1"/>
  <c r="V50" i="12"/>
  <c r="V49" i="12" s="1"/>
  <c r="G53" i="12"/>
  <c r="I53" i="12"/>
  <c r="I52" i="12" s="1"/>
  <c r="K53" i="12"/>
  <c r="M53" i="12"/>
  <c r="O53" i="12"/>
  <c r="Q53" i="12"/>
  <c r="Q52" i="12" s="1"/>
  <c r="V53" i="12"/>
  <c r="G58" i="12"/>
  <c r="M58" i="12" s="1"/>
  <c r="I58" i="12"/>
  <c r="K58" i="12"/>
  <c r="K52" i="12" s="1"/>
  <c r="O58" i="12"/>
  <c r="O52" i="12" s="1"/>
  <c r="Q58" i="12"/>
  <c r="V58" i="12"/>
  <c r="V52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AE73" i="12"/>
  <c r="AF73" i="12"/>
  <c r="I20" i="1"/>
  <c r="I19" i="1"/>
  <c r="I18" i="1"/>
  <c r="I17" i="1"/>
  <c r="I16" i="1"/>
  <c r="I80" i="1"/>
  <c r="J79" i="1" s="1"/>
  <c r="F46" i="1"/>
  <c r="G23" i="1" s="1"/>
  <c r="G46" i="1"/>
  <c r="G25" i="1" s="1"/>
  <c r="A25" i="1" s="1"/>
  <c r="A26" i="1" s="1"/>
  <c r="G2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6" i="1" s="1"/>
  <c r="J54" i="1" l="1"/>
  <c r="J58" i="1"/>
  <c r="J62" i="1"/>
  <c r="J64" i="1"/>
  <c r="J68" i="1"/>
  <c r="J70" i="1"/>
  <c r="J72" i="1"/>
  <c r="J74" i="1"/>
  <c r="J76" i="1"/>
  <c r="J78" i="1"/>
  <c r="J56" i="1"/>
  <c r="J60" i="1"/>
  <c r="J66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A23" i="1"/>
  <c r="A24" i="1" s="1"/>
  <c r="G24" i="1" s="1"/>
  <c r="A27" i="1" s="1"/>
  <c r="A29" i="1" s="1"/>
  <c r="G29" i="1" s="1"/>
  <c r="G27" i="1" s="1"/>
  <c r="G28" i="1"/>
  <c r="M425" i="15"/>
  <c r="M413" i="15"/>
  <c r="M348" i="15"/>
  <c r="M624" i="15"/>
  <c r="M522" i="15"/>
  <c r="M508" i="15"/>
  <c r="M452" i="15"/>
  <c r="M274" i="15"/>
  <c r="M617" i="15"/>
  <c r="M221" i="15"/>
  <c r="M171" i="15"/>
  <c r="G624" i="15"/>
  <c r="M623" i="15"/>
  <c r="M622" i="15" s="1"/>
  <c r="G620" i="15"/>
  <c r="G522" i="15"/>
  <c r="M499" i="15"/>
  <c r="M498" i="15" s="1"/>
  <c r="G452" i="15"/>
  <c r="G351" i="15"/>
  <c r="G171" i="15"/>
  <c r="M158" i="15"/>
  <c r="M154" i="15" s="1"/>
  <c r="M117" i="15"/>
  <c r="M116" i="15" s="1"/>
  <c r="M101" i="15"/>
  <c r="M98" i="15" s="1"/>
  <c r="M22" i="15"/>
  <c r="M8" i="15" s="1"/>
  <c r="G508" i="15"/>
  <c r="G425" i="15"/>
  <c r="G413" i="15"/>
  <c r="G274" i="15"/>
  <c r="M209" i="15"/>
  <c r="M208" i="15" s="1"/>
  <c r="M360" i="15"/>
  <c r="M354" i="15" s="1"/>
  <c r="M35" i="14"/>
  <c r="M34" i="14" s="1"/>
  <c r="M27" i="14"/>
  <c r="M26" i="14" s="1"/>
  <c r="M18" i="14"/>
  <c r="M17" i="14" s="1"/>
  <c r="M13" i="14"/>
  <c r="M8" i="14" s="1"/>
  <c r="M15" i="13"/>
  <c r="AF24" i="13"/>
  <c r="M52" i="12"/>
  <c r="M42" i="12"/>
  <c r="M27" i="12"/>
  <c r="G52" i="12"/>
  <c r="G27" i="12"/>
  <c r="G18" i="12"/>
  <c r="M15" i="12"/>
  <c r="M11" i="12" s="1"/>
  <c r="I39" i="1"/>
  <c r="I46" i="1" s="1"/>
  <c r="J45" i="1" s="1"/>
  <c r="I21" i="1"/>
  <c r="J28" i="1"/>
  <c r="J26" i="1"/>
  <c r="G38" i="1"/>
  <c r="F38" i="1"/>
  <c r="J23" i="1"/>
  <c r="J24" i="1"/>
  <c r="J25" i="1"/>
  <c r="J27" i="1"/>
  <c r="E24" i="1"/>
  <c r="E26" i="1"/>
  <c r="J80" i="1" l="1"/>
  <c r="J42" i="1"/>
  <c r="J40" i="1"/>
  <c r="J39" i="1"/>
  <c r="J46" i="1" s="1"/>
  <c r="J44" i="1"/>
  <c r="J41" i="1"/>
  <c r="J43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karel.sojka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karel.sojka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karel.sojka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karel.sojka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<sst xmlns="http://schemas.openxmlformats.org/spreadsheetml/2006/main" count="3025" uniqueCount="864">
  <si>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</si>
  <si>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</si>
  <si>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</si>
  <si>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</si>
  <si>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</si>
  <si>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</si>
  <si>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</si>
  <si>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</si>
  <si>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</si>
  <si>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</si>
  <si>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</si>
  <si>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</si>
  <si>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</si>
  <si>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</si>
  <si>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</si>
  <si>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</si>
  <si>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</si>
  <si>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</si>
  <si>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</si>
  <si>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</si>
  <si>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</si>
  <si>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</si>
  <si>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</si>
  <si>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</si>
  <si>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</si>
  <si>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</si>
  <si>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</si>
  <si>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</si>
  <si>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</si>
  <si>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</si>
  <si>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</si>
  <si>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</si>
  <si>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</si>
  <si>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</si>
  <si>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</si>
  <si>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</si>
  <si>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</si>
  <si>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</si>
  <si>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</si>
  <si>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</si>
  <si>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</si>
  <si>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181215</t>
  </si>
  <si>
    <t>SPŠ Purkyňova, Brno - Rozšíření nástavby</t>
  </si>
  <si>
    <t>Stavba</t>
  </si>
  <si>
    <t>01</t>
  </si>
  <si>
    <t>Bourací práce</t>
  </si>
  <si>
    <t xml:space="preserve">Bourání střešní skladby a zateplení atiky </t>
  </si>
  <si>
    <t>02</t>
  </si>
  <si>
    <t>Napojení krčku na stávající nástavbu</t>
  </si>
  <si>
    <t>03</t>
  </si>
  <si>
    <t>Ostatní bourací práce na střeše</t>
  </si>
  <si>
    <t>Rozšíření nástavby</t>
  </si>
  <si>
    <t xml:space="preserve">Rozšíření nástavby </t>
  </si>
  <si>
    <t>Celkem za stavbu</t>
  </si>
  <si>
    <t>CZK</t>
  </si>
  <si>
    <t>Rekapitulace dílů</t>
  </si>
  <si>
    <t>Typ dílu</t>
  </si>
  <si>
    <t>342</t>
  </si>
  <si>
    <t>Svislé a kompletní konstrukce</t>
  </si>
  <si>
    <t>4</t>
  </si>
  <si>
    <t>Vodorovné konstrukce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</si>
  <si>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</si>
  <si>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</si>
  <si>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</si>
  <si>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</si>
  <si>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</si>
  <si>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</si>
  <si>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</si>
  <si>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</si>
  <si>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</si>
  <si>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</si>
  <si>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</si>
  <si>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</si>
  <si>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</si>
  <si>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</si>
  <si>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</si>
  <si>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</si>
  <si>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</si>
  <si>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</si>
  <si>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</si>
  <si>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</si>
  <si>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721</t>
  </si>
  <si>
    <t>Vnitřní kanalizace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</si>
  <si>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</si>
  <si>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</si>
  <si>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</si>
  <si>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</si>
  <si>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</si>
  <si>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</si>
  <si>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</si>
  <si>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</si>
  <si>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</si>
  <si>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</si>
  <si>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</si>
  <si>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</si>
  <si>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</si>
  <si>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</si>
  <si>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</si>
  <si>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</si>
  <si>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</si>
  <si>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</si>
  <si>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</si>
  <si>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</si>
  <si>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>M21</t>
  </si>
  <si>
    <t>Elektromontáže</t>
  </si>
  <si>
    <t>M24</t>
  </si>
  <si>
    <t>Montáže vzduchotechnických zařízení</t>
  </si>
  <si>
    <t>M36</t>
  </si>
  <si>
    <t>Montáže měřících a regulačních zařízení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</si>
  <si>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</si>
  <si>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</si>
  <si>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</si>
  <si>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</si>
  <si>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</si>
  <si>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</si>
  <si>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</si>
  <si>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</si>
  <si>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</si>
  <si>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</si>
  <si>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</si>
  <si>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</si>
  <si>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</si>
  <si>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</si>
  <si>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</si>
  <si>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</si>
  <si>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</si>
  <si>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</si>
  <si>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</si>
  <si>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</si>
  <si>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</si>
  <si>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</si>
  <si>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</si>
  <si>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</si>
  <si>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</si>
  <si>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</si>
  <si>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</si>
  <si>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</si>
  <si>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</si>
  <si>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952902110R00</t>
  </si>
  <si>
    <t>Čištění zametáním v místnostech a chodbách</t>
  </si>
  <si>
    <t>m2</t>
  </si>
  <si>
    <t>RTS 19/ I</t>
  </si>
  <si>
    <t>RTS 18/ II</t>
  </si>
  <si>
    <t>Práce</t>
  </si>
  <si>
    <t>POL1_0</t>
  </si>
  <si>
    <t>po vybourání stávajících skladeb : (53,7*16,92)</t>
  </si>
  <si>
    <t>VV</t>
  </si>
  <si>
    <t>978041103R00</t>
  </si>
  <si>
    <t>Odstranění KZS nadpraží, EPS F tl. 30 mm s omítkou</t>
  </si>
  <si>
    <t>POL1_1</t>
  </si>
  <si>
    <t>0,15*2,4*34</t>
  </si>
  <si>
    <t>0,15*3*2</t>
  </si>
  <si>
    <t>978041116R00</t>
  </si>
  <si>
    <t>Odstranění KZS EPS F tl. 160 mm s omítkou</t>
  </si>
  <si>
    <t xml:space="preserve">zateplení atiky : </t>
  </si>
  <si>
    <t>1,37*(54*2+17,52)</t>
  </si>
  <si>
    <t>711130101R00</t>
  </si>
  <si>
    <t>Odstr.izolace proti vlhk.vodor. pásy na sucho,1vrs</t>
  </si>
  <si>
    <t xml:space="preserve">geotextílie a sklotextílie : </t>
  </si>
  <si>
    <t>(53,7*16,92)*2</t>
  </si>
  <si>
    <t>711140102R00</t>
  </si>
  <si>
    <t>Odstr.izolace proti vlhk.vodor. pásy přitav.,2vrst</t>
  </si>
  <si>
    <t>POL1_7</t>
  </si>
  <si>
    <t>54*17,52</t>
  </si>
  <si>
    <t xml:space="preserve">svislé vytažení : </t>
  </si>
  <si>
    <t>0,5*(53,7*2+16,92)</t>
  </si>
  <si>
    <t>998711202R00</t>
  </si>
  <si>
    <t>Přesun hmot pro izolace proti vodě, výšky do 12 m</t>
  </si>
  <si>
    <t>712300831RT3</t>
  </si>
  <si>
    <t>Odstranění povlakové krytiny střech do 10° 1vrstvé z ploch jednotlivě nad 20 m2</t>
  </si>
  <si>
    <t>0,3*(53,7*2+16,92)</t>
  </si>
  <si>
    <t>712990812RT3</t>
  </si>
  <si>
    <t>Odstranění násypu nebo nánosu tl. 3 - 5 cm z ploch jednotlivě nad 20 m2</t>
  </si>
  <si>
    <t xml:space="preserve">kačírek : </t>
  </si>
  <si>
    <t>(53,7*16,92)</t>
  </si>
  <si>
    <t>712990813RT3</t>
  </si>
  <si>
    <t>Odstranění násypu nebo nánosu tl. 5 - 10 cm z ploch jednotlivě nad 20 m2</t>
  </si>
  <si>
    <t xml:space="preserve">štěrkový násyp spádový : </t>
  </si>
  <si>
    <t>712990816RT3</t>
  </si>
  <si>
    <t>Příplatek za dalších 5 cm tl. násypu z ploch jednotlivě nad 20 m2</t>
  </si>
  <si>
    <t>998712203R00</t>
  </si>
  <si>
    <t>Přesun hmot pro povlakové krytiny, výšky do 24 m</t>
  </si>
  <si>
    <t>713104211R00</t>
  </si>
  <si>
    <t>Odstr.tep.izolace střech pl.,kotv.,EPS tl.do 100mm</t>
  </si>
  <si>
    <t xml:space="preserve">4 vrstvy : </t>
  </si>
  <si>
    <t>(53,7*16,92)*4</t>
  </si>
  <si>
    <t>713104212R00</t>
  </si>
  <si>
    <t>Odstr.tep.izolace střech pl,kotv.,EPS tl.100-200mm</t>
  </si>
  <si>
    <t>998713203R00</t>
  </si>
  <si>
    <t>Přesun hmot pro izolace tepelné, výšky do 24 m</t>
  </si>
  <si>
    <t>764430850R00</t>
  </si>
  <si>
    <t>Demontáž oplechování atiky</t>
  </si>
  <si>
    <t>m</t>
  </si>
  <si>
    <t>54*2+17,52</t>
  </si>
  <si>
    <t>979990121R01</t>
  </si>
  <si>
    <t xml:space="preserve">Poplatek za skládku suti - asfaltové pásy a PVC </t>
  </si>
  <si>
    <t>t</t>
  </si>
  <si>
    <t>Vlastní</t>
  </si>
  <si>
    <t>Indiv</t>
  </si>
  <si>
    <t xml:space="preserve">PVC : </t>
  </si>
  <si>
    <t>0,006*983,4</t>
  </si>
  <si>
    <t xml:space="preserve">asfaltové pásy 2 vrstvy : </t>
  </si>
  <si>
    <t>0,00974*1008,24</t>
  </si>
  <si>
    <t>979990143R00</t>
  </si>
  <si>
    <t>Poplatek za skládku suti - polystyren</t>
  </si>
  <si>
    <t>POL1_3</t>
  </si>
  <si>
    <t xml:space="preserve">EPS tl 100 : </t>
  </si>
  <si>
    <t>0,00216*3634,416</t>
  </si>
  <si>
    <t xml:space="preserve">EPS tl 200 : </t>
  </si>
  <si>
    <t>0,00416*908,604</t>
  </si>
  <si>
    <t xml:space="preserve">atika : </t>
  </si>
  <si>
    <t>0,014*171,96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</si>
  <si>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</si>
  <si>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</si>
  <si>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</si>
  <si>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</si>
  <si>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</si>
  <si>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</si>
  <si>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</si>
  <si>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</si>
  <si>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</si>
  <si>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</si>
  <si>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</si>
  <si>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</si>
  <si>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</si>
  <si>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</si>
  <si>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979999998R00</t>
  </si>
  <si>
    <t xml:space="preserve">Poplatek za skládku suti 5% příměsí </t>
  </si>
  <si>
    <t>SUM</t>
  </si>
  <si>
    <t>Poznámky uchazeče k zadání</t>
  </si>
  <si>
    <t>POPUZIV</t>
  </si>
  <si>
    <t>END</t>
  </si>
  <si>
    <t>95-01</t>
  </si>
  <si>
    <t>Stavební práce spojené s napojením nového krčku na stávající stěnu nástavby dle popisu v PD</t>
  </si>
  <si>
    <t xml:space="preserve">Demontáž záklopu SDK předstěny,úprava ocel.kce. nesoucí obvodový panel,vyříznutí otvoru do panelu,úprava podlahy : </t>
  </si>
  <si>
    <t xml:space="preserve">a následné zapravení konstrukcí : </t>
  </si>
  <si>
    <t>3,6*2,7</t>
  </si>
  <si>
    <t>730-01</t>
  </si>
  <si>
    <t>Demontáž radiátoru v místě nového krčku a zaslepení vedení</t>
  </si>
  <si>
    <t>kus</t>
  </si>
  <si>
    <t>767584151R00</t>
  </si>
  <si>
    <t>Montáž podhledů kazetových 60x60 do 10 m2</t>
  </si>
  <si>
    <t>POL1_</t>
  </si>
  <si>
    <t xml:space="preserve">pro provedení vnitřních instalací v prostoru napojení krčku : </t>
  </si>
  <si>
    <t>0,6*(0,5+7,6+8,7+0,5+7,5)</t>
  </si>
  <si>
    <t>767581801R00</t>
  </si>
  <si>
    <t>Demontáž podhledů - kazet</t>
  </si>
  <si>
    <t>998767203R00</t>
  </si>
  <si>
    <t>Přesun hmot pro zámečnické konstr., výšky do 24 m</t>
  </si>
  <si>
    <t>Přesun hmot</t>
  </si>
  <si>
    <t>POL7_</t>
  </si>
  <si>
    <t>411351101RT1</t>
  </si>
  <si>
    <t xml:space="preserve">Bednění stropů deskových, </t>
  </si>
  <si>
    <t>4,45*9</t>
  </si>
  <si>
    <t>411351102R00</t>
  </si>
  <si>
    <t>Bednění stropů deskových-odstranění</t>
  </si>
  <si>
    <t>411354174R00</t>
  </si>
  <si>
    <t>Podpěrná konstr. stropů do 12 kPa - odstranění</t>
  </si>
  <si>
    <t>411354175R00</t>
  </si>
  <si>
    <t>Podpěrná konstr. stropů do 20 kPa - zřízení</t>
  </si>
  <si>
    <t>Zamezení přístupu do 5 np při bourání schodiště</t>
  </si>
  <si>
    <t>soubor</t>
  </si>
  <si>
    <t>96-01</t>
  </si>
  <si>
    <t>Demontáž prvků vzduchotechniky na střeše</t>
  </si>
  <si>
    <t>96-03</t>
  </si>
  <si>
    <t>Demontáž ventilačních komínků zdravotechniky</t>
  </si>
  <si>
    <t>963012520R00</t>
  </si>
  <si>
    <t>Bourání stropů z panelů žb. š.30 cm, tl. nad 14 cm</t>
  </si>
  <si>
    <t>m3</t>
  </si>
  <si>
    <t>4,45*9*0,25</t>
  </si>
  <si>
    <t>970251250R00</t>
  </si>
  <si>
    <t>Řezání železobetonu hl. řezu 250 mm</t>
  </si>
  <si>
    <t>976071111R00</t>
  </si>
  <si>
    <t>Vybourání kovových zábradlí a madel</t>
  </si>
  <si>
    <t>721210823R00</t>
  </si>
  <si>
    <t>Demontáž střešní vpusti DN 125</t>
  </si>
  <si>
    <t>21-01</t>
  </si>
  <si>
    <t>Demontáž hromosvodu</t>
  </si>
  <si>
    <t>54*2+17,52*6</t>
  </si>
  <si>
    <t>342261213RT1</t>
  </si>
  <si>
    <t>Příčka sádrokarton. 2x oplášť. tl.150 mm  MV, 55 dB</t>
  </si>
  <si>
    <t>3,8*(2,1+4,43+25,5*2-1,8+0,5+0,35+2,51*3+2,5+4,565+1,25+6,67+6,275)</t>
  </si>
  <si>
    <t>-1,4*2,1*5</t>
  </si>
  <si>
    <t>-5,92*2,1</t>
  </si>
  <si>
    <t>-0,6*1,97</t>
  </si>
  <si>
    <t>342261213RT2</t>
  </si>
  <si>
    <t>Příčka sádrokarton. 2x oplášť. tl.150 mm  MV, 55 dB REI 30 DP1</t>
  </si>
  <si>
    <t>3,8*(6+11,7*2+13,5+1+1+6,67+6,2)</t>
  </si>
  <si>
    <t>-0,8*1,97*5</t>
  </si>
  <si>
    <t>-1,6*1,97*2</t>
  </si>
  <si>
    <t>342262112RT2</t>
  </si>
  <si>
    <t>Příčka sádrokart. dvoj. oc. kce, 2x opl. tl.200 mm, desky protipožární</t>
  </si>
  <si>
    <t>3,8*(8,8+9,4)</t>
  </si>
  <si>
    <t>-1,6*2</t>
  </si>
  <si>
    <t>-3*2,6</t>
  </si>
  <si>
    <t>342267112RT2</t>
  </si>
  <si>
    <t>Obklad sloupů sádrokartonem třístranný , desky protipožární tl. 12,5 mm</t>
  </si>
  <si>
    <t>4*14</t>
  </si>
  <si>
    <t>3</t>
  </si>
  <si>
    <t>342267113RT2</t>
  </si>
  <si>
    <t>Obklad sloupů sádrokartonem čtyřstranný , desky protipožární tl. 12,5 mm</t>
  </si>
  <si>
    <t>4*4</t>
  </si>
  <si>
    <t>342-01</t>
  </si>
  <si>
    <t>Demontáž a následné zapravení příček zakrývajících rozvody ZTI do nové nástavby</t>
  </si>
  <si>
    <t xml:space="preserve">viz poznámk č. 4 výkres ST-02 : </t>
  </si>
  <si>
    <t>25</t>
  </si>
  <si>
    <t>342-02</t>
  </si>
  <si>
    <t>D+M opláštění vnitřního světlíku -OSB deska+ parotěs+SDK deska</t>
  </si>
  <si>
    <t>poznámka č.7 výkres ST-04 : 1,5*(1,8*4*2+1,8*8+1,2*8)</t>
  </si>
  <si>
    <t>342-03</t>
  </si>
  <si>
    <t>D+M větracích zpevňovacích mřížek do SDK 250*200 včetně mřížky ze strany WC</t>
  </si>
  <si>
    <t>Kalkul</t>
  </si>
  <si>
    <t>342261211RT1</t>
  </si>
  <si>
    <t xml:space="preserve">Příčka sádrokarton. ocel.kce, 2x oplášť. tl.100 mm desky standard tl. 12,5 mm, izol. minerál </t>
  </si>
  <si>
    <t>3,8*(1,25+2,1+1,92+1,905+0,85+1,5+0,3)</t>
  </si>
  <si>
    <t>-0,8*1,97*2</t>
  </si>
  <si>
    <t>342262411KS4</t>
  </si>
  <si>
    <t>Příčka SDK instalační tl. 375 mm</t>
  </si>
  <si>
    <t>4*5</t>
  </si>
  <si>
    <t>342263310R01</t>
  </si>
  <si>
    <t>Úprava sádrokartonové příčky pro osazení umývadla</t>
  </si>
  <si>
    <t>342263320R00</t>
  </si>
  <si>
    <t>Úprava sádrokartonové příčky pro osazení WC,výlevky a pisoáru</t>
  </si>
  <si>
    <t>RTS 14/ I</t>
  </si>
  <si>
    <t>342263991RV3</t>
  </si>
  <si>
    <t>Příplatek k příčce sádrokarton. za 2x desku impregnační</t>
  </si>
  <si>
    <t/>
  </si>
  <si>
    <t xml:space="preserve">m.č.564 : </t>
  </si>
  <si>
    <t>3,8*(1,25*2+2,2*2)</t>
  </si>
  <si>
    <t>-0,8*1,97</t>
  </si>
  <si>
    <t xml:space="preserve">m.č.565 : </t>
  </si>
  <si>
    <t>3,8*(1,92*2+2,51*2)</t>
  </si>
  <si>
    <t xml:space="preserve">m.č.566 : </t>
  </si>
  <si>
    <t>3,8*(4,565*2+2,9*2)</t>
  </si>
  <si>
    <t xml:space="preserve">m.č.567 : </t>
  </si>
  <si>
    <t>3,8*(2,2*2+2,51*2)</t>
  </si>
  <si>
    <t xml:space="preserve">m.č.568 : </t>
  </si>
  <si>
    <t>3,8*(0,85*2+1,4*2)</t>
  </si>
  <si>
    <t xml:space="preserve">m.č.569 : </t>
  </si>
  <si>
    <t>3,8*(1,905*2+2,51*2)</t>
  </si>
  <si>
    <t xml:space="preserve">m.č.570 : </t>
  </si>
  <si>
    <t xml:space="preserve">za umyvadlem v učebnách : </t>
  </si>
  <si>
    <t>1,4*1,5*5</t>
  </si>
  <si>
    <t>342263991RW3</t>
  </si>
  <si>
    <t>Příplatek k příčce sádrokarton. za desku protipožární  v místě svislých požárních pásů</t>
  </si>
  <si>
    <t>3,8*(0,9+0,9+0,75+1,1+0,9+3+0,72+0,45+10,5+0,4+1,1+4,1)</t>
  </si>
  <si>
    <t>-1,1*2,1*2</t>
  </si>
  <si>
    <t>-2,4*2,1</t>
  </si>
  <si>
    <t>-2*2</t>
  </si>
  <si>
    <t>342264051RT2</t>
  </si>
  <si>
    <t>Podhled sádrokartonový na zavěšenou ocel. konstr. desky protipožární bez izolace</t>
  </si>
  <si>
    <t xml:space="preserve">S01 : </t>
  </si>
  <si>
    <t>48,94*17,14</t>
  </si>
  <si>
    <t xml:space="preserve">S02 : </t>
  </si>
  <si>
    <t>4,87*2,675</t>
  </si>
  <si>
    <t xml:space="preserve">schodiště : </t>
  </si>
  <si>
    <t>12,48+20,39</t>
  </si>
  <si>
    <t>342266111KS1</t>
  </si>
  <si>
    <t>SDK předstěna obvodové nosné stěny</t>
  </si>
  <si>
    <t xml:space="preserve">vnitřní plocha obvodové stěny : </t>
  </si>
  <si>
    <t>4*(48,04*2+16,2*2)</t>
  </si>
  <si>
    <t xml:space="preserve">odpočet výplní otvorů : </t>
  </si>
  <si>
    <t>-1,1*2,1*31</t>
  </si>
  <si>
    <t>-0,9*2,1*2</t>
  </si>
  <si>
    <t>-24,04*2,8</t>
  </si>
  <si>
    <t>-1,1*2,5*2</t>
  </si>
  <si>
    <t xml:space="preserve">ostění nadpraží parapet : </t>
  </si>
  <si>
    <t>0,3*(1,1*2+2,1*2)*31</t>
  </si>
  <si>
    <t>0,3*(2,4*2+2,1*2)</t>
  </si>
  <si>
    <t>0,3*(0,9*2+2,1*2)*2</t>
  </si>
  <si>
    <t>0,3*(24,04*2+2,8*2)</t>
  </si>
  <si>
    <t>0,3*(1,1*2+2,5*2)*2</t>
  </si>
  <si>
    <t>0,3*(2+2*2)</t>
  </si>
  <si>
    <t>0,3*(3+2,6*2)</t>
  </si>
  <si>
    <t>4-01</t>
  </si>
  <si>
    <t>Obnažení styčníků stávajících průvlaků svaření výztuže +zálivka dle technické zprávy  PD</t>
  </si>
  <si>
    <t>4-02</t>
  </si>
  <si>
    <t>Kontrola kotvení atikových panelů oprava a doplněn</t>
  </si>
  <si>
    <t>4-03</t>
  </si>
  <si>
    <t>Kontrola spojení stropních panelů oprava a případné doplnění kotvení</t>
  </si>
  <si>
    <t xml:space="preserve">z celkové plochy stropní konstrukce : </t>
  </si>
  <si>
    <t>17,14*5,06</t>
  </si>
  <si>
    <t>1*8,6</t>
  </si>
  <si>
    <t>411354264R00</t>
  </si>
  <si>
    <t>Bednění stropů plech pozink. 160/250 mm</t>
  </si>
  <si>
    <t>48,04*16,24</t>
  </si>
  <si>
    <t>20,39+12,48</t>
  </si>
  <si>
    <t>430320040RA1</t>
  </si>
  <si>
    <t>Schodišťová konstrukce ŽB beton C 25/30 bez bednění, výztuž 120 kg/m3</t>
  </si>
  <si>
    <t>Agregovaná položka</t>
  </si>
  <si>
    <t>POL2_1</t>
  </si>
  <si>
    <t>stupně : (0,152*0,3/2)*1,8*24</t>
  </si>
  <si>
    <t xml:space="preserve">podesty : </t>
  </si>
  <si>
    <t>0,15*4,025*(2,55+3,1)</t>
  </si>
  <si>
    <t>0,15*1,8*3,622*2</t>
  </si>
  <si>
    <t>622311554RT1</t>
  </si>
  <si>
    <t xml:space="preserve">Zateplovací systém nadpraží  XPS tl. 40 mm s omítkou tenkovrstvou probarvenou </t>
  </si>
  <si>
    <t xml:space="preserve">nadpraží žaluzií : </t>
  </si>
  <si>
    <t>0,3*(3+1,1+1,1+24,04)</t>
  </si>
  <si>
    <t>620991121R00</t>
  </si>
  <si>
    <t>Zakrývání výplní vnějších otvorů z lešení</t>
  </si>
  <si>
    <t>1,1*2,1*31</t>
  </si>
  <si>
    <t>2,4*2,1</t>
  </si>
  <si>
    <t>0,9*2,1*2</t>
  </si>
  <si>
    <t>24,04*2,8</t>
  </si>
  <si>
    <t>1,1*2,5*2</t>
  </si>
  <si>
    <t>2*2</t>
  </si>
  <si>
    <t>3*2,6</t>
  </si>
  <si>
    <t>622311737RT3</t>
  </si>
  <si>
    <t>Zatepl.syst., fasáda, miner.desky tl. 200 mm nosnou dřev.kci.(MV+perlinka+lepidlo+omít.probar)</t>
  </si>
  <si>
    <t>4,135*(48,94*2+17,14+0,3*2)</t>
  </si>
  <si>
    <t>4,335*17,14</t>
  </si>
  <si>
    <t xml:space="preserve">stěna spojovacího krčku : </t>
  </si>
  <si>
    <t>5,06*2,5*2</t>
  </si>
  <si>
    <t>622311750RT3</t>
  </si>
  <si>
    <t xml:space="preserve">Povrchová úprava ostění KZS s min.vlnou  s omítkou tenkovrstvou probarvenou </t>
  </si>
  <si>
    <t>0,16*(1,1+2,1*2)*31</t>
  </si>
  <si>
    <t>0,16*(2,4+2,1*2)</t>
  </si>
  <si>
    <t>0,16*(0,9+2,1*2)*2</t>
  </si>
  <si>
    <t>0,16*(24,04+2,8*2)</t>
  </si>
  <si>
    <t>0,16*(1,1+2,5*2)*2</t>
  </si>
  <si>
    <t>0,16*(2+2*2)</t>
  </si>
  <si>
    <t>0,16*(3+2,6*2)</t>
  </si>
  <si>
    <t>622311834RT3</t>
  </si>
  <si>
    <t>Zatepl.syst., fasáda, miner.desky 140 mm s omítkou tenkovrstvou probarvenou</t>
  </si>
  <si>
    <t xml:space="preserve">zateplení  původní atiky 4 NP : </t>
  </si>
  <si>
    <t>622311853RT3</t>
  </si>
  <si>
    <t>Zatepl.syst. ,nadpraží, miner.desky 30 mm s omítkou tenkovrstvou probarvenou</t>
  </si>
  <si>
    <t>631342736R00</t>
  </si>
  <si>
    <t>Mazanina z pěnobetonu tl. 45 mm</t>
  </si>
  <si>
    <t>0,045*(48*16,2)</t>
  </si>
  <si>
    <t>-0,045*20,39</t>
  </si>
  <si>
    <t>632443321R00</t>
  </si>
  <si>
    <t>Potěr plocha do 500 m2, tl. 50 mm</t>
  </si>
  <si>
    <t>(10,12+155,41+6,72+18,5+7,09+53,66+53,66+44+75,15+36,24+51,3+70,91+49,26+63,05+12,48)</t>
  </si>
  <si>
    <t>(3,08+4,82+13,33+3,99+1,19+4,78+13,24)</t>
  </si>
  <si>
    <t>632443322R00</t>
  </si>
  <si>
    <t>Potěr do 500 m2, přípl. zkd 5 mm</t>
  </si>
  <si>
    <t>632411105RT2</t>
  </si>
  <si>
    <t>Samonivelační stěrka tl.5 mm</t>
  </si>
  <si>
    <t>10,12+155,41+6,72+18,5+7,09+53,66+53,66+44+75,15+36,24+51,3+70,91+49,26+63,05+12,48</t>
  </si>
  <si>
    <t>632419102R00</t>
  </si>
  <si>
    <t>Stěrka vyrovnávací  ruční zpracování tl.2 mm</t>
  </si>
  <si>
    <t xml:space="preserve">P01 schodiště : </t>
  </si>
  <si>
    <t>20,39</t>
  </si>
  <si>
    <t>0,152*1,8*24</t>
  </si>
  <si>
    <t>632441491R00</t>
  </si>
  <si>
    <t>Broušení potěrů - odstranění šlemu</t>
  </si>
  <si>
    <t>941955001R00</t>
  </si>
  <si>
    <t>Lešení lehké pomocné, výška podlahy do 1,2 m</t>
  </si>
  <si>
    <t>48,04*16,15</t>
  </si>
  <si>
    <t xml:space="preserve">SDK příčky : </t>
  </si>
  <si>
    <t>(296,09+205,34+58,58+25+33+20+439,38)*0,33</t>
  </si>
  <si>
    <t>941941042R00</t>
  </si>
  <si>
    <t>Montáž lešení leh.řad.s podlahami,š.1,2 m, H 30 m</t>
  </si>
  <si>
    <t xml:space="preserve">pohled vstupní : </t>
  </si>
  <si>
    <t>19,2*(5+48,94+1,2)</t>
  </si>
  <si>
    <t xml:space="preserve">pohled boční : </t>
  </si>
  <si>
    <t>19,2*(1,2*2+17,14)</t>
  </si>
  <si>
    <t xml:space="preserve">pohled zadní : </t>
  </si>
  <si>
    <t>19,2*(6+48,94+1,2)</t>
  </si>
  <si>
    <t>-18*6,3-12,3*3,5</t>
  </si>
  <si>
    <t xml:space="preserve">pohled ze střechy : </t>
  </si>
  <si>
    <t>4,2*(17,14+1,2*2)</t>
  </si>
  <si>
    <t>941941292R00</t>
  </si>
  <si>
    <t>Příplatek za každý měsíc použití lešení k pol.1042</t>
  </si>
  <si>
    <t>2437,362*4</t>
  </si>
  <si>
    <t>941941842R00</t>
  </si>
  <si>
    <t>Demontáž lešení leh.řad.s podlahami,š.1,2 m,H 30 m</t>
  </si>
  <si>
    <t>941955102R00</t>
  </si>
  <si>
    <t>Lešení lehké pomocné,schodiště, H podlahy do 3,5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</si>
  <si>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</si>
  <si>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</si>
  <si>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</si>
  <si>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</si>
  <si>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</si>
  <si>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</si>
  <si>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</si>
  <si>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</si>
  <si>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944945813R00</t>
  </si>
  <si>
    <t>Demontáž záchytné stříšky H 4,5 m, šířky nad 2 m</t>
  </si>
  <si>
    <t>Kontrola těsnosti obvodového pláště</t>
  </si>
  <si>
    <t>95-03</t>
  </si>
  <si>
    <t xml:space="preserve">Dozdívka ozubu z pěnobet tvárnic včetně vyrovnání stěrkou a nalepení PVC </t>
  </si>
  <si>
    <t xml:space="preserve">poznámka 9 výkres č ST-09 : </t>
  </si>
  <si>
    <t>4,1+6,3</t>
  </si>
  <si>
    <t>952901111R00</t>
  </si>
  <si>
    <t>Vyčištění budov o výšce podlaží do 4 m</t>
  </si>
  <si>
    <t>999281111R00</t>
  </si>
  <si>
    <t>Přesun hmot pro opravy a údržbu do výšky 25 m</t>
  </si>
  <si>
    <t>711212002RT3</t>
  </si>
  <si>
    <t>Hydroizolační povlak - nátěr nebo stěrka  pružná hydroizolace tl. 2mm</t>
  </si>
  <si>
    <t>3,08+4,82+13,33+3,99+1,19+4,78+13,24</t>
  </si>
  <si>
    <t>0,1*44,43</t>
  </si>
  <si>
    <t>998711203R00</t>
  </si>
  <si>
    <t>Přesun hmot pro izolace proti vodě</t>
  </si>
  <si>
    <t>712373121RU1</t>
  </si>
  <si>
    <t>Krytina střech do 10° fólie, 6 kotev/m2,ocel,dřevo tl. izolace do 250 mm, fólie ve specifikaci</t>
  </si>
  <si>
    <t>49,34*17,56</t>
  </si>
  <si>
    <t>25,135*0,34</t>
  </si>
  <si>
    <t>4,676*3,1</t>
  </si>
  <si>
    <t>0,2*(48,94*2+17,14*2)</t>
  </si>
  <si>
    <t>0,2*4,676</t>
  </si>
  <si>
    <t>0,2*(4+3+5,06*2+17,14-2,6)</t>
  </si>
  <si>
    <t xml:space="preserve">S03 : </t>
  </si>
  <si>
    <t>4,87*(0,56+1,876+11,255+0,5)</t>
  </si>
  <si>
    <t>712378006R00</t>
  </si>
  <si>
    <t>Rohová lišta vnější VIPLANYL RŠ 100 mm</t>
  </si>
  <si>
    <t>(48,94*2+17,14*2)</t>
  </si>
  <si>
    <t>4,676</t>
  </si>
  <si>
    <t>712378007R00</t>
  </si>
  <si>
    <t>Rohová lišta vnitřní VIPLANYL RŠ 100 mm</t>
  </si>
  <si>
    <t>(4+3+5,06*2+17,14-2,6)</t>
  </si>
  <si>
    <t>712391171RZ5</t>
  </si>
  <si>
    <t xml:space="preserve">Povlaková krytina střech do 10°, podklad. textilie 1 vrstva - včetně dodávky textilie </t>
  </si>
  <si>
    <t>712341659RZ5</t>
  </si>
  <si>
    <t>Povlaková krytina střech do 10°, NAIP bodově 1 vrstva - včetně dodávky asfalt pásu</t>
  </si>
  <si>
    <t>28322208R</t>
  </si>
  <si>
    <t>Fólie střešní PVC 2,0 mm š. 1,65 m pro mech. kotvení šedá</t>
  </si>
  <si>
    <t>SPCM</t>
  </si>
  <si>
    <t>Specifikace</t>
  </si>
  <si>
    <t>POL3_</t>
  </si>
  <si>
    <t>992,26*1,12</t>
  </si>
  <si>
    <t>713134211RK2</t>
  </si>
  <si>
    <t>Montáž parozábrany na stěny s přelepením spojů parotěsná zábrana včetně dodávky</t>
  </si>
  <si>
    <t xml:space="preserve">svislé požární pásy : </t>
  </si>
  <si>
    <t>4,2*(0,9+0,9+0,75+1,1+0,9+3+0,72+0,45+10,5+0,4+1,1+4,1)</t>
  </si>
  <si>
    <t>713121111RU9</t>
  </si>
  <si>
    <t>Izolace tepelná podlah na sucho, jednovrstvá, včetně dodávky MV tl.40 mm</t>
  </si>
  <si>
    <t>713131121R00</t>
  </si>
  <si>
    <t>Izolace tepelná stěn přichycením drátem</t>
  </si>
  <si>
    <t>713141221RK2</t>
  </si>
  <si>
    <t>Montáž parozábrany, ploché střechy, přelep. spojů včetně dodávky</t>
  </si>
  <si>
    <t>5,06*(3,64+2,93)+0,8*0,9</t>
  </si>
  <si>
    <t>39,82</t>
  </si>
  <si>
    <t>713-01</t>
  </si>
  <si>
    <t xml:space="preserve">D+M výplně ocel.nosníků (JAKL) PUR pěnou </t>
  </si>
  <si>
    <t>4,2*(0,9+0,9+0,75+1,1+0,9+3+0,72+0,45+10,5+0,4+1,1+4,1)/0,36</t>
  </si>
  <si>
    <t>713131111R00</t>
  </si>
  <si>
    <t>Izolace tepelná stěn přibitím na dřev. konstrukci</t>
  </si>
  <si>
    <t xml:space="preserve">mezistřešní atika : </t>
  </si>
  <si>
    <t>1,2*17,14</t>
  </si>
  <si>
    <t xml:space="preserve">vnitřní atika : </t>
  </si>
  <si>
    <t>1*(48,94*2+17,14*2+0,3*2)</t>
  </si>
  <si>
    <t>713141313R00</t>
  </si>
  <si>
    <t>Izolace tepelná střech ,1vrstva,kotvy</t>
  </si>
  <si>
    <t>713141323R00</t>
  </si>
  <si>
    <t>Izolace tepelná střech do tl.200 mm,2vrstvy,kotvy</t>
  </si>
  <si>
    <t xml:space="preserve">spádová vrstva : </t>
  </si>
  <si>
    <t>713191100RT9</t>
  </si>
  <si>
    <t>Položení separační fólie včetně dodávky fólie</t>
  </si>
  <si>
    <t xml:space="preserve">DLAŽBA : </t>
  </si>
  <si>
    <t>28375704R</t>
  </si>
  <si>
    <t>Deska izolační stabilizov. EPS 100  1000 x 500 mm</t>
  </si>
  <si>
    <t>POL3_1</t>
  </si>
  <si>
    <t>48,94*17,14*0,2*1,02</t>
  </si>
  <si>
    <t>4,87*2,675*0,2*1,02</t>
  </si>
  <si>
    <t>28375972R</t>
  </si>
  <si>
    <t>Deska spádová EPS 150</t>
  </si>
  <si>
    <t>(5,06*(3,64+2,93)+0,8*0,9)*0,25*1,02</t>
  </si>
  <si>
    <t>39,82*0,25*1,02</t>
  </si>
  <si>
    <t>28375973R</t>
  </si>
  <si>
    <t>Deska spádová EPS 200</t>
  </si>
  <si>
    <t>(48,94*17,14)*(0,27/2)*1,02</t>
  </si>
  <si>
    <t>(4,87*2,675)*(0,08/2)*1,02</t>
  </si>
  <si>
    <t>63150878R</t>
  </si>
  <si>
    <t>Deska izolační fasádní min. vlákno tl. 100 mm</t>
  </si>
  <si>
    <t>1,2*17,14*1,02</t>
  </si>
  <si>
    <t>1*(48,94*2+17,14*2+0,3*2)*1,02</t>
  </si>
  <si>
    <t>63151402R</t>
  </si>
  <si>
    <t>Deska z minerální plsti tl. 60 mm</t>
  </si>
  <si>
    <t>4,2*(0,9+0,9+0,75+1,1+0,9+3+0,72+0,45+10,5+0,4+1,1+4,1)*1,02</t>
  </si>
  <si>
    <t>-1,1*2,1*2*1,02</t>
  </si>
  <si>
    <t>-2,4*2,1*1,02</t>
  </si>
  <si>
    <t>-2*2*1,02</t>
  </si>
  <si>
    <t>998713204R00</t>
  </si>
  <si>
    <t>Přesun hmot pro izolace tepelné, výšky do 36 m</t>
  </si>
  <si>
    <t>720-01</t>
  </si>
  <si>
    <t>D+M nouzový přepad na střeše tvarovka PVC pr 100 mm délky 650 mm</t>
  </si>
  <si>
    <t>D.1.5</t>
  </si>
  <si>
    <t>Zdravotechnická instalace viz samostatný rozpočet</t>
  </si>
  <si>
    <t>Ústřední vytápění viz samostatný rozpočet</t>
  </si>
  <si>
    <t>730-02</t>
  </si>
  <si>
    <t>Stavební přípomice pro ÚT</t>
  </si>
  <si>
    <t>762431225R00</t>
  </si>
  <si>
    <t xml:space="preserve">Montáž obložení stěn OSB deskami </t>
  </si>
  <si>
    <t>1,2*17,14*2</t>
  </si>
  <si>
    <t>762495000R00</t>
  </si>
  <si>
    <t>Spojovací a ochranné prostř. obložení stěn, stropů</t>
  </si>
  <si>
    <t>173,896+109,32+13,03</t>
  </si>
  <si>
    <t>762-02</t>
  </si>
  <si>
    <t>D+M nosné konstrukce sendvič. dřevěné obvod.stěny</t>
  </si>
  <si>
    <t xml:space="preserve">nad stávajícím atikovým panelem : </t>
  </si>
  <si>
    <t>4,2*(48,94*2+17,14+0,3*2)</t>
  </si>
  <si>
    <t xml:space="preserve">nové stěny na střeše : </t>
  </si>
  <si>
    <t>4,8*17,14</t>
  </si>
  <si>
    <t xml:space="preserve">odpočet prosklené stěny v aule : </t>
  </si>
  <si>
    <t>762431000U02</t>
  </si>
  <si>
    <t>D+M systémový třívrstvý dřev. panel tl.81 mm, s parotěs fóli včetně těsnění pásky</t>
  </si>
  <si>
    <t xml:space="preserve">obvodová stěna : </t>
  </si>
  <si>
    <t>-165,04</t>
  </si>
  <si>
    <t>0,2*(1,1*2+2,1*2)*31</t>
  </si>
  <si>
    <t>0,2*(2,4*2+2,1*2)</t>
  </si>
  <si>
    <t>0,2*(0,9*2+2,1*2)*2</t>
  </si>
  <si>
    <t>0,2*(24,04*2+2,8*2)</t>
  </si>
  <si>
    <t>0,2*(1,1*2+2,5*2)*2</t>
  </si>
  <si>
    <t>0,2*(2+2*2)</t>
  </si>
  <si>
    <t>0,2*(3+2,6*2)</t>
  </si>
  <si>
    <t>762812370R00</t>
  </si>
  <si>
    <t>Montáž záklopu, vrchní na pero,</t>
  </si>
  <si>
    <t>763612131RV6</t>
  </si>
  <si>
    <t>M.obložení stěn z desek do tl.18mm,na sraz,šroubo. vč. dodávky desky cementotřískové tl. 18 mm</t>
  </si>
  <si>
    <t>(4,2+0,755)*(0,9+0,9+0,75+1,1+0,9+3+0,72+0,45+10,5+0,4+1,1+4,1)</t>
  </si>
  <si>
    <t>60726012.A1</t>
  </si>
  <si>
    <t>Deska dřevoštěpková OSB 3 N - 4PD tl. 14 mm</t>
  </si>
  <si>
    <t>1,2*17,14*2*1,02</t>
  </si>
  <si>
    <t>60726017.AR</t>
  </si>
  <si>
    <t>Deska dřevoštěpková OSB 3 N - 4PD tl. 25 mm</t>
  </si>
  <si>
    <t>4,87*2,675*1,02</t>
  </si>
  <si>
    <t>998762203R00</t>
  </si>
  <si>
    <t>Přesun hmot pro tesařské konstrukce, výšky do 24 m</t>
  </si>
  <si>
    <t>764-01</t>
  </si>
  <si>
    <t>1/K D+M oplechování atiky střechy  r.š. 720 mm + 100 mm, poplast. plech tl. 1,2 mm, specifikace dle výpisu prvků</t>
  </si>
  <si>
    <t>bm</t>
  </si>
  <si>
    <t>764-02</t>
  </si>
  <si>
    <t>2/K D+M oplechování přechodu pl. střechy a zdiva r.š. 220 mm, poplast. plech tl. 1,2 mm, specifikace dle výpisu prvků</t>
  </si>
  <si>
    <t>764-03</t>
  </si>
  <si>
    <t>3/K D+M oplechování okapové hrany střechy krčku, r.š. 220 mm poplast. plech tl. 1,2 mm, specifikace dle výpisu prvků</t>
  </si>
  <si>
    <t>764-04</t>
  </si>
  <si>
    <t>4/K D+M oplechování přechodu pl. střechy a zdiva, r.š. 150 mm poplast. plech tl. 1,2 mm, specifikace dle výpisu prvků</t>
  </si>
  <si>
    <t>764-05</t>
  </si>
  <si>
    <t>5/K D+M oplechování atiky původní střechy, r.š. 550 mm TitanZn plech tl. 0,6 mm, specifikace dle výpisu prvků</t>
  </si>
  <si>
    <t>764-06</t>
  </si>
  <si>
    <t>6/K D+M oplechování atiky původní střechy, r.š. 650 mm TitanZn plech tl. 0,6 mm, specifikace dle výpisu prvků</t>
  </si>
  <si>
    <t>764-07</t>
  </si>
  <si>
    <t>7/K D+M podokapní žlab 4-hranný 100x100 vč. 2. čel, materiál TitanZn. tl. 0,6 mm, specifikace dle výpisu prvků</t>
  </si>
  <si>
    <t>764-07a</t>
  </si>
  <si>
    <t>7a/K D+M dešťový svod  100x100 + chrlič vč. háku, objímek atd. TitanZn tl. 0,6 mm, specifikace dle výpisu prvků</t>
  </si>
  <si>
    <t>764-08</t>
  </si>
  <si>
    <t>8/K D+M další pomocné oplechování detailů TitanZn. tl. 0,6 mm, specifikace dle výpisu prvků</t>
  </si>
  <si>
    <t>764-08a</t>
  </si>
  <si>
    <t>8a/K D+M další pomocné oplechování detailů, poplast plech tl. 1,2 mm, specifikace dle výpisu prvků</t>
  </si>
  <si>
    <t>998764203R00</t>
  </si>
  <si>
    <t>Přesun hmot pro klempířské konstr., výšky do 24 m</t>
  </si>
  <si>
    <t>766-04</t>
  </si>
  <si>
    <t>D+M dveří vnitřních včetně kování 800*1970 mm</t>
  </si>
  <si>
    <t>766-05</t>
  </si>
  <si>
    <t>D+M dveří vnitřních včetně kování 800*1970 mm protipožárních</t>
  </si>
  <si>
    <t>766-06</t>
  </si>
  <si>
    <t>D+M dveří vnitřních včetně kování 600*1970 mm</t>
  </si>
  <si>
    <t>766-1/P</t>
  </si>
  <si>
    <t>1/P D+M plast okno 1100*2100 mm včetně zednického zapravení a obou parapetů specifikace dle výpisu prvků</t>
  </si>
  <si>
    <t>766-1/T</t>
  </si>
  <si>
    <t>D+M Vnitřní jednokř. dveře dřevěné plné hladké 900x2000 mm vč. kování specifikace dle výpisu prvků</t>
  </si>
  <si>
    <t>ks</t>
  </si>
  <si>
    <t>766-10/T</t>
  </si>
  <si>
    <t>D+M Vnitřní jednokř. dveře dřevěné plné hladké 600x2000 mm vč. kování specifikace dle výpisu prvků</t>
  </si>
  <si>
    <t>766-11/T</t>
  </si>
  <si>
    <t>D+M Vnitřní jednokř. dveře dřevěné plné hladké 700x2000 mm vč. kování specifikace dle výpisu prvků</t>
  </si>
  <si>
    <t>766-12/T</t>
  </si>
  <si>
    <t>766-13/T</t>
  </si>
  <si>
    <t>D+M Vnitřní jednokř. dveře dřevěné plné hladké 800x2000 mm vč. kování specifikace dle výpisu prvků</t>
  </si>
  <si>
    <t>766-14/T</t>
  </si>
  <si>
    <t>D+M Vnitřní 2-křídl. dveře dřevěné plné hladké protipož.1600x2000 mm EI 15 DP3-C vč. kování specifikace dle výpisu prvků</t>
  </si>
  <si>
    <t>766-15/T</t>
  </si>
  <si>
    <t>D+M Sanitární příčky vč. dveří, kompaktní deska tl. 12 mm, výška stěny 2050 mm specifikace dle výpisu prvků</t>
  </si>
  <si>
    <t>766-16/T</t>
  </si>
  <si>
    <t>766-17/T</t>
  </si>
  <si>
    <t>D+M dělící pisoárové stěny specifikace dle výpisu prvků</t>
  </si>
  <si>
    <t>766-18/T</t>
  </si>
  <si>
    <t>D+M Drěvěná přepážka s dvěma 1-křídlíma dvířkama, 6150x1000 mm, dvířka 800x1000 mm specifikace dle výpisu prvků</t>
  </si>
  <si>
    <t>766-19/T</t>
  </si>
  <si>
    <t>D+M Drěvěná konstrukce zvýšeného pódia v aule, hruá plocha 11900x3250 mm. délka 3250 specifikace dle výpisu prvků</t>
  </si>
  <si>
    <t>766-2/P</t>
  </si>
  <si>
    <t>2/P D+M plast okno 1100*2500 mm včetně zednického zapravení, obou parapetů a žaluzií specifikace dle výpisu prvků</t>
  </si>
  <si>
    <t>766-20/T</t>
  </si>
  <si>
    <t>D+M Posuvné mobilní stěny 9600x3300 + 8850x3300 mm, povrh lamino HPL, kolejnice elox. specifikace dle výpisu prvků</t>
  </si>
  <si>
    <t>766-3/P</t>
  </si>
  <si>
    <t>3/P D+M plast okno 3000*2500 mm včetně zednického zapravení, obou parapetů a žaluzií specifikace dle výpisu prvků</t>
  </si>
  <si>
    <t>766-4/P</t>
  </si>
  <si>
    <t>4/P D+M plast okno 2300*2100 mm včetně zednického zapravení, obou parapetů  specifikace dle výpisu prvků</t>
  </si>
  <si>
    <t>766-5/P</t>
  </si>
  <si>
    <t>5/P D+M plast okno 900*1500 mm včetně zednického zapravení, obou parapetů  specifikace dle výpisu prvků</t>
  </si>
  <si>
    <t>766-6/P</t>
  </si>
  <si>
    <t>6/P Stávající vchod dveře 2-křídlé v 1np doplnit servo+elmag.zámek pro automat. odemknutí dle PBŘ</t>
  </si>
  <si>
    <t>766-6/T</t>
  </si>
  <si>
    <t>D+M Vnitřní 2-křídl. dveře dřevěné plné hladké protipož.1600x2000 mm EW15 DP3-C vč. kování specifikace dle výpisu prvků</t>
  </si>
  <si>
    <t>766-7/T</t>
  </si>
  <si>
    <t>D+M Vnitřní jednokř. dveře dřevěné plné hladké protipož.800x2000 mm EW15 DP3-C vč. kování specifikace dle výpisu prvků</t>
  </si>
  <si>
    <t>766-8/T</t>
  </si>
  <si>
    <t>D+M Vnitřní jednokř. dveře dřevěné plné hladké protipož.800x2000 mm EI 15 DP3-C vč. kování specifikace dle výpisu prvků</t>
  </si>
  <si>
    <t>766-9/T</t>
  </si>
  <si>
    <t>998766203R00</t>
  </si>
  <si>
    <t>Přesun hmot pro truhlářské konstr., výšky do 24 m</t>
  </si>
  <si>
    <t xml:space="preserve">poznámka č. 5 výkres ST-02 : </t>
  </si>
  <si>
    <t>4,55*2,6</t>
  </si>
  <si>
    <t>Demontáž podhledů - kazet včtně likvidace</t>
  </si>
  <si>
    <t>767-01</t>
  </si>
  <si>
    <t>1/Z D+M Vnitřní prosklená stěna s bočním světlíkem a plnými dveřmi 1400x2100, bezpečnostní sklo, specifikace dle výpisu prvků</t>
  </si>
  <si>
    <t>767-02</t>
  </si>
  <si>
    <t>2/Z D+M Vnitřní prosklená Al. protipožární příčka EI 30 DP3 tl. 100 mm, 5920x2100 mm, specifikace dle výpisu prvků</t>
  </si>
  <si>
    <t>767-03</t>
  </si>
  <si>
    <t>3/Z D+M Fasádní prosklená Al. stěna 24040x2800 mm, bezpečnostní sklo, vč. parapetů, specifikace dle výpisu prvků</t>
  </si>
  <si>
    <t>767-04</t>
  </si>
  <si>
    <t>4/Z D+M Fixní okno s Al. rámy 1100x2100 mm EI 30 DP1 vč, parapetů, bezpečnostní sklo, specifikace dle výpisu prvků</t>
  </si>
  <si>
    <t>767-05</t>
  </si>
  <si>
    <t>5/Z D+M Vnitřní prosklená příčka tl. 100 mm s fix. nadsvětlíkem 1900x3100 mm EW 15 DP3-C, panik klik , specifikace dle výpisu prvků</t>
  </si>
  <si>
    <t>767-06</t>
  </si>
  <si>
    <t>6/Z D+M Ocel. zárubeň pro 2-křídlé dveře 1600x2000mm, hl. zárubně 150 mm  EW 15 DP3-C, specifikace dle výpisu prvků</t>
  </si>
  <si>
    <t>767-07</t>
  </si>
  <si>
    <t>7/Z D+M Ocel. zárubeň 800x2000 mm, hl. zárubně 150 mm EW 15 DP3-C, specifikace dle výpisu prvků</t>
  </si>
  <si>
    <t>767-08</t>
  </si>
  <si>
    <t>8/Z D+M Ocel. zárubeň 800x2000 mm, hl. zárubně 150 mmEI 15 DP3-C, specifikace dle výpisu prvků</t>
  </si>
  <si>
    <t>767-09</t>
  </si>
  <si>
    <t>9/Z D+M Ocel. zárubeň 800x2000 mm, hl. zárubně 150 mmspecifikace dle výpisu prvků</t>
  </si>
  <si>
    <t>767-10</t>
  </si>
  <si>
    <t>10/Z D+M Ocel. zárubeň 600x2000 mm, hl. zárubně 100 mm specifikace dle výpisu prvků</t>
  </si>
  <si>
    <t>767-11</t>
  </si>
  <si>
    <t>11/Z D+M Ocel. zárubeň 700x2000 mm, hl. zárubně 150 mm specifikace dle výpisu prvků</t>
  </si>
  <si>
    <t>767-12</t>
  </si>
  <si>
    <t>12/Z D+M Ocel. zárubeň 700x2000 mm, hl. zárubně 150 mm specifikace dle výpisu prvků</t>
  </si>
  <si>
    <t>767-13</t>
  </si>
  <si>
    <t>13/Z D+M Ocel. zárubeň 800x2000 mm, hl. zárubně 100 mm specifikace dle výpisu prvků</t>
  </si>
  <si>
    <t>767-14</t>
  </si>
  <si>
    <t>14/Z D+M Ocel. zárubeň pro 2- křídlé dveře 1600x2000 mm EI 15 DP3-C, hl. zárubně 150 mm specifikace dle výpisu prvků</t>
  </si>
  <si>
    <t>767-15</t>
  </si>
  <si>
    <t>15/Z D+M Světlík plastový 1000x1000 mm fixní, bezp. laminátové sklo, specifikace dle výpisu prvků</t>
  </si>
  <si>
    <t>767-16</t>
  </si>
  <si>
    <t>16/Z D+M Světlík plastový 1500x1500 mm fixní, bezp. laminátové sklo, specifikace dle výpisu prvků</t>
  </si>
  <si>
    <t>767-17</t>
  </si>
  <si>
    <t>17/Z D+M Dělící stěna - vertikální žaluzie 6250x2300 mm, specifikace dle výpisu prvků</t>
  </si>
  <si>
    <t>767-18</t>
  </si>
  <si>
    <t>18/Z D+M Ocelo-ŽB dvouramenné schodiště s podestami, válcované ocel. prvky vč. zábradlí a výplně, specifikace dle výpisu prvků</t>
  </si>
  <si>
    <t>kg</t>
  </si>
  <si>
    <t>2329</t>
  </si>
  <si>
    <t>767-19</t>
  </si>
  <si>
    <t>19/Z D+M Podlahová dilatační lišta z broušeného nerezu, specifikace dle výpisu prvků</t>
  </si>
  <si>
    <t>767-20a</t>
  </si>
  <si>
    <t>20a/Z D+M Dilatační plastový profil na SDK -průběžný, specifikace dle výpisu prvků</t>
  </si>
  <si>
    <t>767-20b</t>
  </si>
  <si>
    <t>20b/Z D+M Dilatační plastový profil na SDK -koutový, specifikace dle výpisu prvků</t>
  </si>
  <si>
    <t>767-21a</t>
  </si>
  <si>
    <t>21a/Z D+M Dilatační lišta z PVC na ETICS, průběžná, specifikace dle výpisu prvků</t>
  </si>
  <si>
    <t>767-21b</t>
  </si>
  <si>
    <t>21b/Z D+M Dilatační lišta z PVC na ETICS, rohová, specifikace dle výpisu prvků</t>
  </si>
  <si>
    <t>767-22</t>
  </si>
  <si>
    <t>22/Z D+M Bezpečnostní lanový kotvící systém pro trapézový plech, délka lan 127 bm, specifikace dle výpisu prvků</t>
  </si>
  <si>
    <t>767-27</t>
  </si>
  <si>
    <t>27/Z D+M Další pomocné ocel. prvky kotvení, specifikace dle výpisu prvků</t>
  </si>
  <si>
    <t>767-28</t>
  </si>
  <si>
    <t>28/Z D+M Světlovod specifikace dle výpisu prvků</t>
  </si>
  <si>
    <t>767-O1</t>
  </si>
  <si>
    <t>D+M ocelové konstrukce nádstavby</t>
  </si>
  <si>
    <t>35942</t>
  </si>
  <si>
    <t>767-Z23-Z26</t>
  </si>
  <si>
    <t>Z23-Z26 D+M neoceňovat - obsaženo v rozpočtech a v tonáži ocelových konstrukcí</t>
  </si>
  <si>
    <t>767130061RA0</t>
  </si>
  <si>
    <t>Podhled minerální kazetový D+M včetně roštu</t>
  </si>
  <si>
    <t>POL2_7</t>
  </si>
  <si>
    <t>10,12+155,41+6,72+18,5+7,09+53,66+53,66+44+75,15+36,24+51,3</t>
  </si>
  <si>
    <t>70,91+49,26+63,05+3,08+4,82+13,33+3,99+1,19+4,78+13,24</t>
  </si>
  <si>
    <t xml:space="preserve">4 np u schodiště : </t>
  </si>
  <si>
    <t>4,45*3</t>
  </si>
  <si>
    <t>767-23</t>
  </si>
  <si>
    <t>D+M napínaného podhledu</t>
  </si>
  <si>
    <t>1,8*1,8*4</t>
  </si>
  <si>
    <t>1,8*1,2*4</t>
  </si>
  <si>
    <t>771-01</t>
  </si>
  <si>
    <t>Dodávka dlažby keramické</t>
  </si>
  <si>
    <t>(3,08+4,82+13,33+3,99+1,19+4,78+13,24)*1,1</t>
  </si>
  <si>
    <t>771101210R00</t>
  </si>
  <si>
    <t>Penetrace podkladu pod dlažby</t>
  </si>
  <si>
    <t>771575109RT2</t>
  </si>
  <si>
    <t>Montáž podlah keram.,hladké, tmel, 30x30 cm (lepidlo),  (spár. hmota)</t>
  </si>
  <si>
    <t>771578011KS2</t>
  </si>
  <si>
    <t>Spára- stěna,akrylát</t>
  </si>
  <si>
    <t>771579791R00</t>
  </si>
  <si>
    <t>Příplatek za plochu podlah keram. do 5 m2 jednotl.</t>
  </si>
  <si>
    <t>3,08+4,82+3,99+1,19+4,78</t>
  </si>
  <si>
    <t>998771203R00</t>
  </si>
  <si>
    <t>Přesun hmot pro podlahy z dlaždic, výšky do 24 m</t>
  </si>
  <si>
    <t>776-01</t>
  </si>
  <si>
    <t>Dodávka podlahoviny PVC</t>
  </si>
  <si>
    <t>(10,12+155,41+6,72+18,5+7,09+53,66+53,66+44+75,15+36,24+51,3+70,91+49,26+63,05+12,48)*1,03</t>
  </si>
  <si>
    <t>(0,152+0,3)*1,8*24*1,03</t>
  </si>
  <si>
    <t>776101121R00</t>
  </si>
  <si>
    <t>Provedení penetrace podkladu pod.povlak.podlahy</t>
  </si>
  <si>
    <t>(0,152+0,3)*1,8*24</t>
  </si>
  <si>
    <t>776210110RT1</t>
  </si>
  <si>
    <t>Lepení podlah pryžových na stupnice rovné pouze lepení - pryž ve specifikaci</t>
  </si>
  <si>
    <t>1,8*24</t>
  </si>
  <si>
    <t>776210200RT1</t>
  </si>
  <si>
    <t>Lepení podlah pryžových na podstupnice pouze lepení - pryž ve specifikaci</t>
  </si>
  <si>
    <t>776520010RAI</t>
  </si>
  <si>
    <t>Podlaha povlaková z PVC pásů, soklík pouze položení, podlahovina ve specifikaci</t>
  </si>
  <si>
    <t>998776203R00</t>
  </si>
  <si>
    <t>Přesun hmot pro podlahy povlakové, výšky do 24 m</t>
  </si>
  <si>
    <t>781002</t>
  </si>
  <si>
    <t>Příplatek za dodávku a montáž lišt</t>
  </si>
  <si>
    <t>781-01</t>
  </si>
  <si>
    <t>Dodávka obkladu keramického</t>
  </si>
  <si>
    <t>Začátek provozního součtu</t>
  </si>
  <si>
    <t xml:space="preserve">  m.č.564 : </t>
  </si>
  <si>
    <t xml:space="preserve">  2,2*(1,25*2+2,2*2)</t>
  </si>
  <si>
    <t xml:space="preserve">  -0,8*1,97</t>
  </si>
  <si>
    <t xml:space="preserve">  m.č.565 : </t>
  </si>
  <si>
    <t xml:space="preserve">  2,2*(1,92*2+2,51*2)</t>
  </si>
  <si>
    <t xml:space="preserve">  -0,8*1,97*2</t>
  </si>
  <si>
    <t xml:space="preserve">  m.č.566 : </t>
  </si>
  <si>
    <t xml:space="preserve">  2,2*(4,565*2+2,9*2)</t>
  </si>
  <si>
    <t xml:space="preserve">  m.č.567 : </t>
  </si>
  <si>
    <t xml:space="preserve">  2,2*(2,2*2+2,51*2)</t>
  </si>
  <si>
    <t xml:space="preserve">  -0,6*1,97</t>
  </si>
  <si>
    <t xml:space="preserve">  m.č.568 : </t>
  </si>
  <si>
    <t xml:space="preserve">  2,2*(0,85*2+1,4*2)</t>
  </si>
  <si>
    <t xml:space="preserve">  m.č.569 : </t>
  </si>
  <si>
    <t xml:space="preserve">  2,2*(1,905*2+2,51*2)</t>
  </si>
  <si>
    <t xml:space="preserve">  m.č.570 : </t>
  </si>
  <si>
    <t xml:space="preserve">  za umyvadlem v učebnách : </t>
  </si>
  <si>
    <t xml:space="preserve">  1,4*1,5*5</t>
  </si>
  <si>
    <t xml:space="preserve">  Mezisoučet</t>
  </si>
  <si>
    <t>Konec provozního součtu</t>
  </si>
  <si>
    <t>145,942*1,1</t>
  </si>
  <si>
    <t>781101210RT4</t>
  </si>
  <si>
    <t xml:space="preserve">Penetrace podkladu pod obklady penetrační nátěr </t>
  </si>
  <si>
    <t>781415015RT2</t>
  </si>
  <si>
    <t>Montáž obkladů stěn, porovin.,tmel, 20x20,30x15 cm  (lepidlo),  (spár. hmota)</t>
  </si>
  <si>
    <t>2,2*(1,25*2+2,2*2)</t>
  </si>
  <si>
    <t>2,2*(1,92*2+2,51*2)</t>
  </si>
  <si>
    <t>2,2*(4,565*2+2,9*2)</t>
  </si>
  <si>
    <t>2,2*(2,2*2+2,51*2)</t>
  </si>
  <si>
    <t>2,2*(0,85*2+1,4*2)</t>
  </si>
  <si>
    <t>2,2*(1,905*2+2,51*2)</t>
  </si>
  <si>
    <t>781479711R00</t>
  </si>
  <si>
    <t>Příplatek k obkladu stěn keram.,za plochu do 10 m2</t>
  </si>
  <si>
    <t>998781203R00</t>
  </si>
  <si>
    <t>Přesun hmot pro obklady keramické, výšky do 24 m</t>
  </si>
  <si>
    <t>784442021RT2</t>
  </si>
  <si>
    <t>Malba disperzní interiér.,výška do 3,8m pro SDK 2 x nátěr, 1 x penetrace</t>
  </si>
  <si>
    <t xml:space="preserve">stropy : </t>
  </si>
  <si>
    <t xml:space="preserve">stěny : </t>
  </si>
  <si>
    <t>příčky tl. 100 : 2*33</t>
  </si>
  <si>
    <t>příčky tl. 150 : 2*296,09</t>
  </si>
  <si>
    <t>příčky tl. 150 požární : 2*205,34</t>
  </si>
  <si>
    <t>příčky tl. 250 : 2*58,59</t>
  </si>
  <si>
    <t>příčky tl. 375 : 2*20</t>
  </si>
  <si>
    <t>sloupy a průvlak : 59*(0,3*3)</t>
  </si>
  <si>
    <t>16*(0,3*4)</t>
  </si>
  <si>
    <t>3,65*(48,04*2+16,2*2)</t>
  </si>
  <si>
    <t>Elektroinstalace viz samostatný rozpočet</t>
  </si>
  <si>
    <t>POL1_9</t>
  </si>
  <si>
    <t>21-02</t>
  </si>
  <si>
    <t>Stavební přípomoce pro elektroinstalace</t>
  </si>
  <si>
    <t>D.1.4</t>
  </si>
  <si>
    <t>Vzduchotechnika viz samostatný rozpočet</t>
  </si>
  <si>
    <t>M36-01</t>
  </si>
  <si>
    <t>MaR viz samostatný rozpočet</t>
  </si>
  <si>
    <t>VRN01</t>
  </si>
  <si>
    <t>Zařízení staveniště</t>
  </si>
  <si>
    <t>Soubor</t>
  </si>
  <si>
    <t>VRN02</t>
  </si>
  <si>
    <t>Provoz investora</t>
  </si>
  <si>
    <t>VRN03</t>
  </si>
  <si>
    <t>Kompletační činnost (IČD)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</si>
</sst>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0" t="s">
        <v>24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6"/>
      <c r="E11" s="126"/>
      <c r="F11" s="126"/>
      <c r="G11" s="126"/>
      <c r="H11" s="18" t="s">
        <v>40</v>
      </c>
      <c r="I11" s="131"/>
      <c r="J11" s="8"/>
    </row>
    <row r="12" spans="1:15" ht="15.75" customHeight="1" x14ac:dyDescent="0.2">
      <c r="A12" s="2"/>
      <c r="B12" s="28"/>
      <c r="C12" s="55"/>
      <c r="D12" s="127"/>
      <c r="E12" s="127"/>
      <c r="F12" s="127"/>
      <c r="G12" s="127"/>
      <c r="H12" s="18" t="s">
        <v>36</v>
      </c>
      <c r="I12" s="131"/>
      <c r="J12" s="8"/>
    </row>
    <row r="13" spans="1:15" ht="15.75" customHeight="1" x14ac:dyDescent="0.2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3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SUMIF(F53:F79,A16,I53:I79)+SUMIF(F53:F79,"PSU",I53:I79)</f>
        <v>0</v>
      </c>
      <c r="J16" s="84"/>
    </row>
    <row r="17" spans="1:10" ht="23.25" customHeight="1" x14ac:dyDescent="0.2">
      <c r="A17" s="193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SUMIF(F53:F79,A17,I53:I79)</f>
        <v>0</v>
      </c>
      <c r="J17" s="84"/>
    </row>
    <row r="18" spans="1:10" ht="23.25" customHeight="1" x14ac:dyDescent="0.2">
      <c r="A18" s="193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SUMIF(F53:F79,A18,I53:I79)</f>
        <v>0</v>
      </c>
      <c r="J18" s="84"/>
    </row>
    <row r="19" spans="1:10" ht="23.25" customHeight="1" x14ac:dyDescent="0.2">
      <c r="A19" s="193" t="s">
        <v>110</v>
      </c>
      <c r="B19" s="38" t="s">
        <v>29</v>
      </c>
      <c r="C19" s="62"/>
      <c r="D19" s="63"/>
      <c r="E19" s="82"/>
      <c r="F19" s="83"/>
      <c r="G19" s="82"/>
      <c r="H19" s="83"/>
      <c r="I19" s="82">
        <f>SUMIF(F53:F79,A19,I53:I79)</f>
        <v>0</v>
      </c>
      <c r="J19" s="84"/>
    </row>
    <row r="20" spans="1:10" ht="23.25" customHeight="1" x14ac:dyDescent="0.2">
      <c r="A20" s="193" t="s">
        <v>109</v>
      </c>
      <c r="B20" s="38" t="s">
        <v>30</v>
      </c>
      <c r="C20" s="62"/>
      <c r="D20" s="63"/>
      <c r="E20" s="82"/>
      <c r="F20" s="83"/>
      <c r="G20" s="82"/>
      <c r="H20" s="83"/>
      <c r="I20" s="82">
        <f>SUMIF(F53:F79,A20,I53:I79)</f>
        <v>0</v>
      </c>
      <c r="J20" s="84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43</v>
      </c>
      <c r="C39" s="145"/>
      <c r="D39" s="145"/>
      <c r="E39" s="145"/>
      <c r="F39" s="146">
        <f>'01 01 Pol'!AE73+'01 02 Pol'!AE24+'01 03 Pol'!AE38+'02 01 Pol'!AE629</f>
        <v>0</v>
      </c>
      <c r="G39" s="147">
        <f>'01 01 Pol'!AF73+'01 02 Pol'!AF24+'01 03 Pol'!AF38+'02 01 Pol'!AF629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44</v>
      </c>
      <c r="C40" s="151" t="s">
        <v>45</v>
      </c>
      <c r="D40" s="151"/>
      <c r="E40" s="151"/>
      <c r="F40" s="152">
        <f>'01 01 Pol'!AE73+'01 02 Pol'!AE24+'01 03 Pol'!AE38</f>
        <v>0</v>
      </c>
      <c r="G40" s="153">
        <f>'01 01 Pol'!AF73+'01 02 Pol'!AF24+'01 03 Pol'!AF38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44</v>
      </c>
      <c r="C41" s="145" t="s">
        <v>46</v>
      </c>
      <c r="D41" s="145"/>
      <c r="E41" s="145"/>
      <c r="F41" s="156">
        <f>'01 01 Pol'!AE73</f>
        <v>0</v>
      </c>
      <c r="G41" s="148">
        <f>'01 01 Pol'!AF73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47</v>
      </c>
      <c r="C42" s="145" t="s">
        <v>48</v>
      </c>
      <c r="D42" s="145"/>
      <c r="E42" s="145"/>
      <c r="F42" s="156">
        <f>'01 02 Pol'!AE24</f>
        <v>0</v>
      </c>
      <c r="G42" s="148">
        <f>'01 02 Pol'!AF24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49</v>
      </c>
      <c r="C43" s="145" t="s">
        <v>50</v>
      </c>
      <c r="D43" s="145"/>
      <c r="E43" s="145"/>
      <c r="F43" s="156">
        <f>'01 03 Pol'!AE38</f>
        <v>0</v>
      </c>
      <c r="G43" s="148">
        <f>'01 03 Pol'!AF38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2</v>
      </c>
      <c r="B44" s="150" t="s">
        <v>47</v>
      </c>
      <c r="C44" s="151" t="s">
        <v>51</v>
      </c>
      <c r="D44" s="151"/>
      <c r="E44" s="151"/>
      <c r="F44" s="152">
        <f>'02 01 Pol'!AE629</f>
        <v>0</v>
      </c>
      <c r="G44" s="153">
        <f>'02 01 Pol'!AF629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44</v>
      </c>
      <c r="C45" s="145" t="s">
        <v>52</v>
      </c>
      <c r="D45" s="145"/>
      <c r="E45" s="145"/>
      <c r="F45" s="156">
        <f>'02 01 Pol'!AE629</f>
        <v>0</v>
      </c>
      <c r="G45" s="148">
        <f>'02 01 Pol'!AF629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/>
      <c r="B46" s="157" t="s">
        <v>53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50" spans="1:10" ht="15.75" x14ac:dyDescent="0.25">
      <c r="B50" s="173" t="s">
        <v>55</v>
      </c>
    </row>
    <row r="52" spans="1:10" ht="25.5" customHeight="1" x14ac:dyDescent="0.2">
      <c r="A52" s="175"/>
      <c r="B52" s="178" t="s">
        <v>18</v>
      </c>
      <c r="C52" s="178" t="s">
        <v>6</v>
      </c>
      <c r="D52" s="179"/>
      <c r="E52" s="179"/>
      <c r="F52" s="180" t="s">
        <v>56</v>
      </c>
      <c r="G52" s="180"/>
      <c r="H52" s="180"/>
      <c r="I52" s="180" t="s">
        <v>31</v>
      </c>
      <c r="J52" s="180" t="s">
        <v>0</v>
      </c>
    </row>
    <row r="53" spans="1:10" ht="36.75" customHeight="1" x14ac:dyDescent="0.2">
      <c r="A53" s="176"/>
      <c r="B53" s="181" t="s">
        <v>57</v>
      </c>
      <c r="C53" s="182" t="s">
        <v>58</v>
      </c>
      <c r="D53" s="183"/>
      <c r="E53" s="183"/>
      <c r="F53" s="189" t="s">
        <v>26</v>
      </c>
      <c r="G53" s="190"/>
      <c r="H53" s="190"/>
      <c r="I53" s="190">
        <f>'02 01 Pol'!G8</f>
        <v>0</v>
      </c>
      <c r="J53" s="187" t="str">
        <f>IF(I80=0,"",I53/I80*100)</f>
        <v/>
      </c>
    </row>
    <row r="54" spans="1:10" ht="36.75" customHeight="1" x14ac:dyDescent="0.2">
      <c r="A54" s="176"/>
      <c r="B54" s="181" t="s">
        <v>59</v>
      </c>
      <c r="C54" s="182" t="s">
        <v>60</v>
      </c>
      <c r="D54" s="183"/>
      <c r="E54" s="183"/>
      <c r="F54" s="189" t="s">
        <v>26</v>
      </c>
      <c r="G54" s="190"/>
      <c r="H54" s="190"/>
      <c r="I54" s="190">
        <f>'01 03 Pol'!G8+'02 01 Pol'!G98</f>
        <v>0</v>
      </c>
      <c r="J54" s="187" t="str">
        <f>IF(I80=0,"",I54/I80*100)</f>
        <v/>
      </c>
    </row>
    <row r="55" spans="1:10" ht="36.75" customHeight="1" x14ac:dyDescent="0.2">
      <c r="A55" s="176"/>
      <c r="B55" s="181" t="s">
        <v>61</v>
      </c>
      <c r="C55" s="182" t="s">
        <v>62</v>
      </c>
      <c r="D55" s="183"/>
      <c r="E55" s="183"/>
      <c r="F55" s="189" t="s">
        <v>26</v>
      </c>
      <c r="G55" s="190"/>
      <c r="H55" s="190"/>
      <c r="I55" s="190">
        <f>'02 01 Pol'!G116</f>
        <v>0</v>
      </c>
      <c r="J55" s="187" t="str">
        <f>IF(I80=0,"",I55/I80*100)</f>
        <v/>
      </c>
    </row>
    <row r="56" spans="1:10" ht="36.75" customHeight="1" x14ac:dyDescent="0.2">
      <c r="A56" s="176"/>
      <c r="B56" s="181" t="s">
        <v>63</v>
      </c>
      <c r="C56" s="182" t="s">
        <v>64</v>
      </c>
      <c r="D56" s="183"/>
      <c r="E56" s="183"/>
      <c r="F56" s="189" t="s">
        <v>26</v>
      </c>
      <c r="G56" s="190"/>
      <c r="H56" s="190"/>
      <c r="I56" s="190">
        <f>'02 01 Pol'!G154</f>
        <v>0</v>
      </c>
      <c r="J56" s="187" t="str">
        <f>IF(I80=0,"",I56/I80*100)</f>
        <v/>
      </c>
    </row>
    <row r="57" spans="1:10" ht="36.75" customHeight="1" x14ac:dyDescent="0.2">
      <c r="A57" s="176"/>
      <c r="B57" s="181" t="s">
        <v>65</v>
      </c>
      <c r="C57" s="182" t="s">
        <v>66</v>
      </c>
      <c r="D57" s="183"/>
      <c r="E57" s="183"/>
      <c r="F57" s="189" t="s">
        <v>26</v>
      </c>
      <c r="G57" s="190"/>
      <c r="H57" s="190"/>
      <c r="I57" s="190">
        <f>'02 01 Pol'!G171</f>
        <v>0</v>
      </c>
      <c r="J57" s="187" t="str">
        <f>IF(I80=0,"",I57/I80*100)</f>
        <v/>
      </c>
    </row>
    <row r="58" spans="1:10" ht="36.75" customHeight="1" x14ac:dyDescent="0.2">
      <c r="A58" s="176"/>
      <c r="B58" s="181" t="s">
        <v>67</v>
      </c>
      <c r="C58" s="182" t="s">
        <v>68</v>
      </c>
      <c r="D58" s="183"/>
      <c r="E58" s="183"/>
      <c r="F58" s="189" t="s">
        <v>26</v>
      </c>
      <c r="G58" s="190"/>
      <c r="H58" s="190"/>
      <c r="I58" s="190">
        <f>'01 01 Pol'!G8+'01 02 Pol'!G8+'01 03 Pol'!G15+'02 01 Pol'!G208</f>
        <v>0</v>
      </c>
      <c r="J58" s="187" t="str">
        <f>IF(I80=0,"",I58/I80*100)</f>
        <v/>
      </c>
    </row>
    <row r="59" spans="1:10" ht="36.75" customHeight="1" x14ac:dyDescent="0.2">
      <c r="A59" s="176"/>
      <c r="B59" s="181" t="s">
        <v>69</v>
      </c>
      <c r="C59" s="182" t="s">
        <v>70</v>
      </c>
      <c r="D59" s="183"/>
      <c r="E59" s="183"/>
      <c r="F59" s="189" t="s">
        <v>26</v>
      </c>
      <c r="G59" s="190"/>
      <c r="H59" s="190"/>
      <c r="I59" s="190">
        <f>'01 01 Pol'!G11+'01 03 Pol'!G17</f>
        <v>0</v>
      </c>
      <c r="J59" s="187" t="str">
        <f>IF(I80=0,"",I59/I80*100)</f>
        <v/>
      </c>
    </row>
    <row r="60" spans="1:10" ht="36.75" customHeight="1" x14ac:dyDescent="0.2">
      <c r="A60" s="176"/>
      <c r="B60" s="181" t="s">
        <v>71</v>
      </c>
      <c r="C60" s="182" t="s">
        <v>72</v>
      </c>
      <c r="D60" s="183"/>
      <c r="E60" s="183"/>
      <c r="F60" s="189" t="s">
        <v>26</v>
      </c>
      <c r="G60" s="190"/>
      <c r="H60" s="190"/>
      <c r="I60" s="190">
        <f>'02 01 Pol'!G219</f>
        <v>0</v>
      </c>
      <c r="J60" s="187" t="str">
        <f>IF(I80=0,"",I60/I80*100)</f>
        <v/>
      </c>
    </row>
    <row r="61" spans="1:10" ht="36.75" customHeight="1" x14ac:dyDescent="0.2">
      <c r="A61" s="176"/>
      <c r="B61" s="181" t="s">
        <v>73</v>
      </c>
      <c r="C61" s="182" t="s">
        <v>74</v>
      </c>
      <c r="D61" s="183"/>
      <c r="E61" s="183"/>
      <c r="F61" s="189" t="s">
        <v>27</v>
      </c>
      <c r="G61" s="190"/>
      <c r="H61" s="190"/>
      <c r="I61" s="190">
        <f>'01 01 Pol'!G18+'02 01 Pol'!G221</f>
        <v>0</v>
      </c>
      <c r="J61" s="187" t="str">
        <f>IF(I80=0,"",I61/I80*100)</f>
        <v/>
      </c>
    </row>
    <row r="62" spans="1:10" ht="36.75" customHeight="1" x14ac:dyDescent="0.2">
      <c r="A62" s="176"/>
      <c r="B62" s="181" t="s">
        <v>75</v>
      </c>
      <c r="C62" s="182" t="s">
        <v>76</v>
      </c>
      <c r="D62" s="183"/>
      <c r="E62" s="183"/>
      <c r="F62" s="189" t="s">
        <v>27</v>
      </c>
      <c r="G62" s="190"/>
      <c r="H62" s="190"/>
      <c r="I62" s="190">
        <f>'01 01 Pol'!G27+'02 01 Pol'!G227</f>
        <v>0</v>
      </c>
      <c r="J62" s="187" t="str">
        <f>IF(I80=0,"",I62/I80*100)</f>
        <v/>
      </c>
    </row>
    <row r="63" spans="1:10" ht="36.75" customHeight="1" x14ac:dyDescent="0.2">
      <c r="A63" s="176"/>
      <c r="B63" s="181" t="s">
        <v>77</v>
      </c>
      <c r="C63" s="182" t="s">
        <v>78</v>
      </c>
      <c r="D63" s="183"/>
      <c r="E63" s="183"/>
      <c r="F63" s="189" t="s">
        <v>27</v>
      </c>
      <c r="G63" s="190"/>
      <c r="H63" s="190"/>
      <c r="I63" s="190">
        <f>'01 01 Pol'!G42+'02 01 Pol'!G274</f>
        <v>0</v>
      </c>
      <c r="J63" s="187" t="str">
        <f>IF(I80=0,"",I63/I80*100)</f>
        <v/>
      </c>
    </row>
    <row r="64" spans="1:10" ht="36.75" customHeight="1" x14ac:dyDescent="0.2">
      <c r="A64" s="176"/>
      <c r="B64" s="181" t="s">
        <v>79</v>
      </c>
      <c r="C64" s="182" t="s">
        <v>80</v>
      </c>
      <c r="D64" s="183"/>
      <c r="E64" s="183"/>
      <c r="F64" s="189" t="s">
        <v>27</v>
      </c>
      <c r="G64" s="190"/>
      <c r="H64" s="190"/>
      <c r="I64" s="190">
        <f>'02 01 Pol'!G348</f>
        <v>0</v>
      </c>
      <c r="J64" s="187" t="str">
        <f>IF(I80=0,"",I64/I80*100)</f>
        <v/>
      </c>
    </row>
    <row r="65" spans="1:10" ht="36.75" customHeight="1" x14ac:dyDescent="0.2">
      <c r="A65" s="176"/>
      <c r="B65" s="181" t="s">
        <v>81</v>
      </c>
      <c r="C65" s="182" t="s">
        <v>82</v>
      </c>
      <c r="D65" s="183"/>
      <c r="E65" s="183"/>
      <c r="F65" s="189" t="s">
        <v>27</v>
      </c>
      <c r="G65" s="190"/>
      <c r="H65" s="190"/>
      <c r="I65" s="190">
        <f>'01 03 Pol'!G24</f>
        <v>0</v>
      </c>
      <c r="J65" s="187" t="str">
        <f>IF(I80=0,"",I65/I80*100)</f>
        <v/>
      </c>
    </row>
    <row r="66" spans="1:10" ht="36.75" customHeight="1" x14ac:dyDescent="0.2">
      <c r="A66" s="176"/>
      <c r="B66" s="181" t="s">
        <v>83</v>
      </c>
      <c r="C66" s="182" t="s">
        <v>84</v>
      </c>
      <c r="D66" s="183"/>
      <c r="E66" s="183"/>
      <c r="F66" s="189" t="s">
        <v>27</v>
      </c>
      <c r="G66" s="190"/>
      <c r="H66" s="190"/>
      <c r="I66" s="190">
        <f>'01 02 Pol'!G13+'02 01 Pol'!G351</f>
        <v>0</v>
      </c>
      <c r="J66" s="187" t="str">
        <f>IF(I80=0,"",I66/I80*100)</f>
        <v/>
      </c>
    </row>
    <row r="67" spans="1:10" ht="36.75" customHeight="1" x14ac:dyDescent="0.2">
      <c r="A67" s="176"/>
      <c r="B67" s="181" t="s">
        <v>85</v>
      </c>
      <c r="C67" s="182" t="s">
        <v>86</v>
      </c>
      <c r="D67" s="183"/>
      <c r="E67" s="183"/>
      <c r="F67" s="189" t="s">
        <v>27</v>
      </c>
      <c r="G67" s="190"/>
      <c r="H67" s="190"/>
      <c r="I67" s="190">
        <f>'02 01 Pol'!G354</f>
        <v>0</v>
      </c>
      <c r="J67" s="187" t="str">
        <f>IF(I80=0,"",I67/I80*100)</f>
        <v/>
      </c>
    </row>
    <row r="68" spans="1:10" ht="36.75" customHeight="1" x14ac:dyDescent="0.2">
      <c r="A68" s="176"/>
      <c r="B68" s="181" t="s">
        <v>87</v>
      </c>
      <c r="C68" s="182" t="s">
        <v>88</v>
      </c>
      <c r="D68" s="183"/>
      <c r="E68" s="183"/>
      <c r="F68" s="189" t="s">
        <v>27</v>
      </c>
      <c r="G68" s="190"/>
      <c r="H68" s="190"/>
      <c r="I68" s="190">
        <f>'01 01 Pol'!G49+'02 01 Pol'!G413</f>
        <v>0</v>
      </c>
      <c r="J68" s="187" t="str">
        <f>IF(I80=0,"",I68/I80*100)</f>
        <v/>
      </c>
    </row>
    <row r="69" spans="1:10" ht="36.75" customHeight="1" x14ac:dyDescent="0.2">
      <c r="A69" s="176"/>
      <c r="B69" s="181" t="s">
        <v>89</v>
      </c>
      <c r="C69" s="182" t="s">
        <v>90</v>
      </c>
      <c r="D69" s="183"/>
      <c r="E69" s="183"/>
      <c r="F69" s="189" t="s">
        <v>27</v>
      </c>
      <c r="G69" s="190"/>
      <c r="H69" s="190"/>
      <c r="I69" s="190">
        <f>'02 01 Pol'!G425</f>
        <v>0</v>
      </c>
      <c r="J69" s="187" t="str">
        <f>IF(I80=0,"",I69/I80*100)</f>
        <v/>
      </c>
    </row>
    <row r="70" spans="1:10" ht="36.75" customHeight="1" x14ac:dyDescent="0.2">
      <c r="A70" s="176"/>
      <c r="B70" s="181" t="s">
        <v>91</v>
      </c>
      <c r="C70" s="182" t="s">
        <v>92</v>
      </c>
      <c r="D70" s="183"/>
      <c r="E70" s="183"/>
      <c r="F70" s="189" t="s">
        <v>27</v>
      </c>
      <c r="G70" s="190"/>
      <c r="H70" s="190"/>
      <c r="I70" s="190">
        <f>'01 02 Pol'!G15+'02 01 Pol'!G452</f>
        <v>0</v>
      </c>
      <c r="J70" s="187" t="str">
        <f>IF(I80=0,"",I70/I80*100)</f>
        <v/>
      </c>
    </row>
    <row r="71" spans="1:10" ht="36.75" customHeight="1" x14ac:dyDescent="0.2">
      <c r="A71" s="176"/>
      <c r="B71" s="181" t="s">
        <v>93</v>
      </c>
      <c r="C71" s="182" t="s">
        <v>94</v>
      </c>
      <c r="D71" s="183"/>
      <c r="E71" s="183"/>
      <c r="F71" s="189" t="s">
        <v>27</v>
      </c>
      <c r="G71" s="190"/>
      <c r="H71" s="190"/>
      <c r="I71" s="190">
        <f>'02 01 Pol'!G498</f>
        <v>0</v>
      </c>
      <c r="J71" s="187" t="str">
        <f>IF(I80=0,"",I71/I80*100)</f>
        <v/>
      </c>
    </row>
    <row r="72" spans="1:10" ht="36.75" customHeight="1" x14ac:dyDescent="0.2">
      <c r="A72" s="176"/>
      <c r="B72" s="181" t="s">
        <v>95</v>
      </c>
      <c r="C72" s="182" t="s">
        <v>96</v>
      </c>
      <c r="D72" s="183"/>
      <c r="E72" s="183"/>
      <c r="F72" s="189" t="s">
        <v>27</v>
      </c>
      <c r="G72" s="190"/>
      <c r="H72" s="190"/>
      <c r="I72" s="190">
        <f>'02 01 Pol'!G508</f>
        <v>0</v>
      </c>
      <c r="J72" s="187" t="str">
        <f>IF(I80=0,"",I72/I80*100)</f>
        <v/>
      </c>
    </row>
    <row r="73" spans="1:10" ht="36.75" customHeight="1" x14ac:dyDescent="0.2">
      <c r="A73" s="176"/>
      <c r="B73" s="181" t="s">
        <v>97</v>
      </c>
      <c r="C73" s="182" t="s">
        <v>98</v>
      </c>
      <c r="D73" s="183"/>
      <c r="E73" s="183"/>
      <c r="F73" s="189" t="s">
        <v>27</v>
      </c>
      <c r="G73" s="190"/>
      <c r="H73" s="190"/>
      <c r="I73" s="190">
        <f>'02 01 Pol'!G522</f>
        <v>0</v>
      </c>
      <c r="J73" s="187" t="str">
        <f>IF(I80=0,"",I73/I80*100)</f>
        <v/>
      </c>
    </row>
    <row r="74" spans="1:10" ht="36.75" customHeight="1" x14ac:dyDescent="0.2">
      <c r="A74" s="176"/>
      <c r="B74" s="181" t="s">
        <v>99</v>
      </c>
      <c r="C74" s="182" t="s">
        <v>100</v>
      </c>
      <c r="D74" s="183"/>
      <c r="E74" s="183"/>
      <c r="F74" s="189" t="s">
        <v>27</v>
      </c>
      <c r="G74" s="190"/>
      <c r="H74" s="190"/>
      <c r="I74" s="190">
        <f>'02 01 Pol'!G586</f>
        <v>0</v>
      </c>
      <c r="J74" s="187" t="str">
        <f>IF(I80=0,"",I74/I80*100)</f>
        <v/>
      </c>
    </row>
    <row r="75" spans="1:10" ht="36.75" customHeight="1" x14ac:dyDescent="0.2">
      <c r="A75" s="176"/>
      <c r="B75" s="181" t="s">
        <v>101</v>
      </c>
      <c r="C75" s="182" t="s">
        <v>102</v>
      </c>
      <c r="D75" s="183"/>
      <c r="E75" s="183"/>
      <c r="F75" s="189" t="s">
        <v>28</v>
      </c>
      <c r="G75" s="190"/>
      <c r="H75" s="190"/>
      <c r="I75" s="190">
        <f>'01 01 Pol'!G52+'01 03 Pol'!G26</f>
        <v>0</v>
      </c>
      <c r="J75" s="187" t="str">
        <f>IF(I80=0,"",I75/I80*100)</f>
        <v/>
      </c>
    </row>
    <row r="76" spans="1:10" ht="36.75" customHeight="1" x14ac:dyDescent="0.2">
      <c r="A76" s="176"/>
      <c r="B76" s="181" t="s">
        <v>103</v>
      </c>
      <c r="C76" s="182" t="s">
        <v>104</v>
      </c>
      <c r="D76" s="183"/>
      <c r="E76" s="183"/>
      <c r="F76" s="189" t="s">
        <v>28</v>
      </c>
      <c r="G76" s="190"/>
      <c r="H76" s="190"/>
      <c r="I76" s="190">
        <f>'01 03 Pol'!G34+'02 01 Pol'!G617</f>
        <v>0</v>
      </c>
      <c r="J76" s="187" t="str">
        <f>IF(I80=0,"",I76/I80*100)</f>
        <v/>
      </c>
    </row>
    <row r="77" spans="1:10" ht="36.75" customHeight="1" x14ac:dyDescent="0.2">
      <c r="A77" s="176"/>
      <c r="B77" s="181" t="s">
        <v>105</v>
      </c>
      <c r="C77" s="182" t="s">
        <v>106</v>
      </c>
      <c r="D77" s="183"/>
      <c r="E77" s="183"/>
      <c r="F77" s="189" t="s">
        <v>28</v>
      </c>
      <c r="G77" s="190"/>
      <c r="H77" s="190"/>
      <c r="I77" s="190">
        <f>'02 01 Pol'!G620</f>
        <v>0</v>
      </c>
      <c r="J77" s="187" t="str">
        <f>IF(I80=0,"",I77/I80*100)</f>
        <v/>
      </c>
    </row>
    <row r="78" spans="1:10" ht="36.75" customHeight="1" x14ac:dyDescent="0.2">
      <c r="A78" s="176"/>
      <c r="B78" s="181" t="s">
        <v>107</v>
      </c>
      <c r="C78" s="182" t="s">
        <v>108</v>
      </c>
      <c r="D78" s="183"/>
      <c r="E78" s="183"/>
      <c r="F78" s="189" t="s">
        <v>28</v>
      </c>
      <c r="G78" s="190"/>
      <c r="H78" s="190"/>
      <c r="I78" s="190">
        <f>'02 01 Pol'!G622</f>
        <v>0</v>
      </c>
      <c r="J78" s="187" t="str">
        <f>IF(I80=0,"",I78/I80*100)</f>
        <v/>
      </c>
    </row>
    <row r="79" spans="1:10" ht="36.75" customHeight="1" x14ac:dyDescent="0.2">
      <c r="A79" s="176"/>
      <c r="B79" s="181" t="s">
        <v>109</v>
      </c>
      <c r="C79" s="182" t="s">
        <v>30</v>
      </c>
      <c r="D79" s="183"/>
      <c r="E79" s="183"/>
      <c r="F79" s="189" t="s">
        <v>109</v>
      </c>
      <c r="G79" s="190"/>
      <c r="H79" s="190"/>
      <c r="I79" s="190">
        <f>'02 01 Pol'!G624</f>
        <v>0</v>
      </c>
      <c r="J79" s="187" t="str">
        <f>IF(I80=0,"",I79/I80*100)</f>
        <v/>
      </c>
    </row>
    <row r="80" spans="1:10" ht="25.5" customHeight="1" x14ac:dyDescent="0.2">
      <c r="A80" s="177"/>
      <c r="B80" s="184" t="s">
        <v>1</v>
      </c>
      <c r="C80" s="185"/>
      <c r="D80" s="186"/>
      <c r="E80" s="186"/>
      <c r="F80" s="191"/>
      <c r="G80" s="192"/>
      <c r="H80" s="192"/>
      <c r="I80" s="192">
        <f>SUM(I53:I79)</f>
        <v>0</v>
      </c>
      <c r="J80" s="188">
        <f>SUM(J53:J79)</f>
        <v>0</v>
      </c>
    </row>
    <row r="81" spans="6:10" x14ac:dyDescent="0.2">
      <c r="F81" s="132"/>
      <c r="G81" s="132"/>
      <c r="H81" s="132"/>
      <c r="I81" s="132"/>
      <c r="J81" s="133"/>
    </row>
    <row r="82" spans="6:10" x14ac:dyDescent="0.2">
      <c r="F82" s="132"/>
      <c r="G82" s="132"/>
      <c r="H82" s="132"/>
      <c r="I82" s="132"/>
      <c r="J82" s="133"/>
    </row>
    <row r="83" spans="6:10" x14ac:dyDescent="0.2">
      <c r="F83" s="132"/>
      <c r="G83" s="132"/>
      <c r="H83" s="132"/>
      <c r="I83" s="132"/>
      <c r="J83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7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8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9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10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7</v>
      </c>
      <c r="B1" s="194"/>
      <c r="C1" s="194"/>
      <c r="D1" s="194"/>
      <c r="E1" s="194"/>
      <c r="F1" s="194"/>
      <c r="G1" s="194"/>
      <c r="AG1" t="s">
        <v>111</v>
      </c>
    </row>
    <row r="2" spans="1:60" ht="24.95" customHeight="1" x14ac:dyDescent="0.2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112</v>
      </c>
    </row>
    <row r="3" spans="1:60" ht="24.95" customHeight="1" x14ac:dyDescent="0.2">
      <c r="A3" s="195" t="s">
        <v>9</v>
      </c>
      <c r="B3" s="49" t="s">
        <v>44</v>
      </c>
      <c r="C3" s="198" t="s">
        <v>45</v>
      </c>
      <c r="D3" s="196"/>
      <c r="E3" s="196"/>
      <c r="F3" s="196"/>
      <c r="G3" s="197"/>
      <c r="AC3" s="174" t="s">
        <v>112</v>
      </c>
      <c r="AG3" t="s">
        <v>113</v>
      </c>
    </row>
    <row r="4" spans="1:60" ht="24.95" customHeight="1" x14ac:dyDescent="0.2">
      <c r="A4" s="199" t="s">
        <v>10</v>
      </c>
      <c r="B4" s="200" t="s">
        <v>44</v>
      </c>
      <c r="C4" s="201" t="s">
        <v>46</v>
      </c>
      <c r="D4" s="202"/>
      <c r="E4" s="202"/>
      <c r="F4" s="202"/>
      <c r="G4" s="203"/>
      <c r="AG4" t="s">
        <v>114</v>
      </c>
    </row>
    <row r="5" spans="1:60" x14ac:dyDescent="0.2">
      <c r="D5" s="10"/>
    </row>
    <row r="6" spans="1:60" ht="38.25" x14ac:dyDescent="0.2">
      <c r="A6" s="205" t="s">
        <v>115</v>
      </c>
      <c r="B6" s="207" t="s">
        <v>116</v>
      </c>
      <c r="C6" s="207" t="s">
        <v>117</v>
      </c>
      <c r="D6" s="206" t="s">
        <v>118</v>
      </c>
      <c r="E6" s="205" t="s">
        <v>119</v>
      </c>
      <c r="F6" s="204" t="s">
        <v>120</v>
      </c>
      <c r="G6" s="205" t="s">
        <v>31</v>
      </c>
      <c r="H6" s="208" t="s">
        <v>32</v>
      </c>
      <c r="I6" s="208" t="s">
        <v>121</v>
      </c>
      <c r="J6" s="208" t="s">
        <v>33</v>
      </c>
      <c r="K6" s="208" t="s">
        <v>122</v>
      </c>
      <c r="L6" s="208" t="s">
        <v>123</v>
      </c>
      <c r="M6" s="208" t="s">
        <v>124</v>
      </c>
      <c r="N6" s="208" t="s">
        <v>125</v>
      </c>
      <c r="O6" s="208" t="s">
        <v>126</v>
      </c>
      <c r="P6" s="208" t="s">
        <v>127</v>
      </c>
      <c r="Q6" s="208" t="s">
        <v>128</v>
      </c>
      <c r="R6" s="208" t="s">
        <v>129</v>
      </c>
      <c r="S6" s="208" t="s">
        <v>130</v>
      </c>
      <c r="T6" s="208" t="s">
        <v>131</v>
      </c>
      <c r="U6" s="208" t="s">
        <v>132</v>
      </c>
      <c r="V6" s="208" t="s">
        <v>133</v>
      </c>
      <c r="W6" s="208" t="s">
        <v>134</v>
      </c>
      <c r="X6" s="208" t="s">
        <v>135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ht="25.5" x14ac:dyDescent="0.2">
      <c r="A8" s="234" t="s">
        <v>136</v>
      </c>
      <c r="B8" s="235" t="s">
        <v>67</v>
      </c>
      <c r="C8" s="253" t="s">
        <v>68</v>
      </c>
      <c r="D8" s="236"/>
      <c r="E8" s="237"/>
      <c r="F8" s="238"/>
      <c r="G8" s="239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3"/>
      <c r="O8" s="233">
        <f>SUM(O9:O10)</f>
        <v>0</v>
      </c>
      <c r="P8" s="233"/>
      <c r="Q8" s="233">
        <f>SUM(Q9:Q10)</f>
        <v>0</v>
      </c>
      <c r="R8" s="233"/>
      <c r="S8" s="233"/>
      <c r="T8" s="233"/>
      <c r="U8" s="233"/>
      <c r="V8" s="233">
        <f>SUM(V9:V10)</f>
        <v>13.63</v>
      </c>
      <c r="W8" s="233"/>
      <c r="X8" s="233"/>
      <c r="AG8" t="s">
        <v>137</v>
      </c>
    </row>
    <row r="9" spans="1:60" outlineLevel="1" x14ac:dyDescent="0.2">
      <c r="A9" s="240">
        <v>1</v>
      </c>
      <c r="B9" s="241" t="s">
        <v>138</v>
      </c>
      <c r="C9" s="254" t="s">
        <v>139</v>
      </c>
      <c r="D9" s="242" t="s">
        <v>140</v>
      </c>
      <c r="E9" s="243">
        <v>908.60400000000004</v>
      </c>
      <c r="F9" s="244"/>
      <c r="G9" s="245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141</v>
      </c>
      <c r="T9" s="229" t="s">
        <v>142</v>
      </c>
      <c r="U9" s="229">
        <v>1.4999999999999999E-2</v>
      </c>
      <c r="V9" s="229">
        <f>ROUND(E9*U9,2)</f>
        <v>13.63</v>
      </c>
      <c r="W9" s="229"/>
      <c r="X9" s="229" t="s">
        <v>143</v>
      </c>
      <c r="Y9" s="209"/>
      <c r="Z9" s="209"/>
      <c r="AA9" s="209"/>
      <c r="AB9" s="209"/>
      <c r="AC9" s="209"/>
      <c r="AD9" s="209"/>
      <c r="AE9" s="209"/>
      <c r="AF9" s="209"/>
      <c r="AG9" s="209" t="s">
        <v>144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26"/>
      <c r="B10" s="227"/>
      <c r="C10" s="255" t="s">
        <v>145</v>
      </c>
      <c r="D10" s="231"/>
      <c r="E10" s="232">
        <v>908.60400000000004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09"/>
      <c r="Z10" s="209"/>
      <c r="AA10" s="209"/>
      <c r="AB10" s="209"/>
      <c r="AC10" s="209"/>
      <c r="AD10" s="209"/>
      <c r="AE10" s="209"/>
      <c r="AF10" s="209"/>
      <c r="AG10" s="209" t="s">
        <v>146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x14ac:dyDescent="0.2">
      <c r="A11" s="234" t="s">
        <v>136</v>
      </c>
      <c r="B11" s="235" t="s">
        <v>69</v>
      </c>
      <c r="C11" s="253" t="s">
        <v>70</v>
      </c>
      <c r="D11" s="236"/>
      <c r="E11" s="237"/>
      <c r="F11" s="238"/>
      <c r="G11" s="239">
        <f>SUMIF(AG12:AG17,"&lt;&gt;NOR",G12:G17)</f>
        <v>0</v>
      </c>
      <c r="H11" s="233"/>
      <c r="I11" s="233">
        <f>SUM(I12:I17)</f>
        <v>0</v>
      </c>
      <c r="J11" s="233"/>
      <c r="K11" s="233">
        <f>SUM(K12:K17)</f>
        <v>0</v>
      </c>
      <c r="L11" s="233"/>
      <c r="M11" s="233">
        <f>SUM(M12:M17)</f>
        <v>0</v>
      </c>
      <c r="N11" s="233"/>
      <c r="O11" s="233">
        <f>SUM(O12:O17)</f>
        <v>0</v>
      </c>
      <c r="P11" s="233"/>
      <c r="Q11" s="233">
        <f>SUM(Q12:Q17)</f>
        <v>2.58</v>
      </c>
      <c r="R11" s="233"/>
      <c r="S11" s="233"/>
      <c r="T11" s="233"/>
      <c r="U11" s="233"/>
      <c r="V11" s="233">
        <f>SUM(V12:V17)</f>
        <v>0</v>
      </c>
      <c r="W11" s="233"/>
      <c r="X11" s="233"/>
      <c r="AG11" t="s">
        <v>137</v>
      </c>
    </row>
    <row r="12" spans="1:60" outlineLevel="1" x14ac:dyDescent="0.2">
      <c r="A12" s="240">
        <v>2</v>
      </c>
      <c r="B12" s="241" t="s">
        <v>147</v>
      </c>
      <c r="C12" s="254" t="s">
        <v>148</v>
      </c>
      <c r="D12" s="242" t="s">
        <v>140</v>
      </c>
      <c r="E12" s="243">
        <v>13.14</v>
      </c>
      <c r="F12" s="244"/>
      <c r="G12" s="245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1.319E-2</v>
      </c>
      <c r="Q12" s="229">
        <f>ROUND(E12*P12,2)</f>
        <v>0.17</v>
      </c>
      <c r="R12" s="229"/>
      <c r="S12" s="229" t="s">
        <v>141</v>
      </c>
      <c r="T12" s="229" t="s">
        <v>142</v>
      </c>
      <c r="U12" s="229">
        <v>0</v>
      </c>
      <c r="V12" s="229">
        <f>ROUND(E12*U12,2)</f>
        <v>0</v>
      </c>
      <c r="W12" s="229"/>
      <c r="X12" s="229" t="s">
        <v>143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149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6"/>
      <c r="B13" s="227"/>
      <c r="C13" s="255" t="s">
        <v>150</v>
      </c>
      <c r="D13" s="231"/>
      <c r="E13" s="232">
        <v>12.24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09"/>
      <c r="Z13" s="209"/>
      <c r="AA13" s="209"/>
      <c r="AB13" s="209"/>
      <c r="AC13" s="209"/>
      <c r="AD13" s="209"/>
      <c r="AE13" s="209"/>
      <c r="AF13" s="209"/>
      <c r="AG13" s="209" t="s">
        <v>146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26"/>
      <c r="B14" s="227"/>
      <c r="C14" s="255" t="s">
        <v>151</v>
      </c>
      <c r="D14" s="231"/>
      <c r="E14" s="232">
        <v>0.9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09"/>
      <c r="Z14" s="209"/>
      <c r="AA14" s="209"/>
      <c r="AB14" s="209"/>
      <c r="AC14" s="209"/>
      <c r="AD14" s="209"/>
      <c r="AE14" s="209"/>
      <c r="AF14" s="209"/>
      <c r="AG14" s="209" t="s">
        <v>146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40">
        <v>3</v>
      </c>
      <c r="B15" s="241" t="s">
        <v>152</v>
      </c>
      <c r="C15" s="254" t="s">
        <v>153</v>
      </c>
      <c r="D15" s="242" t="s">
        <v>140</v>
      </c>
      <c r="E15" s="243">
        <v>171.9624</v>
      </c>
      <c r="F15" s="244"/>
      <c r="G15" s="245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1.4E-2</v>
      </c>
      <c r="Q15" s="229">
        <f>ROUND(E15*P15,2)</f>
        <v>2.41</v>
      </c>
      <c r="R15" s="229"/>
      <c r="S15" s="229" t="s">
        <v>141</v>
      </c>
      <c r="T15" s="229" t="s">
        <v>142</v>
      </c>
      <c r="U15" s="229">
        <v>0</v>
      </c>
      <c r="V15" s="229">
        <f>ROUND(E15*U15,2)</f>
        <v>0</v>
      </c>
      <c r="W15" s="229"/>
      <c r="X15" s="229" t="s">
        <v>143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149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26"/>
      <c r="B16" s="227"/>
      <c r="C16" s="255" t="s">
        <v>154</v>
      </c>
      <c r="D16" s="231"/>
      <c r="E16" s="232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09"/>
      <c r="Z16" s="209"/>
      <c r="AA16" s="209"/>
      <c r="AB16" s="209"/>
      <c r="AC16" s="209"/>
      <c r="AD16" s="209"/>
      <c r="AE16" s="209"/>
      <c r="AF16" s="209"/>
      <c r="AG16" s="209" t="s">
        <v>146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6"/>
      <c r="B17" s="227"/>
      <c r="C17" s="255" t="s">
        <v>155</v>
      </c>
      <c r="D17" s="231"/>
      <c r="E17" s="232">
        <v>171.96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09"/>
      <c r="Z17" s="209"/>
      <c r="AA17" s="209"/>
      <c r="AB17" s="209"/>
      <c r="AC17" s="209"/>
      <c r="AD17" s="209"/>
      <c r="AE17" s="209"/>
      <c r="AF17" s="209"/>
      <c r="AG17" s="209" t="s">
        <v>146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x14ac:dyDescent="0.2">
      <c r="A18" s="234" t="s">
        <v>136</v>
      </c>
      <c r="B18" s="235" t="s">
        <v>73</v>
      </c>
      <c r="C18" s="253" t="s">
        <v>74</v>
      </c>
      <c r="D18" s="236"/>
      <c r="E18" s="237"/>
      <c r="F18" s="238"/>
      <c r="G18" s="239">
        <f>SUMIF(AG19:AG26,"&lt;&gt;NOR",G19:G26)</f>
        <v>0</v>
      </c>
      <c r="H18" s="233"/>
      <c r="I18" s="233">
        <f>SUM(I19:I26)</f>
        <v>0</v>
      </c>
      <c r="J18" s="233"/>
      <c r="K18" s="233">
        <f>SUM(K19:K26)</f>
        <v>0</v>
      </c>
      <c r="L18" s="233"/>
      <c r="M18" s="233">
        <f>SUM(M19:M26)</f>
        <v>0</v>
      </c>
      <c r="N18" s="233"/>
      <c r="O18" s="233">
        <f>SUM(O19:O26)</f>
        <v>0</v>
      </c>
      <c r="P18" s="233"/>
      <c r="Q18" s="233">
        <f>SUM(Q19:Q26)</f>
        <v>2.09</v>
      </c>
      <c r="R18" s="233"/>
      <c r="S18" s="233"/>
      <c r="T18" s="233"/>
      <c r="U18" s="233"/>
      <c r="V18" s="233">
        <f>SUM(V19:V26)</f>
        <v>0</v>
      </c>
      <c r="W18" s="233"/>
      <c r="X18" s="233"/>
      <c r="AG18" t="s">
        <v>137</v>
      </c>
    </row>
    <row r="19" spans="1:60" outlineLevel="1" x14ac:dyDescent="0.2">
      <c r="A19" s="240">
        <v>4</v>
      </c>
      <c r="B19" s="241" t="s">
        <v>156</v>
      </c>
      <c r="C19" s="254" t="s">
        <v>157</v>
      </c>
      <c r="D19" s="242" t="s">
        <v>140</v>
      </c>
      <c r="E19" s="243">
        <v>1817.2080000000001</v>
      </c>
      <c r="F19" s="244"/>
      <c r="G19" s="245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1.15E-3</v>
      </c>
      <c r="Q19" s="229">
        <f>ROUND(E19*P19,2)</f>
        <v>2.09</v>
      </c>
      <c r="R19" s="229"/>
      <c r="S19" s="229" t="s">
        <v>141</v>
      </c>
      <c r="T19" s="229" t="s">
        <v>142</v>
      </c>
      <c r="U19" s="229">
        <v>0</v>
      </c>
      <c r="V19" s="229">
        <f>ROUND(E19*U19,2)</f>
        <v>0</v>
      </c>
      <c r="W19" s="229"/>
      <c r="X19" s="229" t="s">
        <v>143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144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26"/>
      <c r="B20" s="227"/>
      <c r="C20" s="255" t="s">
        <v>158</v>
      </c>
      <c r="D20" s="231"/>
      <c r="E20" s="232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09"/>
      <c r="Z20" s="209"/>
      <c r="AA20" s="209"/>
      <c r="AB20" s="209"/>
      <c r="AC20" s="209"/>
      <c r="AD20" s="209"/>
      <c r="AE20" s="209"/>
      <c r="AF20" s="209"/>
      <c r="AG20" s="209" t="s">
        <v>146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6"/>
      <c r="B21" s="227"/>
      <c r="C21" s="255" t="s">
        <v>159</v>
      </c>
      <c r="D21" s="231"/>
      <c r="E21" s="232">
        <v>1817.21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09"/>
      <c r="Z21" s="209"/>
      <c r="AA21" s="209"/>
      <c r="AB21" s="209"/>
      <c r="AC21" s="209"/>
      <c r="AD21" s="209"/>
      <c r="AE21" s="209"/>
      <c r="AF21" s="209"/>
      <c r="AG21" s="209" t="s">
        <v>146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40">
        <v>5</v>
      </c>
      <c r="B22" s="241" t="s">
        <v>160</v>
      </c>
      <c r="C22" s="254" t="s">
        <v>161</v>
      </c>
      <c r="D22" s="242" t="s">
        <v>140</v>
      </c>
      <c r="E22" s="243">
        <v>1008.24</v>
      </c>
      <c r="F22" s="244"/>
      <c r="G22" s="245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141</v>
      </c>
      <c r="T22" s="229" t="s">
        <v>142</v>
      </c>
      <c r="U22" s="229">
        <v>0</v>
      </c>
      <c r="V22" s="229">
        <f>ROUND(E22*U22,2)</f>
        <v>0</v>
      </c>
      <c r="W22" s="229"/>
      <c r="X22" s="229" t="s">
        <v>143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162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6"/>
      <c r="B23" s="227"/>
      <c r="C23" s="255" t="s">
        <v>163</v>
      </c>
      <c r="D23" s="231"/>
      <c r="E23" s="232">
        <v>946.08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09"/>
      <c r="Z23" s="209"/>
      <c r="AA23" s="209"/>
      <c r="AB23" s="209"/>
      <c r="AC23" s="209"/>
      <c r="AD23" s="209"/>
      <c r="AE23" s="209"/>
      <c r="AF23" s="209"/>
      <c r="AG23" s="209" t="s">
        <v>146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26"/>
      <c r="B24" s="227"/>
      <c r="C24" s="255" t="s">
        <v>164</v>
      </c>
      <c r="D24" s="231"/>
      <c r="E24" s="232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09"/>
      <c r="Z24" s="209"/>
      <c r="AA24" s="209"/>
      <c r="AB24" s="209"/>
      <c r="AC24" s="209"/>
      <c r="AD24" s="209"/>
      <c r="AE24" s="209"/>
      <c r="AF24" s="209"/>
      <c r="AG24" s="209" t="s">
        <v>146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26"/>
      <c r="B25" s="227"/>
      <c r="C25" s="255" t="s">
        <v>165</v>
      </c>
      <c r="D25" s="231"/>
      <c r="E25" s="232">
        <v>62.16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09"/>
      <c r="Z25" s="209"/>
      <c r="AA25" s="209"/>
      <c r="AB25" s="209"/>
      <c r="AC25" s="209"/>
      <c r="AD25" s="209"/>
      <c r="AE25" s="209"/>
      <c r="AF25" s="209"/>
      <c r="AG25" s="209" t="s">
        <v>146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46">
        <v>6</v>
      </c>
      <c r="B26" s="247" t="s">
        <v>166</v>
      </c>
      <c r="C26" s="256" t="s">
        <v>167</v>
      </c>
      <c r="D26" s="248" t="s">
        <v>0</v>
      </c>
      <c r="E26" s="249">
        <v>400.58010000000002</v>
      </c>
      <c r="F26" s="250"/>
      <c r="G26" s="251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141</v>
      </c>
      <c r="T26" s="229" t="s">
        <v>142</v>
      </c>
      <c r="U26" s="229">
        <v>0</v>
      </c>
      <c r="V26" s="229">
        <f>ROUND(E26*U26,2)</f>
        <v>0</v>
      </c>
      <c r="W26" s="229"/>
      <c r="X26" s="229" t="s">
        <v>143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162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">
      <c r="A27" s="234" t="s">
        <v>136</v>
      </c>
      <c r="B27" s="235" t="s">
        <v>75</v>
      </c>
      <c r="C27" s="253" t="s">
        <v>76</v>
      </c>
      <c r="D27" s="236"/>
      <c r="E27" s="237"/>
      <c r="F27" s="238"/>
      <c r="G27" s="239">
        <f>SUMIF(AG28:AG41,"&lt;&gt;NOR",G28:G41)</f>
        <v>0</v>
      </c>
      <c r="H27" s="233"/>
      <c r="I27" s="233">
        <f>SUM(I28:I41)</f>
        <v>0</v>
      </c>
      <c r="J27" s="233"/>
      <c r="K27" s="233">
        <f>SUM(K28:K41)</f>
        <v>0</v>
      </c>
      <c r="L27" s="233"/>
      <c r="M27" s="233">
        <f>SUM(M28:M41)</f>
        <v>0</v>
      </c>
      <c r="N27" s="233"/>
      <c r="O27" s="233">
        <f>SUM(O28:O41)</f>
        <v>0</v>
      </c>
      <c r="P27" s="233"/>
      <c r="Q27" s="233">
        <f>SUM(Q28:Q41)</f>
        <v>310.27999999999997</v>
      </c>
      <c r="R27" s="233"/>
      <c r="S27" s="233"/>
      <c r="T27" s="233"/>
      <c r="U27" s="233"/>
      <c r="V27" s="233">
        <f>SUM(V28:V41)</f>
        <v>0</v>
      </c>
      <c r="W27" s="233"/>
      <c r="X27" s="233"/>
      <c r="AG27" t="s">
        <v>137</v>
      </c>
    </row>
    <row r="28" spans="1:60" ht="22.5" outlineLevel="1" x14ac:dyDescent="0.2">
      <c r="A28" s="240">
        <v>7</v>
      </c>
      <c r="B28" s="241" t="s">
        <v>168</v>
      </c>
      <c r="C28" s="254" t="s">
        <v>169</v>
      </c>
      <c r="D28" s="242" t="s">
        <v>140</v>
      </c>
      <c r="E28" s="243">
        <v>983.37599999999998</v>
      </c>
      <c r="F28" s="244"/>
      <c r="G28" s="245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6.0000000000000001E-3</v>
      </c>
      <c r="Q28" s="229">
        <f>ROUND(E28*P28,2)</f>
        <v>5.9</v>
      </c>
      <c r="R28" s="229"/>
      <c r="S28" s="229" t="s">
        <v>141</v>
      </c>
      <c r="T28" s="229" t="s">
        <v>142</v>
      </c>
      <c r="U28" s="229">
        <v>0</v>
      </c>
      <c r="V28" s="229">
        <f>ROUND(E28*U28,2)</f>
        <v>0</v>
      </c>
      <c r="W28" s="229"/>
      <c r="X28" s="229" t="s">
        <v>143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162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6"/>
      <c r="B29" s="227"/>
      <c r="C29" s="255" t="s">
        <v>163</v>
      </c>
      <c r="D29" s="231"/>
      <c r="E29" s="232">
        <v>946.08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09"/>
      <c r="Z29" s="209"/>
      <c r="AA29" s="209"/>
      <c r="AB29" s="209"/>
      <c r="AC29" s="209"/>
      <c r="AD29" s="209"/>
      <c r="AE29" s="209"/>
      <c r="AF29" s="209"/>
      <c r="AG29" s="209" t="s">
        <v>146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6"/>
      <c r="B30" s="227"/>
      <c r="C30" s="255" t="s">
        <v>164</v>
      </c>
      <c r="D30" s="231"/>
      <c r="E30" s="232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09"/>
      <c r="Z30" s="209"/>
      <c r="AA30" s="209"/>
      <c r="AB30" s="209"/>
      <c r="AC30" s="209"/>
      <c r="AD30" s="209"/>
      <c r="AE30" s="209"/>
      <c r="AF30" s="209"/>
      <c r="AG30" s="209" t="s">
        <v>146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26"/>
      <c r="B31" s="227"/>
      <c r="C31" s="255" t="s">
        <v>170</v>
      </c>
      <c r="D31" s="231"/>
      <c r="E31" s="232">
        <v>37.299999999999997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09"/>
      <c r="Z31" s="209"/>
      <c r="AA31" s="209"/>
      <c r="AB31" s="209"/>
      <c r="AC31" s="209"/>
      <c r="AD31" s="209"/>
      <c r="AE31" s="209"/>
      <c r="AF31" s="209"/>
      <c r="AG31" s="209" t="s">
        <v>146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40">
        <v>8</v>
      </c>
      <c r="B32" s="241" t="s">
        <v>171</v>
      </c>
      <c r="C32" s="254" t="s">
        <v>172</v>
      </c>
      <c r="D32" s="242" t="s">
        <v>140</v>
      </c>
      <c r="E32" s="243">
        <v>908.60400000000004</v>
      </c>
      <c r="F32" s="244"/>
      <c r="G32" s="245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8.4000000000000005E-2</v>
      </c>
      <c r="Q32" s="229">
        <f>ROUND(E32*P32,2)</f>
        <v>76.319999999999993</v>
      </c>
      <c r="R32" s="229"/>
      <c r="S32" s="229" t="s">
        <v>141</v>
      </c>
      <c r="T32" s="229" t="s">
        <v>142</v>
      </c>
      <c r="U32" s="229">
        <v>0</v>
      </c>
      <c r="V32" s="229">
        <f>ROUND(E32*U32,2)</f>
        <v>0</v>
      </c>
      <c r="W32" s="229"/>
      <c r="X32" s="229" t="s">
        <v>143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162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6"/>
      <c r="B33" s="227"/>
      <c r="C33" s="255" t="s">
        <v>173</v>
      </c>
      <c r="D33" s="231"/>
      <c r="E33" s="232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09"/>
      <c r="Z33" s="209"/>
      <c r="AA33" s="209"/>
      <c r="AB33" s="209"/>
      <c r="AC33" s="209"/>
      <c r="AD33" s="209"/>
      <c r="AE33" s="209"/>
      <c r="AF33" s="209"/>
      <c r="AG33" s="209" t="s">
        <v>146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6"/>
      <c r="B34" s="227"/>
      <c r="C34" s="255" t="s">
        <v>174</v>
      </c>
      <c r="D34" s="231"/>
      <c r="E34" s="232">
        <v>908.6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09"/>
      <c r="Z34" s="209"/>
      <c r="AA34" s="209"/>
      <c r="AB34" s="209"/>
      <c r="AC34" s="209"/>
      <c r="AD34" s="209"/>
      <c r="AE34" s="209"/>
      <c r="AF34" s="209"/>
      <c r="AG34" s="209" t="s">
        <v>146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ht="22.5" outlineLevel="1" x14ac:dyDescent="0.2">
      <c r="A35" s="240">
        <v>9</v>
      </c>
      <c r="B35" s="241" t="s">
        <v>175</v>
      </c>
      <c r="C35" s="254" t="s">
        <v>176</v>
      </c>
      <c r="D35" s="242" t="s">
        <v>140</v>
      </c>
      <c r="E35" s="243">
        <v>908.60400000000004</v>
      </c>
      <c r="F35" s="244"/>
      <c r="G35" s="245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0.16700000000000001</v>
      </c>
      <c r="Q35" s="229">
        <f>ROUND(E35*P35,2)</f>
        <v>151.74</v>
      </c>
      <c r="R35" s="229"/>
      <c r="S35" s="229" t="s">
        <v>141</v>
      </c>
      <c r="T35" s="229" t="s">
        <v>142</v>
      </c>
      <c r="U35" s="229">
        <v>0</v>
      </c>
      <c r="V35" s="229">
        <f>ROUND(E35*U35,2)</f>
        <v>0</v>
      </c>
      <c r="W35" s="229"/>
      <c r="X35" s="229" t="s">
        <v>143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162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6"/>
      <c r="B36" s="227"/>
      <c r="C36" s="255" t="s">
        <v>177</v>
      </c>
      <c r="D36" s="231"/>
      <c r="E36" s="232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09"/>
      <c r="Z36" s="209"/>
      <c r="AA36" s="209"/>
      <c r="AB36" s="209"/>
      <c r="AC36" s="209"/>
      <c r="AD36" s="209"/>
      <c r="AE36" s="209"/>
      <c r="AF36" s="209"/>
      <c r="AG36" s="209" t="s">
        <v>146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6"/>
      <c r="B37" s="227"/>
      <c r="C37" s="255" t="s">
        <v>174</v>
      </c>
      <c r="D37" s="231"/>
      <c r="E37" s="232">
        <v>908.6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09"/>
      <c r="Z37" s="209"/>
      <c r="AA37" s="209"/>
      <c r="AB37" s="209"/>
      <c r="AC37" s="209"/>
      <c r="AD37" s="209"/>
      <c r="AE37" s="209"/>
      <c r="AF37" s="209"/>
      <c r="AG37" s="209" t="s">
        <v>146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ht="22.5" outlineLevel="1" x14ac:dyDescent="0.2">
      <c r="A38" s="240">
        <v>10</v>
      </c>
      <c r="B38" s="241" t="s">
        <v>178</v>
      </c>
      <c r="C38" s="254" t="s">
        <v>179</v>
      </c>
      <c r="D38" s="242" t="s">
        <v>140</v>
      </c>
      <c r="E38" s="243">
        <v>908.60400000000004</v>
      </c>
      <c r="F38" s="244"/>
      <c r="G38" s="245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8.4000000000000005E-2</v>
      </c>
      <c r="Q38" s="229">
        <f>ROUND(E38*P38,2)</f>
        <v>76.319999999999993</v>
      </c>
      <c r="R38" s="229"/>
      <c r="S38" s="229" t="s">
        <v>141</v>
      </c>
      <c r="T38" s="229" t="s">
        <v>142</v>
      </c>
      <c r="U38" s="229">
        <v>0</v>
      </c>
      <c r="V38" s="229">
        <f>ROUND(E38*U38,2)</f>
        <v>0</v>
      </c>
      <c r="W38" s="229"/>
      <c r="X38" s="229" t="s">
        <v>143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162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6"/>
      <c r="B39" s="227"/>
      <c r="C39" s="255" t="s">
        <v>177</v>
      </c>
      <c r="D39" s="231"/>
      <c r="E39" s="232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09"/>
      <c r="Z39" s="209"/>
      <c r="AA39" s="209"/>
      <c r="AB39" s="209"/>
      <c r="AC39" s="209"/>
      <c r="AD39" s="209"/>
      <c r="AE39" s="209"/>
      <c r="AF39" s="209"/>
      <c r="AG39" s="209" t="s">
        <v>146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6"/>
      <c r="B40" s="227"/>
      <c r="C40" s="255" t="s">
        <v>174</v>
      </c>
      <c r="D40" s="231"/>
      <c r="E40" s="232">
        <v>908.6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09"/>
      <c r="Z40" s="209"/>
      <c r="AA40" s="209"/>
      <c r="AB40" s="209"/>
      <c r="AC40" s="209"/>
      <c r="AD40" s="209"/>
      <c r="AE40" s="209"/>
      <c r="AF40" s="209"/>
      <c r="AG40" s="209" t="s">
        <v>146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46">
        <v>11</v>
      </c>
      <c r="B41" s="247" t="s">
        <v>180</v>
      </c>
      <c r="C41" s="256" t="s">
        <v>181</v>
      </c>
      <c r="D41" s="248" t="s">
        <v>0</v>
      </c>
      <c r="E41" s="249">
        <v>931.45950000000005</v>
      </c>
      <c r="F41" s="250"/>
      <c r="G41" s="251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141</v>
      </c>
      <c r="T41" s="229" t="s">
        <v>142</v>
      </c>
      <c r="U41" s="229">
        <v>0</v>
      </c>
      <c r="V41" s="229">
        <f>ROUND(E41*U41,2)</f>
        <v>0</v>
      </c>
      <c r="W41" s="229"/>
      <c r="X41" s="229" t="s">
        <v>143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162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x14ac:dyDescent="0.2">
      <c r="A42" s="234" t="s">
        <v>136</v>
      </c>
      <c r="B42" s="235" t="s">
        <v>77</v>
      </c>
      <c r="C42" s="253" t="s">
        <v>78</v>
      </c>
      <c r="D42" s="236"/>
      <c r="E42" s="237"/>
      <c r="F42" s="238"/>
      <c r="G42" s="239">
        <f>SUMIF(AG43:AG48,"&lt;&gt;NOR",G43:G48)</f>
        <v>0</v>
      </c>
      <c r="H42" s="233"/>
      <c r="I42" s="233">
        <f>SUM(I43:I48)</f>
        <v>0</v>
      </c>
      <c r="J42" s="233"/>
      <c r="K42" s="233">
        <f>SUM(K43:K48)</f>
        <v>0</v>
      </c>
      <c r="L42" s="233"/>
      <c r="M42" s="233">
        <f>SUM(M43:M48)</f>
        <v>0</v>
      </c>
      <c r="N42" s="233"/>
      <c r="O42" s="233">
        <f>SUM(O43:O48)</f>
        <v>0</v>
      </c>
      <c r="P42" s="233"/>
      <c r="Q42" s="233">
        <f>SUM(Q43:Q48)</f>
        <v>11.629999999999999</v>
      </c>
      <c r="R42" s="233"/>
      <c r="S42" s="233"/>
      <c r="T42" s="233"/>
      <c r="U42" s="233"/>
      <c r="V42" s="233">
        <f>SUM(V43:V48)</f>
        <v>0</v>
      </c>
      <c r="W42" s="233"/>
      <c r="X42" s="233"/>
      <c r="AG42" t="s">
        <v>137</v>
      </c>
    </row>
    <row r="43" spans="1:60" outlineLevel="1" x14ac:dyDescent="0.2">
      <c r="A43" s="240">
        <v>12</v>
      </c>
      <c r="B43" s="241" t="s">
        <v>182</v>
      </c>
      <c r="C43" s="254" t="s">
        <v>183</v>
      </c>
      <c r="D43" s="242" t="s">
        <v>140</v>
      </c>
      <c r="E43" s="243">
        <v>3634.4160000000002</v>
      </c>
      <c r="F43" s="244"/>
      <c r="G43" s="245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2.16E-3</v>
      </c>
      <c r="Q43" s="229">
        <f>ROUND(E43*P43,2)</f>
        <v>7.85</v>
      </c>
      <c r="R43" s="229"/>
      <c r="S43" s="229" t="s">
        <v>141</v>
      </c>
      <c r="T43" s="229" t="s">
        <v>142</v>
      </c>
      <c r="U43" s="229">
        <v>0</v>
      </c>
      <c r="V43" s="229">
        <f>ROUND(E43*U43,2)</f>
        <v>0</v>
      </c>
      <c r="W43" s="229"/>
      <c r="X43" s="229" t="s">
        <v>143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162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6"/>
      <c r="B44" s="227"/>
      <c r="C44" s="255" t="s">
        <v>184</v>
      </c>
      <c r="D44" s="231"/>
      <c r="E44" s="232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09"/>
      <c r="Z44" s="209"/>
      <c r="AA44" s="209"/>
      <c r="AB44" s="209"/>
      <c r="AC44" s="209"/>
      <c r="AD44" s="209"/>
      <c r="AE44" s="209"/>
      <c r="AF44" s="209"/>
      <c r="AG44" s="209" t="s">
        <v>146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6"/>
      <c r="B45" s="227"/>
      <c r="C45" s="255" t="s">
        <v>185</v>
      </c>
      <c r="D45" s="231"/>
      <c r="E45" s="232">
        <v>3634.42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09"/>
      <c r="Z45" s="209"/>
      <c r="AA45" s="209"/>
      <c r="AB45" s="209"/>
      <c r="AC45" s="209"/>
      <c r="AD45" s="209"/>
      <c r="AE45" s="209"/>
      <c r="AF45" s="209"/>
      <c r="AG45" s="209" t="s">
        <v>146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40">
        <v>13</v>
      </c>
      <c r="B46" s="241" t="s">
        <v>186</v>
      </c>
      <c r="C46" s="254" t="s">
        <v>187</v>
      </c>
      <c r="D46" s="242" t="s">
        <v>140</v>
      </c>
      <c r="E46" s="243">
        <v>908.60400000000004</v>
      </c>
      <c r="F46" s="244"/>
      <c r="G46" s="245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4.1599999999999996E-3</v>
      </c>
      <c r="Q46" s="229">
        <f>ROUND(E46*P46,2)</f>
        <v>3.78</v>
      </c>
      <c r="R46" s="229"/>
      <c r="S46" s="229" t="s">
        <v>141</v>
      </c>
      <c r="T46" s="229" t="s">
        <v>142</v>
      </c>
      <c r="U46" s="229">
        <v>0</v>
      </c>
      <c r="V46" s="229">
        <f>ROUND(E46*U46,2)</f>
        <v>0</v>
      </c>
      <c r="W46" s="229"/>
      <c r="X46" s="229" t="s">
        <v>143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162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6"/>
      <c r="B47" s="227"/>
      <c r="C47" s="255" t="s">
        <v>174</v>
      </c>
      <c r="D47" s="231"/>
      <c r="E47" s="232">
        <v>908.6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09"/>
      <c r="Z47" s="209"/>
      <c r="AA47" s="209"/>
      <c r="AB47" s="209"/>
      <c r="AC47" s="209"/>
      <c r="AD47" s="209"/>
      <c r="AE47" s="209"/>
      <c r="AF47" s="209"/>
      <c r="AG47" s="209" t="s">
        <v>146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46">
        <v>14</v>
      </c>
      <c r="B48" s="247" t="s">
        <v>188</v>
      </c>
      <c r="C48" s="256" t="s">
        <v>189</v>
      </c>
      <c r="D48" s="248" t="s">
        <v>0</v>
      </c>
      <c r="E48" s="249">
        <v>825.01239999999996</v>
      </c>
      <c r="F48" s="250"/>
      <c r="G48" s="251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29"/>
      <c r="S48" s="229" t="s">
        <v>141</v>
      </c>
      <c r="T48" s="229" t="s">
        <v>142</v>
      </c>
      <c r="U48" s="229">
        <v>0</v>
      </c>
      <c r="V48" s="229">
        <f>ROUND(E48*U48,2)</f>
        <v>0</v>
      </c>
      <c r="W48" s="229"/>
      <c r="X48" s="229" t="s">
        <v>143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162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x14ac:dyDescent="0.2">
      <c r="A49" s="234" t="s">
        <v>136</v>
      </c>
      <c r="B49" s="235" t="s">
        <v>87</v>
      </c>
      <c r="C49" s="253" t="s">
        <v>88</v>
      </c>
      <c r="D49" s="236"/>
      <c r="E49" s="237"/>
      <c r="F49" s="238"/>
      <c r="G49" s="239">
        <f>SUMIF(AG50:AG51,"&lt;&gt;NOR",G50:G51)</f>
        <v>0</v>
      </c>
      <c r="H49" s="233"/>
      <c r="I49" s="233">
        <f>SUM(I50:I51)</f>
        <v>0</v>
      </c>
      <c r="J49" s="233"/>
      <c r="K49" s="233">
        <f>SUM(K50:K51)</f>
        <v>0</v>
      </c>
      <c r="L49" s="233"/>
      <c r="M49" s="233">
        <f>SUM(M50:M51)</f>
        <v>0</v>
      </c>
      <c r="N49" s="233"/>
      <c r="O49" s="233">
        <f>SUM(O50:O51)</f>
        <v>0</v>
      </c>
      <c r="P49" s="233"/>
      <c r="Q49" s="233">
        <f>SUM(Q50:Q51)</f>
        <v>0.42</v>
      </c>
      <c r="R49" s="233"/>
      <c r="S49" s="233"/>
      <c r="T49" s="233"/>
      <c r="U49" s="233"/>
      <c r="V49" s="233">
        <f>SUM(V50:V51)</f>
        <v>0</v>
      </c>
      <c r="W49" s="233"/>
      <c r="X49" s="233"/>
      <c r="AG49" t="s">
        <v>137</v>
      </c>
    </row>
    <row r="50" spans="1:60" outlineLevel="1" x14ac:dyDescent="0.2">
      <c r="A50" s="240">
        <v>15</v>
      </c>
      <c r="B50" s="241" t="s">
        <v>190</v>
      </c>
      <c r="C50" s="254" t="s">
        <v>191</v>
      </c>
      <c r="D50" s="242" t="s">
        <v>192</v>
      </c>
      <c r="E50" s="243">
        <v>125.52</v>
      </c>
      <c r="F50" s="244"/>
      <c r="G50" s="245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3.3700000000000002E-3</v>
      </c>
      <c r="Q50" s="229">
        <f>ROUND(E50*P50,2)</f>
        <v>0.42</v>
      </c>
      <c r="R50" s="229"/>
      <c r="S50" s="229" t="s">
        <v>141</v>
      </c>
      <c r="T50" s="229" t="s">
        <v>142</v>
      </c>
      <c r="U50" s="229">
        <v>0</v>
      </c>
      <c r="V50" s="229">
        <f>ROUND(E50*U50,2)</f>
        <v>0</v>
      </c>
      <c r="W50" s="229"/>
      <c r="X50" s="229" t="s">
        <v>143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162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6"/>
      <c r="B51" s="227"/>
      <c r="C51" s="255" t="s">
        <v>193</v>
      </c>
      <c r="D51" s="231"/>
      <c r="E51" s="232">
        <v>125.52</v>
      </c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09"/>
      <c r="Z51" s="209"/>
      <c r="AA51" s="209"/>
      <c r="AB51" s="209"/>
      <c r="AC51" s="209"/>
      <c r="AD51" s="209"/>
      <c r="AE51" s="209"/>
      <c r="AF51" s="209"/>
      <c r="AG51" s="209" t="s">
        <v>146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x14ac:dyDescent="0.2">
      <c r="A52" s="234" t="s">
        <v>136</v>
      </c>
      <c r="B52" s="235" t="s">
        <v>101</v>
      </c>
      <c r="C52" s="253" t="s">
        <v>102</v>
      </c>
      <c r="D52" s="236"/>
      <c r="E52" s="237"/>
      <c r="F52" s="238"/>
      <c r="G52" s="239">
        <f>SUMIF(AG53:AG71,"&lt;&gt;NOR",G53:G71)</f>
        <v>0</v>
      </c>
      <c r="H52" s="233"/>
      <c r="I52" s="233">
        <f>SUM(I53:I71)</f>
        <v>0</v>
      </c>
      <c r="J52" s="233"/>
      <c r="K52" s="233">
        <f>SUM(K53:K71)</f>
        <v>0</v>
      </c>
      <c r="L52" s="233"/>
      <c r="M52" s="233">
        <f>SUM(M53:M71)</f>
        <v>0</v>
      </c>
      <c r="N52" s="233"/>
      <c r="O52" s="233">
        <f>SUM(O53:O71)</f>
        <v>0</v>
      </c>
      <c r="P52" s="233"/>
      <c r="Q52" s="233">
        <f>SUM(Q53:Q71)</f>
        <v>0</v>
      </c>
      <c r="R52" s="233"/>
      <c r="S52" s="233"/>
      <c r="T52" s="233"/>
      <c r="U52" s="233"/>
      <c r="V52" s="233">
        <f>SUM(V53:V71)</f>
        <v>0</v>
      </c>
      <c r="W52" s="233"/>
      <c r="X52" s="233"/>
      <c r="AG52" t="s">
        <v>137</v>
      </c>
    </row>
    <row r="53" spans="1:60" outlineLevel="1" x14ac:dyDescent="0.2">
      <c r="A53" s="240">
        <v>16</v>
      </c>
      <c r="B53" s="241" t="s">
        <v>194</v>
      </c>
      <c r="C53" s="254" t="s">
        <v>195</v>
      </c>
      <c r="D53" s="242" t="s">
        <v>196</v>
      </c>
      <c r="E53" s="243">
        <v>15.720660000000001</v>
      </c>
      <c r="F53" s="244"/>
      <c r="G53" s="245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197</v>
      </c>
      <c r="T53" s="229" t="s">
        <v>198</v>
      </c>
      <c r="U53" s="229">
        <v>0</v>
      </c>
      <c r="V53" s="229">
        <f>ROUND(E53*U53,2)</f>
        <v>0</v>
      </c>
      <c r="W53" s="229"/>
      <c r="X53" s="229" t="s">
        <v>143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149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26"/>
      <c r="B54" s="227"/>
      <c r="C54" s="255" t="s">
        <v>199</v>
      </c>
      <c r="D54" s="231"/>
      <c r="E54" s="232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09"/>
      <c r="Z54" s="209"/>
      <c r="AA54" s="209"/>
      <c r="AB54" s="209"/>
      <c r="AC54" s="209"/>
      <c r="AD54" s="209"/>
      <c r="AE54" s="209"/>
      <c r="AF54" s="209"/>
      <c r="AG54" s="209" t="s">
        <v>146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6"/>
      <c r="B55" s="227"/>
      <c r="C55" s="255" t="s">
        <v>200</v>
      </c>
      <c r="D55" s="231"/>
      <c r="E55" s="232">
        <v>5.9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09"/>
      <c r="Z55" s="209"/>
      <c r="AA55" s="209"/>
      <c r="AB55" s="209"/>
      <c r="AC55" s="209"/>
      <c r="AD55" s="209"/>
      <c r="AE55" s="209"/>
      <c r="AF55" s="209"/>
      <c r="AG55" s="209" t="s">
        <v>146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26"/>
      <c r="B56" s="227"/>
      <c r="C56" s="255" t="s">
        <v>201</v>
      </c>
      <c r="D56" s="231"/>
      <c r="E56" s="232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09"/>
      <c r="Z56" s="209"/>
      <c r="AA56" s="209"/>
      <c r="AB56" s="209"/>
      <c r="AC56" s="209"/>
      <c r="AD56" s="209"/>
      <c r="AE56" s="209"/>
      <c r="AF56" s="209"/>
      <c r="AG56" s="209" t="s">
        <v>146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6"/>
      <c r="B57" s="227"/>
      <c r="C57" s="255" t="s">
        <v>202</v>
      </c>
      <c r="D57" s="231"/>
      <c r="E57" s="232">
        <v>9.82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09"/>
      <c r="Z57" s="209"/>
      <c r="AA57" s="209"/>
      <c r="AB57" s="209"/>
      <c r="AC57" s="209"/>
      <c r="AD57" s="209"/>
      <c r="AE57" s="209"/>
      <c r="AF57" s="209"/>
      <c r="AG57" s="209" t="s">
        <v>146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40">
        <v>17</v>
      </c>
      <c r="B58" s="241" t="s">
        <v>203</v>
      </c>
      <c r="C58" s="254" t="s">
        <v>204</v>
      </c>
      <c r="D58" s="242" t="s">
        <v>196</v>
      </c>
      <c r="E58" s="243">
        <v>14.037570000000001</v>
      </c>
      <c r="F58" s="244"/>
      <c r="G58" s="245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141</v>
      </c>
      <c r="T58" s="229" t="s">
        <v>142</v>
      </c>
      <c r="U58" s="229">
        <v>0</v>
      </c>
      <c r="V58" s="229">
        <f>ROUND(E58*U58,2)</f>
        <v>0</v>
      </c>
      <c r="W58" s="229"/>
      <c r="X58" s="229" t="s">
        <v>143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205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6"/>
      <c r="B59" s="227"/>
      <c r="C59" s="255" t="s">
        <v>206</v>
      </c>
      <c r="D59" s="231"/>
      <c r="E59" s="232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09"/>
      <c r="Z59" s="209"/>
      <c r="AA59" s="209"/>
      <c r="AB59" s="209"/>
      <c r="AC59" s="209"/>
      <c r="AD59" s="209"/>
      <c r="AE59" s="209"/>
      <c r="AF59" s="209"/>
      <c r="AG59" s="209" t="s">
        <v>146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6"/>
      <c r="B60" s="227"/>
      <c r="C60" s="255" t="s">
        <v>207</v>
      </c>
      <c r="D60" s="231"/>
      <c r="E60" s="232">
        <v>7.85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09"/>
      <c r="Z60" s="209"/>
      <c r="AA60" s="209"/>
      <c r="AB60" s="209"/>
      <c r="AC60" s="209"/>
      <c r="AD60" s="209"/>
      <c r="AE60" s="209"/>
      <c r="AF60" s="209"/>
      <c r="AG60" s="209" t="s">
        <v>146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6"/>
      <c r="B61" s="227"/>
      <c r="C61" s="255" t="s">
        <v>208</v>
      </c>
      <c r="D61" s="231"/>
      <c r="E61" s="232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09"/>
      <c r="Z61" s="209"/>
      <c r="AA61" s="209"/>
      <c r="AB61" s="209"/>
      <c r="AC61" s="209"/>
      <c r="AD61" s="209"/>
      <c r="AE61" s="209"/>
      <c r="AF61" s="209"/>
      <c r="AG61" s="209" t="s">
        <v>146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6"/>
      <c r="B62" s="227"/>
      <c r="C62" s="255" t="s">
        <v>209</v>
      </c>
      <c r="D62" s="231"/>
      <c r="E62" s="232">
        <v>3.78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09"/>
      <c r="Z62" s="209"/>
      <c r="AA62" s="209"/>
      <c r="AB62" s="209"/>
      <c r="AC62" s="209"/>
      <c r="AD62" s="209"/>
      <c r="AE62" s="209"/>
      <c r="AF62" s="209"/>
      <c r="AG62" s="209" t="s">
        <v>146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6"/>
      <c r="B63" s="227"/>
      <c r="C63" s="255" t="s">
        <v>210</v>
      </c>
      <c r="D63" s="231"/>
      <c r="E63" s="232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09"/>
      <c r="Z63" s="209"/>
      <c r="AA63" s="209"/>
      <c r="AB63" s="209"/>
      <c r="AC63" s="209"/>
      <c r="AD63" s="209"/>
      <c r="AE63" s="209"/>
      <c r="AF63" s="209"/>
      <c r="AG63" s="209" t="s">
        <v>146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6"/>
      <c r="B64" s="227"/>
      <c r="C64" s="255" t="s">
        <v>211</v>
      </c>
      <c r="D64" s="231"/>
      <c r="E64" s="232">
        <v>2.41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09"/>
      <c r="Z64" s="209"/>
      <c r="AA64" s="209"/>
      <c r="AB64" s="209"/>
      <c r="AC64" s="209"/>
      <c r="AD64" s="209"/>
      <c r="AE64" s="209"/>
      <c r="AF64" s="209"/>
      <c r="AG64" s="209" t="s">
        <v>146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46">
        <v>18</v>
      </c>
      <c r="B65" s="247" t="s">
        <v>212</v>
      </c>
      <c r="C65" s="256" t="s">
        <v>213</v>
      </c>
      <c r="D65" s="248" t="s">
        <v>196</v>
      </c>
      <c r="E65" s="249">
        <v>327.00630999999998</v>
      </c>
      <c r="F65" s="250"/>
      <c r="G65" s="251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141</v>
      </c>
      <c r="T65" s="229" t="s">
        <v>142</v>
      </c>
      <c r="U65" s="229">
        <v>0</v>
      </c>
      <c r="V65" s="229">
        <f>ROUND(E65*U65,2)</f>
        <v>0</v>
      </c>
      <c r="W65" s="229"/>
      <c r="X65" s="229" t="s">
        <v>214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215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46">
        <v>19</v>
      </c>
      <c r="B66" s="247" t="s">
        <v>216</v>
      </c>
      <c r="C66" s="256" t="s">
        <v>217</v>
      </c>
      <c r="D66" s="248" t="s">
        <v>196</v>
      </c>
      <c r="E66" s="249">
        <v>981.01892999999995</v>
      </c>
      <c r="F66" s="250"/>
      <c r="G66" s="251">
        <f>ROUND(E66*F66,2)</f>
        <v>0</v>
      </c>
      <c r="H66" s="230"/>
      <c r="I66" s="229">
        <f>ROUND(E66*H66,2)</f>
        <v>0</v>
      </c>
      <c r="J66" s="230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/>
      <c r="S66" s="229" t="s">
        <v>141</v>
      </c>
      <c r="T66" s="229" t="s">
        <v>142</v>
      </c>
      <c r="U66" s="229">
        <v>0</v>
      </c>
      <c r="V66" s="229">
        <f>ROUND(E66*U66,2)</f>
        <v>0</v>
      </c>
      <c r="W66" s="229"/>
      <c r="X66" s="229" t="s">
        <v>214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215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46">
        <v>20</v>
      </c>
      <c r="B67" s="247" t="s">
        <v>218</v>
      </c>
      <c r="C67" s="256" t="s">
        <v>219</v>
      </c>
      <c r="D67" s="248" t="s">
        <v>196</v>
      </c>
      <c r="E67" s="249">
        <v>327.00630999999998</v>
      </c>
      <c r="F67" s="250"/>
      <c r="G67" s="251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141</v>
      </c>
      <c r="T67" s="229" t="s">
        <v>142</v>
      </c>
      <c r="U67" s="229">
        <v>0</v>
      </c>
      <c r="V67" s="229">
        <f>ROUND(E67*U67,2)</f>
        <v>0</v>
      </c>
      <c r="W67" s="229"/>
      <c r="X67" s="229" t="s">
        <v>214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215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46">
        <v>21</v>
      </c>
      <c r="B68" s="247" t="s">
        <v>220</v>
      </c>
      <c r="C68" s="256" t="s">
        <v>221</v>
      </c>
      <c r="D68" s="248" t="s">
        <v>196</v>
      </c>
      <c r="E68" s="249">
        <v>4905.0946400000003</v>
      </c>
      <c r="F68" s="250"/>
      <c r="G68" s="251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29"/>
      <c r="S68" s="229" t="s">
        <v>141</v>
      </c>
      <c r="T68" s="229" t="s">
        <v>142</v>
      </c>
      <c r="U68" s="229">
        <v>0</v>
      </c>
      <c r="V68" s="229">
        <f>ROUND(E68*U68,2)</f>
        <v>0</v>
      </c>
      <c r="W68" s="229"/>
      <c r="X68" s="229" t="s">
        <v>214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215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46">
        <v>22</v>
      </c>
      <c r="B69" s="247" t="s">
        <v>222</v>
      </c>
      <c r="C69" s="256" t="s">
        <v>223</v>
      </c>
      <c r="D69" s="248" t="s">
        <v>196</v>
      </c>
      <c r="E69" s="249">
        <v>327.00630999999998</v>
      </c>
      <c r="F69" s="250"/>
      <c r="G69" s="251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141</v>
      </c>
      <c r="T69" s="229" t="s">
        <v>142</v>
      </c>
      <c r="U69" s="229">
        <v>0</v>
      </c>
      <c r="V69" s="229">
        <f>ROUND(E69*U69,2)</f>
        <v>0</v>
      </c>
      <c r="W69" s="229"/>
      <c r="X69" s="229" t="s">
        <v>214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215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46">
        <v>23</v>
      </c>
      <c r="B70" s="247" t="s">
        <v>224</v>
      </c>
      <c r="C70" s="256" t="s">
        <v>225</v>
      </c>
      <c r="D70" s="248" t="s">
        <v>196</v>
      </c>
      <c r="E70" s="249">
        <v>2943.0567799999999</v>
      </c>
      <c r="F70" s="250"/>
      <c r="G70" s="251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29"/>
      <c r="S70" s="229" t="s">
        <v>141</v>
      </c>
      <c r="T70" s="229" t="s">
        <v>142</v>
      </c>
      <c r="U70" s="229">
        <v>0</v>
      </c>
      <c r="V70" s="229">
        <f>ROUND(E70*U70,2)</f>
        <v>0</v>
      </c>
      <c r="W70" s="229"/>
      <c r="X70" s="229" t="s">
        <v>214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215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40">
        <v>24</v>
      </c>
      <c r="B71" s="241" t="s">
        <v>226</v>
      </c>
      <c r="C71" s="254" t="s">
        <v>227</v>
      </c>
      <c r="D71" s="242" t="s">
        <v>196</v>
      </c>
      <c r="E71" s="243">
        <v>327.00630999999998</v>
      </c>
      <c r="F71" s="244"/>
      <c r="G71" s="245">
        <f>ROUND(E71*F71,2)</f>
        <v>0</v>
      </c>
      <c r="H71" s="230"/>
      <c r="I71" s="229">
        <f>ROUND(E71*H71,2)</f>
        <v>0</v>
      </c>
      <c r="J71" s="230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141</v>
      </c>
      <c r="T71" s="229" t="s">
        <v>142</v>
      </c>
      <c r="U71" s="229">
        <v>0</v>
      </c>
      <c r="V71" s="229">
        <f>ROUND(E71*U71,2)</f>
        <v>0</v>
      </c>
      <c r="W71" s="229"/>
      <c r="X71" s="229" t="s">
        <v>214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215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x14ac:dyDescent="0.2">
      <c r="A72" s="3"/>
      <c r="B72" s="4"/>
      <c r="C72" s="25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123</v>
      </c>
    </row>
    <row r="73" spans="1:60" x14ac:dyDescent="0.2">
      <c r="A73" s="212"/>
      <c r="B73" s="213" t="s">
        <v>31</v>
      </c>
      <c r="C73" s="258"/>
      <c r="D73" s="214"/>
      <c r="E73" s="215"/>
      <c r="F73" s="215"/>
      <c r="G73" s="252">
        <f>G8+G11+G18+G27+G42+G49+G52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228</v>
      </c>
    </row>
    <row r="74" spans="1:60" x14ac:dyDescent="0.2">
      <c r="A74" s="3"/>
      <c r="B74" s="4"/>
      <c r="C74" s="257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3"/>
      <c r="B75" s="4"/>
      <c r="C75" s="257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16" t="s">
        <v>229</v>
      </c>
      <c r="B76" s="216"/>
      <c r="C76" s="259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17"/>
      <c r="B77" s="218"/>
      <c r="C77" s="260"/>
      <c r="D77" s="218"/>
      <c r="E77" s="218"/>
      <c r="F77" s="218"/>
      <c r="G77" s="21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G77" t="s">
        <v>230</v>
      </c>
    </row>
    <row r="78" spans="1:60" x14ac:dyDescent="0.2">
      <c r="A78" s="220"/>
      <c r="B78" s="221"/>
      <c r="C78" s="261"/>
      <c r="D78" s="221"/>
      <c r="E78" s="221"/>
      <c r="F78" s="221"/>
      <c r="G78" s="2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20"/>
      <c r="B79" s="221"/>
      <c r="C79" s="261"/>
      <c r="D79" s="221"/>
      <c r="E79" s="221"/>
      <c r="F79" s="221"/>
      <c r="G79" s="2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20"/>
      <c r="B80" s="221"/>
      <c r="C80" s="261"/>
      <c r="D80" s="221"/>
      <c r="E80" s="221"/>
      <c r="F80" s="221"/>
      <c r="G80" s="2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23"/>
      <c r="B81" s="224"/>
      <c r="C81" s="262"/>
      <c r="D81" s="224"/>
      <c r="E81" s="224"/>
      <c r="F81" s="224"/>
      <c r="G81" s="22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3"/>
      <c r="B82" s="4"/>
      <c r="C82" s="257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C83" s="263"/>
      <c r="D83" s="10"/>
      <c r="AG83" t="s">
        <v>231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76:C76"/>
    <mergeCell ref="A77:G8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7</v>
      </c>
      <c r="B1" s="194"/>
      <c r="C1" s="194"/>
      <c r="D1" s="194"/>
      <c r="E1" s="194"/>
      <c r="F1" s="194"/>
      <c r="G1" s="194"/>
      <c r="AG1" t="s">
        <v>111</v>
      </c>
    </row>
    <row r="2" spans="1:60" ht="24.95" customHeight="1" x14ac:dyDescent="0.2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112</v>
      </c>
    </row>
    <row r="3" spans="1:60" ht="24.95" customHeight="1" x14ac:dyDescent="0.2">
      <c r="A3" s="195" t="s">
        <v>9</v>
      </c>
      <c r="B3" s="49" t="s">
        <v>44</v>
      </c>
      <c r="C3" s="198" t="s">
        <v>45</v>
      </c>
      <c r="D3" s="196"/>
      <c r="E3" s="196"/>
      <c r="F3" s="196"/>
      <c r="G3" s="197"/>
      <c r="AC3" s="174" t="s">
        <v>112</v>
      </c>
      <c r="AG3" t="s">
        <v>113</v>
      </c>
    </row>
    <row r="4" spans="1:60" ht="24.95" customHeight="1" x14ac:dyDescent="0.2">
      <c r="A4" s="199" t="s">
        <v>10</v>
      </c>
      <c r="B4" s="200" t="s">
        <v>47</v>
      </c>
      <c r="C4" s="201" t="s">
        <v>48</v>
      </c>
      <c r="D4" s="202"/>
      <c r="E4" s="202"/>
      <c r="F4" s="202"/>
      <c r="G4" s="203"/>
      <c r="AG4" t="s">
        <v>114</v>
      </c>
    </row>
    <row r="5" spans="1:60" x14ac:dyDescent="0.2">
      <c r="D5" s="10"/>
    </row>
    <row r="6" spans="1:60" ht="38.25" x14ac:dyDescent="0.2">
      <c r="A6" s="205" t="s">
        <v>115</v>
      </c>
      <c r="B6" s="207" t="s">
        <v>116</v>
      </c>
      <c r="C6" s="207" t="s">
        <v>117</v>
      </c>
      <c r="D6" s="206" t="s">
        <v>118</v>
      </c>
      <c r="E6" s="205" t="s">
        <v>119</v>
      </c>
      <c r="F6" s="204" t="s">
        <v>120</v>
      </c>
      <c r="G6" s="205" t="s">
        <v>31</v>
      </c>
      <c r="H6" s="208" t="s">
        <v>32</v>
      </c>
      <c r="I6" s="208" t="s">
        <v>121</v>
      </c>
      <c r="J6" s="208" t="s">
        <v>33</v>
      </c>
      <c r="K6" s="208" t="s">
        <v>122</v>
      </c>
      <c r="L6" s="208" t="s">
        <v>123</v>
      </c>
      <c r="M6" s="208" t="s">
        <v>124</v>
      </c>
      <c r="N6" s="208" t="s">
        <v>125</v>
      </c>
      <c r="O6" s="208" t="s">
        <v>126</v>
      </c>
      <c r="P6" s="208" t="s">
        <v>127</v>
      </c>
      <c r="Q6" s="208" t="s">
        <v>128</v>
      </c>
      <c r="R6" s="208" t="s">
        <v>129</v>
      </c>
      <c r="S6" s="208" t="s">
        <v>130</v>
      </c>
      <c r="T6" s="208" t="s">
        <v>131</v>
      </c>
      <c r="U6" s="208" t="s">
        <v>132</v>
      </c>
      <c r="V6" s="208" t="s">
        <v>133</v>
      </c>
      <c r="W6" s="208" t="s">
        <v>134</v>
      </c>
      <c r="X6" s="208" t="s">
        <v>135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ht="25.5" x14ac:dyDescent="0.2">
      <c r="A8" s="234" t="s">
        <v>136</v>
      </c>
      <c r="B8" s="235" t="s">
        <v>67</v>
      </c>
      <c r="C8" s="253" t="s">
        <v>68</v>
      </c>
      <c r="D8" s="236"/>
      <c r="E8" s="237"/>
      <c r="F8" s="238"/>
      <c r="G8" s="239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3"/>
      <c r="O8" s="233">
        <f>SUM(O9:O12)</f>
        <v>0</v>
      </c>
      <c r="P8" s="233"/>
      <c r="Q8" s="233">
        <f>SUM(Q9:Q12)</f>
        <v>0</v>
      </c>
      <c r="R8" s="233"/>
      <c r="S8" s="233"/>
      <c r="T8" s="233"/>
      <c r="U8" s="233"/>
      <c r="V8" s="233">
        <f>SUM(V9:V12)</f>
        <v>0</v>
      </c>
      <c r="W8" s="233"/>
      <c r="X8" s="233"/>
      <c r="AG8" t="s">
        <v>137</v>
      </c>
    </row>
    <row r="9" spans="1:60" ht="22.5" outlineLevel="1" x14ac:dyDescent="0.2">
      <c r="A9" s="240">
        <v>1</v>
      </c>
      <c r="B9" s="241" t="s">
        <v>232</v>
      </c>
      <c r="C9" s="254" t="s">
        <v>233</v>
      </c>
      <c r="D9" s="242" t="s">
        <v>140</v>
      </c>
      <c r="E9" s="243">
        <v>9.7200000000000006</v>
      </c>
      <c r="F9" s="244"/>
      <c r="G9" s="245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197</v>
      </c>
      <c r="T9" s="229" t="s">
        <v>198</v>
      </c>
      <c r="U9" s="229">
        <v>0</v>
      </c>
      <c r="V9" s="229">
        <f>ROUND(E9*U9,2)</f>
        <v>0</v>
      </c>
      <c r="W9" s="229"/>
      <c r="X9" s="229" t="s">
        <v>143</v>
      </c>
      <c r="Y9" s="209"/>
      <c r="Z9" s="209"/>
      <c r="AA9" s="209"/>
      <c r="AB9" s="209"/>
      <c r="AC9" s="209"/>
      <c r="AD9" s="209"/>
      <c r="AE9" s="209"/>
      <c r="AF9" s="209"/>
      <c r="AG9" s="209" t="s">
        <v>149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33.75" outlineLevel="1" x14ac:dyDescent="0.2">
      <c r="A10" s="226"/>
      <c r="B10" s="227"/>
      <c r="C10" s="255" t="s">
        <v>234</v>
      </c>
      <c r="D10" s="231"/>
      <c r="E10" s="232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09"/>
      <c r="Z10" s="209"/>
      <c r="AA10" s="209"/>
      <c r="AB10" s="209"/>
      <c r="AC10" s="209"/>
      <c r="AD10" s="209"/>
      <c r="AE10" s="209"/>
      <c r="AF10" s="209"/>
      <c r="AG10" s="209" t="s">
        <v>146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6"/>
      <c r="B11" s="227"/>
      <c r="C11" s="255" t="s">
        <v>235</v>
      </c>
      <c r="D11" s="231"/>
      <c r="E11" s="232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09"/>
      <c r="Z11" s="209"/>
      <c r="AA11" s="209"/>
      <c r="AB11" s="209"/>
      <c r="AC11" s="209"/>
      <c r="AD11" s="209"/>
      <c r="AE11" s="209"/>
      <c r="AF11" s="209"/>
      <c r="AG11" s="209" t="s">
        <v>146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26"/>
      <c r="B12" s="227"/>
      <c r="C12" s="255" t="s">
        <v>236</v>
      </c>
      <c r="D12" s="231"/>
      <c r="E12" s="232">
        <v>9.7200000000000006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09"/>
      <c r="Z12" s="209"/>
      <c r="AA12" s="209"/>
      <c r="AB12" s="209"/>
      <c r="AC12" s="209"/>
      <c r="AD12" s="209"/>
      <c r="AE12" s="209"/>
      <c r="AF12" s="209"/>
      <c r="AG12" s="209" t="s">
        <v>146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x14ac:dyDescent="0.2">
      <c r="A13" s="234" t="s">
        <v>136</v>
      </c>
      <c r="B13" s="235" t="s">
        <v>83</v>
      </c>
      <c r="C13" s="253" t="s">
        <v>84</v>
      </c>
      <c r="D13" s="236"/>
      <c r="E13" s="237"/>
      <c r="F13" s="238"/>
      <c r="G13" s="239">
        <f>SUMIF(AG14:AG14,"&lt;&gt;NOR",G14:G14)</f>
        <v>0</v>
      </c>
      <c r="H13" s="233"/>
      <c r="I13" s="233">
        <f>SUM(I14:I14)</f>
        <v>0</v>
      </c>
      <c r="J13" s="233"/>
      <c r="K13" s="233">
        <f>SUM(K14:K14)</f>
        <v>0</v>
      </c>
      <c r="L13" s="233"/>
      <c r="M13" s="233">
        <f>SUM(M14:M14)</f>
        <v>0</v>
      </c>
      <c r="N13" s="233"/>
      <c r="O13" s="233">
        <f>SUM(O14:O14)</f>
        <v>0</v>
      </c>
      <c r="P13" s="233"/>
      <c r="Q13" s="233">
        <f>SUM(Q14:Q14)</f>
        <v>0</v>
      </c>
      <c r="R13" s="233"/>
      <c r="S13" s="233"/>
      <c r="T13" s="233"/>
      <c r="U13" s="233"/>
      <c r="V13" s="233">
        <f>SUM(V14:V14)</f>
        <v>0</v>
      </c>
      <c r="W13" s="233"/>
      <c r="X13" s="233"/>
      <c r="AG13" t="s">
        <v>137</v>
      </c>
    </row>
    <row r="14" spans="1:60" ht="22.5" outlineLevel="1" x14ac:dyDescent="0.2">
      <c r="A14" s="246">
        <v>2</v>
      </c>
      <c r="B14" s="247" t="s">
        <v>237</v>
      </c>
      <c r="C14" s="256" t="s">
        <v>238</v>
      </c>
      <c r="D14" s="248" t="s">
        <v>239</v>
      </c>
      <c r="E14" s="249">
        <v>1</v>
      </c>
      <c r="F14" s="250"/>
      <c r="G14" s="251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197</v>
      </c>
      <c r="T14" s="229" t="s">
        <v>198</v>
      </c>
      <c r="U14" s="229">
        <v>0</v>
      </c>
      <c r="V14" s="229">
        <f>ROUND(E14*U14,2)</f>
        <v>0</v>
      </c>
      <c r="W14" s="229"/>
      <c r="X14" s="229" t="s">
        <v>143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149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x14ac:dyDescent="0.2">
      <c r="A15" s="234" t="s">
        <v>136</v>
      </c>
      <c r="B15" s="235" t="s">
        <v>91</v>
      </c>
      <c r="C15" s="253" t="s">
        <v>92</v>
      </c>
      <c r="D15" s="236"/>
      <c r="E15" s="237"/>
      <c r="F15" s="238"/>
      <c r="G15" s="239">
        <f>SUMIF(AG16:AG22,"&lt;&gt;NOR",G16:G22)</f>
        <v>0</v>
      </c>
      <c r="H15" s="233"/>
      <c r="I15" s="233">
        <f>SUM(I16:I22)</f>
        <v>0</v>
      </c>
      <c r="J15" s="233"/>
      <c r="K15" s="233">
        <f>SUM(K16:K22)</f>
        <v>0</v>
      </c>
      <c r="L15" s="233"/>
      <c r="M15" s="233">
        <f>SUM(M16:M22)</f>
        <v>0</v>
      </c>
      <c r="N15" s="233"/>
      <c r="O15" s="233">
        <f>SUM(O16:O22)</f>
        <v>0</v>
      </c>
      <c r="P15" s="233"/>
      <c r="Q15" s="233">
        <f>SUM(Q16:Q22)</f>
        <v>7.0000000000000007E-2</v>
      </c>
      <c r="R15" s="233"/>
      <c r="S15" s="233"/>
      <c r="T15" s="233"/>
      <c r="U15" s="233"/>
      <c r="V15" s="233">
        <f>SUM(V16:V22)</f>
        <v>24.45</v>
      </c>
      <c r="W15" s="233"/>
      <c r="X15" s="233"/>
      <c r="AG15" t="s">
        <v>137</v>
      </c>
    </row>
    <row r="16" spans="1:60" outlineLevel="1" x14ac:dyDescent="0.2">
      <c r="A16" s="240">
        <v>3</v>
      </c>
      <c r="B16" s="241" t="s">
        <v>240</v>
      </c>
      <c r="C16" s="254" t="s">
        <v>241</v>
      </c>
      <c r="D16" s="242" t="s">
        <v>140</v>
      </c>
      <c r="E16" s="243">
        <v>14.88</v>
      </c>
      <c r="F16" s="244"/>
      <c r="G16" s="245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4.0000000000000003E-5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141</v>
      </c>
      <c r="T16" s="229" t="s">
        <v>142</v>
      </c>
      <c r="U16" s="229">
        <v>1.133</v>
      </c>
      <c r="V16" s="229">
        <f>ROUND(E16*U16,2)</f>
        <v>16.86</v>
      </c>
      <c r="W16" s="229"/>
      <c r="X16" s="229" t="s">
        <v>143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242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26"/>
      <c r="B17" s="227"/>
      <c r="C17" s="255" t="s">
        <v>243</v>
      </c>
      <c r="D17" s="231"/>
      <c r="E17" s="232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09"/>
      <c r="Z17" s="209"/>
      <c r="AA17" s="209"/>
      <c r="AB17" s="209"/>
      <c r="AC17" s="209"/>
      <c r="AD17" s="209"/>
      <c r="AE17" s="209"/>
      <c r="AF17" s="209"/>
      <c r="AG17" s="209" t="s">
        <v>146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26"/>
      <c r="B18" s="227"/>
      <c r="C18" s="255" t="s">
        <v>244</v>
      </c>
      <c r="D18" s="231"/>
      <c r="E18" s="232">
        <v>14.88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09"/>
      <c r="Z18" s="209"/>
      <c r="AA18" s="209"/>
      <c r="AB18" s="209"/>
      <c r="AC18" s="209"/>
      <c r="AD18" s="209"/>
      <c r="AE18" s="209"/>
      <c r="AF18" s="209"/>
      <c r="AG18" s="209" t="s">
        <v>146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40">
        <v>4</v>
      </c>
      <c r="B19" s="241" t="s">
        <v>245</v>
      </c>
      <c r="C19" s="254" t="s">
        <v>246</v>
      </c>
      <c r="D19" s="242" t="s">
        <v>140</v>
      </c>
      <c r="E19" s="243">
        <v>14.88</v>
      </c>
      <c r="F19" s="244"/>
      <c r="G19" s="245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5.0000000000000001E-3</v>
      </c>
      <c r="Q19" s="229">
        <f>ROUND(E19*P19,2)</f>
        <v>7.0000000000000007E-2</v>
      </c>
      <c r="R19" s="229"/>
      <c r="S19" s="229" t="s">
        <v>141</v>
      </c>
      <c r="T19" s="229" t="s">
        <v>142</v>
      </c>
      <c r="U19" s="229">
        <v>0.51</v>
      </c>
      <c r="V19" s="229">
        <f>ROUND(E19*U19,2)</f>
        <v>7.59</v>
      </c>
      <c r="W19" s="229"/>
      <c r="X19" s="229" t="s">
        <v>143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242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22.5" outlineLevel="1" x14ac:dyDescent="0.2">
      <c r="A20" s="226"/>
      <c r="B20" s="227"/>
      <c r="C20" s="255" t="s">
        <v>243</v>
      </c>
      <c r="D20" s="231"/>
      <c r="E20" s="232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09"/>
      <c r="Z20" s="209"/>
      <c r="AA20" s="209"/>
      <c r="AB20" s="209"/>
      <c r="AC20" s="209"/>
      <c r="AD20" s="209"/>
      <c r="AE20" s="209"/>
      <c r="AF20" s="209"/>
      <c r="AG20" s="209" t="s">
        <v>146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6"/>
      <c r="B21" s="227"/>
      <c r="C21" s="255" t="s">
        <v>244</v>
      </c>
      <c r="D21" s="231"/>
      <c r="E21" s="232">
        <v>14.88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09"/>
      <c r="Z21" s="209"/>
      <c r="AA21" s="209"/>
      <c r="AB21" s="209"/>
      <c r="AC21" s="209"/>
      <c r="AD21" s="209"/>
      <c r="AE21" s="209"/>
      <c r="AF21" s="209"/>
      <c r="AG21" s="209" t="s">
        <v>146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26">
        <v>5</v>
      </c>
      <c r="B22" s="227" t="s">
        <v>247</v>
      </c>
      <c r="C22" s="265" t="s">
        <v>248</v>
      </c>
      <c r="D22" s="228" t="s">
        <v>0</v>
      </c>
      <c r="E22" s="264"/>
      <c r="F22" s="230"/>
      <c r="G22" s="229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141</v>
      </c>
      <c r="T22" s="229" t="s">
        <v>142</v>
      </c>
      <c r="U22" s="229">
        <v>0</v>
      </c>
      <c r="V22" s="229">
        <f>ROUND(E22*U22,2)</f>
        <v>0</v>
      </c>
      <c r="W22" s="229"/>
      <c r="X22" s="229" t="s">
        <v>249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250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3"/>
      <c r="B23" s="4"/>
      <c r="C23" s="25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123</v>
      </c>
    </row>
    <row r="24" spans="1:60" x14ac:dyDescent="0.2">
      <c r="A24" s="212"/>
      <c r="B24" s="213" t="s">
        <v>31</v>
      </c>
      <c r="C24" s="258"/>
      <c r="D24" s="214"/>
      <c r="E24" s="215"/>
      <c r="F24" s="215"/>
      <c r="G24" s="252">
        <f>G8+G13+G15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228</v>
      </c>
    </row>
    <row r="25" spans="1:60" x14ac:dyDescent="0.2">
      <c r="A25" s="3"/>
      <c r="B25" s="4"/>
      <c r="C25" s="25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2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16" t="s">
        <v>229</v>
      </c>
      <c r="B27" s="216"/>
      <c r="C27" s="259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17"/>
      <c r="B28" s="218"/>
      <c r="C28" s="260"/>
      <c r="D28" s="218"/>
      <c r="E28" s="218"/>
      <c r="F28" s="218"/>
      <c r="G28" s="2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230</v>
      </c>
    </row>
    <row r="29" spans="1:60" x14ac:dyDescent="0.2">
      <c r="A29" s="220"/>
      <c r="B29" s="221"/>
      <c r="C29" s="261"/>
      <c r="D29" s="221"/>
      <c r="E29" s="221"/>
      <c r="F29" s="221"/>
      <c r="G29" s="22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20"/>
      <c r="B30" s="221"/>
      <c r="C30" s="261"/>
      <c r="D30" s="221"/>
      <c r="E30" s="221"/>
      <c r="F30" s="221"/>
      <c r="G30" s="22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20"/>
      <c r="B31" s="221"/>
      <c r="C31" s="261"/>
      <c r="D31" s="221"/>
      <c r="E31" s="221"/>
      <c r="F31" s="221"/>
      <c r="G31" s="22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23"/>
      <c r="B32" s="224"/>
      <c r="C32" s="262"/>
      <c r="D32" s="224"/>
      <c r="E32" s="224"/>
      <c r="F32" s="224"/>
      <c r="G32" s="2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25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263"/>
      <c r="D34" s="10"/>
      <c r="AG34" t="s">
        <v>231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7</v>
      </c>
      <c r="B1" s="194"/>
      <c r="C1" s="194"/>
      <c r="D1" s="194"/>
      <c r="E1" s="194"/>
      <c r="F1" s="194"/>
      <c r="G1" s="194"/>
      <c r="AG1" t="s">
        <v>111</v>
      </c>
    </row>
    <row r="2" spans="1:60" ht="24.95" customHeight="1" x14ac:dyDescent="0.2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112</v>
      </c>
    </row>
    <row r="3" spans="1:60" ht="24.95" customHeight="1" x14ac:dyDescent="0.2">
      <c r="A3" s="195" t="s">
        <v>9</v>
      </c>
      <c r="B3" s="49" t="s">
        <v>44</v>
      </c>
      <c r="C3" s="198" t="s">
        <v>45</v>
      </c>
      <c r="D3" s="196"/>
      <c r="E3" s="196"/>
      <c r="F3" s="196"/>
      <c r="G3" s="197"/>
      <c r="AC3" s="174" t="s">
        <v>112</v>
      </c>
      <c r="AG3" t="s">
        <v>113</v>
      </c>
    </row>
    <row r="4" spans="1:60" ht="24.95" customHeight="1" x14ac:dyDescent="0.2">
      <c r="A4" s="199" t="s">
        <v>10</v>
      </c>
      <c r="B4" s="200" t="s">
        <v>49</v>
      </c>
      <c r="C4" s="201" t="s">
        <v>50</v>
      </c>
      <c r="D4" s="202"/>
      <c r="E4" s="202"/>
      <c r="F4" s="202"/>
      <c r="G4" s="203"/>
      <c r="AG4" t="s">
        <v>114</v>
      </c>
    </row>
    <row r="5" spans="1:60" x14ac:dyDescent="0.2">
      <c r="D5" s="10"/>
    </row>
    <row r="6" spans="1:60" ht="38.25" x14ac:dyDescent="0.2">
      <c r="A6" s="205" t="s">
        <v>115</v>
      </c>
      <c r="B6" s="207" t="s">
        <v>116</v>
      </c>
      <c r="C6" s="207" t="s">
        <v>117</v>
      </c>
      <c r="D6" s="206" t="s">
        <v>118</v>
      </c>
      <c r="E6" s="205" t="s">
        <v>119</v>
      </c>
      <c r="F6" s="204" t="s">
        <v>120</v>
      </c>
      <c r="G6" s="205" t="s">
        <v>31</v>
      </c>
      <c r="H6" s="208" t="s">
        <v>32</v>
      </c>
      <c r="I6" s="208" t="s">
        <v>121</v>
      </c>
      <c r="J6" s="208" t="s">
        <v>33</v>
      </c>
      <c r="K6" s="208" t="s">
        <v>122</v>
      </c>
      <c r="L6" s="208" t="s">
        <v>123</v>
      </c>
      <c r="M6" s="208" t="s">
        <v>124</v>
      </c>
      <c r="N6" s="208" t="s">
        <v>125</v>
      </c>
      <c r="O6" s="208" t="s">
        <v>126</v>
      </c>
      <c r="P6" s="208" t="s">
        <v>127</v>
      </c>
      <c r="Q6" s="208" t="s">
        <v>128</v>
      </c>
      <c r="R6" s="208" t="s">
        <v>129</v>
      </c>
      <c r="S6" s="208" t="s">
        <v>130</v>
      </c>
      <c r="T6" s="208" t="s">
        <v>131</v>
      </c>
      <c r="U6" s="208" t="s">
        <v>132</v>
      </c>
      <c r="V6" s="208" t="s">
        <v>133</v>
      </c>
      <c r="W6" s="208" t="s">
        <v>134</v>
      </c>
      <c r="X6" s="208" t="s">
        <v>135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34" t="s">
        <v>136</v>
      </c>
      <c r="B8" s="235" t="s">
        <v>59</v>
      </c>
      <c r="C8" s="253" t="s">
        <v>60</v>
      </c>
      <c r="D8" s="236"/>
      <c r="E8" s="237"/>
      <c r="F8" s="238"/>
      <c r="G8" s="239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3"/>
      <c r="O8" s="233">
        <f>SUM(O9:O14)</f>
        <v>1.68</v>
      </c>
      <c r="P8" s="233"/>
      <c r="Q8" s="233">
        <f>SUM(Q9:Q14)</f>
        <v>0</v>
      </c>
      <c r="R8" s="233"/>
      <c r="S8" s="233"/>
      <c r="T8" s="233"/>
      <c r="U8" s="233"/>
      <c r="V8" s="233">
        <f>SUM(V9:V14)</f>
        <v>0</v>
      </c>
      <c r="W8" s="233"/>
      <c r="X8" s="233"/>
      <c r="AG8" t="s">
        <v>137</v>
      </c>
    </row>
    <row r="9" spans="1:60" outlineLevel="1" x14ac:dyDescent="0.2">
      <c r="A9" s="240">
        <v>1</v>
      </c>
      <c r="B9" s="241" t="s">
        <v>251</v>
      </c>
      <c r="C9" s="254" t="s">
        <v>252</v>
      </c>
      <c r="D9" s="242" t="s">
        <v>140</v>
      </c>
      <c r="E9" s="243">
        <v>40.049999999999997</v>
      </c>
      <c r="F9" s="244"/>
      <c r="G9" s="245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3.637E-2</v>
      </c>
      <c r="O9" s="229">
        <f>ROUND(E9*N9,2)</f>
        <v>1.46</v>
      </c>
      <c r="P9" s="229">
        <v>0</v>
      </c>
      <c r="Q9" s="229">
        <f>ROUND(E9*P9,2)</f>
        <v>0</v>
      </c>
      <c r="R9" s="229"/>
      <c r="S9" s="229" t="s">
        <v>141</v>
      </c>
      <c r="T9" s="229" t="s">
        <v>142</v>
      </c>
      <c r="U9" s="229">
        <v>0</v>
      </c>
      <c r="V9" s="229">
        <f>ROUND(E9*U9,2)</f>
        <v>0</v>
      </c>
      <c r="W9" s="229"/>
      <c r="X9" s="229" t="s">
        <v>143</v>
      </c>
      <c r="Y9" s="209"/>
      <c r="Z9" s="209"/>
      <c r="AA9" s="209"/>
      <c r="AB9" s="209"/>
      <c r="AC9" s="209"/>
      <c r="AD9" s="209"/>
      <c r="AE9" s="209"/>
      <c r="AF9" s="209"/>
      <c r="AG9" s="209" t="s">
        <v>149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26"/>
      <c r="B10" s="227"/>
      <c r="C10" s="255" t="s">
        <v>253</v>
      </c>
      <c r="D10" s="231"/>
      <c r="E10" s="232">
        <v>40.049999999999997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09"/>
      <c r="Z10" s="209"/>
      <c r="AA10" s="209"/>
      <c r="AB10" s="209"/>
      <c r="AC10" s="209"/>
      <c r="AD10" s="209"/>
      <c r="AE10" s="209"/>
      <c r="AF10" s="209"/>
      <c r="AG10" s="209" t="s">
        <v>146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46">
        <v>2</v>
      </c>
      <c r="B11" s="247" t="s">
        <v>254</v>
      </c>
      <c r="C11" s="256" t="s">
        <v>255</v>
      </c>
      <c r="D11" s="248" t="s">
        <v>140</v>
      </c>
      <c r="E11" s="249">
        <v>40.049999999999997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141</v>
      </c>
      <c r="T11" s="229" t="s">
        <v>142</v>
      </c>
      <c r="U11" s="229">
        <v>0</v>
      </c>
      <c r="V11" s="229">
        <f>ROUND(E11*U11,2)</f>
        <v>0</v>
      </c>
      <c r="W11" s="229"/>
      <c r="X11" s="229" t="s">
        <v>143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149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46">
        <v>3</v>
      </c>
      <c r="B12" s="247" t="s">
        <v>256</v>
      </c>
      <c r="C12" s="256" t="s">
        <v>257</v>
      </c>
      <c r="D12" s="248" t="s">
        <v>140</v>
      </c>
      <c r="E12" s="249">
        <v>40.049999999999997</v>
      </c>
      <c r="F12" s="250"/>
      <c r="G12" s="251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141</v>
      </c>
      <c r="T12" s="229" t="s">
        <v>142</v>
      </c>
      <c r="U12" s="229">
        <v>0</v>
      </c>
      <c r="V12" s="229">
        <f>ROUND(E12*U12,2)</f>
        <v>0</v>
      </c>
      <c r="W12" s="229"/>
      <c r="X12" s="229" t="s">
        <v>143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149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40">
        <v>4</v>
      </c>
      <c r="B13" s="241" t="s">
        <v>258</v>
      </c>
      <c r="C13" s="254" t="s">
        <v>259</v>
      </c>
      <c r="D13" s="242" t="s">
        <v>140</v>
      </c>
      <c r="E13" s="243">
        <v>40.049999999999997</v>
      </c>
      <c r="F13" s="244"/>
      <c r="G13" s="245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5.5199999999999997E-3</v>
      </c>
      <c r="O13" s="229">
        <f>ROUND(E13*N13,2)</f>
        <v>0.22</v>
      </c>
      <c r="P13" s="229">
        <v>0</v>
      </c>
      <c r="Q13" s="229">
        <f>ROUND(E13*P13,2)</f>
        <v>0</v>
      </c>
      <c r="R13" s="229"/>
      <c r="S13" s="229" t="s">
        <v>141</v>
      </c>
      <c r="T13" s="229" t="s">
        <v>142</v>
      </c>
      <c r="U13" s="229">
        <v>0</v>
      </c>
      <c r="V13" s="229">
        <f>ROUND(E13*U13,2)</f>
        <v>0</v>
      </c>
      <c r="W13" s="229"/>
      <c r="X13" s="229" t="s">
        <v>143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149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26"/>
      <c r="B14" s="227"/>
      <c r="C14" s="255" t="s">
        <v>253</v>
      </c>
      <c r="D14" s="231"/>
      <c r="E14" s="232">
        <v>40.049999999999997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09"/>
      <c r="Z14" s="209"/>
      <c r="AA14" s="209"/>
      <c r="AB14" s="209"/>
      <c r="AC14" s="209"/>
      <c r="AD14" s="209"/>
      <c r="AE14" s="209"/>
      <c r="AF14" s="209"/>
      <c r="AG14" s="209" t="s">
        <v>146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5.5" x14ac:dyDescent="0.2">
      <c r="A15" s="234" t="s">
        <v>136</v>
      </c>
      <c r="B15" s="235" t="s">
        <v>67</v>
      </c>
      <c r="C15" s="253" t="s">
        <v>68</v>
      </c>
      <c r="D15" s="236"/>
      <c r="E15" s="237"/>
      <c r="F15" s="238"/>
      <c r="G15" s="239">
        <f>SUMIF(AG16:AG16,"&lt;&gt;NOR",G16:G16)</f>
        <v>0</v>
      </c>
      <c r="H15" s="233"/>
      <c r="I15" s="233">
        <f>SUM(I16:I16)</f>
        <v>0</v>
      </c>
      <c r="J15" s="233"/>
      <c r="K15" s="233">
        <f>SUM(K16:K16)</f>
        <v>0</v>
      </c>
      <c r="L15" s="233"/>
      <c r="M15" s="233">
        <f>SUM(M16:M16)</f>
        <v>0</v>
      </c>
      <c r="N15" s="233"/>
      <c r="O15" s="233">
        <f>SUM(O16:O16)</f>
        <v>0</v>
      </c>
      <c r="P15" s="233"/>
      <c r="Q15" s="233">
        <f>SUM(Q16:Q16)</f>
        <v>0</v>
      </c>
      <c r="R15" s="233"/>
      <c r="S15" s="233"/>
      <c r="T15" s="233"/>
      <c r="U15" s="233"/>
      <c r="V15" s="233">
        <f>SUM(V16:V16)</f>
        <v>0</v>
      </c>
      <c r="W15" s="233"/>
      <c r="X15" s="233"/>
      <c r="AG15" t="s">
        <v>137</v>
      </c>
    </row>
    <row r="16" spans="1:60" outlineLevel="1" x14ac:dyDescent="0.2">
      <c r="A16" s="246">
        <v>5</v>
      </c>
      <c r="B16" s="247" t="s">
        <v>232</v>
      </c>
      <c r="C16" s="256" t="s">
        <v>260</v>
      </c>
      <c r="D16" s="248" t="s">
        <v>261</v>
      </c>
      <c r="E16" s="249">
        <v>1</v>
      </c>
      <c r="F16" s="250"/>
      <c r="G16" s="251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197</v>
      </c>
      <c r="T16" s="229" t="s">
        <v>198</v>
      </c>
      <c r="U16" s="229">
        <v>0</v>
      </c>
      <c r="V16" s="229">
        <f>ROUND(E16*U16,2)</f>
        <v>0</v>
      </c>
      <c r="W16" s="229"/>
      <c r="X16" s="229" t="s">
        <v>143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149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x14ac:dyDescent="0.2">
      <c r="A17" s="234" t="s">
        <v>136</v>
      </c>
      <c r="B17" s="235" t="s">
        <v>69</v>
      </c>
      <c r="C17" s="253" t="s">
        <v>70</v>
      </c>
      <c r="D17" s="236"/>
      <c r="E17" s="237"/>
      <c r="F17" s="238"/>
      <c r="G17" s="239">
        <f>SUMIF(AG18:AG23,"&lt;&gt;NOR",G18:G23)</f>
        <v>0</v>
      </c>
      <c r="H17" s="233"/>
      <c r="I17" s="233">
        <f>SUM(I18:I23)</f>
        <v>0</v>
      </c>
      <c r="J17" s="233"/>
      <c r="K17" s="233">
        <f>SUM(K18:K23)</f>
        <v>0</v>
      </c>
      <c r="L17" s="233"/>
      <c r="M17" s="233">
        <f>SUM(M18:M23)</f>
        <v>0</v>
      </c>
      <c r="N17" s="233"/>
      <c r="O17" s="233">
        <f>SUM(O18:O23)</f>
        <v>0.03</v>
      </c>
      <c r="P17" s="233"/>
      <c r="Q17" s="233">
        <f>SUM(Q18:Q23)</f>
        <v>16.149999999999999</v>
      </c>
      <c r="R17" s="233"/>
      <c r="S17" s="233"/>
      <c r="T17" s="233"/>
      <c r="U17" s="233"/>
      <c r="V17" s="233">
        <f>SUM(V18:V23)</f>
        <v>0</v>
      </c>
      <c r="W17" s="233"/>
      <c r="X17" s="233"/>
      <c r="AG17" t="s">
        <v>137</v>
      </c>
    </row>
    <row r="18" spans="1:60" outlineLevel="1" x14ac:dyDescent="0.2">
      <c r="A18" s="246">
        <v>6</v>
      </c>
      <c r="B18" s="247" t="s">
        <v>262</v>
      </c>
      <c r="C18" s="256" t="s">
        <v>263</v>
      </c>
      <c r="D18" s="248" t="s">
        <v>239</v>
      </c>
      <c r="E18" s="249">
        <v>1</v>
      </c>
      <c r="F18" s="250"/>
      <c r="G18" s="251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197</v>
      </c>
      <c r="T18" s="229" t="s">
        <v>198</v>
      </c>
      <c r="U18" s="229">
        <v>0</v>
      </c>
      <c r="V18" s="229">
        <f>ROUND(E18*U18,2)</f>
        <v>0</v>
      </c>
      <c r="W18" s="229"/>
      <c r="X18" s="229" t="s">
        <v>143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149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46">
        <v>7</v>
      </c>
      <c r="B19" s="247" t="s">
        <v>264</v>
      </c>
      <c r="C19" s="256" t="s">
        <v>265</v>
      </c>
      <c r="D19" s="248" t="s">
        <v>239</v>
      </c>
      <c r="E19" s="249">
        <v>16</v>
      </c>
      <c r="F19" s="250"/>
      <c r="G19" s="251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3.0300000000000001E-3</v>
      </c>
      <c r="Q19" s="229">
        <f>ROUND(E19*P19,2)</f>
        <v>0.05</v>
      </c>
      <c r="R19" s="229"/>
      <c r="S19" s="229" t="s">
        <v>197</v>
      </c>
      <c r="T19" s="229" t="s">
        <v>198</v>
      </c>
      <c r="U19" s="229">
        <v>0</v>
      </c>
      <c r="V19" s="229">
        <f>ROUND(E19*U19,2)</f>
        <v>0</v>
      </c>
      <c r="W19" s="229"/>
      <c r="X19" s="229" t="s">
        <v>143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149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40">
        <v>8</v>
      </c>
      <c r="B20" s="241" t="s">
        <v>266</v>
      </c>
      <c r="C20" s="254" t="s">
        <v>267</v>
      </c>
      <c r="D20" s="242" t="s">
        <v>268</v>
      </c>
      <c r="E20" s="243">
        <v>10.012499999999999</v>
      </c>
      <c r="F20" s="244"/>
      <c r="G20" s="245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3.0999999999999999E-3</v>
      </c>
      <c r="O20" s="229">
        <f>ROUND(E20*N20,2)</f>
        <v>0.03</v>
      </c>
      <c r="P20" s="229">
        <v>1.6</v>
      </c>
      <c r="Q20" s="229">
        <f>ROUND(E20*P20,2)</f>
        <v>16.02</v>
      </c>
      <c r="R20" s="229"/>
      <c r="S20" s="229" t="s">
        <v>141</v>
      </c>
      <c r="T20" s="229" t="s">
        <v>142</v>
      </c>
      <c r="U20" s="229">
        <v>0</v>
      </c>
      <c r="V20" s="229">
        <f>ROUND(E20*U20,2)</f>
        <v>0</v>
      </c>
      <c r="W20" s="229"/>
      <c r="X20" s="229" t="s">
        <v>143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149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6"/>
      <c r="B21" s="227"/>
      <c r="C21" s="255" t="s">
        <v>269</v>
      </c>
      <c r="D21" s="231"/>
      <c r="E21" s="232">
        <v>10.01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09"/>
      <c r="Z21" s="209"/>
      <c r="AA21" s="209"/>
      <c r="AB21" s="209"/>
      <c r="AC21" s="209"/>
      <c r="AD21" s="209"/>
      <c r="AE21" s="209"/>
      <c r="AF21" s="209"/>
      <c r="AG21" s="209" t="s">
        <v>146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46">
        <v>9</v>
      </c>
      <c r="B22" s="247" t="s">
        <v>270</v>
      </c>
      <c r="C22" s="256" t="s">
        <v>271</v>
      </c>
      <c r="D22" s="248" t="s">
        <v>192</v>
      </c>
      <c r="E22" s="249">
        <v>9</v>
      </c>
      <c r="F22" s="250"/>
      <c r="G22" s="251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4.6000000000000001E-4</v>
      </c>
      <c r="Q22" s="229">
        <f>ROUND(E22*P22,2)</f>
        <v>0</v>
      </c>
      <c r="R22" s="229"/>
      <c r="S22" s="229" t="s">
        <v>141</v>
      </c>
      <c r="T22" s="229" t="s">
        <v>142</v>
      </c>
      <c r="U22" s="229">
        <v>0</v>
      </c>
      <c r="V22" s="229">
        <f>ROUND(E22*U22,2)</f>
        <v>0</v>
      </c>
      <c r="W22" s="229"/>
      <c r="X22" s="229" t="s">
        <v>143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149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46">
        <v>10</v>
      </c>
      <c r="B23" s="247" t="s">
        <v>272</v>
      </c>
      <c r="C23" s="256" t="s">
        <v>273</v>
      </c>
      <c r="D23" s="248" t="s">
        <v>192</v>
      </c>
      <c r="E23" s="249">
        <v>2.2000000000000002</v>
      </c>
      <c r="F23" s="250"/>
      <c r="G23" s="251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3.6999999999999998E-2</v>
      </c>
      <c r="Q23" s="229">
        <f>ROUND(E23*P23,2)</f>
        <v>0.08</v>
      </c>
      <c r="R23" s="229"/>
      <c r="S23" s="229" t="s">
        <v>141</v>
      </c>
      <c r="T23" s="229" t="s">
        <v>142</v>
      </c>
      <c r="U23" s="229">
        <v>0</v>
      </c>
      <c r="V23" s="229">
        <f>ROUND(E23*U23,2)</f>
        <v>0</v>
      </c>
      <c r="W23" s="229"/>
      <c r="X23" s="229" t="s">
        <v>143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149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x14ac:dyDescent="0.2">
      <c r="A24" s="234" t="s">
        <v>136</v>
      </c>
      <c r="B24" s="235" t="s">
        <v>81</v>
      </c>
      <c r="C24" s="253" t="s">
        <v>82</v>
      </c>
      <c r="D24" s="236"/>
      <c r="E24" s="237"/>
      <c r="F24" s="238"/>
      <c r="G24" s="239">
        <f>SUMIF(AG25:AG25,"&lt;&gt;NOR",G25:G25)</f>
        <v>0</v>
      </c>
      <c r="H24" s="233"/>
      <c r="I24" s="233">
        <f>SUM(I25:I25)</f>
        <v>0</v>
      </c>
      <c r="J24" s="233"/>
      <c r="K24" s="233">
        <f>SUM(K25:K25)</f>
        <v>0</v>
      </c>
      <c r="L24" s="233"/>
      <c r="M24" s="233">
        <f>SUM(M25:M25)</f>
        <v>0</v>
      </c>
      <c r="N24" s="233"/>
      <c r="O24" s="233">
        <f>SUM(O25:O25)</f>
        <v>0</v>
      </c>
      <c r="P24" s="233"/>
      <c r="Q24" s="233">
        <f>SUM(Q25:Q25)</f>
        <v>0.06</v>
      </c>
      <c r="R24" s="233"/>
      <c r="S24" s="233"/>
      <c r="T24" s="233"/>
      <c r="U24" s="233"/>
      <c r="V24" s="233">
        <f>SUM(V25:V25)</f>
        <v>0</v>
      </c>
      <c r="W24" s="233"/>
      <c r="X24" s="233"/>
      <c r="AG24" t="s">
        <v>137</v>
      </c>
    </row>
    <row r="25" spans="1:60" outlineLevel="1" x14ac:dyDescent="0.2">
      <c r="A25" s="246">
        <v>11</v>
      </c>
      <c r="B25" s="247" t="s">
        <v>274</v>
      </c>
      <c r="C25" s="256" t="s">
        <v>275</v>
      </c>
      <c r="D25" s="248" t="s">
        <v>239</v>
      </c>
      <c r="E25" s="249">
        <v>3</v>
      </c>
      <c r="F25" s="250"/>
      <c r="G25" s="251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2.0109999999999999E-2</v>
      </c>
      <c r="Q25" s="229">
        <f>ROUND(E25*P25,2)</f>
        <v>0.06</v>
      </c>
      <c r="R25" s="229"/>
      <c r="S25" s="229" t="s">
        <v>141</v>
      </c>
      <c r="T25" s="229" t="s">
        <v>142</v>
      </c>
      <c r="U25" s="229">
        <v>0</v>
      </c>
      <c r="V25" s="229">
        <f>ROUND(E25*U25,2)</f>
        <v>0</v>
      </c>
      <c r="W25" s="229"/>
      <c r="X25" s="229" t="s">
        <v>143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162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">
      <c r="A26" s="234" t="s">
        <v>136</v>
      </c>
      <c r="B26" s="235" t="s">
        <v>101</v>
      </c>
      <c r="C26" s="253" t="s">
        <v>102</v>
      </c>
      <c r="D26" s="236"/>
      <c r="E26" s="237"/>
      <c r="F26" s="238"/>
      <c r="G26" s="239">
        <f>SUMIF(AG27:AG33,"&lt;&gt;NOR",G27:G33)</f>
        <v>0</v>
      </c>
      <c r="H26" s="233"/>
      <c r="I26" s="233">
        <f>SUM(I27:I33)</f>
        <v>0</v>
      </c>
      <c r="J26" s="233"/>
      <c r="K26" s="233">
        <f>SUM(K27:K33)</f>
        <v>0</v>
      </c>
      <c r="L26" s="233"/>
      <c r="M26" s="233">
        <f>SUM(M27:M33)</f>
        <v>0</v>
      </c>
      <c r="N26" s="233"/>
      <c r="O26" s="233">
        <f>SUM(O27:O33)</f>
        <v>0</v>
      </c>
      <c r="P26" s="233"/>
      <c r="Q26" s="233">
        <f>SUM(Q27:Q33)</f>
        <v>0</v>
      </c>
      <c r="R26" s="233"/>
      <c r="S26" s="233"/>
      <c r="T26" s="233"/>
      <c r="U26" s="233"/>
      <c r="V26" s="233">
        <f>SUM(V27:V33)</f>
        <v>0</v>
      </c>
      <c r="W26" s="233"/>
      <c r="X26" s="233"/>
      <c r="AG26" t="s">
        <v>137</v>
      </c>
    </row>
    <row r="27" spans="1:60" outlineLevel="1" x14ac:dyDescent="0.2">
      <c r="A27" s="246">
        <v>12</v>
      </c>
      <c r="B27" s="247" t="s">
        <v>212</v>
      </c>
      <c r="C27" s="256" t="s">
        <v>213</v>
      </c>
      <c r="D27" s="248" t="s">
        <v>196</v>
      </c>
      <c r="E27" s="249">
        <v>16.21435</v>
      </c>
      <c r="F27" s="250"/>
      <c r="G27" s="251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/>
      <c r="S27" s="229" t="s">
        <v>141</v>
      </c>
      <c r="T27" s="229" t="s">
        <v>142</v>
      </c>
      <c r="U27" s="229">
        <v>0</v>
      </c>
      <c r="V27" s="229">
        <f>ROUND(E27*U27,2)</f>
        <v>0</v>
      </c>
      <c r="W27" s="229"/>
      <c r="X27" s="229" t="s">
        <v>214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215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46">
        <v>13</v>
      </c>
      <c r="B28" s="247" t="s">
        <v>216</v>
      </c>
      <c r="C28" s="256" t="s">
        <v>217</v>
      </c>
      <c r="D28" s="248" t="s">
        <v>196</v>
      </c>
      <c r="E28" s="249">
        <v>48.643050000000002</v>
      </c>
      <c r="F28" s="250"/>
      <c r="G28" s="251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/>
      <c r="S28" s="229" t="s">
        <v>141</v>
      </c>
      <c r="T28" s="229" t="s">
        <v>142</v>
      </c>
      <c r="U28" s="229">
        <v>0</v>
      </c>
      <c r="V28" s="229">
        <f>ROUND(E28*U28,2)</f>
        <v>0</v>
      </c>
      <c r="W28" s="229"/>
      <c r="X28" s="229" t="s">
        <v>214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215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46">
        <v>14</v>
      </c>
      <c r="B29" s="247" t="s">
        <v>218</v>
      </c>
      <c r="C29" s="256" t="s">
        <v>219</v>
      </c>
      <c r="D29" s="248" t="s">
        <v>196</v>
      </c>
      <c r="E29" s="249">
        <v>16.21435</v>
      </c>
      <c r="F29" s="250"/>
      <c r="G29" s="251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141</v>
      </c>
      <c r="T29" s="229" t="s">
        <v>142</v>
      </c>
      <c r="U29" s="229">
        <v>0</v>
      </c>
      <c r="V29" s="229">
        <f>ROUND(E29*U29,2)</f>
        <v>0</v>
      </c>
      <c r="W29" s="229"/>
      <c r="X29" s="229" t="s">
        <v>214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215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46">
        <v>15</v>
      </c>
      <c r="B30" s="247" t="s">
        <v>220</v>
      </c>
      <c r="C30" s="256" t="s">
        <v>221</v>
      </c>
      <c r="D30" s="248" t="s">
        <v>196</v>
      </c>
      <c r="E30" s="249">
        <v>243.21525</v>
      </c>
      <c r="F30" s="250"/>
      <c r="G30" s="251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141</v>
      </c>
      <c r="T30" s="229" t="s">
        <v>142</v>
      </c>
      <c r="U30" s="229">
        <v>0</v>
      </c>
      <c r="V30" s="229">
        <f>ROUND(E30*U30,2)</f>
        <v>0</v>
      </c>
      <c r="W30" s="229"/>
      <c r="X30" s="229" t="s">
        <v>214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215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46">
        <v>16</v>
      </c>
      <c r="B31" s="247" t="s">
        <v>222</v>
      </c>
      <c r="C31" s="256" t="s">
        <v>223</v>
      </c>
      <c r="D31" s="248" t="s">
        <v>196</v>
      </c>
      <c r="E31" s="249">
        <v>16.21435</v>
      </c>
      <c r="F31" s="250"/>
      <c r="G31" s="251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141</v>
      </c>
      <c r="T31" s="229" t="s">
        <v>142</v>
      </c>
      <c r="U31" s="229">
        <v>0</v>
      </c>
      <c r="V31" s="229">
        <f>ROUND(E31*U31,2)</f>
        <v>0</v>
      </c>
      <c r="W31" s="229"/>
      <c r="X31" s="229" t="s">
        <v>214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215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46">
        <v>17</v>
      </c>
      <c r="B32" s="247" t="s">
        <v>224</v>
      </c>
      <c r="C32" s="256" t="s">
        <v>225</v>
      </c>
      <c r="D32" s="248" t="s">
        <v>196</v>
      </c>
      <c r="E32" s="249">
        <v>145.92914999999999</v>
      </c>
      <c r="F32" s="250"/>
      <c r="G32" s="251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141</v>
      </c>
      <c r="T32" s="229" t="s">
        <v>142</v>
      </c>
      <c r="U32" s="229">
        <v>0</v>
      </c>
      <c r="V32" s="229">
        <f>ROUND(E32*U32,2)</f>
        <v>0</v>
      </c>
      <c r="W32" s="229"/>
      <c r="X32" s="229" t="s">
        <v>214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215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46">
        <v>18</v>
      </c>
      <c r="B33" s="247" t="s">
        <v>226</v>
      </c>
      <c r="C33" s="256" t="s">
        <v>227</v>
      </c>
      <c r="D33" s="248" t="s">
        <v>196</v>
      </c>
      <c r="E33" s="249">
        <v>16.21435</v>
      </c>
      <c r="F33" s="250"/>
      <c r="G33" s="251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29"/>
      <c r="S33" s="229" t="s">
        <v>141</v>
      </c>
      <c r="T33" s="229" t="s">
        <v>142</v>
      </c>
      <c r="U33" s="229">
        <v>0</v>
      </c>
      <c r="V33" s="229">
        <f>ROUND(E33*U33,2)</f>
        <v>0</v>
      </c>
      <c r="W33" s="229"/>
      <c r="X33" s="229" t="s">
        <v>214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215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x14ac:dyDescent="0.2">
      <c r="A34" s="234" t="s">
        <v>136</v>
      </c>
      <c r="B34" s="235" t="s">
        <v>103</v>
      </c>
      <c r="C34" s="253" t="s">
        <v>104</v>
      </c>
      <c r="D34" s="236"/>
      <c r="E34" s="237"/>
      <c r="F34" s="238"/>
      <c r="G34" s="239">
        <f>SUMIF(AG35:AG36,"&lt;&gt;NOR",G35:G36)</f>
        <v>0</v>
      </c>
      <c r="H34" s="233"/>
      <c r="I34" s="233">
        <f>SUM(I35:I36)</f>
        <v>0</v>
      </c>
      <c r="J34" s="233"/>
      <c r="K34" s="233">
        <f>SUM(K35:K36)</f>
        <v>0</v>
      </c>
      <c r="L34" s="233"/>
      <c r="M34" s="233">
        <f>SUM(M35:M36)</f>
        <v>0</v>
      </c>
      <c r="N34" s="233"/>
      <c r="O34" s="233">
        <f>SUM(O35:O36)</f>
        <v>0</v>
      </c>
      <c r="P34" s="233"/>
      <c r="Q34" s="233">
        <f>SUM(Q35:Q36)</f>
        <v>0</v>
      </c>
      <c r="R34" s="233"/>
      <c r="S34" s="233"/>
      <c r="T34" s="233"/>
      <c r="U34" s="233"/>
      <c r="V34" s="233">
        <f>SUM(V35:V36)</f>
        <v>0</v>
      </c>
      <c r="W34" s="233"/>
      <c r="X34" s="233"/>
      <c r="AG34" t="s">
        <v>137</v>
      </c>
    </row>
    <row r="35" spans="1:60" outlineLevel="1" x14ac:dyDescent="0.2">
      <c r="A35" s="240">
        <v>19</v>
      </c>
      <c r="B35" s="241" t="s">
        <v>276</v>
      </c>
      <c r="C35" s="254" t="s">
        <v>277</v>
      </c>
      <c r="D35" s="242" t="s">
        <v>192</v>
      </c>
      <c r="E35" s="243">
        <v>213.12</v>
      </c>
      <c r="F35" s="244"/>
      <c r="G35" s="245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197</v>
      </c>
      <c r="T35" s="229" t="s">
        <v>198</v>
      </c>
      <c r="U35" s="229">
        <v>0</v>
      </c>
      <c r="V35" s="229">
        <f>ROUND(E35*U35,2)</f>
        <v>0</v>
      </c>
      <c r="W35" s="229"/>
      <c r="X35" s="229" t="s">
        <v>143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149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6"/>
      <c r="B36" s="227"/>
      <c r="C36" s="255" t="s">
        <v>278</v>
      </c>
      <c r="D36" s="231"/>
      <c r="E36" s="232">
        <v>213.12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09"/>
      <c r="Z36" s="209"/>
      <c r="AA36" s="209"/>
      <c r="AB36" s="209"/>
      <c r="AC36" s="209"/>
      <c r="AD36" s="209"/>
      <c r="AE36" s="209"/>
      <c r="AF36" s="209"/>
      <c r="AG36" s="209" t="s">
        <v>146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x14ac:dyDescent="0.2">
      <c r="A37" s="3"/>
      <c r="B37" s="4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123</v>
      </c>
    </row>
    <row r="38" spans="1:60" x14ac:dyDescent="0.2">
      <c r="A38" s="212"/>
      <c r="B38" s="213" t="s">
        <v>31</v>
      </c>
      <c r="C38" s="258"/>
      <c r="D38" s="214"/>
      <c r="E38" s="215"/>
      <c r="F38" s="215"/>
      <c r="G38" s="252">
        <f>G8+G15+G17+G24+G26+G34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228</v>
      </c>
    </row>
    <row r="39" spans="1:60" x14ac:dyDescent="0.2">
      <c r="A39" s="3"/>
      <c r="B39" s="4"/>
      <c r="C39" s="25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 x14ac:dyDescent="0.2">
      <c r="A40" s="3"/>
      <c r="B40" s="4"/>
      <c r="C40" s="25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A41" s="216" t="s">
        <v>229</v>
      </c>
      <c r="B41" s="216"/>
      <c r="C41" s="259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17"/>
      <c r="B42" s="218"/>
      <c r="C42" s="260"/>
      <c r="D42" s="218"/>
      <c r="E42" s="218"/>
      <c r="F42" s="218"/>
      <c r="G42" s="21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G42" t="s">
        <v>230</v>
      </c>
    </row>
    <row r="43" spans="1:60" x14ac:dyDescent="0.2">
      <c r="A43" s="220"/>
      <c r="B43" s="221"/>
      <c r="C43" s="261"/>
      <c r="D43" s="221"/>
      <c r="E43" s="221"/>
      <c r="F43" s="221"/>
      <c r="G43" s="22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220"/>
      <c r="B44" s="221"/>
      <c r="C44" s="261"/>
      <c r="D44" s="221"/>
      <c r="E44" s="221"/>
      <c r="F44" s="221"/>
      <c r="G44" s="22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20"/>
      <c r="B45" s="221"/>
      <c r="C45" s="261"/>
      <c r="D45" s="221"/>
      <c r="E45" s="221"/>
      <c r="F45" s="221"/>
      <c r="G45" s="22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23"/>
      <c r="B46" s="224"/>
      <c r="C46" s="262"/>
      <c r="D46" s="224"/>
      <c r="E46" s="224"/>
      <c r="F46" s="224"/>
      <c r="G46" s="22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3"/>
      <c r="B47" s="4"/>
      <c r="C47" s="25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C48" s="263"/>
      <c r="D48" s="10"/>
      <c r="AG48" t="s">
        <v>231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41:C41"/>
    <mergeCell ref="A42:G4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81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7</v>
      </c>
      <c r="B1" s="194"/>
      <c r="C1" s="194"/>
      <c r="D1" s="194"/>
      <c r="E1" s="194"/>
      <c r="F1" s="194"/>
      <c r="G1" s="194"/>
      <c r="AG1" t="s">
        <v>111</v>
      </c>
    </row>
    <row r="2" spans="1:60" ht="24.95" customHeight="1" x14ac:dyDescent="0.2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112</v>
      </c>
    </row>
    <row r="3" spans="1:60" ht="24.95" customHeight="1" x14ac:dyDescent="0.2">
      <c r="A3" s="195" t="s">
        <v>9</v>
      </c>
      <c r="B3" s="49" t="s">
        <v>47</v>
      </c>
      <c r="C3" s="198" t="s">
        <v>51</v>
      </c>
      <c r="D3" s="196"/>
      <c r="E3" s="196"/>
      <c r="F3" s="196"/>
      <c r="G3" s="197"/>
      <c r="AC3" s="174" t="s">
        <v>112</v>
      </c>
      <c r="AG3" t="s">
        <v>113</v>
      </c>
    </row>
    <row r="4" spans="1:60" ht="24.95" customHeight="1" x14ac:dyDescent="0.2">
      <c r="A4" s="199" t="s">
        <v>10</v>
      </c>
      <c r="B4" s="200" t="s">
        <v>44</v>
      </c>
      <c r="C4" s="201" t="s">
        <v>52</v>
      </c>
      <c r="D4" s="202"/>
      <c r="E4" s="202"/>
      <c r="F4" s="202"/>
      <c r="G4" s="203"/>
      <c r="AG4" t="s">
        <v>114</v>
      </c>
    </row>
    <row r="5" spans="1:60" x14ac:dyDescent="0.2">
      <c r="D5" s="10"/>
    </row>
    <row r="6" spans="1:60" ht="38.25" x14ac:dyDescent="0.2">
      <c r="A6" s="205" t="s">
        <v>115</v>
      </c>
      <c r="B6" s="207" t="s">
        <v>116</v>
      </c>
      <c r="C6" s="207" t="s">
        <v>117</v>
      </c>
      <c r="D6" s="206" t="s">
        <v>118</v>
      </c>
      <c r="E6" s="205" t="s">
        <v>119</v>
      </c>
      <c r="F6" s="204" t="s">
        <v>120</v>
      </c>
      <c r="G6" s="205" t="s">
        <v>31</v>
      </c>
      <c r="H6" s="208" t="s">
        <v>32</v>
      </c>
      <c r="I6" s="208" t="s">
        <v>121</v>
      </c>
      <c r="J6" s="208" t="s">
        <v>33</v>
      </c>
      <c r="K6" s="208" t="s">
        <v>122</v>
      </c>
      <c r="L6" s="208" t="s">
        <v>123</v>
      </c>
      <c r="M6" s="208" t="s">
        <v>124</v>
      </c>
      <c r="N6" s="208" t="s">
        <v>125</v>
      </c>
      <c r="O6" s="208" t="s">
        <v>126</v>
      </c>
      <c r="P6" s="208" t="s">
        <v>127</v>
      </c>
      <c r="Q6" s="208" t="s">
        <v>128</v>
      </c>
      <c r="R6" s="208" t="s">
        <v>129</v>
      </c>
      <c r="S6" s="208" t="s">
        <v>130</v>
      </c>
      <c r="T6" s="208" t="s">
        <v>131</v>
      </c>
      <c r="U6" s="208" t="s">
        <v>132</v>
      </c>
      <c r="V6" s="208" t="s">
        <v>133</v>
      </c>
      <c r="W6" s="208" t="s">
        <v>134</v>
      </c>
      <c r="X6" s="208" t="s">
        <v>135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34" t="s">
        <v>136</v>
      </c>
      <c r="B8" s="235" t="s">
        <v>57</v>
      </c>
      <c r="C8" s="253" t="s">
        <v>58</v>
      </c>
      <c r="D8" s="236"/>
      <c r="E8" s="237"/>
      <c r="F8" s="238"/>
      <c r="G8" s="239">
        <f>SUMIF(AG9:AG97,"&lt;&gt;NOR",G9:G97)</f>
        <v>0</v>
      </c>
      <c r="H8" s="233"/>
      <c r="I8" s="233">
        <f>SUM(I9:I97)</f>
        <v>0</v>
      </c>
      <c r="J8" s="233"/>
      <c r="K8" s="233">
        <f>SUM(K9:K97)</f>
        <v>0</v>
      </c>
      <c r="L8" s="233"/>
      <c r="M8" s="233">
        <f>SUM(M9:M97)</f>
        <v>0</v>
      </c>
      <c r="N8" s="233"/>
      <c r="O8" s="233">
        <f>SUM(O9:O97)</f>
        <v>54.84</v>
      </c>
      <c r="P8" s="233"/>
      <c r="Q8" s="233">
        <f>SUM(Q9:Q97)</f>
        <v>0</v>
      </c>
      <c r="R8" s="233"/>
      <c r="S8" s="233"/>
      <c r="T8" s="233"/>
      <c r="U8" s="233"/>
      <c r="V8" s="233">
        <f>SUM(V9:V97)</f>
        <v>1013.5</v>
      </c>
      <c r="W8" s="233"/>
      <c r="X8" s="233"/>
      <c r="AG8" t="s">
        <v>137</v>
      </c>
    </row>
    <row r="9" spans="1:60" outlineLevel="1" x14ac:dyDescent="0.2">
      <c r="A9" s="240">
        <v>1</v>
      </c>
      <c r="B9" s="241" t="s">
        <v>279</v>
      </c>
      <c r="C9" s="254" t="s">
        <v>280</v>
      </c>
      <c r="D9" s="242" t="s">
        <v>140</v>
      </c>
      <c r="E9" s="243">
        <v>296.09199999999998</v>
      </c>
      <c r="F9" s="244"/>
      <c r="G9" s="245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4.4119999999999999E-2</v>
      </c>
      <c r="O9" s="229">
        <f>ROUND(E9*N9,2)</f>
        <v>13.06</v>
      </c>
      <c r="P9" s="229">
        <v>0</v>
      </c>
      <c r="Q9" s="229">
        <f>ROUND(E9*P9,2)</f>
        <v>0</v>
      </c>
      <c r="R9" s="229"/>
      <c r="S9" s="229" t="s">
        <v>141</v>
      </c>
      <c r="T9" s="229" t="s">
        <v>142</v>
      </c>
      <c r="U9" s="229">
        <v>1.452</v>
      </c>
      <c r="V9" s="229">
        <f>ROUND(E9*U9,2)</f>
        <v>429.93</v>
      </c>
      <c r="W9" s="229"/>
      <c r="X9" s="229" t="s">
        <v>143</v>
      </c>
      <c r="Y9" s="209"/>
      <c r="Z9" s="209"/>
      <c r="AA9" s="209"/>
      <c r="AB9" s="209"/>
      <c r="AC9" s="209"/>
      <c r="AD9" s="209"/>
      <c r="AE9" s="209"/>
      <c r="AF9" s="209"/>
      <c r="AG9" s="209" t="s">
        <v>149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26"/>
      <c r="B10" s="227"/>
      <c r="C10" s="255" t="s">
        <v>281</v>
      </c>
      <c r="D10" s="231"/>
      <c r="E10" s="232">
        <v>324.40600000000001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09"/>
      <c r="Z10" s="209"/>
      <c r="AA10" s="209"/>
      <c r="AB10" s="209"/>
      <c r="AC10" s="209"/>
      <c r="AD10" s="209"/>
      <c r="AE10" s="209"/>
      <c r="AF10" s="209"/>
      <c r="AG10" s="209" t="s">
        <v>146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6"/>
      <c r="B11" s="227"/>
      <c r="C11" s="255" t="s">
        <v>282</v>
      </c>
      <c r="D11" s="231"/>
      <c r="E11" s="232">
        <v>-14.7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09"/>
      <c r="Z11" s="209"/>
      <c r="AA11" s="209"/>
      <c r="AB11" s="209"/>
      <c r="AC11" s="209"/>
      <c r="AD11" s="209"/>
      <c r="AE11" s="209"/>
      <c r="AF11" s="209"/>
      <c r="AG11" s="209" t="s">
        <v>146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26"/>
      <c r="B12" s="227"/>
      <c r="C12" s="255" t="s">
        <v>283</v>
      </c>
      <c r="D12" s="231"/>
      <c r="E12" s="232">
        <v>-12.432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09"/>
      <c r="Z12" s="209"/>
      <c r="AA12" s="209"/>
      <c r="AB12" s="209"/>
      <c r="AC12" s="209"/>
      <c r="AD12" s="209"/>
      <c r="AE12" s="209"/>
      <c r="AF12" s="209"/>
      <c r="AG12" s="209" t="s">
        <v>146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6"/>
      <c r="B13" s="227"/>
      <c r="C13" s="255" t="s">
        <v>284</v>
      </c>
      <c r="D13" s="231"/>
      <c r="E13" s="232">
        <v>-1.1819999999999999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09"/>
      <c r="Z13" s="209"/>
      <c r="AA13" s="209"/>
      <c r="AB13" s="209"/>
      <c r="AC13" s="209"/>
      <c r="AD13" s="209"/>
      <c r="AE13" s="209"/>
      <c r="AF13" s="209"/>
      <c r="AG13" s="209" t="s">
        <v>146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40">
        <v>2</v>
      </c>
      <c r="B14" s="241" t="s">
        <v>285</v>
      </c>
      <c r="C14" s="254" t="s">
        <v>286</v>
      </c>
      <c r="D14" s="242" t="s">
        <v>140</v>
      </c>
      <c r="E14" s="243">
        <v>205.34200000000001</v>
      </c>
      <c r="F14" s="244"/>
      <c r="G14" s="245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5.0349999999999999E-2</v>
      </c>
      <c r="O14" s="229">
        <f>ROUND(E14*N14,2)</f>
        <v>10.34</v>
      </c>
      <c r="P14" s="229">
        <v>0</v>
      </c>
      <c r="Q14" s="229">
        <f>ROUND(E14*P14,2)</f>
        <v>0</v>
      </c>
      <c r="R14" s="229"/>
      <c r="S14" s="229" t="s">
        <v>141</v>
      </c>
      <c r="T14" s="229" t="s">
        <v>142</v>
      </c>
      <c r="U14" s="229">
        <v>1.452</v>
      </c>
      <c r="V14" s="229">
        <f>ROUND(E14*U14,2)</f>
        <v>298.16000000000003</v>
      </c>
      <c r="W14" s="229"/>
      <c r="X14" s="229" t="s">
        <v>143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149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6"/>
      <c r="B15" s="227"/>
      <c r="C15" s="255" t="s">
        <v>287</v>
      </c>
      <c r="D15" s="231"/>
      <c r="E15" s="232">
        <v>219.52600000000001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09"/>
      <c r="Z15" s="209"/>
      <c r="AA15" s="209"/>
      <c r="AB15" s="209"/>
      <c r="AC15" s="209"/>
      <c r="AD15" s="209"/>
      <c r="AE15" s="209"/>
      <c r="AF15" s="209"/>
      <c r="AG15" s="209" t="s">
        <v>146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26"/>
      <c r="B16" s="227"/>
      <c r="C16" s="255" t="s">
        <v>288</v>
      </c>
      <c r="D16" s="231"/>
      <c r="E16" s="232">
        <v>-7.88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09"/>
      <c r="Z16" s="209"/>
      <c r="AA16" s="209"/>
      <c r="AB16" s="209"/>
      <c r="AC16" s="209"/>
      <c r="AD16" s="209"/>
      <c r="AE16" s="209"/>
      <c r="AF16" s="209"/>
      <c r="AG16" s="209" t="s">
        <v>146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6"/>
      <c r="B17" s="227"/>
      <c r="C17" s="255" t="s">
        <v>289</v>
      </c>
      <c r="D17" s="231"/>
      <c r="E17" s="232">
        <v>-6.3040000000000003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09"/>
      <c r="Z17" s="209"/>
      <c r="AA17" s="209"/>
      <c r="AB17" s="209"/>
      <c r="AC17" s="209"/>
      <c r="AD17" s="209"/>
      <c r="AE17" s="209"/>
      <c r="AF17" s="209"/>
      <c r="AG17" s="209" t="s">
        <v>146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40">
        <v>3</v>
      </c>
      <c r="B18" s="241" t="s">
        <v>290</v>
      </c>
      <c r="C18" s="254" t="s">
        <v>291</v>
      </c>
      <c r="D18" s="242" t="s">
        <v>140</v>
      </c>
      <c r="E18" s="243">
        <v>58.16</v>
      </c>
      <c r="F18" s="244"/>
      <c r="G18" s="245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5.1999999999999998E-2</v>
      </c>
      <c r="O18" s="229">
        <f>ROUND(E18*N18,2)</f>
        <v>3.02</v>
      </c>
      <c r="P18" s="229">
        <v>0</v>
      </c>
      <c r="Q18" s="229">
        <f>ROUND(E18*P18,2)</f>
        <v>0</v>
      </c>
      <c r="R18" s="229"/>
      <c r="S18" s="229" t="s">
        <v>141</v>
      </c>
      <c r="T18" s="229" t="s">
        <v>142</v>
      </c>
      <c r="U18" s="229">
        <v>2.0209999999999999</v>
      </c>
      <c r="V18" s="229">
        <f>ROUND(E18*U18,2)</f>
        <v>117.54</v>
      </c>
      <c r="W18" s="229"/>
      <c r="X18" s="229" t="s">
        <v>143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149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6"/>
      <c r="B19" s="227"/>
      <c r="C19" s="255" t="s">
        <v>292</v>
      </c>
      <c r="D19" s="231"/>
      <c r="E19" s="232">
        <v>69.16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09"/>
      <c r="Z19" s="209"/>
      <c r="AA19" s="209"/>
      <c r="AB19" s="209"/>
      <c r="AC19" s="209"/>
      <c r="AD19" s="209"/>
      <c r="AE19" s="209"/>
      <c r="AF19" s="209"/>
      <c r="AG19" s="209" t="s">
        <v>146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26"/>
      <c r="B20" s="227"/>
      <c r="C20" s="255" t="s">
        <v>293</v>
      </c>
      <c r="D20" s="231"/>
      <c r="E20" s="232">
        <v>-3.2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09"/>
      <c r="Z20" s="209"/>
      <c r="AA20" s="209"/>
      <c r="AB20" s="209"/>
      <c r="AC20" s="209"/>
      <c r="AD20" s="209"/>
      <c r="AE20" s="209"/>
      <c r="AF20" s="209"/>
      <c r="AG20" s="209" t="s">
        <v>146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6"/>
      <c r="B21" s="227"/>
      <c r="C21" s="255" t="s">
        <v>294</v>
      </c>
      <c r="D21" s="231"/>
      <c r="E21" s="232">
        <v>-7.8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09"/>
      <c r="Z21" s="209"/>
      <c r="AA21" s="209"/>
      <c r="AB21" s="209"/>
      <c r="AC21" s="209"/>
      <c r="AD21" s="209"/>
      <c r="AE21" s="209"/>
      <c r="AF21" s="209"/>
      <c r="AG21" s="209" t="s">
        <v>146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40">
        <v>4</v>
      </c>
      <c r="B22" s="241" t="s">
        <v>295</v>
      </c>
      <c r="C22" s="254" t="s">
        <v>296</v>
      </c>
      <c r="D22" s="242" t="s">
        <v>192</v>
      </c>
      <c r="E22" s="243">
        <v>59</v>
      </c>
      <c r="F22" s="244"/>
      <c r="G22" s="245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1.941E-2</v>
      </c>
      <c r="O22" s="229">
        <f>ROUND(E22*N22,2)</f>
        <v>1.1499999999999999</v>
      </c>
      <c r="P22" s="229">
        <v>0</v>
      </c>
      <c r="Q22" s="229">
        <f>ROUND(E22*P22,2)</f>
        <v>0</v>
      </c>
      <c r="R22" s="229"/>
      <c r="S22" s="229" t="s">
        <v>141</v>
      </c>
      <c r="T22" s="229" t="s">
        <v>142</v>
      </c>
      <c r="U22" s="229">
        <v>2.1379999999999999</v>
      </c>
      <c r="V22" s="229">
        <f>ROUND(E22*U22,2)</f>
        <v>126.14</v>
      </c>
      <c r="W22" s="229"/>
      <c r="X22" s="229" t="s">
        <v>143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149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6"/>
      <c r="B23" s="227"/>
      <c r="C23" s="255" t="s">
        <v>297</v>
      </c>
      <c r="D23" s="231"/>
      <c r="E23" s="232">
        <v>56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09"/>
      <c r="Z23" s="209"/>
      <c r="AA23" s="209"/>
      <c r="AB23" s="209"/>
      <c r="AC23" s="209"/>
      <c r="AD23" s="209"/>
      <c r="AE23" s="209"/>
      <c r="AF23" s="209"/>
      <c r="AG23" s="209" t="s">
        <v>146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26"/>
      <c r="B24" s="227"/>
      <c r="C24" s="255" t="s">
        <v>298</v>
      </c>
      <c r="D24" s="231"/>
      <c r="E24" s="232">
        <v>3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09"/>
      <c r="Z24" s="209"/>
      <c r="AA24" s="209"/>
      <c r="AB24" s="209"/>
      <c r="AC24" s="209"/>
      <c r="AD24" s="209"/>
      <c r="AE24" s="209"/>
      <c r="AF24" s="209"/>
      <c r="AG24" s="209" t="s">
        <v>146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40">
        <v>5</v>
      </c>
      <c r="B25" s="241" t="s">
        <v>299</v>
      </c>
      <c r="C25" s="254" t="s">
        <v>300</v>
      </c>
      <c r="D25" s="242" t="s">
        <v>192</v>
      </c>
      <c r="E25" s="243">
        <v>16</v>
      </c>
      <c r="F25" s="244"/>
      <c r="G25" s="245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2.606E-2</v>
      </c>
      <c r="O25" s="229">
        <f>ROUND(E25*N25,2)</f>
        <v>0.42</v>
      </c>
      <c r="P25" s="229">
        <v>0</v>
      </c>
      <c r="Q25" s="229">
        <f>ROUND(E25*P25,2)</f>
        <v>0</v>
      </c>
      <c r="R25" s="229"/>
      <c r="S25" s="229" t="s">
        <v>141</v>
      </c>
      <c r="T25" s="229" t="s">
        <v>142</v>
      </c>
      <c r="U25" s="229">
        <v>2.6080000000000001</v>
      </c>
      <c r="V25" s="229">
        <f>ROUND(E25*U25,2)</f>
        <v>41.73</v>
      </c>
      <c r="W25" s="229"/>
      <c r="X25" s="229" t="s">
        <v>143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149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26"/>
      <c r="B26" s="227"/>
      <c r="C26" s="255" t="s">
        <v>301</v>
      </c>
      <c r="D26" s="231"/>
      <c r="E26" s="232">
        <v>16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09"/>
      <c r="Z26" s="209"/>
      <c r="AA26" s="209"/>
      <c r="AB26" s="209"/>
      <c r="AC26" s="209"/>
      <c r="AD26" s="209"/>
      <c r="AE26" s="209"/>
      <c r="AF26" s="209"/>
      <c r="AG26" s="209" t="s">
        <v>146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22.5" outlineLevel="1" x14ac:dyDescent="0.2">
      <c r="A27" s="240">
        <v>6</v>
      </c>
      <c r="B27" s="241" t="s">
        <v>302</v>
      </c>
      <c r="C27" s="254" t="s">
        <v>303</v>
      </c>
      <c r="D27" s="242" t="s">
        <v>140</v>
      </c>
      <c r="E27" s="243">
        <v>25</v>
      </c>
      <c r="F27" s="244"/>
      <c r="G27" s="245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/>
      <c r="S27" s="229" t="s">
        <v>197</v>
      </c>
      <c r="T27" s="229" t="s">
        <v>198</v>
      </c>
      <c r="U27" s="229">
        <v>0</v>
      </c>
      <c r="V27" s="229">
        <f>ROUND(E27*U27,2)</f>
        <v>0</v>
      </c>
      <c r="W27" s="229"/>
      <c r="X27" s="229" t="s">
        <v>143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149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6"/>
      <c r="B28" s="227"/>
      <c r="C28" s="255" t="s">
        <v>304</v>
      </c>
      <c r="D28" s="231"/>
      <c r="E28" s="232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09"/>
      <c r="Z28" s="209"/>
      <c r="AA28" s="209"/>
      <c r="AB28" s="209"/>
      <c r="AC28" s="209"/>
      <c r="AD28" s="209"/>
      <c r="AE28" s="209"/>
      <c r="AF28" s="209"/>
      <c r="AG28" s="209" t="s">
        <v>146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6"/>
      <c r="B29" s="227"/>
      <c r="C29" s="255" t="s">
        <v>305</v>
      </c>
      <c r="D29" s="231"/>
      <c r="E29" s="232">
        <v>25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09"/>
      <c r="Z29" s="209"/>
      <c r="AA29" s="209"/>
      <c r="AB29" s="209"/>
      <c r="AC29" s="209"/>
      <c r="AD29" s="209"/>
      <c r="AE29" s="209"/>
      <c r="AF29" s="209"/>
      <c r="AG29" s="209" t="s">
        <v>146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1" x14ac:dyDescent="0.2">
      <c r="A30" s="240">
        <v>7</v>
      </c>
      <c r="B30" s="241" t="s">
        <v>306</v>
      </c>
      <c r="C30" s="254" t="s">
        <v>307</v>
      </c>
      <c r="D30" s="242" t="s">
        <v>140</v>
      </c>
      <c r="E30" s="243">
        <v>57.6</v>
      </c>
      <c r="F30" s="244"/>
      <c r="G30" s="245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197</v>
      </c>
      <c r="T30" s="229" t="s">
        <v>198</v>
      </c>
      <c r="U30" s="229">
        <v>0</v>
      </c>
      <c r="V30" s="229">
        <f>ROUND(E30*U30,2)</f>
        <v>0</v>
      </c>
      <c r="W30" s="229"/>
      <c r="X30" s="229" t="s">
        <v>143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242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ht="22.5" outlineLevel="1" x14ac:dyDescent="0.2">
      <c r="A31" s="226"/>
      <c r="B31" s="227"/>
      <c r="C31" s="255" t="s">
        <v>308</v>
      </c>
      <c r="D31" s="231"/>
      <c r="E31" s="232">
        <v>57.6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09"/>
      <c r="Z31" s="209"/>
      <c r="AA31" s="209"/>
      <c r="AB31" s="209"/>
      <c r="AC31" s="209"/>
      <c r="AD31" s="209"/>
      <c r="AE31" s="209"/>
      <c r="AF31" s="209"/>
      <c r="AG31" s="209" t="s">
        <v>146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46">
        <v>8</v>
      </c>
      <c r="B32" s="247" t="s">
        <v>309</v>
      </c>
      <c r="C32" s="256" t="s">
        <v>310</v>
      </c>
      <c r="D32" s="248" t="s">
        <v>239</v>
      </c>
      <c r="E32" s="249">
        <v>2</v>
      </c>
      <c r="F32" s="250"/>
      <c r="G32" s="251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197</v>
      </c>
      <c r="T32" s="229" t="s">
        <v>311</v>
      </c>
      <c r="U32" s="229">
        <v>0</v>
      </c>
      <c r="V32" s="229">
        <f>ROUND(E32*U32,2)</f>
        <v>0</v>
      </c>
      <c r="W32" s="229"/>
      <c r="X32" s="229" t="s">
        <v>143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242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2.5" outlineLevel="1" x14ac:dyDescent="0.2">
      <c r="A33" s="240">
        <v>9</v>
      </c>
      <c r="B33" s="241" t="s">
        <v>312</v>
      </c>
      <c r="C33" s="254" t="s">
        <v>313</v>
      </c>
      <c r="D33" s="242" t="s">
        <v>140</v>
      </c>
      <c r="E33" s="243">
        <v>33.000999999999998</v>
      </c>
      <c r="F33" s="244"/>
      <c r="G33" s="245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4.2860000000000002E-2</v>
      </c>
      <c r="O33" s="229">
        <f>ROUND(E33*N33,2)</f>
        <v>1.41</v>
      </c>
      <c r="P33" s="229">
        <v>0</v>
      </c>
      <c r="Q33" s="229">
        <f>ROUND(E33*P33,2)</f>
        <v>0</v>
      </c>
      <c r="R33" s="229"/>
      <c r="S33" s="229" t="s">
        <v>141</v>
      </c>
      <c r="T33" s="229" t="s">
        <v>142</v>
      </c>
      <c r="U33" s="229">
        <v>0</v>
      </c>
      <c r="V33" s="229">
        <f>ROUND(E33*U33,2)</f>
        <v>0</v>
      </c>
      <c r="W33" s="229"/>
      <c r="X33" s="229" t="s">
        <v>143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149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26"/>
      <c r="B34" s="227"/>
      <c r="C34" s="255" t="s">
        <v>314</v>
      </c>
      <c r="D34" s="231"/>
      <c r="E34" s="232">
        <v>37.340000000000003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09"/>
      <c r="Z34" s="209"/>
      <c r="AA34" s="209"/>
      <c r="AB34" s="209"/>
      <c r="AC34" s="209"/>
      <c r="AD34" s="209"/>
      <c r="AE34" s="209"/>
      <c r="AF34" s="209"/>
      <c r="AG34" s="209" t="s">
        <v>146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26"/>
      <c r="B35" s="227"/>
      <c r="C35" s="255" t="s">
        <v>315</v>
      </c>
      <c r="D35" s="231"/>
      <c r="E35" s="232">
        <v>-3.15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09"/>
      <c r="Z35" s="209"/>
      <c r="AA35" s="209"/>
      <c r="AB35" s="209"/>
      <c r="AC35" s="209"/>
      <c r="AD35" s="209"/>
      <c r="AE35" s="209"/>
      <c r="AF35" s="209"/>
      <c r="AG35" s="209" t="s">
        <v>146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26"/>
      <c r="B36" s="227"/>
      <c r="C36" s="255" t="s">
        <v>284</v>
      </c>
      <c r="D36" s="231"/>
      <c r="E36" s="232">
        <v>-1.18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09"/>
      <c r="Z36" s="209"/>
      <c r="AA36" s="209"/>
      <c r="AB36" s="209"/>
      <c r="AC36" s="209"/>
      <c r="AD36" s="209"/>
      <c r="AE36" s="209"/>
      <c r="AF36" s="209"/>
      <c r="AG36" s="209" t="s">
        <v>146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40">
        <v>10</v>
      </c>
      <c r="B37" s="241" t="s">
        <v>316</v>
      </c>
      <c r="C37" s="254" t="s">
        <v>317</v>
      </c>
      <c r="D37" s="242" t="s">
        <v>140</v>
      </c>
      <c r="E37" s="243">
        <v>20</v>
      </c>
      <c r="F37" s="244"/>
      <c r="G37" s="245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5.8380000000000001E-2</v>
      </c>
      <c r="O37" s="229">
        <f>ROUND(E37*N37,2)</f>
        <v>1.17</v>
      </c>
      <c r="P37" s="229">
        <v>0</v>
      </c>
      <c r="Q37" s="229">
        <f>ROUND(E37*P37,2)</f>
        <v>0</v>
      </c>
      <c r="R37" s="229"/>
      <c r="S37" s="229" t="s">
        <v>197</v>
      </c>
      <c r="T37" s="229" t="s">
        <v>198</v>
      </c>
      <c r="U37" s="229">
        <v>0</v>
      </c>
      <c r="V37" s="229">
        <f>ROUND(E37*U37,2)</f>
        <v>0</v>
      </c>
      <c r="W37" s="229"/>
      <c r="X37" s="229" t="s">
        <v>143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149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26"/>
      <c r="B38" s="227"/>
      <c r="C38" s="255" t="s">
        <v>318</v>
      </c>
      <c r="D38" s="231"/>
      <c r="E38" s="232">
        <v>20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09"/>
      <c r="Z38" s="209"/>
      <c r="AA38" s="209"/>
      <c r="AB38" s="209"/>
      <c r="AC38" s="209"/>
      <c r="AD38" s="209"/>
      <c r="AE38" s="209"/>
      <c r="AF38" s="209"/>
      <c r="AG38" s="209" t="s">
        <v>146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ht="22.5" outlineLevel="1" x14ac:dyDescent="0.2">
      <c r="A39" s="246">
        <v>11</v>
      </c>
      <c r="B39" s="247" t="s">
        <v>319</v>
      </c>
      <c r="C39" s="256" t="s">
        <v>320</v>
      </c>
      <c r="D39" s="248" t="s">
        <v>239</v>
      </c>
      <c r="E39" s="249">
        <v>14</v>
      </c>
      <c r="F39" s="250"/>
      <c r="G39" s="251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8.5000000000000006E-3</v>
      </c>
      <c r="O39" s="229">
        <f>ROUND(E39*N39,2)</f>
        <v>0.12</v>
      </c>
      <c r="P39" s="229">
        <v>0</v>
      </c>
      <c r="Q39" s="229">
        <f>ROUND(E39*P39,2)</f>
        <v>0</v>
      </c>
      <c r="R39" s="229"/>
      <c r="S39" s="229" t="s">
        <v>141</v>
      </c>
      <c r="T39" s="229" t="s">
        <v>142</v>
      </c>
      <c r="U39" s="229">
        <v>0</v>
      </c>
      <c r="V39" s="229">
        <f>ROUND(E39*U39,2)</f>
        <v>0</v>
      </c>
      <c r="W39" s="229"/>
      <c r="X39" s="229" t="s">
        <v>143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144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ht="22.5" outlineLevel="1" x14ac:dyDescent="0.2">
      <c r="A40" s="246">
        <v>12</v>
      </c>
      <c r="B40" s="247" t="s">
        <v>321</v>
      </c>
      <c r="C40" s="256" t="s">
        <v>322</v>
      </c>
      <c r="D40" s="248" t="s">
        <v>239</v>
      </c>
      <c r="E40" s="249">
        <v>15</v>
      </c>
      <c r="F40" s="250"/>
      <c r="G40" s="251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1.2E-2</v>
      </c>
      <c r="O40" s="229">
        <f>ROUND(E40*N40,2)</f>
        <v>0.18</v>
      </c>
      <c r="P40" s="229">
        <v>0</v>
      </c>
      <c r="Q40" s="229">
        <f>ROUND(E40*P40,2)</f>
        <v>0</v>
      </c>
      <c r="R40" s="229"/>
      <c r="S40" s="229" t="s">
        <v>323</v>
      </c>
      <c r="T40" s="229" t="s">
        <v>323</v>
      </c>
      <c r="U40" s="229">
        <v>0</v>
      </c>
      <c r="V40" s="229">
        <f>ROUND(E40*U40,2)</f>
        <v>0</v>
      </c>
      <c r="W40" s="229"/>
      <c r="X40" s="229" t="s">
        <v>143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149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ht="22.5" outlineLevel="1" x14ac:dyDescent="0.2">
      <c r="A41" s="240">
        <v>13</v>
      </c>
      <c r="B41" s="241" t="s">
        <v>324</v>
      </c>
      <c r="C41" s="254" t="s">
        <v>325</v>
      </c>
      <c r="D41" s="242" t="s">
        <v>140</v>
      </c>
      <c r="E41" s="243">
        <v>255.334</v>
      </c>
      <c r="F41" s="244"/>
      <c r="G41" s="245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2.0100000000000001E-3</v>
      </c>
      <c r="O41" s="229">
        <f>ROUND(E41*N41,2)</f>
        <v>0.51</v>
      </c>
      <c r="P41" s="229">
        <v>0</v>
      </c>
      <c r="Q41" s="229">
        <f>ROUND(E41*P41,2)</f>
        <v>0</v>
      </c>
      <c r="R41" s="229"/>
      <c r="S41" s="229" t="s">
        <v>197</v>
      </c>
      <c r="T41" s="229" t="s">
        <v>198</v>
      </c>
      <c r="U41" s="229">
        <v>0</v>
      </c>
      <c r="V41" s="229">
        <f>ROUND(E41*U41,2)</f>
        <v>0</v>
      </c>
      <c r="W41" s="229"/>
      <c r="X41" s="229" t="s">
        <v>143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149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6"/>
      <c r="B42" s="227"/>
      <c r="C42" s="255" t="s">
        <v>326</v>
      </c>
      <c r="D42" s="231"/>
      <c r="E42" s="232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09"/>
      <c r="Z42" s="209"/>
      <c r="AA42" s="209"/>
      <c r="AB42" s="209"/>
      <c r="AC42" s="209"/>
      <c r="AD42" s="209"/>
      <c r="AE42" s="209"/>
      <c r="AF42" s="209"/>
      <c r="AG42" s="209" t="s">
        <v>146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6"/>
      <c r="B43" s="227"/>
      <c r="C43" s="255" t="s">
        <v>327</v>
      </c>
      <c r="D43" s="231"/>
      <c r="E43" s="232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09"/>
      <c r="Z43" s="209"/>
      <c r="AA43" s="209"/>
      <c r="AB43" s="209"/>
      <c r="AC43" s="209"/>
      <c r="AD43" s="209"/>
      <c r="AE43" s="209"/>
      <c r="AF43" s="209"/>
      <c r="AG43" s="209" t="s">
        <v>146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6"/>
      <c r="B44" s="227"/>
      <c r="C44" s="255" t="s">
        <v>328</v>
      </c>
      <c r="D44" s="231"/>
      <c r="E44" s="232">
        <v>26.22</v>
      </c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09"/>
      <c r="Z44" s="209"/>
      <c r="AA44" s="209"/>
      <c r="AB44" s="209"/>
      <c r="AC44" s="209"/>
      <c r="AD44" s="209"/>
      <c r="AE44" s="209"/>
      <c r="AF44" s="209"/>
      <c r="AG44" s="209" t="s">
        <v>146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26"/>
      <c r="B45" s="227"/>
      <c r="C45" s="255" t="s">
        <v>329</v>
      </c>
      <c r="D45" s="231"/>
      <c r="E45" s="232">
        <v>-1.58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09"/>
      <c r="Z45" s="209"/>
      <c r="AA45" s="209"/>
      <c r="AB45" s="209"/>
      <c r="AC45" s="209"/>
      <c r="AD45" s="209"/>
      <c r="AE45" s="209"/>
      <c r="AF45" s="209"/>
      <c r="AG45" s="209" t="s">
        <v>146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26"/>
      <c r="B46" s="227"/>
      <c r="C46" s="255" t="s">
        <v>330</v>
      </c>
      <c r="D46" s="231"/>
      <c r="E46" s="232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09"/>
      <c r="Z46" s="209"/>
      <c r="AA46" s="209"/>
      <c r="AB46" s="209"/>
      <c r="AC46" s="209"/>
      <c r="AD46" s="209"/>
      <c r="AE46" s="209"/>
      <c r="AF46" s="209"/>
      <c r="AG46" s="209" t="s">
        <v>146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6"/>
      <c r="B47" s="227"/>
      <c r="C47" s="255" t="s">
        <v>331</v>
      </c>
      <c r="D47" s="231"/>
      <c r="E47" s="232">
        <v>33.67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09"/>
      <c r="Z47" s="209"/>
      <c r="AA47" s="209"/>
      <c r="AB47" s="209"/>
      <c r="AC47" s="209"/>
      <c r="AD47" s="209"/>
      <c r="AE47" s="209"/>
      <c r="AF47" s="209"/>
      <c r="AG47" s="209" t="s">
        <v>146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26"/>
      <c r="B48" s="227"/>
      <c r="C48" s="255" t="s">
        <v>315</v>
      </c>
      <c r="D48" s="231"/>
      <c r="E48" s="232">
        <v>-3.15</v>
      </c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09"/>
      <c r="Z48" s="209"/>
      <c r="AA48" s="209"/>
      <c r="AB48" s="209"/>
      <c r="AC48" s="209"/>
      <c r="AD48" s="209"/>
      <c r="AE48" s="209"/>
      <c r="AF48" s="209"/>
      <c r="AG48" s="209" t="s">
        <v>146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6"/>
      <c r="B49" s="227"/>
      <c r="C49" s="255" t="s">
        <v>332</v>
      </c>
      <c r="D49" s="231"/>
      <c r="E49" s="232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09"/>
      <c r="Z49" s="209"/>
      <c r="AA49" s="209"/>
      <c r="AB49" s="209"/>
      <c r="AC49" s="209"/>
      <c r="AD49" s="209"/>
      <c r="AE49" s="209"/>
      <c r="AF49" s="209"/>
      <c r="AG49" s="209" t="s">
        <v>146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26"/>
      <c r="B50" s="227"/>
      <c r="C50" s="255" t="s">
        <v>333</v>
      </c>
      <c r="D50" s="231"/>
      <c r="E50" s="232">
        <v>56.73</v>
      </c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09"/>
      <c r="Z50" s="209"/>
      <c r="AA50" s="209"/>
      <c r="AB50" s="209"/>
      <c r="AC50" s="209"/>
      <c r="AD50" s="209"/>
      <c r="AE50" s="209"/>
      <c r="AF50" s="209"/>
      <c r="AG50" s="209" t="s">
        <v>146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6"/>
      <c r="B51" s="227"/>
      <c r="C51" s="255" t="s">
        <v>329</v>
      </c>
      <c r="D51" s="231"/>
      <c r="E51" s="232">
        <v>-1.58</v>
      </c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09"/>
      <c r="Z51" s="209"/>
      <c r="AA51" s="209"/>
      <c r="AB51" s="209"/>
      <c r="AC51" s="209"/>
      <c r="AD51" s="209"/>
      <c r="AE51" s="209"/>
      <c r="AF51" s="209"/>
      <c r="AG51" s="209" t="s">
        <v>146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26"/>
      <c r="B52" s="227"/>
      <c r="C52" s="255" t="s">
        <v>334</v>
      </c>
      <c r="D52" s="231"/>
      <c r="E52" s="232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09"/>
      <c r="Z52" s="209"/>
      <c r="AA52" s="209"/>
      <c r="AB52" s="209"/>
      <c r="AC52" s="209"/>
      <c r="AD52" s="209"/>
      <c r="AE52" s="209"/>
      <c r="AF52" s="209"/>
      <c r="AG52" s="209" t="s">
        <v>146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6"/>
      <c r="B53" s="227"/>
      <c r="C53" s="255" t="s">
        <v>335</v>
      </c>
      <c r="D53" s="231"/>
      <c r="E53" s="232">
        <v>35.799999999999997</v>
      </c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09"/>
      <c r="Z53" s="209"/>
      <c r="AA53" s="209"/>
      <c r="AB53" s="209"/>
      <c r="AC53" s="209"/>
      <c r="AD53" s="209"/>
      <c r="AE53" s="209"/>
      <c r="AF53" s="209"/>
      <c r="AG53" s="209" t="s">
        <v>146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26"/>
      <c r="B54" s="227"/>
      <c r="C54" s="255" t="s">
        <v>329</v>
      </c>
      <c r="D54" s="231"/>
      <c r="E54" s="232">
        <v>-1.58</v>
      </c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09"/>
      <c r="Z54" s="209"/>
      <c r="AA54" s="209"/>
      <c r="AB54" s="209"/>
      <c r="AC54" s="209"/>
      <c r="AD54" s="209"/>
      <c r="AE54" s="209"/>
      <c r="AF54" s="209"/>
      <c r="AG54" s="209" t="s">
        <v>146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6"/>
      <c r="B55" s="227"/>
      <c r="C55" s="255" t="s">
        <v>284</v>
      </c>
      <c r="D55" s="231"/>
      <c r="E55" s="232">
        <v>-1.18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09"/>
      <c r="Z55" s="209"/>
      <c r="AA55" s="209"/>
      <c r="AB55" s="209"/>
      <c r="AC55" s="209"/>
      <c r="AD55" s="209"/>
      <c r="AE55" s="209"/>
      <c r="AF55" s="209"/>
      <c r="AG55" s="209" t="s">
        <v>146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26"/>
      <c r="B56" s="227"/>
      <c r="C56" s="255" t="s">
        <v>336</v>
      </c>
      <c r="D56" s="231"/>
      <c r="E56" s="232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09"/>
      <c r="Z56" s="209"/>
      <c r="AA56" s="209"/>
      <c r="AB56" s="209"/>
      <c r="AC56" s="209"/>
      <c r="AD56" s="209"/>
      <c r="AE56" s="209"/>
      <c r="AF56" s="209"/>
      <c r="AG56" s="209" t="s">
        <v>146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6"/>
      <c r="B57" s="227"/>
      <c r="C57" s="255" t="s">
        <v>337</v>
      </c>
      <c r="D57" s="231"/>
      <c r="E57" s="232">
        <v>17.100000000000001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09"/>
      <c r="Z57" s="209"/>
      <c r="AA57" s="209"/>
      <c r="AB57" s="209"/>
      <c r="AC57" s="209"/>
      <c r="AD57" s="209"/>
      <c r="AE57" s="209"/>
      <c r="AF57" s="209"/>
      <c r="AG57" s="209" t="s">
        <v>146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26"/>
      <c r="B58" s="227"/>
      <c r="C58" s="255" t="s">
        <v>284</v>
      </c>
      <c r="D58" s="231"/>
      <c r="E58" s="232">
        <v>-1.18</v>
      </c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09"/>
      <c r="Z58" s="209"/>
      <c r="AA58" s="209"/>
      <c r="AB58" s="209"/>
      <c r="AC58" s="209"/>
      <c r="AD58" s="209"/>
      <c r="AE58" s="209"/>
      <c r="AF58" s="209"/>
      <c r="AG58" s="209" t="s">
        <v>146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6"/>
      <c r="B59" s="227"/>
      <c r="C59" s="255" t="s">
        <v>338</v>
      </c>
      <c r="D59" s="231"/>
      <c r="E59" s="232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09"/>
      <c r="Z59" s="209"/>
      <c r="AA59" s="209"/>
      <c r="AB59" s="209"/>
      <c r="AC59" s="209"/>
      <c r="AD59" s="209"/>
      <c r="AE59" s="209"/>
      <c r="AF59" s="209"/>
      <c r="AG59" s="209" t="s">
        <v>146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26"/>
      <c r="B60" s="227"/>
      <c r="C60" s="255" t="s">
        <v>339</v>
      </c>
      <c r="D60" s="231"/>
      <c r="E60" s="232">
        <v>33.549999999999997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09"/>
      <c r="Z60" s="209"/>
      <c r="AA60" s="209"/>
      <c r="AB60" s="209"/>
      <c r="AC60" s="209"/>
      <c r="AD60" s="209"/>
      <c r="AE60" s="209"/>
      <c r="AF60" s="209"/>
      <c r="AG60" s="209" t="s">
        <v>146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6"/>
      <c r="B61" s="227"/>
      <c r="C61" s="255" t="s">
        <v>315</v>
      </c>
      <c r="D61" s="231"/>
      <c r="E61" s="232">
        <v>-3.15</v>
      </c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09"/>
      <c r="Z61" s="209"/>
      <c r="AA61" s="209"/>
      <c r="AB61" s="209"/>
      <c r="AC61" s="209"/>
      <c r="AD61" s="209"/>
      <c r="AE61" s="209"/>
      <c r="AF61" s="209"/>
      <c r="AG61" s="209" t="s">
        <v>146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6"/>
      <c r="B62" s="227"/>
      <c r="C62" s="255" t="s">
        <v>340</v>
      </c>
      <c r="D62" s="231"/>
      <c r="E62" s="232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09"/>
      <c r="Z62" s="209"/>
      <c r="AA62" s="209"/>
      <c r="AB62" s="209"/>
      <c r="AC62" s="209"/>
      <c r="AD62" s="209"/>
      <c r="AE62" s="209"/>
      <c r="AF62" s="209"/>
      <c r="AG62" s="209" t="s">
        <v>146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26"/>
      <c r="B63" s="227"/>
      <c r="C63" s="255" t="s">
        <v>333</v>
      </c>
      <c r="D63" s="231"/>
      <c r="E63" s="232">
        <v>56.73</v>
      </c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09"/>
      <c r="Z63" s="209"/>
      <c r="AA63" s="209"/>
      <c r="AB63" s="209"/>
      <c r="AC63" s="209"/>
      <c r="AD63" s="209"/>
      <c r="AE63" s="209"/>
      <c r="AF63" s="209"/>
      <c r="AG63" s="209" t="s">
        <v>146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26"/>
      <c r="B64" s="227"/>
      <c r="C64" s="255" t="s">
        <v>329</v>
      </c>
      <c r="D64" s="231"/>
      <c r="E64" s="232">
        <v>-1.58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09"/>
      <c r="Z64" s="209"/>
      <c r="AA64" s="209"/>
      <c r="AB64" s="209"/>
      <c r="AC64" s="209"/>
      <c r="AD64" s="209"/>
      <c r="AE64" s="209"/>
      <c r="AF64" s="209"/>
      <c r="AG64" s="209" t="s">
        <v>146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6"/>
      <c r="B65" s="227"/>
      <c r="C65" s="255" t="s">
        <v>341</v>
      </c>
      <c r="D65" s="231"/>
      <c r="E65" s="232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09"/>
      <c r="Z65" s="209"/>
      <c r="AA65" s="209"/>
      <c r="AB65" s="209"/>
      <c r="AC65" s="209"/>
      <c r="AD65" s="209"/>
      <c r="AE65" s="209"/>
      <c r="AF65" s="209"/>
      <c r="AG65" s="209" t="s">
        <v>146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26"/>
      <c r="B66" s="227"/>
      <c r="C66" s="255" t="s">
        <v>342</v>
      </c>
      <c r="D66" s="231"/>
      <c r="E66" s="232">
        <v>10.5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09"/>
      <c r="Z66" s="209"/>
      <c r="AA66" s="209"/>
      <c r="AB66" s="209"/>
      <c r="AC66" s="209"/>
      <c r="AD66" s="209"/>
      <c r="AE66" s="209"/>
      <c r="AF66" s="209"/>
      <c r="AG66" s="209" t="s">
        <v>146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22.5" outlineLevel="1" x14ac:dyDescent="0.2">
      <c r="A67" s="240">
        <v>14</v>
      </c>
      <c r="B67" s="241" t="s">
        <v>343</v>
      </c>
      <c r="C67" s="254" t="s">
        <v>344</v>
      </c>
      <c r="D67" s="242" t="s">
        <v>140</v>
      </c>
      <c r="E67" s="243">
        <v>80.656000000000006</v>
      </c>
      <c r="F67" s="244"/>
      <c r="G67" s="245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3.6099999999999999E-3</v>
      </c>
      <c r="O67" s="229">
        <f>ROUND(E67*N67,2)</f>
        <v>0.28999999999999998</v>
      </c>
      <c r="P67" s="229">
        <v>0</v>
      </c>
      <c r="Q67" s="229">
        <f>ROUND(E67*P67,2)</f>
        <v>0</v>
      </c>
      <c r="R67" s="229"/>
      <c r="S67" s="229" t="s">
        <v>197</v>
      </c>
      <c r="T67" s="229" t="s">
        <v>198</v>
      </c>
      <c r="U67" s="229">
        <v>0</v>
      </c>
      <c r="V67" s="229">
        <f>ROUND(E67*U67,2)</f>
        <v>0</v>
      </c>
      <c r="W67" s="229"/>
      <c r="X67" s="229" t="s">
        <v>143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149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ht="22.5" outlineLevel="1" x14ac:dyDescent="0.2">
      <c r="A68" s="226"/>
      <c r="B68" s="227"/>
      <c r="C68" s="255" t="s">
        <v>345</v>
      </c>
      <c r="D68" s="231"/>
      <c r="E68" s="232">
        <v>94.32</v>
      </c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09"/>
      <c r="Z68" s="209"/>
      <c r="AA68" s="209"/>
      <c r="AB68" s="209"/>
      <c r="AC68" s="209"/>
      <c r="AD68" s="209"/>
      <c r="AE68" s="209"/>
      <c r="AF68" s="209"/>
      <c r="AG68" s="209" t="s">
        <v>146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26"/>
      <c r="B69" s="227"/>
      <c r="C69" s="255" t="s">
        <v>346</v>
      </c>
      <c r="D69" s="231"/>
      <c r="E69" s="232">
        <v>-4.62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09"/>
      <c r="Z69" s="209"/>
      <c r="AA69" s="209"/>
      <c r="AB69" s="209"/>
      <c r="AC69" s="209"/>
      <c r="AD69" s="209"/>
      <c r="AE69" s="209"/>
      <c r="AF69" s="209"/>
      <c r="AG69" s="209" t="s">
        <v>146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26"/>
      <c r="B70" s="227"/>
      <c r="C70" s="255" t="s">
        <v>347</v>
      </c>
      <c r="D70" s="231"/>
      <c r="E70" s="232">
        <v>-5.04</v>
      </c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09"/>
      <c r="Z70" s="209"/>
      <c r="AA70" s="209"/>
      <c r="AB70" s="209"/>
      <c r="AC70" s="209"/>
      <c r="AD70" s="209"/>
      <c r="AE70" s="209"/>
      <c r="AF70" s="209"/>
      <c r="AG70" s="209" t="s">
        <v>146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26"/>
      <c r="B71" s="227"/>
      <c r="C71" s="255" t="s">
        <v>348</v>
      </c>
      <c r="D71" s="231"/>
      <c r="E71" s="232">
        <v>-4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09"/>
      <c r="Z71" s="209"/>
      <c r="AA71" s="209"/>
      <c r="AB71" s="209"/>
      <c r="AC71" s="209"/>
      <c r="AD71" s="209"/>
      <c r="AE71" s="209"/>
      <c r="AF71" s="209"/>
      <c r="AG71" s="209" t="s">
        <v>146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ht="22.5" outlineLevel="1" x14ac:dyDescent="0.2">
      <c r="A72" s="240">
        <v>15</v>
      </c>
      <c r="B72" s="241" t="s">
        <v>349</v>
      </c>
      <c r="C72" s="254" t="s">
        <v>350</v>
      </c>
      <c r="D72" s="242" t="s">
        <v>140</v>
      </c>
      <c r="E72" s="243">
        <v>884.72884999999997</v>
      </c>
      <c r="F72" s="244"/>
      <c r="G72" s="245">
        <f>ROUND(E72*F72,2)</f>
        <v>0</v>
      </c>
      <c r="H72" s="230"/>
      <c r="I72" s="229">
        <f>ROUND(E72*H72,2)</f>
        <v>0</v>
      </c>
      <c r="J72" s="230"/>
      <c r="K72" s="229">
        <f>ROUND(E72*J72,2)</f>
        <v>0</v>
      </c>
      <c r="L72" s="229">
        <v>21</v>
      </c>
      <c r="M72" s="229">
        <f>G72*(1+L72/100)</f>
        <v>0</v>
      </c>
      <c r="N72" s="229">
        <v>1.3729999999999999E-2</v>
      </c>
      <c r="O72" s="229">
        <f>ROUND(E72*N72,2)</f>
        <v>12.15</v>
      </c>
      <c r="P72" s="229">
        <v>0</v>
      </c>
      <c r="Q72" s="229">
        <f>ROUND(E72*P72,2)</f>
        <v>0</v>
      </c>
      <c r="R72" s="229"/>
      <c r="S72" s="229" t="s">
        <v>141</v>
      </c>
      <c r="T72" s="229" t="s">
        <v>142</v>
      </c>
      <c r="U72" s="229">
        <v>0</v>
      </c>
      <c r="V72" s="229">
        <f>ROUND(E72*U72,2)</f>
        <v>0</v>
      </c>
      <c r="W72" s="229"/>
      <c r="X72" s="229" t="s">
        <v>143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149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6"/>
      <c r="B73" s="227"/>
      <c r="C73" s="255" t="s">
        <v>351</v>
      </c>
      <c r="D73" s="231"/>
      <c r="E73" s="232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09"/>
      <c r="Z73" s="209"/>
      <c r="AA73" s="209"/>
      <c r="AB73" s="209"/>
      <c r="AC73" s="209"/>
      <c r="AD73" s="209"/>
      <c r="AE73" s="209"/>
      <c r="AF73" s="209"/>
      <c r="AG73" s="209" t="s">
        <v>146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6"/>
      <c r="B74" s="227"/>
      <c r="C74" s="255" t="s">
        <v>352</v>
      </c>
      <c r="D74" s="231"/>
      <c r="E74" s="232">
        <v>838.83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09"/>
      <c r="Z74" s="209"/>
      <c r="AA74" s="209"/>
      <c r="AB74" s="209"/>
      <c r="AC74" s="209"/>
      <c r="AD74" s="209"/>
      <c r="AE74" s="209"/>
      <c r="AF74" s="209"/>
      <c r="AG74" s="209" t="s">
        <v>146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26"/>
      <c r="B75" s="227"/>
      <c r="C75" s="255" t="s">
        <v>353</v>
      </c>
      <c r="D75" s="231"/>
      <c r="E75" s="232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09"/>
      <c r="Z75" s="209"/>
      <c r="AA75" s="209"/>
      <c r="AB75" s="209"/>
      <c r="AC75" s="209"/>
      <c r="AD75" s="209"/>
      <c r="AE75" s="209"/>
      <c r="AF75" s="209"/>
      <c r="AG75" s="209" t="s">
        <v>146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26"/>
      <c r="B76" s="227"/>
      <c r="C76" s="255" t="s">
        <v>354</v>
      </c>
      <c r="D76" s="231"/>
      <c r="E76" s="232">
        <v>13.03</v>
      </c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09"/>
      <c r="Z76" s="209"/>
      <c r="AA76" s="209"/>
      <c r="AB76" s="209"/>
      <c r="AC76" s="209"/>
      <c r="AD76" s="209"/>
      <c r="AE76" s="209"/>
      <c r="AF76" s="209"/>
      <c r="AG76" s="209" t="s">
        <v>146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26"/>
      <c r="B77" s="227"/>
      <c r="C77" s="255" t="s">
        <v>355</v>
      </c>
      <c r="D77" s="231"/>
      <c r="E77" s="232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09"/>
      <c r="Z77" s="209"/>
      <c r="AA77" s="209"/>
      <c r="AB77" s="209"/>
      <c r="AC77" s="209"/>
      <c r="AD77" s="209"/>
      <c r="AE77" s="209"/>
      <c r="AF77" s="209"/>
      <c r="AG77" s="209" t="s">
        <v>146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26"/>
      <c r="B78" s="227"/>
      <c r="C78" s="255" t="s">
        <v>356</v>
      </c>
      <c r="D78" s="231"/>
      <c r="E78" s="232">
        <v>32.869999999999997</v>
      </c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09"/>
      <c r="Z78" s="209"/>
      <c r="AA78" s="209"/>
      <c r="AB78" s="209"/>
      <c r="AC78" s="209"/>
      <c r="AD78" s="209"/>
      <c r="AE78" s="209"/>
      <c r="AF78" s="209"/>
      <c r="AG78" s="209" t="s">
        <v>146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40">
        <v>16</v>
      </c>
      <c r="B79" s="241" t="s">
        <v>357</v>
      </c>
      <c r="C79" s="254" t="s">
        <v>358</v>
      </c>
      <c r="D79" s="242" t="s">
        <v>140</v>
      </c>
      <c r="E79" s="243">
        <v>439.38200000000001</v>
      </c>
      <c r="F79" s="244"/>
      <c r="G79" s="245">
        <f>ROUND(E79*F79,2)</f>
        <v>0</v>
      </c>
      <c r="H79" s="230"/>
      <c r="I79" s="229">
        <f>ROUND(E79*H79,2)</f>
        <v>0</v>
      </c>
      <c r="J79" s="230"/>
      <c r="K79" s="229">
        <f>ROUND(E79*J79,2)</f>
        <v>0</v>
      </c>
      <c r="L79" s="229">
        <v>21</v>
      </c>
      <c r="M79" s="229">
        <f>G79*(1+L79/100)</f>
        <v>0</v>
      </c>
      <c r="N79" s="229">
        <v>2.5090000000000001E-2</v>
      </c>
      <c r="O79" s="229">
        <f>ROUND(E79*N79,2)</f>
        <v>11.02</v>
      </c>
      <c r="P79" s="229">
        <v>0</v>
      </c>
      <c r="Q79" s="229">
        <f>ROUND(E79*P79,2)</f>
        <v>0</v>
      </c>
      <c r="R79" s="229"/>
      <c r="S79" s="229" t="s">
        <v>197</v>
      </c>
      <c r="T79" s="229" t="s">
        <v>198</v>
      </c>
      <c r="U79" s="229">
        <v>0</v>
      </c>
      <c r="V79" s="229">
        <f>ROUND(E79*U79,2)</f>
        <v>0</v>
      </c>
      <c r="W79" s="229"/>
      <c r="X79" s="229" t="s">
        <v>143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149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26"/>
      <c r="B80" s="227"/>
      <c r="C80" s="255" t="s">
        <v>359</v>
      </c>
      <c r="D80" s="231"/>
      <c r="E80" s="232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09"/>
      <c r="Z80" s="209"/>
      <c r="AA80" s="209"/>
      <c r="AB80" s="209"/>
      <c r="AC80" s="209"/>
      <c r="AD80" s="209"/>
      <c r="AE80" s="209"/>
      <c r="AF80" s="209"/>
      <c r="AG80" s="209" t="s">
        <v>146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26"/>
      <c r="B81" s="227"/>
      <c r="C81" s="255" t="s">
        <v>360</v>
      </c>
      <c r="D81" s="231"/>
      <c r="E81" s="232">
        <v>513.91999999999996</v>
      </c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09"/>
      <c r="Z81" s="209"/>
      <c r="AA81" s="209"/>
      <c r="AB81" s="209"/>
      <c r="AC81" s="209"/>
      <c r="AD81" s="209"/>
      <c r="AE81" s="209"/>
      <c r="AF81" s="209"/>
      <c r="AG81" s="209" t="s">
        <v>146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26"/>
      <c r="B82" s="227"/>
      <c r="C82" s="255" t="s">
        <v>361</v>
      </c>
      <c r="D82" s="231"/>
      <c r="E82" s="232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09"/>
      <c r="Z82" s="209"/>
      <c r="AA82" s="209"/>
      <c r="AB82" s="209"/>
      <c r="AC82" s="209"/>
      <c r="AD82" s="209"/>
      <c r="AE82" s="209"/>
      <c r="AF82" s="209"/>
      <c r="AG82" s="209" t="s">
        <v>146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26"/>
      <c r="B83" s="227"/>
      <c r="C83" s="255" t="s">
        <v>362</v>
      </c>
      <c r="D83" s="231"/>
      <c r="E83" s="232">
        <v>-71.61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09"/>
      <c r="Z83" s="209"/>
      <c r="AA83" s="209"/>
      <c r="AB83" s="209"/>
      <c r="AC83" s="209"/>
      <c r="AD83" s="209"/>
      <c r="AE83" s="209"/>
      <c r="AF83" s="209"/>
      <c r="AG83" s="209" t="s">
        <v>146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26"/>
      <c r="B84" s="227"/>
      <c r="C84" s="255" t="s">
        <v>347</v>
      </c>
      <c r="D84" s="231"/>
      <c r="E84" s="232">
        <v>-5.04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09"/>
      <c r="Z84" s="209"/>
      <c r="AA84" s="209"/>
      <c r="AB84" s="209"/>
      <c r="AC84" s="209"/>
      <c r="AD84" s="209"/>
      <c r="AE84" s="209"/>
      <c r="AF84" s="209"/>
      <c r="AG84" s="209" t="s">
        <v>146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26"/>
      <c r="B85" s="227"/>
      <c r="C85" s="255" t="s">
        <v>363</v>
      </c>
      <c r="D85" s="231"/>
      <c r="E85" s="232">
        <v>-3.78</v>
      </c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09"/>
      <c r="Z85" s="209"/>
      <c r="AA85" s="209"/>
      <c r="AB85" s="209"/>
      <c r="AC85" s="209"/>
      <c r="AD85" s="209"/>
      <c r="AE85" s="209"/>
      <c r="AF85" s="209"/>
      <c r="AG85" s="209" t="s">
        <v>146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26"/>
      <c r="B86" s="227"/>
      <c r="C86" s="255" t="s">
        <v>364</v>
      </c>
      <c r="D86" s="231"/>
      <c r="E86" s="232">
        <v>-67.311999999999998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09"/>
      <c r="Z86" s="209"/>
      <c r="AA86" s="209"/>
      <c r="AB86" s="209"/>
      <c r="AC86" s="209"/>
      <c r="AD86" s="209"/>
      <c r="AE86" s="209"/>
      <c r="AF86" s="209"/>
      <c r="AG86" s="209" t="s">
        <v>146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6"/>
      <c r="B87" s="227"/>
      <c r="C87" s="255" t="s">
        <v>365</v>
      </c>
      <c r="D87" s="231"/>
      <c r="E87" s="232">
        <v>-5.5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09"/>
      <c r="Z87" s="209"/>
      <c r="AA87" s="209"/>
      <c r="AB87" s="209"/>
      <c r="AC87" s="209"/>
      <c r="AD87" s="209"/>
      <c r="AE87" s="209"/>
      <c r="AF87" s="209"/>
      <c r="AG87" s="209" t="s">
        <v>146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26"/>
      <c r="B88" s="227"/>
      <c r="C88" s="255" t="s">
        <v>348</v>
      </c>
      <c r="D88" s="231"/>
      <c r="E88" s="232">
        <v>-4</v>
      </c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09"/>
      <c r="Z88" s="209"/>
      <c r="AA88" s="209"/>
      <c r="AB88" s="209"/>
      <c r="AC88" s="209"/>
      <c r="AD88" s="209"/>
      <c r="AE88" s="209"/>
      <c r="AF88" s="209"/>
      <c r="AG88" s="209" t="s">
        <v>146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6"/>
      <c r="B89" s="227"/>
      <c r="C89" s="255" t="s">
        <v>294</v>
      </c>
      <c r="D89" s="231"/>
      <c r="E89" s="232">
        <v>-7.8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09"/>
      <c r="Z89" s="209"/>
      <c r="AA89" s="209"/>
      <c r="AB89" s="209"/>
      <c r="AC89" s="209"/>
      <c r="AD89" s="209"/>
      <c r="AE89" s="209"/>
      <c r="AF89" s="209"/>
      <c r="AG89" s="209" t="s">
        <v>146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26"/>
      <c r="B90" s="227"/>
      <c r="C90" s="255" t="s">
        <v>366</v>
      </c>
      <c r="D90" s="231"/>
      <c r="E90" s="232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09"/>
      <c r="Z90" s="209"/>
      <c r="AA90" s="209"/>
      <c r="AB90" s="209"/>
      <c r="AC90" s="209"/>
      <c r="AD90" s="209"/>
      <c r="AE90" s="209"/>
      <c r="AF90" s="209"/>
      <c r="AG90" s="209" t="s">
        <v>146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6"/>
      <c r="B91" s="227"/>
      <c r="C91" s="255" t="s">
        <v>367</v>
      </c>
      <c r="D91" s="231"/>
      <c r="E91" s="232">
        <v>59.52</v>
      </c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09"/>
      <c r="Z91" s="209"/>
      <c r="AA91" s="209"/>
      <c r="AB91" s="209"/>
      <c r="AC91" s="209"/>
      <c r="AD91" s="209"/>
      <c r="AE91" s="209"/>
      <c r="AF91" s="209"/>
      <c r="AG91" s="209" t="s">
        <v>146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26"/>
      <c r="B92" s="227"/>
      <c r="C92" s="255" t="s">
        <v>368</v>
      </c>
      <c r="D92" s="231"/>
      <c r="E92" s="232">
        <v>2.7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09"/>
      <c r="Z92" s="209"/>
      <c r="AA92" s="209"/>
      <c r="AB92" s="209"/>
      <c r="AC92" s="209"/>
      <c r="AD92" s="209"/>
      <c r="AE92" s="209"/>
      <c r="AF92" s="209"/>
      <c r="AG92" s="209" t="s">
        <v>146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6"/>
      <c r="B93" s="227"/>
      <c r="C93" s="255" t="s">
        <v>369</v>
      </c>
      <c r="D93" s="231"/>
      <c r="E93" s="232">
        <v>3.6</v>
      </c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09"/>
      <c r="Z93" s="209"/>
      <c r="AA93" s="209"/>
      <c r="AB93" s="209"/>
      <c r="AC93" s="209"/>
      <c r="AD93" s="209"/>
      <c r="AE93" s="209"/>
      <c r="AF93" s="209"/>
      <c r="AG93" s="209" t="s">
        <v>146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26"/>
      <c r="B94" s="227"/>
      <c r="C94" s="255" t="s">
        <v>370</v>
      </c>
      <c r="D94" s="231"/>
      <c r="E94" s="232">
        <v>16.103999999999999</v>
      </c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09"/>
      <c r="Z94" s="209"/>
      <c r="AA94" s="209"/>
      <c r="AB94" s="209"/>
      <c r="AC94" s="209"/>
      <c r="AD94" s="209"/>
      <c r="AE94" s="209"/>
      <c r="AF94" s="209"/>
      <c r="AG94" s="209" t="s">
        <v>146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6"/>
      <c r="B95" s="227"/>
      <c r="C95" s="255" t="s">
        <v>371</v>
      </c>
      <c r="D95" s="231"/>
      <c r="E95" s="232">
        <v>4.32</v>
      </c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09"/>
      <c r="Z95" s="209"/>
      <c r="AA95" s="209"/>
      <c r="AB95" s="209"/>
      <c r="AC95" s="209"/>
      <c r="AD95" s="209"/>
      <c r="AE95" s="209"/>
      <c r="AF95" s="209"/>
      <c r="AG95" s="209" t="s">
        <v>146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26"/>
      <c r="B96" s="227"/>
      <c r="C96" s="255" t="s">
        <v>372</v>
      </c>
      <c r="D96" s="231"/>
      <c r="E96" s="232">
        <v>1.8</v>
      </c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09"/>
      <c r="Z96" s="209"/>
      <c r="AA96" s="209"/>
      <c r="AB96" s="209"/>
      <c r="AC96" s="209"/>
      <c r="AD96" s="209"/>
      <c r="AE96" s="209"/>
      <c r="AF96" s="209"/>
      <c r="AG96" s="209" t="s">
        <v>146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6"/>
      <c r="B97" s="227"/>
      <c r="C97" s="255" t="s">
        <v>373</v>
      </c>
      <c r="D97" s="231"/>
      <c r="E97" s="232">
        <v>2.46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09"/>
      <c r="Z97" s="209"/>
      <c r="AA97" s="209"/>
      <c r="AB97" s="209"/>
      <c r="AC97" s="209"/>
      <c r="AD97" s="209"/>
      <c r="AE97" s="209"/>
      <c r="AF97" s="209"/>
      <c r="AG97" s="209" t="s">
        <v>146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x14ac:dyDescent="0.2">
      <c r="A98" s="234" t="s">
        <v>136</v>
      </c>
      <c r="B98" s="235" t="s">
        <v>59</v>
      </c>
      <c r="C98" s="253" t="s">
        <v>60</v>
      </c>
      <c r="D98" s="236"/>
      <c r="E98" s="237"/>
      <c r="F98" s="238"/>
      <c r="G98" s="239">
        <f>SUMIF(AG99:AG115,"&lt;&gt;NOR",G99:G115)</f>
        <v>0</v>
      </c>
      <c r="H98" s="233"/>
      <c r="I98" s="233">
        <f>SUM(I99:I115)</f>
        <v>0</v>
      </c>
      <c r="J98" s="233"/>
      <c r="K98" s="233">
        <f>SUM(K99:K115)</f>
        <v>0</v>
      </c>
      <c r="L98" s="233"/>
      <c r="M98" s="233">
        <f>SUM(M99:M115)</f>
        <v>0</v>
      </c>
      <c r="N98" s="233"/>
      <c r="O98" s="233">
        <f>SUM(O99:O115)</f>
        <v>38.32</v>
      </c>
      <c r="P98" s="233"/>
      <c r="Q98" s="233">
        <f>SUM(Q99:Q115)</f>
        <v>0</v>
      </c>
      <c r="R98" s="233"/>
      <c r="S98" s="233"/>
      <c r="T98" s="233"/>
      <c r="U98" s="233"/>
      <c r="V98" s="233">
        <f>SUM(V99:V115)</f>
        <v>0</v>
      </c>
      <c r="W98" s="233"/>
      <c r="X98" s="233"/>
      <c r="AG98" t="s">
        <v>137</v>
      </c>
    </row>
    <row r="99" spans="1:60" ht="22.5" outlineLevel="1" x14ac:dyDescent="0.2">
      <c r="A99" s="246">
        <v>17</v>
      </c>
      <c r="B99" s="247" t="s">
        <v>374</v>
      </c>
      <c r="C99" s="256" t="s">
        <v>375</v>
      </c>
      <c r="D99" s="248" t="s">
        <v>239</v>
      </c>
      <c r="E99" s="249">
        <v>50</v>
      </c>
      <c r="F99" s="250"/>
      <c r="G99" s="251">
        <f>ROUND(E99*F99,2)</f>
        <v>0</v>
      </c>
      <c r="H99" s="230"/>
      <c r="I99" s="229">
        <f>ROUND(E99*H99,2)</f>
        <v>0</v>
      </c>
      <c r="J99" s="230"/>
      <c r="K99" s="229">
        <f>ROUND(E99*J99,2)</f>
        <v>0</v>
      </c>
      <c r="L99" s="229">
        <v>21</v>
      </c>
      <c r="M99" s="229">
        <f>G99*(1+L99/100)</f>
        <v>0</v>
      </c>
      <c r="N99" s="229">
        <v>0</v>
      </c>
      <c r="O99" s="229">
        <f>ROUND(E99*N99,2)</f>
        <v>0</v>
      </c>
      <c r="P99" s="229">
        <v>0</v>
      </c>
      <c r="Q99" s="229">
        <f>ROUND(E99*P99,2)</f>
        <v>0</v>
      </c>
      <c r="R99" s="229"/>
      <c r="S99" s="229" t="s">
        <v>197</v>
      </c>
      <c r="T99" s="229" t="s">
        <v>198</v>
      </c>
      <c r="U99" s="229">
        <v>0</v>
      </c>
      <c r="V99" s="229">
        <f>ROUND(E99*U99,2)</f>
        <v>0</v>
      </c>
      <c r="W99" s="229"/>
      <c r="X99" s="229" t="s">
        <v>143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149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46">
        <v>18</v>
      </c>
      <c r="B100" s="247" t="s">
        <v>376</v>
      </c>
      <c r="C100" s="256" t="s">
        <v>377</v>
      </c>
      <c r="D100" s="248" t="s">
        <v>239</v>
      </c>
      <c r="E100" s="249">
        <v>50</v>
      </c>
      <c r="F100" s="250"/>
      <c r="G100" s="251">
        <f>ROUND(E100*F100,2)</f>
        <v>0</v>
      </c>
      <c r="H100" s="230"/>
      <c r="I100" s="229">
        <f>ROUND(E100*H100,2)</f>
        <v>0</v>
      </c>
      <c r="J100" s="230"/>
      <c r="K100" s="229">
        <f>ROUND(E100*J100,2)</f>
        <v>0</v>
      </c>
      <c r="L100" s="229">
        <v>21</v>
      </c>
      <c r="M100" s="229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29"/>
      <c r="S100" s="229" t="s">
        <v>197</v>
      </c>
      <c r="T100" s="229" t="s">
        <v>198</v>
      </c>
      <c r="U100" s="229">
        <v>0</v>
      </c>
      <c r="V100" s="229">
        <f>ROUND(E100*U100,2)</f>
        <v>0</v>
      </c>
      <c r="W100" s="229"/>
      <c r="X100" s="229" t="s">
        <v>143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149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22.5" outlineLevel="1" x14ac:dyDescent="0.2">
      <c r="A101" s="240">
        <v>19</v>
      </c>
      <c r="B101" s="241" t="s">
        <v>378</v>
      </c>
      <c r="C101" s="254" t="s">
        <v>379</v>
      </c>
      <c r="D101" s="242" t="s">
        <v>140</v>
      </c>
      <c r="E101" s="243">
        <v>934.16</v>
      </c>
      <c r="F101" s="244"/>
      <c r="G101" s="245">
        <f>ROUND(E101*F101,2)</f>
        <v>0</v>
      </c>
      <c r="H101" s="230"/>
      <c r="I101" s="229">
        <f>ROUND(E101*H101,2)</f>
        <v>0</v>
      </c>
      <c r="J101" s="230"/>
      <c r="K101" s="229">
        <f>ROUND(E101*J101,2)</f>
        <v>0</v>
      </c>
      <c r="L101" s="229">
        <v>21</v>
      </c>
      <c r="M101" s="229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29"/>
      <c r="S101" s="229" t="s">
        <v>197</v>
      </c>
      <c r="T101" s="229" t="s">
        <v>198</v>
      </c>
      <c r="U101" s="229">
        <v>0</v>
      </c>
      <c r="V101" s="229">
        <f>ROUND(E101*U101,2)</f>
        <v>0</v>
      </c>
      <c r="W101" s="229"/>
      <c r="X101" s="229" t="s">
        <v>143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149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26"/>
      <c r="B102" s="227"/>
      <c r="C102" s="255" t="s">
        <v>380</v>
      </c>
      <c r="D102" s="231"/>
      <c r="E102" s="232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146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6"/>
      <c r="B103" s="227"/>
      <c r="C103" s="255" t="s">
        <v>352</v>
      </c>
      <c r="D103" s="231"/>
      <c r="E103" s="232">
        <v>838.83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146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26"/>
      <c r="B104" s="227"/>
      <c r="C104" s="255" t="s">
        <v>381</v>
      </c>
      <c r="D104" s="231"/>
      <c r="E104" s="232">
        <v>86.73</v>
      </c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146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6"/>
      <c r="B105" s="227"/>
      <c r="C105" s="255" t="s">
        <v>382</v>
      </c>
      <c r="D105" s="231"/>
      <c r="E105" s="232">
        <v>8.6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146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40">
        <v>20</v>
      </c>
      <c r="B106" s="241" t="s">
        <v>383</v>
      </c>
      <c r="C106" s="254" t="s">
        <v>384</v>
      </c>
      <c r="D106" s="242" t="s">
        <v>140</v>
      </c>
      <c r="E106" s="243">
        <v>813.03959999999995</v>
      </c>
      <c r="F106" s="244"/>
      <c r="G106" s="245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2.3310000000000001E-2</v>
      </c>
      <c r="O106" s="229">
        <f>ROUND(E106*N106,2)</f>
        <v>18.95</v>
      </c>
      <c r="P106" s="229">
        <v>0</v>
      </c>
      <c r="Q106" s="229">
        <f>ROUND(E106*P106,2)</f>
        <v>0</v>
      </c>
      <c r="R106" s="229"/>
      <c r="S106" s="229" t="s">
        <v>141</v>
      </c>
      <c r="T106" s="229" t="s">
        <v>142</v>
      </c>
      <c r="U106" s="229">
        <v>0</v>
      </c>
      <c r="V106" s="229">
        <f>ROUND(E106*U106,2)</f>
        <v>0</v>
      </c>
      <c r="W106" s="229"/>
      <c r="X106" s="229" t="s">
        <v>143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149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6"/>
      <c r="B107" s="227"/>
      <c r="C107" s="255" t="s">
        <v>351</v>
      </c>
      <c r="D107" s="231"/>
      <c r="E107" s="232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146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26"/>
      <c r="B108" s="227"/>
      <c r="C108" s="255" t="s">
        <v>385</v>
      </c>
      <c r="D108" s="231"/>
      <c r="E108" s="232">
        <v>780.16959999999995</v>
      </c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146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26"/>
      <c r="B109" s="227"/>
      <c r="C109" s="255" t="s">
        <v>355</v>
      </c>
      <c r="D109" s="231"/>
      <c r="E109" s="232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146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26"/>
      <c r="B110" s="227"/>
      <c r="C110" s="255" t="s">
        <v>386</v>
      </c>
      <c r="D110" s="231"/>
      <c r="E110" s="232">
        <v>32.869999999999997</v>
      </c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146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 x14ac:dyDescent="0.2">
      <c r="A111" s="240">
        <v>21</v>
      </c>
      <c r="B111" s="241" t="s">
        <v>387</v>
      </c>
      <c r="C111" s="254" t="s">
        <v>388</v>
      </c>
      <c r="D111" s="242" t="s">
        <v>268</v>
      </c>
      <c r="E111" s="243">
        <v>6.3520300000000001</v>
      </c>
      <c r="F111" s="244"/>
      <c r="G111" s="245">
        <f>ROUND(E111*F111,2)</f>
        <v>0</v>
      </c>
      <c r="H111" s="230"/>
      <c r="I111" s="229">
        <f>ROUND(E111*H111,2)</f>
        <v>0</v>
      </c>
      <c r="J111" s="230"/>
      <c r="K111" s="229">
        <f>ROUND(E111*J111,2)</f>
        <v>0</v>
      </c>
      <c r="L111" s="229">
        <v>21</v>
      </c>
      <c r="M111" s="229">
        <f>G111*(1+L111/100)</f>
        <v>0</v>
      </c>
      <c r="N111" s="229">
        <v>3.0501200000000002</v>
      </c>
      <c r="O111" s="229">
        <f>ROUND(E111*N111,2)</f>
        <v>19.37</v>
      </c>
      <c r="P111" s="229">
        <v>0</v>
      </c>
      <c r="Q111" s="229">
        <f>ROUND(E111*P111,2)</f>
        <v>0</v>
      </c>
      <c r="R111" s="229"/>
      <c r="S111" s="229" t="s">
        <v>197</v>
      </c>
      <c r="T111" s="229" t="s">
        <v>198</v>
      </c>
      <c r="U111" s="229">
        <v>0</v>
      </c>
      <c r="V111" s="229">
        <f>ROUND(E111*U111,2)</f>
        <v>0</v>
      </c>
      <c r="W111" s="229"/>
      <c r="X111" s="229" t="s">
        <v>389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390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26"/>
      <c r="B112" s="227"/>
      <c r="C112" s="255" t="s">
        <v>391</v>
      </c>
      <c r="D112" s="231"/>
      <c r="E112" s="232">
        <v>0.98495999999999995</v>
      </c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146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6"/>
      <c r="B113" s="227"/>
      <c r="C113" s="255" t="s">
        <v>392</v>
      </c>
      <c r="D113" s="231"/>
      <c r="E113" s="232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146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26"/>
      <c r="B114" s="227"/>
      <c r="C114" s="255" t="s">
        <v>393</v>
      </c>
      <c r="D114" s="231"/>
      <c r="E114" s="232">
        <v>3.4111899999999999</v>
      </c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146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6"/>
      <c r="B115" s="227"/>
      <c r="C115" s="255" t="s">
        <v>394</v>
      </c>
      <c r="D115" s="231"/>
      <c r="E115" s="232">
        <v>1.9558800000000001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146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x14ac:dyDescent="0.2">
      <c r="A116" s="234" t="s">
        <v>136</v>
      </c>
      <c r="B116" s="235" t="s">
        <v>61</v>
      </c>
      <c r="C116" s="253" t="s">
        <v>62</v>
      </c>
      <c r="D116" s="236"/>
      <c r="E116" s="237"/>
      <c r="F116" s="238"/>
      <c r="G116" s="239">
        <f>SUMIF(AG117:AG153,"&lt;&gt;NOR",G117:G153)</f>
        <v>0</v>
      </c>
      <c r="H116" s="233"/>
      <c r="I116" s="233">
        <f>SUM(I117:I153)</f>
        <v>0</v>
      </c>
      <c r="J116" s="233"/>
      <c r="K116" s="233">
        <f>SUM(K117:K153)</f>
        <v>0</v>
      </c>
      <c r="L116" s="233"/>
      <c r="M116" s="233">
        <f>SUM(M117:M153)</f>
        <v>0</v>
      </c>
      <c r="N116" s="233"/>
      <c r="O116" s="233">
        <f>SUM(O117:O153)</f>
        <v>23.380000000000003</v>
      </c>
      <c r="P116" s="233"/>
      <c r="Q116" s="233">
        <f>SUM(Q117:Q153)</f>
        <v>0</v>
      </c>
      <c r="R116" s="233"/>
      <c r="S116" s="233"/>
      <c r="T116" s="233"/>
      <c r="U116" s="233"/>
      <c r="V116" s="233">
        <f>SUM(V117:V153)</f>
        <v>25.46</v>
      </c>
      <c r="W116" s="233"/>
      <c r="X116" s="233"/>
      <c r="AG116" t="s">
        <v>137</v>
      </c>
    </row>
    <row r="117" spans="1:60" ht="22.5" outlineLevel="1" x14ac:dyDescent="0.2">
      <c r="A117" s="240">
        <v>22</v>
      </c>
      <c r="B117" s="241" t="s">
        <v>395</v>
      </c>
      <c r="C117" s="254" t="s">
        <v>396</v>
      </c>
      <c r="D117" s="242" t="s">
        <v>140</v>
      </c>
      <c r="E117" s="243">
        <v>8.7720000000000002</v>
      </c>
      <c r="F117" s="244"/>
      <c r="G117" s="245">
        <f>ROUND(E117*F117,2)</f>
        <v>0</v>
      </c>
      <c r="H117" s="230"/>
      <c r="I117" s="229">
        <f>ROUND(E117*H117,2)</f>
        <v>0</v>
      </c>
      <c r="J117" s="230"/>
      <c r="K117" s="229">
        <f>ROUND(E117*J117,2)</f>
        <v>0</v>
      </c>
      <c r="L117" s="229">
        <v>21</v>
      </c>
      <c r="M117" s="229">
        <f>G117*(1+L117/100)</f>
        <v>0</v>
      </c>
      <c r="N117" s="229">
        <v>1.389E-2</v>
      </c>
      <c r="O117" s="229">
        <f>ROUND(E117*N117,2)</f>
        <v>0.12</v>
      </c>
      <c r="P117" s="229">
        <v>0</v>
      </c>
      <c r="Q117" s="229">
        <f>ROUND(E117*P117,2)</f>
        <v>0</v>
      </c>
      <c r="R117" s="229"/>
      <c r="S117" s="229" t="s">
        <v>141</v>
      </c>
      <c r="T117" s="229" t="s">
        <v>142</v>
      </c>
      <c r="U117" s="229">
        <v>2.9020000000000001</v>
      </c>
      <c r="V117" s="229">
        <f>ROUND(E117*U117,2)</f>
        <v>25.46</v>
      </c>
      <c r="W117" s="229"/>
      <c r="X117" s="229" t="s">
        <v>143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242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26"/>
      <c r="B118" s="227"/>
      <c r="C118" s="255" t="s">
        <v>397</v>
      </c>
      <c r="D118" s="231"/>
      <c r="E118" s="232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146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6"/>
      <c r="B119" s="227"/>
      <c r="C119" s="255" t="s">
        <v>398</v>
      </c>
      <c r="D119" s="231"/>
      <c r="E119" s="232">
        <v>8.7720000000000002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146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40">
        <v>23</v>
      </c>
      <c r="B120" s="241" t="s">
        <v>399</v>
      </c>
      <c r="C120" s="254" t="s">
        <v>400</v>
      </c>
      <c r="D120" s="242" t="s">
        <v>140</v>
      </c>
      <c r="E120" s="243">
        <v>165.042</v>
      </c>
      <c r="F120" s="244"/>
      <c r="G120" s="245">
        <f>ROUND(E120*F120,2)</f>
        <v>0</v>
      </c>
      <c r="H120" s="230"/>
      <c r="I120" s="229">
        <f>ROUND(E120*H120,2)</f>
        <v>0</v>
      </c>
      <c r="J120" s="230"/>
      <c r="K120" s="229">
        <f>ROUND(E120*J120,2)</f>
        <v>0</v>
      </c>
      <c r="L120" s="229">
        <v>21</v>
      </c>
      <c r="M120" s="229">
        <f>G120*(1+L120/100)</f>
        <v>0</v>
      </c>
      <c r="N120" s="229">
        <v>4.0000000000000003E-5</v>
      </c>
      <c r="O120" s="229">
        <f>ROUND(E120*N120,2)</f>
        <v>0.01</v>
      </c>
      <c r="P120" s="229">
        <v>0</v>
      </c>
      <c r="Q120" s="229">
        <f>ROUND(E120*P120,2)</f>
        <v>0</v>
      </c>
      <c r="R120" s="229"/>
      <c r="S120" s="229" t="s">
        <v>141</v>
      </c>
      <c r="T120" s="229" t="s">
        <v>142</v>
      </c>
      <c r="U120" s="229">
        <v>0</v>
      </c>
      <c r="V120" s="229">
        <f>ROUND(E120*U120,2)</f>
        <v>0</v>
      </c>
      <c r="W120" s="229"/>
      <c r="X120" s="229" t="s">
        <v>143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149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6"/>
      <c r="B121" s="227"/>
      <c r="C121" s="255" t="s">
        <v>401</v>
      </c>
      <c r="D121" s="231"/>
      <c r="E121" s="232">
        <v>71.61</v>
      </c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146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26"/>
      <c r="B122" s="227"/>
      <c r="C122" s="255" t="s">
        <v>402</v>
      </c>
      <c r="D122" s="231"/>
      <c r="E122" s="232">
        <v>5.04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146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26"/>
      <c r="B123" s="227"/>
      <c r="C123" s="255" t="s">
        <v>403</v>
      </c>
      <c r="D123" s="231"/>
      <c r="E123" s="232">
        <v>3.78</v>
      </c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146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26"/>
      <c r="B124" s="227"/>
      <c r="C124" s="255" t="s">
        <v>404</v>
      </c>
      <c r="D124" s="231"/>
      <c r="E124" s="232">
        <v>67.31</v>
      </c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146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26"/>
      <c r="B125" s="227"/>
      <c r="C125" s="255" t="s">
        <v>405</v>
      </c>
      <c r="D125" s="231"/>
      <c r="E125" s="232">
        <v>5.5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146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26"/>
      <c r="B126" s="227"/>
      <c r="C126" s="255" t="s">
        <v>406</v>
      </c>
      <c r="D126" s="231"/>
      <c r="E126" s="232">
        <v>4</v>
      </c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146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26"/>
      <c r="B127" s="227"/>
      <c r="C127" s="255" t="s">
        <v>407</v>
      </c>
      <c r="D127" s="231"/>
      <c r="E127" s="232">
        <v>7.8</v>
      </c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146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ht="22.5" outlineLevel="1" x14ac:dyDescent="0.2">
      <c r="A128" s="240">
        <v>24</v>
      </c>
      <c r="B128" s="241" t="s">
        <v>408</v>
      </c>
      <c r="C128" s="254" t="s">
        <v>409</v>
      </c>
      <c r="D128" s="242" t="s">
        <v>140</v>
      </c>
      <c r="E128" s="243">
        <v>412.64859999999999</v>
      </c>
      <c r="F128" s="244"/>
      <c r="G128" s="245">
        <f>ROUND(E128*F128,2)</f>
        <v>0</v>
      </c>
      <c r="H128" s="230"/>
      <c r="I128" s="229">
        <f>ROUND(E128*H128,2)</f>
        <v>0</v>
      </c>
      <c r="J128" s="230"/>
      <c r="K128" s="229">
        <f>ROUND(E128*J128,2)</f>
        <v>0</v>
      </c>
      <c r="L128" s="229">
        <v>21</v>
      </c>
      <c r="M128" s="229">
        <f>G128*(1+L128/100)</f>
        <v>0</v>
      </c>
      <c r="N128" s="229">
        <v>3.8210000000000001E-2</v>
      </c>
      <c r="O128" s="229">
        <f>ROUND(E128*N128,2)</f>
        <v>15.77</v>
      </c>
      <c r="P128" s="229">
        <v>0</v>
      </c>
      <c r="Q128" s="229">
        <f>ROUND(E128*P128,2)</f>
        <v>0</v>
      </c>
      <c r="R128" s="229"/>
      <c r="S128" s="229" t="s">
        <v>141</v>
      </c>
      <c r="T128" s="229" t="s">
        <v>142</v>
      </c>
      <c r="U128" s="229">
        <v>0</v>
      </c>
      <c r="V128" s="229">
        <f>ROUND(E128*U128,2)</f>
        <v>0</v>
      </c>
      <c r="W128" s="229"/>
      <c r="X128" s="229" t="s">
        <v>143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149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26"/>
      <c r="B129" s="227"/>
      <c r="C129" s="255" t="s">
        <v>410</v>
      </c>
      <c r="D129" s="231"/>
      <c r="E129" s="232">
        <v>478.08870000000002</v>
      </c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146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26"/>
      <c r="B130" s="227"/>
      <c r="C130" s="255" t="s">
        <v>411</v>
      </c>
      <c r="D130" s="231"/>
      <c r="E130" s="232">
        <v>74.301900000000003</v>
      </c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146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26"/>
      <c r="B131" s="227"/>
      <c r="C131" s="255" t="s">
        <v>362</v>
      </c>
      <c r="D131" s="231"/>
      <c r="E131" s="232">
        <v>-71.61</v>
      </c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146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26"/>
      <c r="B132" s="227"/>
      <c r="C132" s="255" t="s">
        <v>347</v>
      </c>
      <c r="D132" s="231"/>
      <c r="E132" s="232">
        <v>-5.04</v>
      </c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146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6"/>
      <c r="B133" s="227"/>
      <c r="C133" s="255" t="s">
        <v>363</v>
      </c>
      <c r="D133" s="231"/>
      <c r="E133" s="232">
        <v>-3.78</v>
      </c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146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26"/>
      <c r="B134" s="227"/>
      <c r="C134" s="255" t="s">
        <v>364</v>
      </c>
      <c r="D134" s="231"/>
      <c r="E134" s="232">
        <v>-67.311999999999998</v>
      </c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146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6"/>
      <c r="B135" s="227"/>
      <c r="C135" s="255" t="s">
        <v>365</v>
      </c>
      <c r="D135" s="231"/>
      <c r="E135" s="232">
        <v>-5.5</v>
      </c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146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26"/>
      <c r="B136" s="227"/>
      <c r="C136" s="255" t="s">
        <v>348</v>
      </c>
      <c r="D136" s="231"/>
      <c r="E136" s="232">
        <v>-4</v>
      </c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146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6"/>
      <c r="B137" s="227"/>
      <c r="C137" s="255" t="s">
        <v>294</v>
      </c>
      <c r="D137" s="231"/>
      <c r="E137" s="232">
        <v>-7.8</v>
      </c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146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26"/>
      <c r="B138" s="227"/>
      <c r="C138" s="255" t="s">
        <v>412</v>
      </c>
      <c r="D138" s="231"/>
      <c r="E138" s="232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146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6"/>
      <c r="B139" s="227"/>
      <c r="C139" s="255" t="s">
        <v>413</v>
      </c>
      <c r="D139" s="231"/>
      <c r="E139" s="232">
        <v>25.3</v>
      </c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146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ht="22.5" outlineLevel="1" x14ac:dyDescent="0.2">
      <c r="A140" s="240">
        <v>25</v>
      </c>
      <c r="B140" s="241" t="s">
        <v>414</v>
      </c>
      <c r="C140" s="254" t="s">
        <v>415</v>
      </c>
      <c r="D140" s="242" t="s">
        <v>140</v>
      </c>
      <c r="E140" s="243">
        <v>37.942399999999999</v>
      </c>
      <c r="F140" s="244"/>
      <c r="G140" s="245">
        <f>ROUND(E140*F140,2)</f>
        <v>0</v>
      </c>
      <c r="H140" s="230"/>
      <c r="I140" s="229">
        <f>ROUND(E140*H140,2)</f>
        <v>0</v>
      </c>
      <c r="J140" s="230"/>
      <c r="K140" s="229">
        <f>ROUND(E140*J140,2)</f>
        <v>0</v>
      </c>
      <c r="L140" s="229">
        <v>21</v>
      </c>
      <c r="M140" s="229">
        <f>G140*(1+L140/100)</f>
        <v>0</v>
      </c>
      <c r="N140" s="229">
        <v>1.174E-2</v>
      </c>
      <c r="O140" s="229">
        <f>ROUND(E140*N140,2)</f>
        <v>0.45</v>
      </c>
      <c r="P140" s="229">
        <v>0</v>
      </c>
      <c r="Q140" s="229">
        <f>ROUND(E140*P140,2)</f>
        <v>0</v>
      </c>
      <c r="R140" s="229"/>
      <c r="S140" s="229" t="s">
        <v>141</v>
      </c>
      <c r="T140" s="229" t="s">
        <v>142</v>
      </c>
      <c r="U140" s="229">
        <v>0</v>
      </c>
      <c r="V140" s="229">
        <f>ROUND(E140*U140,2)</f>
        <v>0</v>
      </c>
      <c r="W140" s="229"/>
      <c r="X140" s="229" t="s">
        <v>143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149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26"/>
      <c r="B141" s="227"/>
      <c r="C141" s="255" t="s">
        <v>416</v>
      </c>
      <c r="D141" s="231"/>
      <c r="E141" s="232">
        <v>26.29</v>
      </c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146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26"/>
      <c r="B142" s="227"/>
      <c r="C142" s="255" t="s">
        <v>417</v>
      </c>
      <c r="D142" s="231"/>
      <c r="E142" s="232">
        <v>1.06</v>
      </c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146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26"/>
      <c r="B143" s="227"/>
      <c r="C143" s="255" t="s">
        <v>418</v>
      </c>
      <c r="D143" s="231"/>
      <c r="E143" s="232">
        <v>1.63</v>
      </c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146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6"/>
      <c r="B144" s="227"/>
      <c r="C144" s="255" t="s">
        <v>419</v>
      </c>
      <c r="D144" s="231"/>
      <c r="E144" s="232">
        <v>4.74</v>
      </c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146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26"/>
      <c r="B145" s="227"/>
      <c r="C145" s="255" t="s">
        <v>420</v>
      </c>
      <c r="D145" s="231"/>
      <c r="E145" s="232">
        <v>1.95</v>
      </c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09"/>
      <c r="Z145" s="209"/>
      <c r="AA145" s="209"/>
      <c r="AB145" s="209"/>
      <c r="AC145" s="209"/>
      <c r="AD145" s="209"/>
      <c r="AE145" s="209"/>
      <c r="AF145" s="209"/>
      <c r="AG145" s="209" t="s">
        <v>146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26"/>
      <c r="B146" s="227"/>
      <c r="C146" s="255" t="s">
        <v>421</v>
      </c>
      <c r="D146" s="231"/>
      <c r="E146" s="232">
        <v>0.96</v>
      </c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146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26"/>
      <c r="B147" s="227"/>
      <c r="C147" s="255" t="s">
        <v>422</v>
      </c>
      <c r="D147" s="231"/>
      <c r="E147" s="232">
        <v>1.31</v>
      </c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146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ht="22.5" outlineLevel="1" x14ac:dyDescent="0.2">
      <c r="A148" s="240">
        <v>26</v>
      </c>
      <c r="B148" s="241" t="s">
        <v>423</v>
      </c>
      <c r="C148" s="254" t="s">
        <v>424</v>
      </c>
      <c r="D148" s="242" t="s">
        <v>140</v>
      </c>
      <c r="E148" s="243">
        <v>171.9624</v>
      </c>
      <c r="F148" s="244"/>
      <c r="G148" s="245">
        <f>ROUND(E148*F148,2)</f>
        <v>0</v>
      </c>
      <c r="H148" s="230"/>
      <c r="I148" s="229">
        <f>ROUND(E148*H148,2)</f>
        <v>0</v>
      </c>
      <c r="J148" s="230"/>
      <c r="K148" s="229">
        <f>ROUND(E148*J148,2)</f>
        <v>0</v>
      </c>
      <c r="L148" s="229">
        <v>21</v>
      </c>
      <c r="M148" s="229">
        <f>G148*(1+L148/100)</f>
        <v>0</v>
      </c>
      <c r="N148" s="229">
        <v>3.934E-2</v>
      </c>
      <c r="O148" s="229">
        <f>ROUND(E148*N148,2)</f>
        <v>6.77</v>
      </c>
      <c r="P148" s="229">
        <v>0</v>
      </c>
      <c r="Q148" s="229">
        <f>ROUND(E148*P148,2)</f>
        <v>0</v>
      </c>
      <c r="R148" s="229"/>
      <c r="S148" s="229" t="s">
        <v>141</v>
      </c>
      <c r="T148" s="229" t="s">
        <v>142</v>
      </c>
      <c r="U148" s="229">
        <v>0</v>
      </c>
      <c r="V148" s="229">
        <f>ROUND(E148*U148,2)</f>
        <v>0</v>
      </c>
      <c r="W148" s="229"/>
      <c r="X148" s="229" t="s">
        <v>143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149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26"/>
      <c r="B149" s="227"/>
      <c r="C149" s="255" t="s">
        <v>425</v>
      </c>
      <c r="D149" s="231"/>
      <c r="E149" s="232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146</v>
      </c>
      <c r="AH149" s="209">
        <v>0</v>
      </c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26"/>
      <c r="B150" s="227"/>
      <c r="C150" s="255" t="s">
        <v>155</v>
      </c>
      <c r="D150" s="231"/>
      <c r="E150" s="232">
        <v>171.96</v>
      </c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146</v>
      </c>
      <c r="AH150" s="209">
        <v>0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ht="22.5" outlineLevel="1" x14ac:dyDescent="0.2">
      <c r="A151" s="240">
        <v>27</v>
      </c>
      <c r="B151" s="241" t="s">
        <v>426</v>
      </c>
      <c r="C151" s="254" t="s">
        <v>427</v>
      </c>
      <c r="D151" s="242" t="s">
        <v>140</v>
      </c>
      <c r="E151" s="243">
        <v>13.14</v>
      </c>
      <c r="F151" s="244"/>
      <c r="G151" s="245">
        <f>ROUND(E151*F151,2)</f>
        <v>0</v>
      </c>
      <c r="H151" s="230"/>
      <c r="I151" s="229">
        <f>ROUND(E151*H151,2)</f>
        <v>0</v>
      </c>
      <c r="J151" s="230"/>
      <c r="K151" s="229">
        <f>ROUND(E151*J151,2)</f>
        <v>0</v>
      </c>
      <c r="L151" s="229">
        <v>21</v>
      </c>
      <c r="M151" s="229">
        <f>G151*(1+L151/100)</f>
        <v>0</v>
      </c>
      <c r="N151" s="229">
        <v>1.9630000000000002E-2</v>
      </c>
      <c r="O151" s="229">
        <f>ROUND(E151*N151,2)</f>
        <v>0.26</v>
      </c>
      <c r="P151" s="229">
        <v>0</v>
      </c>
      <c r="Q151" s="229">
        <f>ROUND(E151*P151,2)</f>
        <v>0</v>
      </c>
      <c r="R151" s="229"/>
      <c r="S151" s="229" t="s">
        <v>141</v>
      </c>
      <c r="T151" s="229" t="s">
        <v>142</v>
      </c>
      <c r="U151" s="229">
        <v>0</v>
      </c>
      <c r="V151" s="229">
        <f>ROUND(E151*U151,2)</f>
        <v>0</v>
      </c>
      <c r="W151" s="229"/>
      <c r="X151" s="229" t="s">
        <v>143</v>
      </c>
      <c r="Y151" s="209"/>
      <c r="Z151" s="209"/>
      <c r="AA151" s="209"/>
      <c r="AB151" s="209"/>
      <c r="AC151" s="209"/>
      <c r="AD151" s="209"/>
      <c r="AE151" s="209"/>
      <c r="AF151" s="209"/>
      <c r="AG151" s="209" t="s">
        <v>149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26"/>
      <c r="B152" s="227"/>
      <c r="C152" s="255" t="s">
        <v>150</v>
      </c>
      <c r="D152" s="231"/>
      <c r="E152" s="232">
        <v>12.24</v>
      </c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146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26"/>
      <c r="B153" s="227"/>
      <c r="C153" s="255" t="s">
        <v>151</v>
      </c>
      <c r="D153" s="231"/>
      <c r="E153" s="232">
        <v>0.9</v>
      </c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146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x14ac:dyDescent="0.2">
      <c r="A154" s="234" t="s">
        <v>136</v>
      </c>
      <c r="B154" s="235" t="s">
        <v>63</v>
      </c>
      <c r="C154" s="253" t="s">
        <v>64</v>
      </c>
      <c r="D154" s="236"/>
      <c r="E154" s="237"/>
      <c r="F154" s="238"/>
      <c r="G154" s="239">
        <f>SUMIF(AG155:AG170,"&lt;&gt;NOR",G155:G170)</f>
        <v>0</v>
      </c>
      <c r="H154" s="233"/>
      <c r="I154" s="233">
        <f>SUM(I155:I170)</f>
        <v>0</v>
      </c>
      <c r="J154" s="233"/>
      <c r="K154" s="233">
        <f>SUM(K155:K170)</f>
        <v>0</v>
      </c>
      <c r="L154" s="233"/>
      <c r="M154" s="233">
        <f>SUM(M155:M170)</f>
        <v>0</v>
      </c>
      <c r="N154" s="233"/>
      <c r="O154" s="233">
        <f>SUM(O155:O170)</f>
        <v>111.76</v>
      </c>
      <c r="P154" s="233"/>
      <c r="Q154" s="233">
        <f>SUM(Q155:Q170)</f>
        <v>0</v>
      </c>
      <c r="R154" s="233"/>
      <c r="S154" s="233"/>
      <c r="T154" s="233"/>
      <c r="U154" s="233"/>
      <c r="V154" s="233">
        <f>SUM(V155:V170)</f>
        <v>276.47999999999996</v>
      </c>
      <c r="W154" s="233"/>
      <c r="X154" s="233"/>
      <c r="AG154" t="s">
        <v>137</v>
      </c>
    </row>
    <row r="155" spans="1:60" outlineLevel="1" x14ac:dyDescent="0.2">
      <c r="A155" s="240">
        <v>28</v>
      </c>
      <c r="B155" s="241" t="s">
        <v>428</v>
      </c>
      <c r="C155" s="254" t="s">
        <v>429</v>
      </c>
      <c r="D155" s="242" t="s">
        <v>268</v>
      </c>
      <c r="E155" s="243">
        <v>34.074449999999999</v>
      </c>
      <c r="F155" s="244"/>
      <c r="G155" s="245">
        <f>ROUND(E155*F155,2)</f>
        <v>0</v>
      </c>
      <c r="H155" s="230"/>
      <c r="I155" s="229">
        <f>ROUND(E155*H155,2)</f>
        <v>0</v>
      </c>
      <c r="J155" s="230"/>
      <c r="K155" s="229">
        <f>ROUND(E155*J155,2)</f>
        <v>0</v>
      </c>
      <c r="L155" s="229">
        <v>21</v>
      </c>
      <c r="M155" s="229">
        <f>G155*(1+L155/100)</f>
        <v>0</v>
      </c>
      <c r="N155" s="229">
        <v>0.40949999999999998</v>
      </c>
      <c r="O155" s="229">
        <f>ROUND(E155*N155,2)</f>
        <v>13.95</v>
      </c>
      <c r="P155" s="229">
        <v>0</v>
      </c>
      <c r="Q155" s="229">
        <f>ROUND(E155*P155,2)</f>
        <v>0</v>
      </c>
      <c r="R155" s="229"/>
      <c r="S155" s="229" t="s">
        <v>141</v>
      </c>
      <c r="T155" s="229" t="s">
        <v>142</v>
      </c>
      <c r="U155" s="229">
        <v>5.14</v>
      </c>
      <c r="V155" s="229">
        <f>ROUND(E155*U155,2)</f>
        <v>175.14</v>
      </c>
      <c r="W155" s="229"/>
      <c r="X155" s="229" t="s">
        <v>143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149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26"/>
      <c r="B156" s="227"/>
      <c r="C156" s="255" t="s">
        <v>430</v>
      </c>
      <c r="D156" s="231"/>
      <c r="E156" s="232">
        <v>34.991999999999997</v>
      </c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146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26"/>
      <c r="B157" s="227"/>
      <c r="C157" s="255" t="s">
        <v>431</v>
      </c>
      <c r="D157" s="231"/>
      <c r="E157" s="232">
        <v>-0.91754999999999998</v>
      </c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146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40">
        <v>29</v>
      </c>
      <c r="B158" s="241" t="s">
        <v>432</v>
      </c>
      <c r="C158" s="254" t="s">
        <v>433</v>
      </c>
      <c r="D158" s="242" t="s">
        <v>140</v>
      </c>
      <c r="E158" s="243">
        <v>751.98</v>
      </c>
      <c r="F158" s="244"/>
      <c r="G158" s="245">
        <f>ROUND(E158*F158,2)</f>
        <v>0</v>
      </c>
      <c r="H158" s="230"/>
      <c r="I158" s="229">
        <f>ROUND(E158*H158,2)</f>
        <v>0</v>
      </c>
      <c r="J158" s="230"/>
      <c r="K158" s="229">
        <f>ROUND(E158*J158,2)</f>
        <v>0</v>
      </c>
      <c r="L158" s="229">
        <v>21</v>
      </c>
      <c r="M158" s="229">
        <f>G158*(1+L158/100)</f>
        <v>0</v>
      </c>
      <c r="N158" s="229">
        <v>0.1111</v>
      </c>
      <c r="O158" s="229">
        <f>ROUND(E158*N158,2)</f>
        <v>83.54</v>
      </c>
      <c r="P158" s="229">
        <v>0</v>
      </c>
      <c r="Q158" s="229">
        <f>ROUND(E158*P158,2)</f>
        <v>0</v>
      </c>
      <c r="R158" s="229"/>
      <c r="S158" s="229" t="s">
        <v>141</v>
      </c>
      <c r="T158" s="229" t="s">
        <v>142</v>
      </c>
      <c r="U158" s="229">
        <v>0.13100000000000001</v>
      </c>
      <c r="V158" s="229">
        <f>ROUND(E158*U158,2)</f>
        <v>98.51</v>
      </c>
      <c r="W158" s="229"/>
      <c r="X158" s="229" t="s">
        <v>143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149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ht="22.5" outlineLevel="1" x14ac:dyDescent="0.2">
      <c r="A159" s="226"/>
      <c r="B159" s="227"/>
      <c r="C159" s="255" t="s">
        <v>434</v>
      </c>
      <c r="D159" s="231"/>
      <c r="E159" s="232">
        <v>707.55</v>
      </c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146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26"/>
      <c r="B160" s="227"/>
      <c r="C160" s="255" t="s">
        <v>435</v>
      </c>
      <c r="D160" s="231"/>
      <c r="E160" s="232">
        <v>44.43</v>
      </c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146</v>
      </c>
      <c r="AH160" s="209">
        <v>0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40">
        <v>30</v>
      </c>
      <c r="B161" s="241" t="s">
        <v>436</v>
      </c>
      <c r="C161" s="254" t="s">
        <v>437</v>
      </c>
      <c r="D161" s="242" t="s">
        <v>140</v>
      </c>
      <c r="E161" s="243">
        <v>707.55</v>
      </c>
      <c r="F161" s="244"/>
      <c r="G161" s="245">
        <f>ROUND(E161*F161,2)</f>
        <v>0</v>
      </c>
      <c r="H161" s="230"/>
      <c r="I161" s="229">
        <f>ROUND(E161*H161,2)</f>
        <v>0</v>
      </c>
      <c r="J161" s="230"/>
      <c r="K161" s="229">
        <f>ROUND(E161*J161,2)</f>
        <v>0</v>
      </c>
      <c r="L161" s="229">
        <v>21</v>
      </c>
      <c r="M161" s="229">
        <f>G161*(1+L161/100)</f>
        <v>0</v>
      </c>
      <c r="N161" s="229">
        <v>1.111E-2</v>
      </c>
      <c r="O161" s="229">
        <f>ROUND(E161*N161,2)</f>
        <v>7.86</v>
      </c>
      <c r="P161" s="229">
        <v>0</v>
      </c>
      <c r="Q161" s="229">
        <f>ROUND(E161*P161,2)</f>
        <v>0</v>
      </c>
      <c r="R161" s="229"/>
      <c r="S161" s="229" t="s">
        <v>141</v>
      </c>
      <c r="T161" s="229" t="s">
        <v>142</v>
      </c>
      <c r="U161" s="229">
        <v>4.0000000000000001E-3</v>
      </c>
      <c r="V161" s="229">
        <f>ROUND(E161*U161,2)</f>
        <v>2.83</v>
      </c>
      <c r="W161" s="229"/>
      <c r="X161" s="229" t="s">
        <v>143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149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ht="22.5" outlineLevel="1" x14ac:dyDescent="0.2">
      <c r="A162" s="226"/>
      <c r="B162" s="227"/>
      <c r="C162" s="255" t="s">
        <v>434</v>
      </c>
      <c r="D162" s="231"/>
      <c r="E162" s="232">
        <v>707.55</v>
      </c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146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40">
        <v>31</v>
      </c>
      <c r="B163" s="241" t="s">
        <v>438</v>
      </c>
      <c r="C163" s="254" t="s">
        <v>439</v>
      </c>
      <c r="D163" s="242" t="s">
        <v>140</v>
      </c>
      <c r="E163" s="243">
        <v>707.55</v>
      </c>
      <c r="F163" s="244"/>
      <c r="G163" s="245">
        <f>ROUND(E163*F163,2)</f>
        <v>0</v>
      </c>
      <c r="H163" s="230"/>
      <c r="I163" s="229">
        <f>ROUND(E163*H163,2)</f>
        <v>0</v>
      </c>
      <c r="J163" s="230"/>
      <c r="K163" s="229">
        <f>ROUND(E163*J163,2)</f>
        <v>0</v>
      </c>
      <c r="L163" s="229">
        <v>21</v>
      </c>
      <c r="M163" s="229">
        <f>G163*(1+L163/100)</f>
        <v>0</v>
      </c>
      <c r="N163" s="229">
        <v>8.9200000000000008E-3</v>
      </c>
      <c r="O163" s="229">
        <f>ROUND(E163*N163,2)</f>
        <v>6.31</v>
      </c>
      <c r="P163" s="229">
        <v>0</v>
      </c>
      <c r="Q163" s="229">
        <f>ROUND(E163*P163,2)</f>
        <v>0</v>
      </c>
      <c r="R163" s="229"/>
      <c r="S163" s="229" t="s">
        <v>141</v>
      </c>
      <c r="T163" s="229" t="s">
        <v>142</v>
      </c>
      <c r="U163" s="229">
        <v>0</v>
      </c>
      <c r="V163" s="229">
        <f>ROUND(E163*U163,2)</f>
        <v>0</v>
      </c>
      <c r="W163" s="229"/>
      <c r="X163" s="229" t="s">
        <v>143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149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 x14ac:dyDescent="0.2">
      <c r="A164" s="226"/>
      <c r="B164" s="227"/>
      <c r="C164" s="255" t="s">
        <v>440</v>
      </c>
      <c r="D164" s="231"/>
      <c r="E164" s="232">
        <v>707.55</v>
      </c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146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40">
        <v>32</v>
      </c>
      <c r="B165" s="241" t="s">
        <v>441</v>
      </c>
      <c r="C165" s="254" t="s">
        <v>442</v>
      </c>
      <c r="D165" s="242" t="s">
        <v>140</v>
      </c>
      <c r="E165" s="243">
        <v>26.956399999999999</v>
      </c>
      <c r="F165" s="244"/>
      <c r="G165" s="245">
        <f>ROUND(E165*F165,2)</f>
        <v>0</v>
      </c>
      <c r="H165" s="230"/>
      <c r="I165" s="229">
        <f>ROUND(E165*H165,2)</f>
        <v>0</v>
      </c>
      <c r="J165" s="230"/>
      <c r="K165" s="229">
        <f>ROUND(E165*J165,2)</f>
        <v>0</v>
      </c>
      <c r="L165" s="229">
        <v>21</v>
      </c>
      <c r="M165" s="229">
        <f>G165*(1+L165/100)</f>
        <v>0</v>
      </c>
      <c r="N165" s="229">
        <v>3.5699999999999998E-3</v>
      </c>
      <c r="O165" s="229">
        <f>ROUND(E165*N165,2)</f>
        <v>0.1</v>
      </c>
      <c r="P165" s="229">
        <v>0</v>
      </c>
      <c r="Q165" s="229">
        <f>ROUND(E165*P165,2)</f>
        <v>0</v>
      </c>
      <c r="R165" s="229"/>
      <c r="S165" s="229" t="s">
        <v>141</v>
      </c>
      <c r="T165" s="229" t="s">
        <v>142</v>
      </c>
      <c r="U165" s="229">
        <v>0</v>
      </c>
      <c r="V165" s="229">
        <f>ROUND(E165*U165,2)</f>
        <v>0</v>
      </c>
      <c r="W165" s="229"/>
      <c r="X165" s="229" t="s">
        <v>143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149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26"/>
      <c r="B166" s="227"/>
      <c r="C166" s="255" t="s">
        <v>443</v>
      </c>
      <c r="D166" s="231"/>
      <c r="E166" s="232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09"/>
      <c r="Z166" s="209"/>
      <c r="AA166" s="209"/>
      <c r="AB166" s="209"/>
      <c r="AC166" s="209"/>
      <c r="AD166" s="209"/>
      <c r="AE166" s="209"/>
      <c r="AF166" s="209"/>
      <c r="AG166" s="209" t="s">
        <v>146</v>
      </c>
      <c r="AH166" s="209">
        <v>0</v>
      </c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26"/>
      <c r="B167" s="227"/>
      <c r="C167" s="255" t="s">
        <v>444</v>
      </c>
      <c r="D167" s="231"/>
      <c r="E167" s="232">
        <v>20.39</v>
      </c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146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26"/>
      <c r="B168" s="227"/>
      <c r="C168" s="255" t="s">
        <v>445</v>
      </c>
      <c r="D168" s="231"/>
      <c r="E168" s="232">
        <v>6.57</v>
      </c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146</v>
      </c>
      <c r="AH168" s="209">
        <v>0</v>
      </c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40">
        <v>33</v>
      </c>
      <c r="B169" s="241" t="s">
        <v>446</v>
      </c>
      <c r="C169" s="254" t="s">
        <v>447</v>
      </c>
      <c r="D169" s="242" t="s">
        <v>140</v>
      </c>
      <c r="E169" s="243">
        <v>707.55</v>
      </c>
      <c r="F169" s="244"/>
      <c r="G169" s="245">
        <f>ROUND(E169*F169,2)</f>
        <v>0</v>
      </c>
      <c r="H169" s="230"/>
      <c r="I169" s="229">
        <f>ROUND(E169*H169,2)</f>
        <v>0</v>
      </c>
      <c r="J169" s="230"/>
      <c r="K169" s="229">
        <f>ROUND(E169*J169,2)</f>
        <v>0</v>
      </c>
      <c r="L169" s="229">
        <v>21</v>
      </c>
      <c r="M169" s="229">
        <f>G169*(1+L169/100)</f>
        <v>0</v>
      </c>
      <c r="N169" s="229">
        <v>0</v>
      </c>
      <c r="O169" s="229">
        <f>ROUND(E169*N169,2)</f>
        <v>0</v>
      </c>
      <c r="P169" s="229">
        <v>0</v>
      </c>
      <c r="Q169" s="229">
        <f>ROUND(E169*P169,2)</f>
        <v>0</v>
      </c>
      <c r="R169" s="229"/>
      <c r="S169" s="229" t="s">
        <v>141</v>
      </c>
      <c r="T169" s="229" t="s">
        <v>142</v>
      </c>
      <c r="U169" s="229">
        <v>0</v>
      </c>
      <c r="V169" s="229">
        <f>ROUND(E169*U169,2)</f>
        <v>0</v>
      </c>
      <c r="W169" s="229"/>
      <c r="X169" s="229" t="s">
        <v>143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149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ht="22.5" outlineLevel="1" x14ac:dyDescent="0.2">
      <c r="A170" s="226"/>
      <c r="B170" s="227"/>
      <c r="C170" s="255" t="s">
        <v>440</v>
      </c>
      <c r="D170" s="231"/>
      <c r="E170" s="232">
        <v>707.55</v>
      </c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146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x14ac:dyDescent="0.2">
      <c r="A171" s="234" t="s">
        <v>136</v>
      </c>
      <c r="B171" s="235" t="s">
        <v>65</v>
      </c>
      <c r="C171" s="253" t="s">
        <v>66</v>
      </c>
      <c r="D171" s="236"/>
      <c r="E171" s="237"/>
      <c r="F171" s="238"/>
      <c r="G171" s="239">
        <f>SUMIF(AG172:AG207,"&lt;&gt;NOR",G172:G207)</f>
        <v>0</v>
      </c>
      <c r="H171" s="233"/>
      <c r="I171" s="233">
        <f>SUM(I172:I207)</f>
        <v>0</v>
      </c>
      <c r="J171" s="233"/>
      <c r="K171" s="233">
        <f>SUM(K172:K207)</f>
        <v>0</v>
      </c>
      <c r="L171" s="233"/>
      <c r="M171" s="233">
        <f>SUM(M172:M207)</f>
        <v>0</v>
      </c>
      <c r="N171" s="233"/>
      <c r="O171" s="233">
        <f>SUM(O172:O207)</f>
        <v>56.059999999999995</v>
      </c>
      <c r="P171" s="233"/>
      <c r="Q171" s="233">
        <f>SUM(Q172:Q207)</f>
        <v>0</v>
      </c>
      <c r="R171" s="233"/>
      <c r="S171" s="233"/>
      <c r="T171" s="233"/>
      <c r="U171" s="233"/>
      <c r="V171" s="233">
        <f>SUM(V172:V207)</f>
        <v>202.56</v>
      </c>
      <c r="W171" s="233"/>
      <c r="X171" s="233"/>
      <c r="AG171" t="s">
        <v>137</v>
      </c>
    </row>
    <row r="172" spans="1:60" outlineLevel="1" x14ac:dyDescent="0.2">
      <c r="A172" s="240">
        <v>34</v>
      </c>
      <c r="B172" s="241" t="s">
        <v>448</v>
      </c>
      <c r="C172" s="254" t="s">
        <v>449</v>
      </c>
      <c r="D172" s="242" t="s">
        <v>140</v>
      </c>
      <c r="E172" s="243">
        <v>1144.4119499999999</v>
      </c>
      <c r="F172" s="244"/>
      <c r="G172" s="245">
        <f>ROUND(E172*F172,2)</f>
        <v>0</v>
      </c>
      <c r="H172" s="230"/>
      <c r="I172" s="229">
        <f>ROUND(E172*H172,2)</f>
        <v>0</v>
      </c>
      <c r="J172" s="230"/>
      <c r="K172" s="229">
        <f>ROUND(E172*J172,2)</f>
        <v>0</v>
      </c>
      <c r="L172" s="229">
        <v>21</v>
      </c>
      <c r="M172" s="229">
        <f>G172*(1+L172/100)</f>
        <v>0</v>
      </c>
      <c r="N172" s="229">
        <v>1.2099999999999999E-3</v>
      </c>
      <c r="O172" s="229">
        <f>ROUND(E172*N172,2)</f>
        <v>1.38</v>
      </c>
      <c r="P172" s="229">
        <v>0</v>
      </c>
      <c r="Q172" s="229">
        <f>ROUND(E172*P172,2)</f>
        <v>0</v>
      </c>
      <c r="R172" s="229"/>
      <c r="S172" s="229" t="s">
        <v>141</v>
      </c>
      <c r="T172" s="229" t="s">
        <v>142</v>
      </c>
      <c r="U172" s="229">
        <v>0.17699999999999999</v>
      </c>
      <c r="V172" s="229">
        <f>ROUND(E172*U172,2)</f>
        <v>202.56</v>
      </c>
      <c r="W172" s="229"/>
      <c r="X172" s="229" t="s">
        <v>143</v>
      </c>
      <c r="Y172" s="209"/>
      <c r="Z172" s="209"/>
      <c r="AA172" s="209"/>
      <c r="AB172" s="209"/>
      <c r="AC172" s="209"/>
      <c r="AD172" s="209"/>
      <c r="AE172" s="209"/>
      <c r="AF172" s="209"/>
      <c r="AG172" s="209" t="s">
        <v>149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26"/>
      <c r="B173" s="227"/>
      <c r="C173" s="255" t="s">
        <v>351</v>
      </c>
      <c r="D173" s="231"/>
      <c r="E173" s="232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146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26"/>
      <c r="B174" s="227"/>
      <c r="C174" s="255" t="s">
        <v>450</v>
      </c>
      <c r="D174" s="231"/>
      <c r="E174" s="232">
        <v>775.846</v>
      </c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146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26"/>
      <c r="B175" s="227"/>
      <c r="C175" s="255" t="s">
        <v>353</v>
      </c>
      <c r="D175" s="231"/>
      <c r="E175" s="232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146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26"/>
      <c r="B176" s="227"/>
      <c r="C176" s="255" t="s">
        <v>354</v>
      </c>
      <c r="D176" s="231"/>
      <c r="E176" s="232">
        <v>13.02725</v>
      </c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146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26"/>
      <c r="B177" s="227"/>
      <c r="C177" s="255" t="s">
        <v>451</v>
      </c>
      <c r="D177" s="231"/>
      <c r="E177" s="232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146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26"/>
      <c r="B178" s="227"/>
      <c r="C178" s="255" t="s">
        <v>452</v>
      </c>
      <c r="D178" s="231"/>
      <c r="E178" s="232">
        <v>355.53870000000001</v>
      </c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146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40">
        <v>35</v>
      </c>
      <c r="B179" s="241" t="s">
        <v>453</v>
      </c>
      <c r="C179" s="254" t="s">
        <v>454</v>
      </c>
      <c r="D179" s="242" t="s">
        <v>140</v>
      </c>
      <c r="E179" s="243">
        <v>2437.3620000000001</v>
      </c>
      <c r="F179" s="244"/>
      <c r="G179" s="245">
        <f>ROUND(E179*F179,2)</f>
        <v>0</v>
      </c>
      <c r="H179" s="230"/>
      <c r="I179" s="229">
        <f>ROUND(E179*H179,2)</f>
        <v>0</v>
      </c>
      <c r="J179" s="230"/>
      <c r="K179" s="229">
        <f>ROUND(E179*J179,2)</f>
        <v>0</v>
      </c>
      <c r="L179" s="229">
        <v>21</v>
      </c>
      <c r="M179" s="229">
        <f>G179*(1+L179/100)</f>
        <v>0</v>
      </c>
      <c r="N179" s="229">
        <v>1.8380000000000001E-2</v>
      </c>
      <c r="O179" s="229">
        <f>ROUND(E179*N179,2)</f>
        <v>44.8</v>
      </c>
      <c r="P179" s="229">
        <v>0</v>
      </c>
      <c r="Q179" s="229">
        <f>ROUND(E179*P179,2)</f>
        <v>0</v>
      </c>
      <c r="R179" s="229"/>
      <c r="S179" s="229" t="s">
        <v>141</v>
      </c>
      <c r="T179" s="229" t="s">
        <v>142</v>
      </c>
      <c r="U179" s="229">
        <v>0</v>
      </c>
      <c r="V179" s="229">
        <f>ROUND(E179*U179,2)</f>
        <v>0</v>
      </c>
      <c r="W179" s="229"/>
      <c r="X179" s="229" t="s">
        <v>143</v>
      </c>
      <c r="Y179" s="209"/>
      <c r="Z179" s="209"/>
      <c r="AA179" s="209"/>
      <c r="AB179" s="209"/>
      <c r="AC179" s="209"/>
      <c r="AD179" s="209"/>
      <c r="AE179" s="209"/>
      <c r="AF179" s="209"/>
      <c r="AG179" s="209" t="s">
        <v>149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26"/>
      <c r="B180" s="227"/>
      <c r="C180" s="255" t="s">
        <v>455</v>
      </c>
      <c r="D180" s="231"/>
      <c r="E180" s="232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146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26"/>
      <c r="B181" s="227"/>
      <c r="C181" s="255" t="s">
        <v>456</v>
      </c>
      <c r="D181" s="231"/>
      <c r="E181" s="232">
        <v>1058.69</v>
      </c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146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26"/>
      <c r="B182" s="227"/>
      <c r="C182" s="255" t="s">
        <v>457</v>
      </c>
      <c r="D182" s="231"/>
      <c r="E182" s="232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146</v>
      </c>
      <c r="AH182" s="209">
        <v>0</v>
      </c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26"/>
      <c r="B183" s="227"/>
      <c r="C183" s="255" t="s">
        <v>458</v>
      </c>
      <c r="D183" s="231"/>
      <c r="E183" s="232">
        <v>375.17</v>
      </c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146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26"/>
      <c r="B184" s="227"/>
      <c r="C184" s="255" t="s">
        <v>459</v>
      </c>
      <c r="D184" s="231"/>
      <c r="E184" s="232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146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26"/>
      <c r="B185" s="227"/>
      <c r="C185" s="255" t="s">
        <v>460</v>
      </c>
      <c r="D185" s="231"/>
      <c r="E185" s="232">
        <v>1077.8900000000001</v>
      </c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146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26"/>
      <c r="B186" s="227"/>
      <c r="C186" s="255" t="s">
        <v>461</v>
      </c>
      <c r="D186" s="231"/>
      <c r="E186" s="232">
        <v>-156.44999999999999</v>
      </c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146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26"/>
      <c r="B187" s="227"/>
      <c r="C187" s="255" t="s">
        <v>462</v>
      </c>
      <c r="D187" s="231"/>
      <c r="E187" s="232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146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26"/>
      <c r="B188" s="227"/>
      <c r="C188" s="255" t="s">
        <v>463</v>
      </c>
      <c r="D188" s="231"/>
      <c r="E188" s="232">
        <v>82.07</v>
      </c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146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40">
        <v>36</v>
      </c>
      <c r="B189" s="241" t="s">
        <v>464</v>
      </c>
      <c r="C189" s="254" t="s">
        <v>465</v>
      </c>
      <c r="D189" s="242" t="s">
        <v>140</v>
      </c>
      <c r="E189" s="243">
        <v>9749.4480000000003</v>
      </c>
      <c r="F189" s="244"/>
      <c r="G189" s="245">
        <f>ROUND(E189*F189,2)</f>
        <v>0</v>
      </c>
      <c r="H189" s="230"/>
      <c r="I189" s="229">
        <f>ROUND(E189*H189,2)</f>
        <v>0</v>
      </c>
      <c r="J189" s="230"/>
      <c r="K189" s="229">
        <f>ROUND(E189*J189,2)</f>
        <v>0</v>
      </c>
      <c r="L189" s="229">
        <v>21</v>
      </c>
      <c r="M189" s="229">
        <f>G189*(1+L189/100)</f>
        <v>0</v>
      </c>
      <c r="N189" s="229">
        <v>9.5E-4</v>
      </c>
      <c r="O189" s="229">
        <f>ROUND(E189*N189,2)</f>
        <v>9.26</v>
      </c>
      <c r="P189" s="229">
        <v>0</v>
      </c>
      <c r="Q189" s="229">
        <f>ROUND(E189*P189,2)</f>
        <v>0</v>
      </c>
      <c r="R189" s="229"/>
      <c r="S189" s="229" t="s">
        <v>141</v>
      </c>
      <c r="T189" s="229" t="s">
        <v>142</v>
      </c>
      <c r="U189" s="229">
        <v>0</v>
      </c>
      <c r="V189" s="229">
        <f>ROUND(E189*U189,2)</f>
        <v>0</v>
      </c>
      <c r="W189" s="229"/>
      <c r="X189" s="229" t="s">
        <v>143</v>
      </c>
      <c r="Y189" s="209"/>
      <c r="Z189" s="209"/>
      <c r="AA189" s="209"/>
      <c r="AB189" s="209"/>
      <c r="AC189" s="209"/>
      <c r="AD189" s="209"/>
      <c r="AE189" s="209"/>
      <c r="AF189" s="209"/>
      <c r="AG189" s="209" t="s">
        <v>149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26"/>
      <c r="B190" s="227"/>
      <c r="C190" s="255" t="s">
        <v>466</v>
      </c>
      <c r="D190" s="231"/>
      <c r="E190" s="232">
        <v>9749.4500000000007</v>
      </c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146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46">
        <v>37</v>
      </c>
      <c r="B191" s="247" t="s">
        <v>467</v>
      </c>
      <c r="C191" s="256" t="s">
        <v>468</v>
      </c>
      <c r="D191" s="248" t="s">
        <v>140</v>
      </c>
      <c r="E191" s="249">
        <v>2437.3620000000001</v>
      </c>
      <c r="F191" s="250"/>
      <c r="G191" s="251">
        <f>ROUND(E191*F191,2)</f>
        <v>0</v>
      </c>
      <c r="H191" s="230"/>
      <c r="I191" s="229">
        <f>ROUND(E191*H191,2)</f>
        <v>0</v>
      </c>
      <c r="J191" s="230"/>
      <c r="K191" s="229">
        <f>ROUND(E191*J191,2)</f>
        <v>0</v>
      </c>
      <c r="L191" s="229">
        <v>21</v>
      </c>
      <c r="M191" s="229">
        <f>G191*(1+L191/100)</f>
        <v>0</v>
      </c>
      <c r="N191" s="229">
        <v>0</v>
      </c>
      <c r="O191" s="229">
        <f>ROUND(E191*N191,2)</f>
        <v>0</v>
      </c>
      <c r="P191" s="229">
        <v>0</v>
      </c>
      <c r="Q191" s="229">
        <f>ROUND(E191*P191,2)</f>
        <v>0</v>
      </c>
      <c r="R191" s="229"/>
      <c r="S191" s="229" t="s">
        <v>141</v>
      </c>
      <c r="T191" s="229" t="s">
        <v>142</v>
      </c>
      <c r="U191" s="229">
        <v>0</v>
      </c>
      <c r="V191" s="229">
        <f>ROUND(E191*U191,2)</f>
        <v>0</v>
      </c>
      <c r="W191" s="229"/>
      <c r="X191" s="229" t="s">
        <v>143</v>
      </c>
      <c r="Y191" s="209"/>
      <c r="Z191" s="209"/>
      <c r="AA191" s="209"/>
      <c r="AB191" s="209"/>
      <c r="AC191" s="209"/>
      <c r="AD191" s="209"/>
      <c r="AE191" s="209"/>
      <c r="AF191" s="209"/>
      <c r="AG191" s="209" t="s">
        <v>149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ht="22.5" outlineLevel="1" x14ac:dyDescent="0.2">
      <c r="A192" s="246">
        <v>38</v>
      </c>
      <c r="B192" s="247" t="s">
        <v>469</v>
      </c>
      <c r="C192" s="256" t="s">
        <v>470</v>
      </c>
      <c r="D192" s="248" t="s">
        <v>140</v>
      </c>
      <c r="E192" s="249">
        <v>20.39</v>
      </c>
      <c r="F192" s="250"/>
      <c r="G192" s="251">
        <f>ROUND(E192*F192,2)</f>
        <v>0</v>
      </c>
      <c r="H192" s="230"/>
      <c r="I192" s="229">
        <f>ROUND(E192*H192,2)</f>
        <v>0</v>
      </c>
      <c r="J192" s="230"/>
      <c r="K192" s="229">
        <f>ROUND(E192*J192,2)</f>
        <v>0</v>
      </c>
      <c r="L192" s="229">
        <v>21</v>
      </c>
      <c r="M192" s="229">
        <f>G192*(1+L192/100)</f>
        <v>0</v>
      </c>
      <c r="N192" s="229">
        <v>5.8599999999999998E-3</v>
      </c>
      <c r="O192" s="229">
        <f>ROUND(E192*N192,2)</f>
        <v>0.12</v>
      </c>
      <c r="P192" s="229">
        <v>0</v>
      </c>
      <c r="Q192" s="229">
        <f>ROUND(E192*P192,2)</f>
        <v>0</v>
      </c>
      <c r="R192" s="229"/>
      <c r="S192" s="229" t="s">
        <v>141</v>
      </c>
      <c r="T192" s="229" t="s">
        <v>142</v>
      </c>
      <c r="U192" s="229">
        <v>0</v>
      </c>
      <c r="V192" s="229">
        <f>ROUND(E192*U192,2)</f>
        <v>0</v>
      </c>
      <c r="W192" s="229"/>
      <c r="X192" s="229" t="s">
        <v>143</v>
      </c>
      <c r="Y192" s="209"/>
      <c r="Z192" s="209"/>
      <c r="AA192" s="209"/>
      <c r="AB192" s="209"/>
      <c r="AC192" s="209"/>
      <c r="AD192" s="209"/>
      <c r="AE192" s="209"/>
      <c r="AF192" s="209"/>
      <c r="AG192" s="209" t="s">
        <v>149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40">
        <v>39</v>
      </c>
      <c r="B193" s="241" t="s">
        <v>471</v>
      </c>
      <c r="C193" s="254" t="s">
        <v>472</v>
      </c>
      <c r="D193" s="242" t="s">
        <v>140</v>
      </c>
      <c r="E193" s="243">
        <v>2437.3620000000001</v>
      </c>
      <c r="F193" s="244"/>
      <c r="G193" s="245">
        <f>ROUND(E193*F193,2)</f>
        <v>0</v>
      </c>
      <c r="H193" s="230"/>
      <c r="I193" s="229">
        <f>ROUND(E193*H193,2)</f>
        <v>0</v>
      </c>
      <c r="J193" s="230"/>
      <c r="K193" s="229">
        <f>ROUND(E193*J193,2)</f>
        <v>0</v>
      </c>
      <c r="L193" s="229">
        <v>21</v>
      </c>
      <c r="M193" s="229">
        <f>G193*(1+L193/100)</f>
        <v>0</v>
      </c>
      <c r="N193" s="229">
        <v>0</v>
      </c>
      <c r="O193" s="229">
        <f>ROUND(E193*N193,2)</f>
        <v>0</v>
      </c>
      <c r="P193" s="229">
        <v>0</v>
      </c>
      <c r="Q193" s="229">
        <f>ROUND(E193*P193,2)</f>
        <v>0</v>
      </c>
      <c r="R193" s="229"/>
      <c r="S193" s="229" t="s">
        <v>141</v>
      </c>
      <c r="T193" s="229" t="s">
        <v>142</v>
      </c>
      <c r="U193" s="229">
        <v>0</v>
      </c>
      <c r="V193" s="229">
        <f>ROUND(E193*U193,2)</f>
        <v>0</v>
      </c>
      <c r="W193" s="229"/>
      <c r="X193" s="229" t="s">
        <v>143</v>
      </c>
      <c r="Y193" s="209"/>
      <c r="Z193" s="209"/>
      <c r="AA193" s="209"/>
      <c r="AB193" s="209"/>
      <c r="AC193" s="209"/>
      <c r="AD193" s="209"/>
      <c r="AE193" s="209"/>
      <c r="AF193" s="209"/>
      <c r="AG193" s="209" t="s">
        <v>149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26"/>
      <c r="B194" s="227"/>
      <c r="C194" s="255" t="s">
        <v>455</v>
      </c>
      <c r="D194" s="231"/>
      <c r="E194" s="232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146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26"/>
      <c r="B195" s="227"/>
      <c r="C195" s="255" t="s">
        <v>456</v>
      </c>
      <c r="D195" s="231"/>
      <c r="E195" s="232">
        <v>1058.69</v>
      </c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146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26"/>
      <c r="B196" s="227"/>
      <c r="C196" s="255" t="s">
        <v>457</v>
      </c>
      <c r="D196" s="231"/>
      <c r="E196" s="232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146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26"/>
      <c r="B197" s="227"/>
      <c r="C197" s="255" t="s">
        <v>458</v>
      </c>
      <c r="D197" s="231"/>
      <c r="E197" s="232">
        <v>375.17</v>
      </c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146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26"/>
      <c r="B198" s="227"/>
      <c r="C198" s="255" t="s">
        <v>459</v>
      </c>
      <c r="D198" s="231"/>
      <c r="E198" s="232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146</v>
      </c>
      <c r="AH198" s="209">
        <v>0</v>
      </c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26"/>
      <c r="B199" s="227"/>
      <c r="C199" s="255" t="s">
        <v>460</v>
      </c>
      <c r="D199" s="231"/>
      <c r="E199" s="232">
        <v>1077.8900000000001</v>
      </c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146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26"/>
      <c r="B200" s="227"/>
      <c r="C200" s="255" t="s">
        <v>461</v>
      </c>
      <c r="D200" s="231"/>
      <c r="E200" s="232">
        <v>-156.44999999999999</v>
      </c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146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26"/>
      <c r="B201" s="227"/>
      <c r="C201" s="255" t="s">
        <v>462</v>
      </c>
      <c r="D201" s="231"/>
      <c r="E201" s="232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146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26"/>
      <c r="B202" s="227"/>
      <c r="C202" s="255" t="s">
        <v>463</v>
      </c>
      <c r="D202" s="231"/>
      <c r="E202" s="232">
        <v>82.07</v>
      </c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146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40">
        <v>40</v>
      </c>
      <c r="B203" s="241" t="s">
        <v>473</v>
      </c>
      <c r="C203" s="254" t="s">
        <v>474</v>
      </c>
      <c r="D203" s="242" t="s">
        <v>140</v>
      </c>
      <c r="E203" s="243">
        <v>9749.4480000000003</v>
      </c>
      <c r="F203" s="244"/>
      <c r="G203" s="245">
        <f>ROUND(E203*F203,2)</f>
        <v>0</v>
      </c>
      <c r="H203" s="230"/>
      <c r="I203" s="229">
        <f>ROUND(E203*H203,2)</f>
        <v>0</v>
      </c>
      <c r="J203" s="230"/>
      <c r="K203" s="229">
        <f>ROUND(E203*J203,2)</f>
        <v>0</v>
      </c>
      <c r="L203" s="229">
        <v>21</v>
      </c>
      <c r="M203" s="229">
        <f>G203*(1+L203/100)</f>
        <v>0</v>
      </c>
      <c r="N203" s="229">
        <v>0</v>
      </c>
      <c r="O203" s="229">
        <f>ROUND(E203*N203,2)</f>
        <v>0</v>
      </c>
      <c r="P203" s="229">
        <v>0</v>
      </c>
      <c r="Q203" s="229">
        <f>ROUND(E203*P203,2)</f>
        <v>0</v>
      </c>
      <c r="R203" s="229"/>
      <c r="S203" s="229" t="s">
        <v>141</v>
      </c>
      <c r="T203" s="229" t="s">
        <v>142</v>
      </c>
      <c r="U203" s="229">
        <v>0</v>
      </c>
      <c r="V203" s="229">
        <f>ROUND(E203*U203,2)</f>
        <v>0</v>
      </c>
      <c r="W203" s="229"/>
      <c r="X203" s="229" t="s">
        <v>143</v>
      </c>
      <c r="Y203" s="209"/>
      <c r="Z203" s="209"/>
      <c r="AA203" s="209"/>
      <c r="AB203" s="209"/>
      <c r="AC203" s="209"/>
      <c r="AD203" s="209"/>
      <c r="AE203" s="209"/>
      <c r="AF203" s="209"/>
      <c r="AG203" s="209" t="s">
        <v>149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26"/>
      <c r="B204" s="227"/>
      <c r="C204" s="255" t="s">
        <v>466</v>
      </c>
      <c r="D204" s="231"/>
      <c r="E204" s="232">
        <v>9749.4500000000007</v>
      </c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146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46">
        <v>41</v>
      </c>
      <c r="B205" s="247" t="s">
        <v>475</v>
      </c>
      <c r="C205" s="256" t="s">
        <v>476</v>
      </c>
      <c r="D205" s="248" t="s">
        <v>140</v>
      </c>
      <c r="E205" s="249">
        <v>2437.3620000000001</v>
      </c>
      <c r="F205" s="250"/>
      <c r="G205" s="251">
        <f>ROUND(E205*F205,2)</f>
        <v>0</v>
      </c>
      <c r="H205" s="230"/>
      <c r="I205" s="229">
        <f>ROUND(E205*H205,2)</f>
        <v>0</v>
      </c>
      <c r="J205" s="230"/>
      <c r="K205" s="229">
        <f>ROUND(E205*J205,2)</f>
        <v>0</v>
      </c>
      <c r="L205" s="229">
        <v>21</v>
      </c>
      <c r="M205" s="229">
        <f>G205*(1+L205/100)</f>
        <v>0</v>
      </c>
      <c r="N205" s="229">
        <v>0</v>
      </c>
      <c r="O205" s="229">
        <f>ROUND(E205*N205,2)</f>
        <v>0</v>
      </c>
      <c r="P205" s="229">
        <v>0</v>
      </c>
      <c r="Q205" s="229">
        <f>ROUND(E205*P205,2)</f>
        <v>0</v>
      </c>
      <c r="R205" s="229"/>
      <c r="S205" s="229" t="s">
        <v>141</v>
      </c>
      <c r="T205" s="229" t="s">
        <v>142</v>
      </c>
      <c r="U205" s="229">
        <v>0</v>
      </c>
      <c r="V205" s="229">
        <f>ROUND(E205*U205,2)</f>
        <v>0</v>
      </c>
      <c r="W205" s="229"/>
      <c r="X205" s="229" t="s">
        <v>143</v>
      </c>
      <c r="Y205" s="209"/>
      <c r="Z205" s="209"/>
      <c r="AA205" s="209"/>
      <c r="AB205" s="209"/>
      <c r="AC205" s="209"/>
      <c r="AD205" s="209"/>
      <c r="AE205" s="209"/>
      <c r="AF205" s="209"/>
      <c r="AG205" s="209" t="s">
        <v>149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46">
        <v>42</v>
      </c>
      <c r="B206" s="247" t="s">
        <v>477</v>
      </c>
      <c r="C206" s="256" t="s">
        <v>478</v>
      </c>
      <c r="D206" s="248" t="s">
        <v>192</v>
      </c>
      <c r="E206" s="249">
        <v>20</v>
      </c>
      <c r="F206" s="250"/>
      <c r="G206" s="251">
        <f>ROUND(E206*F206,2)</f>
        <v>0</v>
      </c>
      <c r="H206" s="230"/>
      <c r="I206" s="229">
        <f>ROUND(E206*H206,2)</f>
        <v>0</v>
      </c>
      <c r="J206" s="230"/>
      <c r="K206" s="229">
        <f>ROUND(E206*J206,2)</f>
        <v>0</v>
      </c>
      <c r="L206" s="229">
        <v>21</v>
      </c>
      <c r="M206" s="229">
        <f>G206*(1+L206/100)</f>
        <v>0</v>
      </c>
      <c r="N206" s="229">
        <v>2.4819999999999998E-2</v>
      </c>
      <c r="O206" s="229">
        <f>ROUND(E206*N206,2)</f>
        <v>0.5</v>
      </c>
      <c r="P206" s="229">
        <v>0</v>
      </c>
      <c r="Q206" s="229">
        <f>ROUND(E206*P206,2)</f>
        <v>0</v>
      </c>
      <c r="R206" s="229"/>
      <c r="S206" s="229" t="s">
        <v>141</v>
      </c>
      <c r="T206" s="229" t="s">
        <v>142</v>
      </c>
      <c r="U206" s="229">
        <v>0</v>
      </c>
      <c r="V206" s="229">
        <f>ROUND(E206*U206,2)</f>
        <v>0</v>
      </c>
      <c r="W206" s="229"/>
      <c r="X206" s="229" t="s">
        <v>143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149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46">
        <v>43</v>
      </c>
      <c r="B207" s="247" t="s">
        <v>479</v>
      </c>
      <c r="C207" s="256" t="s">
        <v>480</v>
      </c>
      <c r="D207" s="248" t="s">
        <v>192</v>
      </c>
      <c r="E207" s="249">
        <v>20</v>
      </c>
      <c r="F207" s="250"/>
      <c r="G207" s="251">
        <f>ROUND(E207*F207,2)</f>
        <v>0</v>
      </c>
      <c r="H207" s="230"/>
      <c r="I207" s="229">
        <f>ROUND(E207*H207,2)</f>
        <v>0</v>
      </c>
      <c r="J207" s="230"/>
      <c r="K207" s="229">
        <f>ROUND(E207*J207,2)</f>
        <v>0</v>
      </c>
      <c r="L207" s="229">
        <v>21</v>
      </c>
      <c r="M207" s="229">
        <f>G207*(1+L207/100)</f>
        <v>0</v>
      </c>
      <c r="N207" s="229">
        <v>0</v>
      </c>
      <c r="O207" s="229">
        <f>ROUND(E207*N207,2)</f>
        <v>0</v>
      </c>
      <c r="P207" s="229">
        <v>0</v>
      </c>
      <c r="Q207" s="229">
        <f>ROUND(E207*P207,2)</f>
        <v>0</v>
      </c>
      <c r="R207" s="229"/>
      <c r="S207" s="229" t="s">
        <v>141</v>
      </c>
      <c r="T207" s="229" t="s">
        <v>142</v>
      </c>
      <c r="U207" s="229">
        <v>0</v>
      </c>
      <c r="V207" s="229">
        <f>ROUND(E207*U207,2)</f>
        <v>0</v>
      </c>
      <c r="W207" s="229"/>
      <c r="X207" s="229" t="s">
        <v>143</v>
      </c>
      <c r="Y207" s="209"/>
      <c r="Z207" s="209"/>
      <c r="AA207" s="209"/>
      <c r="AB207" s="209"/>
      <c r="AC207" s="209"/>
      <c r="AD207" s="209"/>
      <c r="AE207" s="209"/>
      <c r="AF207" s="209"/>
      <c r="AG207" s="209" t="s">
        <v>149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ht="25.5" x14ac:dyDescent="0.2">
      <c r="A208" s="234" t="s">
        <v>136</v>
      </c>
      <c r="B208" s="235" t="s">
        <v>67</v>
      </c>
      <c r="C208" s="253" t="s">
        <v>68</v>
      </c>
      <c r="D208" s="236"/>
      <c r="E208" s="237"/>
      <c r="F208" s="238"/>
      <c r="G208" s="239">
        <f>SUMIF(AG209:AG218,"&lt;&gt;NOR",G209:G218)</f>
        <v>0</v>
      </c>
      <c r="H208" s="233"/>
      <c r="I208" s="233">
        <f>SUM(I209:I218)</f>
        <v>0</v>
      </c>
      <c r="J208" s="233"/>
      <c r="K208" s="233">
        <f>SUM(K209:K218)</f>
        <v>0</v>
      </c>
      <c r="L208" s="233"/>
      <c r="M208" s="233">
        <f>SUM(M209:M218)</f>
        <v>0</v>
      </c>
      <c r="N208" s="233"/>
      <c r="O208" s="233">
        <f>SUM(O209:O218)</f>
        <v>0.04</v>
      </c>
      <c r="P208" s="233"/>
      <c r="Q208" s="233">
        <f>SUM(Q209:Q218)</f>
        <v>0</v>
      </c>
      <c r="R208" s="233"/>
      <c r="S208" s="233"/>
      <c r="T208" s="233"/>
      <c r="U208" s="233"/>
      <c r="V208" s="233">
        <f>SUM(V209:V218)</f>
        <v>0</v>
      </c>
      <c r="W208" s="233"/>
      <c r="X208" s="233"/>
      <c r="AG208" t="s">
        <v>137</v>
      </c>
    </row>
    <row r="209" spans="1:60" outlineLevel="1" x14ac:dyDescent="0.2">
      <c r="A209" s="246">
        <v>44</v>
      </c>
      <c r="B209" s="247" t="s">
        <v>232</v>
      </c>
      <c r="C209" s="256" t="s">
        <v>481</v>
      </c>
      <c r="D209" s="248" t="s">
        <v>261</v>
      </c>
      <c r="E209" s="249">
        <v>1</v>
      </c>
      <c r="F209" s="250"/>
      <c r="G209" s="251">
        <f>ROUND(E209*F209,2)</f>
        <v>0</v>
      </c>
      <c r="H209" s="230"/>
      <c r="I209" s="229">
        <f>ROUND(E209*H209,2)</f>
        <v>0</v>
      </c>
      <c r="J209" s="230"/>
      <c r="K209" s="229">
        <f>ROUND(E209*J209,2)</f>
        <v>0</v>
      </c>
      <c r="L209" s="229">
        <v>21</v>
      </c>
      <c r="M209" s="229">
        <f>G209*(1+L209/100)</f>
        <v>0</v>
      </c>
      <c r="N209" s="229">
        <v>0</v>
      </c>
      <c r="O209" s="229">
        <f>ROUND(E209*N209,2)</f>
        <v>0</v>
      </c>
      <c r="P209" s="229">
        <v>0</v>
      </c>
      <c r="Q209" s="229">
        <f>ROUND(E209*P209,2)</f>
        <v>0</v>
      </c>
      <c r="R209" s="229"/>
      <c r="S209" s="229" t="s">
        <v>197</v>
      </c>
      <c r="T209" s="229" t="s">
        <v>198</v>
      </c>
      <c r="U209" s="229">
        <v>0</v>
      </c>
      <c r="V209" s="229">
        <f>ROUND(E209*U209,2)</f>
        <v>0</v>
      </c>
      <c r="W209" s="229"/>
      <c r="X209" s="229" t="s">
        <v>143</v>
      </c>
      <c r="Y209" s="209"/>
      <c r="Z209" s="209"/>
      <c r="AA209" s="209"/>
      <c r="AB209" s="209"/>
      <c r="AC209" s="209"/>
      <c r="AD209" s="209"/>
      <c r="AE209" s="209"/>
      <c r="AF209" s="209"/>
      <c r="AG209" s="209" t="s">
        <v>149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ht="22.5" outlineLevel="1" x14ac:dyDescent="0.2">
      <c r="A210" s="240">
        <v>45</v>
      </c>
      <c r="B210" s="241" t="s">
        <v>482</v>
      </c>
      <c r="C210" s="254" t="s">
        <v>483</v>
      </c>
      <c r="D210" s="242" t="s">
        <v>192</v>
      </c>
      <c r="E210" s="243">
        <v>10.4</v>
      </c>
      <c r="F210" s="244"/>
      <c r="G210" s="245">
        <f>ROUND(E210*F210,2)</f>
        <v>0</v>
      </c>
      <c r="H210" s="230"/>
      <c r="I210" s="229">
        <f>ROUND(E210*H210,2)</f>
        <v>0</v>
      </c>
      <c r="J210" s="230"/>
      <c r="K210" s="229">
        <f>ROUND(E210*J210,2)</f>
        <v>0</v>
      </c>
      <c r="L210" s="229">
        <v>21</v>
      </c>
      <c r="M210" s="229">
        <f>G210*(1+L210/100)</f>
        <v>0</v>
      </c>
      <c r="N210" s="229">
        <v>0</v>
      </c>
      <c r="O210" s="229">
        <f>ROUND(E210*N210,2)</f>
        <v>0</v>
      </c>
      <c r="P210" s="229">
        <v>0</v>
      </c>
      <c r="Q210" s="229">
        <f>ROUND(E210*P210,2)</f>
        <v>0</v>
      </c>
      <c r="R210" s="229"/>
      <c r="S210" s="229" t="s">
        <v>197</v>
      </c>
      <c r="T210" s="229" t="s">
        <v>198</v>
      </c>
      <c r="U210" s="229">
        <v>0</v>
      </c>
      <c r="V210" s="229">
        <f>ROUND(E210*U210,2)</f>
        <v>0</v>
      </c>
      <c r="W210" s="229"/>
      <c r="X210" s="229" t="s">
        <v>143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242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26"/>
      <c r="B211" s="227"/>
      <c r="C211" s="255" t="s">
        <v>484</v>
      </c>
      <c r="D211" s="231"/>
      <c r="E211" s="232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146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26"/>
      <c r="B212" s="227"/>
      <c r="C212" s="255" t="s">
        <v>485</v>
      </c>
      <c r="D212" s="231"/>
      <c r="E212" s="232">
        <v>10.4</v>
      </c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146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40">
        <v>46</v>
      </c>
      <c r="B213" s="241" t="s">
        <v>486</v>
      </c>
      <c r="C213" s="254" t="s">
        <v>487</v>
      </c>
      <c r="D213" s="242" t="s">
        <v>140</v>
      </c>
      <c r="E213" s="243">
        <v>934.16</v>
      </c>
      <c r="F213" s="244"/>
      <c r="G213" s="245">
        <f>ROUND(E213*F213,2)</f>
        <v>0</v>
      </c>
      <c r="H213" s="230"/>
      <c r="I213" s="229">
        <f>ROUND(E213*H213,2)</f>
        <v>0</v>
      </c>
      <c r="J213" s="230"/>
      <c r="K213" s="229">
        <f>ROUND(E213*J213,2)</f>
        <v>0</v>
      </c>
      <c r="L213" s="229">
        <v>21</v>
      </c>
      <c r="M213" s="229">
        <f>G213*(1+L213/100)</f>
        <v>0</v>
      </c>
      <c r="N213" s="229">
        <v>4.0000000000000003E-5</v>
      </c>
      <c r="O213" s="229">
        <f>ROUND(E213*N213,2)</f>
        <v>0.04</v>
      </c>
      <c r="P213" s="229">
        <v>0</v>
      </c>
      <c r="Q213" s="229">
        <f>ROUND(E213*P213,2)</f>
        <v>0</v>
      </c>
      <c r="R213" s="229"/>
      <c r="S213" s="229" t="s">
        <v>141</v>
      </c>
      <c r="T213" s="229" t="s">
        <v>142</v>
      </c>
      <c r="U213" s="229">
        <v>0</v>
      </c>
      <c r="V213" s="229">
        <f>ROUND(E213*U213,2)</f>
        <v>0</v>
      </c>
      <c r="W213" s="229"/>
      <c r="X213" s="229" t="s">
        <v>143</v>
      </c>
      <c r="Y213" s="209"/>
      <c r="Z213" s="209"/>
      <c r="AA213" s="209"/>
      <c r="AB213" s="209"/>
      <c r="AC213" s="209"/>
      <c r="AD213" s="209"/>
      <c r="AE213" s="209"/>
      <c r="AF213" s="209"/>
      <c r="AG213" s="209" t="s">
        <v>144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26"/>
      <c r="B214" s="227"/>
      <c r="C214" s="255" t="s">
        <v>380</v>
      </c>
      <c r="D214" s="231"/>
      <c r="E214" s="232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146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26"/>
      <c r="B215" s="227"/>
      <c r="C215" s="255" t="s">
        <v>352</v>
      </c>
      <c r="D215" s="231"/>
      <c r="E215" s="232">
        <v>838.83</v>
      </c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146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26"/>
      <c r="B216" s="227"/>
      <c r="C216" s="255" t="s">
        <v>381</v>
      </c>
      <c r="D216" s="231"/>
      <c r="E216" s="232">
        <v>86.73</v>
      </c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146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26"/>
      <c r="B217" s="227"/>
      <c r="C217" s="255" t="s">
        <v>382</v>
      </c>
      <c r="D217" s="231"/>
      <c r="E217" s="232">
        <v>8.6</v>
      </c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146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46">
        <v>47</v>
      </c>
      <c r="B218" s="247" t="s">
        <v>138</v>
      </c>
      <c r="C218" s="256" t="s">
        <v>139</v>
      </c>
      <c r="D218" s="248" t="s">
        <v>140</v>
      </c>
      <c r="E218" s="249">
        <v>934.16</v>
      </c>
      <c r="F218" s="250"/>
      <c r="G218" s="251">
        <f>ROUND(E218*F218,2)</f>
        <v>0</v>
      </c>
      <c r="H218" s="230"/>
      <c r="I218" s="229">
        <f>ROUND(E218*H218,2)</f>
        <v>0</v>
      </c>
      <c r="J218" s="230"/>
      <c r="K218" s="229">
        <f>ROUND(E218*J218,2)</f>
        <v>0</v>
      </c>
      <c r="L218" s="229">
        <v>21</v>
      </c>
      <c r="M218" s="229">
        <f>G218*(1+L218/100)</f>
        <v>0</v>
      </c>
      <c r="N218" s="229">
        <v>0</v>
      </c>
      <c r="O218" s="229">
        <f>ROUND(E218*N218,2)</f>
        <v>0</v>
      </c>
      <c r="P218" s="229">
        <v>0</v>
      </c>
      <c r="Q218" s="229">
        <f>ROUND(E218*P218,2)</f>
        <v>0</v>
      </c>
      <c r="R218" s="229"/>
      <c r="S218" s="229" t="s">
        <v>141</v>
      </c>
      <c r="T218" s="229" t="s">
        <v>142</v>
      </c>
      <c r="U218" s="229">
        <v>0</v>
      </c>
      <c r="V218" s="229">
        <f>ROUND(E218*U218,2)</f>
        <v>0</v>
      </c>
      <c r="W218" s="229"/>
      <c r="X218" s="229" t="s">
        <v>143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149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x14ac:dyDescent="0.2">
      <c r="A219" s="234" t="s">
        <v>136</v>
      </c>
      <c r="B219" s="235" t="s">
        <v>71</v>
      </c>
      <c r="C219" s="253" t="s">
        <v>72</v>
      </c>
      <c r="D219" s="236"/>
      <c r="E219" s="237"/>
      <c r="F219" s="238"/>
      <c r="G219" s="239">
        <f>SUMIF(AG220:AG220,"&lt;&gt;NOR",G220:G220)</f>
        <v>0</v>
      </c>
      <c r="H219" s="233"/>
      <c r="I219" s="233">
        <f>SUM(I220:I220)</f>
        <v>0</v>
      </c>
      <c r="J219" s="233"/>
      <c r="K219" s="233">
        <f>SUM(K220:K220)</f>
        <v>0</v>
      </c>
      <c r="L219" s="233"/>
      <c r="M219" s="233">
        <f>SUM(M220:M220)</f>
        <v>0</v>
      </c>
      <c r="N219" s="233"/>
      <c r="O219" s="233">
        <f>SUM(O220:O220)</f>
        <v>0</v>
      </c>
      <c r="P219" s="233"/>
      <c r="Q219" s="233">
        <f>SUM(Q220:Q220)</f>
        <v>0</v>
      </c>
      <c r="R219" s="233"/>
      <c r="S219" s="233"/>
      <c r="T219" s="233"/>
      <c r="U219" s="233"/>
      <c r="V219" s="233">
        <f>SUM(V220:V220)</f>
        <v>661.18</v>
      </c>
      <c r="W219" s="233"/>
      <c r="X219" s="233"/>
      <c r="AG219" t="s">
        <v>137</v>
      </c>
    </row>
    <row r="220" spans="1:60" outlineLevel="1" x14ac:dyDescent="0.2">
      <c r="A220" s="246">
        <v>48</v>
      </c>
      <c r="B220" s="247" t="s">
        <v>488</v>
      </c>
      <c r="C220" s="256" t="s">
        <v>489</v>
      </c>
      <c r="D220" s="248" t="s">
        <v>196</v>
      </c>
      <c r="E220" s="249">
        <v>256.56984999999997</v>
      </c>
      <c r="F220" s="250"/>
      <c r="G220" s="251">
        <f>ROUND(E220*F220,2)</f>
        <v>0</v>
      </c>
      <c r="H220" s="230"/>
      <c r="I220" s="229">
        <f>ROUND(E220*H220,2)</f>
        <v>0</v>
      </c>
      <c r="J220" s="230"/>
      <c r="K220" s="229">
        <f>ROUND(E220*J220,2)</f>
        <v>0</v>
      </c>
      <c r="L220" s="229">
        <v>21</v>
      </c>
      <c r="M220" s="229">
        <f>G220*(1+L220/100)</f>
        <v>0</v>
      </c>
      <c r="N220" s="229">
        <v>0</v>
      </c>
      <c r="O220" s="229">
        <f>ROUND(E220*N220,2)</f>
        <v>0</v>
      </c>
      <c r="P220" s="229">
        <v>0</v>
      </c>
      <c r="Q220" s="229">
        <f>ROUND(E220*P220,2)</f>
        <v>0</v>
      </c>
      <c r="R220" s="229"/>
      <c r="S220" s="229" t="s">
        <v>141</v>
      </c>
      <c r="T220" s="229" t="s">
        <v>142</v>
      </c>
      <c r="U220" s="229">
        <v>2.577</v>
      </c>
      <c r="V220" s="229">
        <f>ROUND(E220*U220,2)</f>
        <v>661.18</v>
      </c>
      <c r="W220" s="229"/>
      <c r="X220" s="229" t="s">
        <v>143</v>
      </c>
      <c r="Y220" s="209"/>
      <c r="Z220" s="209"/>
      <c r="AA220" s="209"/>
      <c r="AB220" s="209"/>
      <c r="AC220" s="209"/>
      <c r="AD220" s="209"/>
      <c r="AE220" s="209"/>
      <c r="AF220" s="209"/>
      <c r="AG220" s="209" t="s">
        <v>149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x14ac:dyDescent="0.2">
      <c r="A221" s="234" t="s">
        <v>136</v>
      </c>
      <c r="B221" s="235" t="s">
        <v>73</v>
      </c>
      <c r="C221" s="253" t="s">
        <v>74</v>
      </c>
      <c r="D221" s="236"/>
      <c r="E221" s="237"/>
      <c r="F221" s="238"/>
      <c r="G221" s="239">
        <f>SUMIF(AG222:AG226,"&lt;&gt;NOR",G222:G226)</f>
        <v>0</v>
      </c>
      <c r="H221" s="233"/>
      <c r="I221" s="233">
        <f>SUM(I222:I226)</f>
        <v>0</v>
      </c>
      <c r="J221" s="233"/>
      <c r="K221" s="233">
        <f>SUM(K222:K226)</f>
        <v>0</v>
      </c>
      <c r="L221" s="233"/>
      <c r="M221" s="233">
        <f>SUM(M222:M226)</f>
        <v>0</v>
      </c>
      <c r="N221" s="233"/>
      <c r="O221" s="233">
        <f>SUM(O222:O226)</f>
        <v>0.17</v>
      </c>
      <c r="P221" s="233"/>
      <c r="Q221" s="233">
        <f>SUM(Q222:Q226)</f>
        <v>0</v>
      </c>
      <c r="R221" s="233"/>
      <c r="S221" s="233"/>
      <c r="T221" s="233"/>
      <c r="U221" s="233"/>
      <c r="V221" s="233">
        <f>SUM(V222:V226)</f>
        <v>0</v>
      </c>
      <c r="W221" s="233"/>
      <c r="X221" s="233"/>
      <c r="AG221" t="s">
        <v>137</v>
      </c>
    </row>
    <row r="222" spans="1:60" ht="22.5" outlineLevel="1" x14ac:dyDescent="0.2">
      <c r="A222" s="240">
        <v>49</v>
      </c>
      <c r="B222" s="241" t="s">
        <v>490</v>
      </c>
      <c r="C222" s="254" t="s">
        <v>491</v>
      </c>
      <c r="D222" s="242" t="s">
        <v>140</v>
      </c>
      <c r="E222" s="243">
        <v>48.872999999999998</v>
      </c>
      <c r="F222" s="244"/>
      <c r="G222" s="245">
        <f>ROUND(E222*F222,2)</f>
        <v>0</v>
      </c>
      <c r="H222" s="230"/>
      <c r="I222" s="229">
        <f>ROUND(E222*H222,2)</f>
        <v>0</v>
      </c>
      <c r="J222" s="230"/>
      <c r="K222" s="229">
        <f>ROUND(E222*J222,2)</f>
        <v>0</v>
      </c>
      <c r="L222" s="229">
        <v>21</v>
      </c>
      <c r="M222" s="229">
        <f>G222*(1+L222/100)</f>
        <v>0</v>
      </c>
      <c r="N222" s="229">
        <v>3.3999999999999998E-3</v>
      </c>
      <c r="O222" s="229">
        <f>ROUND(E222*N222,2)</f>
        <v>0.17</v>
      </c>
      <c r="P222" s="229">
        <v>0</v>
      </c>
      <c r="Q222" s="229">
        <f>ROUND(E222*P222,2)</f>
        <v>0</v>
      </c>
      <c r="R222" s="229"/>
      <c r="S222" s="229" t="s">
        <v>141</v>
      </c>
      <c r="T222" s="229" t="s">
        <v>142</v>
      </c>
      <c r="U222" s="229">
        <v>0</v>
      </c>
      <c r="V222" s="229">
        <f>ROUND(E222*U222,2)</f>
        <v>0</v>
      </c>
      <c r="W222" s="229"/>
      <c r="X222" s="229" t="s">
        <v>143</v>
      </c>
      <c r="Y222" s="209"/>
      <c r="Z222" s="209"/>
      <c r="AA222" s="209"/>
      <c r="AB222" s="209"/>
      <c r="AC222" s="209"/>
      <c r="AD222" s="209"/>
      <c r="AE222" s="209"/>
      <c r="AF222" s="209"/>
      <c r="AG222" s="209" t="s">
        <v>162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26"/>
      <c r="B223" s="227"/>
      <c r="C223" s="255" t="s">
        <v>492</v>
      </c>
      <c r="D223" s="231"/>
      <c r="E223" s="232">
        <v>44.43</v>
      </c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146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26"/>
      <c r="B224" s="227"/>
      <c r="C224" s="255" t="s">
        <v>164</v>
      </c>
      <c r="D224" s="231"/>
      <c r="E224" s="232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146</v>
      </c>
      <c r="AH224" s="209">
        <v>0</v>
      </c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26"/>
      <c r="B225" s="227"/>
      <c r="C225" s="255" t="s">
        <v>493</v>
      </c>
      <c r="D225" s="231"/>
      <c r="E225" s="232">
        <v>4.4400000000000004</v>
      </c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09"/>
      <c r="Z225" s="209"/>
      <c r="AA225" s="209"/>
      <c r="AB225" s="209"/>
      <c r="AC225" s="209"/>
      <c r="AD225" s="209"/>
      <c r="AE225" s="209"/>
      <c r="AF225" s="209"/>
      <c r="AG225" s="209" t="s">
        <v>146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26">
        <v>50</v>
      </c>
      <c r="B226" s="227" t="s">
        <v>494</v>
      </c>
      <c r="C226" s="265" t="s">
        <v>495</v>
      </c>
      <c r="D226" s="228" t="s">
        <v>0</v>
      </c>
      <c r="E226" s="264"/>
      <c r="F226" s="230"/>
      <c r="G226" s="229">
        <f>ROUND(E226*F226,2)</f>
        <v>0</v>
      </c>
      <c r="H226" s="230"/>
      <c r="I226" s="229">
        <f>ROUND(E226*H226,2)</f>
        <v>0</v>
      </c>
      <c r="J226" s="230"/>
      <c r="K226" s="229">
        <f>ROUND(E226*J226,2)</f>
        <v>0</v>
      </c>
      <c r="L226" s="229">
        <v>21</v>
      </c>
      <c r="M226" s="229">
        <f>G226*(1+L226/100)</f>
        <v>0</v>
      </c>
      <c r="N226" s="229">
        <v>0</v>
      </c>
      <c r="O226" s="229">
        <f>ROUND(E226*N226,2)</f>
        <v>0</v>
      </c>
      <c r="P226" s="229">
        <v>0</v>
      </c>
      <c r="Q226" s="229">
        <f>ROUND(E226*P226,2)</f>
        <v>0</v>
      </c>
      <c r="R226" s="229"/>
      <c r="S226" s="229" t="s">
        <v>141</v>
      </c>
      <c r="T226" s="229" t="s">
        <v>142</v>
      </c>
      <c r="U226" s="229">
        <v>0</v>
      </c>
      <c r="V226" s="229">
        <f>ROUND(E226*U226,2)</f>
        <v>0</v>
      </c>
      <c r="W226" s="229"/>
      <c r="X226" s="229" t="s">
        <v>249</v>
      </c>
      <c r="Y226" s="209"/>
      <c r="Z226" s="209"/>
      <c r="AA226" s="209"/>
      <c r="AB226" s="209"/>
      <c r="AC226" s="209"/>
      <c r="AD226" s="209"/>
      <c r="AE226" s="209"/>
      <c r="AF226" s="209"/>
      <c r="AG226" s="209" t="s">
        <v>250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x14ac:dyDescent="0.2">
      <c r="A227" s="234" t="s">
        <v>136</v>
      </c>
      <c r="B227" s="235" t="s">
        <v>75</v>
      </c>
      <c r="C227" s="253" t="s">
        <v>76</v>
      </c>
      <c r="D227" s="236"/>
      <c r="E227" s="237"/>
      <c r="F227" s="238"/>
      <c r="G227" s="239">
        <f>SUMIF(AG228:AG273,"&lt;&gt;NOR",G228:G273)</f>
        <v>0</v>
      </c>
      <c r="H227" s="233"/>
      <c r="I227" s="233">
        <f>SUM(I228:I273)</f>
        <v>0</v>
      </c>
      <c r="J227" s="233"/>
      <c r="K227" s="233">
        <f>SUM(K228:K273)</f>
        <v>0</v>
      </c>
      <c r="L227" s="233"/>
      <c r="M227" s="233">
        <f>SUM(M228:M273)</f>
        <v>0</v>
      </c>
      <c r="N227" s="233"/>
      <c r="O227" s="233">
        <f>SUM(O228:O273)</f>
        <v>8.86</v>
      </c>
      <c r="P227" s="233"/>
      <c r="Q227" s="233">
        <f>SUM(Q228:Q273)</f>
        <v>0</v>
      </c>
      <c r="R227" s="233"/>
      <c r="S227" s="233"/>
      <c r="T227" s="233"/>
      <c r="U227" s="233"/>
      <c r="V227" s="233">
        <f>SUM(V228:V273)</f>
        <v>1064.46</v>
      </c>
      <c r="W227" s="233"/>
      <c r="X227" s="233"/>
      <c r="AG227" t="s">
        <v>137</v>
      </c>
    </row>
    <row r="228" spans="1:60" ht="22.5" outlineLevel="1" x14ac:dyDescent="0.2">
      <c r="A228" s="240">
        <v>51</v>
      </c>
      <c r="B228" s="241" t="s">
        <v>496</v>
      </c>
      <c r="C228" s="254" t="s">
        <v>497</v>
      </c>
      <c r="D228" s="242" t="s">
        <v>140</v>
      </c>
      <c r="E228" s="243">
        <v>992.26126999999997</v>
      </c>
      <c r="F228" s="244"/>
      <c r="G228" s="245">
        <f>ROUND(E228*F228,2)</f>
        <v>0</v>
      </c>
      <c r="H228" s="230"/>
      <c r="I228" s="229">
        <f>ROUND(E228*H228,2)</f>
        <v>0</v>
      </c>
      <c r="J228" s="230"/>
      <c r="K228" s="229">
        <f>ROUND(E228*J228,2)</f>
        <v>0</v>
      </c>
      <c r="L228" s="229">
        <v>21</v>
      </c>
      <c r="M228" s="229">
        <f>G228*(1+L228/100)</f>
        <v>0</v>
      </c>
      <c r="N228" s="229">
        <v>0</v>
      </c>
      <c r="O228" s="229">
        <f>ROUND(E228*N228,2)</f>
        <v>0</v>
      </c>
      <c r="P228" s="229">
        <v>0</v>
      </c>
      <c r="Q228" s="229">
        <f>ROUND(E228*P228,2)</f>
        <v>0</v>
      </c>
      <c r="R228" s="229"/>
      <c r="S228" s="229" t="s">
        <v>141</v>
      </c>
      <c r="T228" s="229" t="s">
        <v>142</v>
      </c>
      <c r="U228" s="229">
        <v>0.91459999999999997</v>
      </c>
      <c r="V228" s="229">
        <f>ROUND(E228*U228,2)</f>
        <v>907.52</v>
      </c>
      <c r="W228" s="229"/>
      <c r="X228" s="229" t="s">
        <v>143</v>
      </c>
      <c r="Y228" s="209"/>
      <c r="Z228" s="209"/>
      <c r="AA228" s="209"/>
      <c r="AB228" s="209"/>
      <c r="AC228" s="209"/>
      <c r="AD228" s="209"/>
      <c r="AE228" s="209"/>
      <c r="AF228" s="209"/>
      <c r="AG228" s="209" t="s">
        <v>162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26"/>
      <c r="B229" s="227"/>
      <c r="C229" s="255" t="s">
        <v>351</v>
      </c>
      <c r="D229" s="231"/>
      <c r="E229" s="232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146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26"/>
      <c r="B230" s="227"/>
      <c r="C230" s="255" t="s">
        <v>498</v>
      </c>
      <c r="D230" s="231"/>
      <c r="E230" s="232">
        <v>866.41039999999998</v>
      </c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146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26"/>
      <c r="B231" s="227"/>
      <c r="C231" s="255" t="s">
        <v>499</v>
      </c>
      <c r="D231" s="231"/>
      <c r="E231" s="232">
        <v>8.5458999999999996</v>
      </c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146</v>
      </c>
      <c r="AH231" s="209">
        <v>0</v>
      </c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26"/>
      <c r="B232" s="227"/>
      <c r="C232" s="255" t="s">
        <v>353</v>
      </c>
      <c r="D232" s="231"/>
      <c r="E232" s="232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146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26"/>
      <c r="B233" s="227"/>
      <c r="C233" s="255" t="s">
        <v>500</v>
      </c>
      <c r="D233" s="231"/>
      <c r="E233" s="232">
        <v>14.4956</v>
      </c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146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26"/>
      <c r="B234" s="227"/>
      <c r="C234" s="255" t="s">
        <v>164</v>
      </c>
      <c r="D234" s="231"/>
      <c r="E234" s="232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09"/>
      <c r="Z234" s="209"/>
      <c r="AA234" s="209"/>
      <c r="AB234" s="209"/>
      <c r="AC234" s="209"/>
      <c r="AD234" s="209"/>
      <c r="AE234" s="209"/>
      <c r="AF234" s="209"/>
      <c r="AG234" s="209" t="s">
        <v>146</v>
      </c>
      <c r="AH234" s="209">
        <v>0</v>
      </c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26"/>
      <c r="B235" s="227"/>
      <c r="C235" s="255" t="s">
        <v>501</v>
      </c>
      <c r="D235" s="231"/>
      <c r="E235" s="232">
        <v>26.431999999999999</v>
      </c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146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26"/>
      <c r="B236" s="227"/>
      <c r="C236" s="255" t="s">
        <v>502</v>
      </c>
      <c r="D236" s="231"/>
      <c r="E236" s="232">
        <v>0.93520000000000003</v>
      </c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146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26"/>
      <c r="B237" s="227"/>
      <c r="C237" s="255" t="s">
        <v>503</v>
      </c>
      <c r="D237" s="231"/>
      <c r="E237" s="232">
        <v>6.3319999999999999</v>
      </c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146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26"/>
      <c r="B238" s="227"/>
      <c r="C238" s="255" t="s">
        <v>504</v>
      </c>
      <c r="D238" s="231"/>
      <c r="E238" s="232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146</v>
      </c>
      <c r="AH238" s="209">
        <v>0</v>
      </c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26"/>
      <c r="B239" s="227"/>
      <c r="C239" s="255" t="s">
        <v>505</v>
      </c>
      <c r="D239" s="231"/>
      <c r="E239" s="232">
        <v>69.110169999999997</v>
      </c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146</v>
      </c>
      <c r="AH239" s="209">
        <v>0</v>
      </c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40">
        <v>52</v>
      </c>
      <c r="B240" s="241" t="s">
        <v>506</v>
      </c>
      <c r="C240" s="254" t="s">
        <v>507</v>
      </c>
      <c r="D240" s="242" t="s">
        <v>192</v>
      </c>
      <c r="E240" s="243">
        <v>136.83600000000001</v>
      </c>
      <c r="F240" s="244"/>
      <c r="G240" s="245">
        <f>ROUND(E240*F240,2)</f>
        <v>0</v>
      </c>
      <c r="H240" s="230"/>
      <c r="I240" s="229">
        <f>ROUND(E240*H240,2)</f>
        <v>0</v>
      </c>
      <c r="J240" s="230"/>
      <c r="K240" s="229">
        <f>ROUND(E240*J240,2)</f>
        <v>0</v>
      </c>
      <c r="L240" s="229">
        <v>21</v>
      </c>
      <c r="M240" s="229">
        <f>G240*(1+L240/100)</f>
        <v>0</v>
      </c>
      <c r="N240" s="229">
        <v>7.6000000000000004E-4</v>
      </c>
      <c r="O240" s="229">
        <f>ROUND(E240*N240,2)</f>
        <v>0.1</v>
      </c>
      <c r="P240" s="229">
        <v>0</v>
      </c>
      <c r="Q240" s="229">
        <f>ROUND(E240*P240,2)</f>
        <v>0</v>
      </c>
      <c r="R240" s="229"/>
      <c r="S240" s="229" t="s">
        <v>141</v>
      </c>
      <c r="T240" s="229" t="s">
        <v>142</v>
      </c>
      <c r="U240" s="229">
        <v>0.189</v>
      </c>
      <c r="V240" s="229">
        <f>ROUND(E240*U240,2)</f>
        <v>25.86</v>
      </c>
      <c r="W240" s="229"/>
      <c r="X240" s="229" t="s">
        <v>143</v>
      </c>
      <c r="Y240" s="209"/>
      <c r="Z240" s="209"/>
      <c r="AA240" s="209"/>
      <c r="AB240" s="209"/>
      <c r="AC240" s="209"/>
      <c r="AD240" s="209"/>
      <c r="AE240" s="209"/>
      <c r="AF240" s="209"/>
      <c r="AG240" s="209" t="s">
        <v>242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26"/>
      <c r="B241" s="227"/>
      <c r="C241" s="255" t="s">
        <v>508</v>
      </c>
      <c r="D241" s="231"/>
      <c r="E241" s="232">
        <v>132.16</v>
      </c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09"/>
      <c r="Z241" s="209"/>
      <c r="AA241" s="209"/>
      <c r="AB241" s="209"/>
      <c r="AC241" s="209"/>
      <c r="AD241" s="209"/>
      <c r="AE241" s="209"/>
      <c r="AF241" s="209"/>
      <c r="AG241" s="209" t="s">
        <v>146</v>
      </c>
      <c r="AH241" s="209">
        <v>0</v>
      </c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26"/>
      <c r="B242" s="227"/>
      <c r="C242" s="255" t="s">
        <v>509</v>
      </c>
      <c r="D242" s="231"/>
      <c r="E242" s="232">
        <v>4.6760000000000002</v>
      </c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146</v>
      </c>
      <c r="AH242" s="209">
        <v>0</v>
      </c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40">
        <v>53</v>
      </c>
      <c r="B243" s="241" t="s">
        <v>510</v>
      </c>
      <c r="C243" s="254" t="s">
        <v>511</v>
      </c>
      <c r="D243" s="242" t="s">
        <v>192</v>
      </c>
      <c r="E243" s="243">
        <v>168.49600000000001</v>
      </c>
      <c r="F243" s="244"/>
      <c r="G243" s="245">
        <f>ROUND(E243*F243,2)</f>
        <v>0</v>
      </c>
      <c r="H243" s="230"/>
      <c r="I243" s="229">
        <f>ROUND(E243*H243,2)</f>
        <v>0</v>
      </c>
      <c r="J243" s="230"/>
      <c r="K243" s="229">
        <f>ROUND(E243*J243,2)</f>
        <v>0</v>
      </c>
      <c r="L243" s="229">
        <v>21</v>
      </c>
      <c r="M243" s="229">
        <f>G243*(1+L243/100)</f>
        <v>0</v>
      </c>
      <c r="N243" s="229">
        <v>7.6000000000000004E-4</v>
      </c>
      <c r="O243" s="229">
        <f>ROUND(E243*N243,2)</f>
        <v>0.13</v>
      </c>
      <c r="P243" s="229">
        <v>0</v>
      </c>
      <c r="Q243" s="229">
        <f>ROUND(E243*P243,2)</f>
        <v>0</v>
      </c>
      <c r="R243" s="229"/>
      <c r="S243" s="229" t="s">
        <v>141</v>
      </c>
      <c r="T243" s="229" t="s">
        <v>142</v>
      </c>
      <c r="U243" s="229">
        <v>0.189</v>
      </c>
      <c r="V243" s="229">
        <f>ROUND(E243*U243,2)</f>
        <v>31.85</v>
      </c>
      <c r="W243" s="229"/>
      <c r="X243" s="229" t="s">
        <v>143</v>
      </c>
      <c r="Y243" s="209"/>
      <c r="Z243" s="209"/>
      <c r="AA243" s="209"/>
      <c r="AB243" s="209"/>
      <c r="AC243" s="209"/>
      <c r="AD243" s="209"/>
      <c r="AE243" s="209"/>
      <c r="AF243" s="209"/>
      <c r="AG243" s="209" t="s">
        <v>162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26"/>
      <c r="B244" s="227"/>
      <c r="C244" s="255" t="s">
        <v>508</v>
      </c>
      <c r="D244" s="231"/>
      <c r="E244" s="232">
        <v>132.16</v>
      </c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146</v>
      </c>
      <c r="AH244" s="209">
        <v>0</v>
      </c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26"/>
      <c r="B245" s="227"/>
      <c r="C245" s="255" t="s">
        <v>509</v>
      </c>
      <c r="D245" s="231"/>
      <c r="E245" s="232">
        <v>4.6760000000000002</v>
      </c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146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26"/>
      <c r="B246" s="227"/>
      <c r="C246" s="255" t="s">
        <v>512</v>
      </c>
      <c r="D246" s="231"/>
      <c r="E246" s="232">
        <v>31.66</v>
      </c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146</v>
      </c>
      <c r="AH246" s="209">
        <v>0</v>
      </c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ht="22.5" outlineLevel="1" x14ac:dyDescent="0.2">
      <c r="A247" s="240">
        <v>54</v>
      </c>
      <c r="B247" s="241" t="s">
        <v>513</v>
      </c>
      <c r="C247" s="254" t="s">
        <v>514</v>
      </c>
      <c r="D247" s="242" t="s">
        <v>140</v>
      </c>
      <c r="E247" s="243">
        <v>992.26126999999997</v>
      </c>
      <c r="F247" s="244"/>
      <c r="G247" s="245">
        <f>ROUND(E247*F247,2)</f>
        <v>0</v>
      </c>
      <c r="H247" s="230"/>
      <c r="I247" s="229">
        <f>ROUND(E247*H247,2)</f>
        <v>0</v>
      </c>
      <c r="J247" s="230"/>
      <c r="K247" s="229">
        <f>ROUND(E247*J247,2)</f>
        <v>0</v>
      </c>
      <c r="L247" s="229">
        <v>21</v>
      </c>
      <c r="M247" s="229">
        <f>G247*(1+L247/100)</f>
        <v>0</v>
      </c>
      <c r="N247" s="229">
        <v>3.2000000000000003E-4</v>
      </c>
      <c r="O247" s="229">
        <f>ROUND(E247*N247,2)</f>
        <v>0.32</v>
      </c>
      <c r="P247" s="229">
        <v>0</v>
      </c>
      <c r="Q247" s="229">
        <f>ROUND(E247*P247,2)</f>
        <v>0</v>
      </c>
      <c r="R247" s="229"/>
      <c r="S247" s="229" t="s">
        <v>141</v>
      </c>
      <c r="T247" s="229" t="s">
        <v>142</v>
      </c>
      <c r="U247" s="229">
        <v>0.1</v>
      </c>
      <c r="V247" s="229">
        <f>ROUND(E247*U247,2)</f>
        <v>99.23</v>
      </c>
      <c r="W247" s="229"/>
      <c r="X247" s="229" t="s">
        <v>143</v>
      </c>
      <c r="Y247" s="209"/>
      <c r="Z247" s="209"/>
      <c r="AA247" s="209"/>
      <c r="AB247" s="209"/>
      <c r="AC247" s="209"/>
      <c r="AD247" s="209"/>
      <c r="AE247" s="209"/>
      <c r="AF247" s="209"/>
      <c r="AG247" s="209" t="s">
        <v>162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26"/>
      <c r="B248" s="227"/>
      <c r="C248" s="255" t="s">
        <v>351</v>
      </c>
      <c r="D248" s="231"/>
      <c r="E248" s="232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09"/>
      <c r="Z248" s="209"/>
      <c r="AA248" s="209"/>
      <c r="AB248" s="209"/>
      <c r="AC248" s="209"/>
      <c r="AD248" s="209"/>
      <c r="AE248" s="209"/>
      <c r="AF248" s="209"/>
      <c r="AG248" s="209" t="s">
        <v>146</v>
      </c>
      <c r="AH248" s="209">
        <v>0</v>
      </c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26"/>
      <c r="B249" s="227"/>
      <c r="C249" s="255" t="s">
        <v>498</v>
      </c>
      <c r="D249" s="231"/>
      <c r="E249" s="232">
        <v>866.41039999999998</v>
      </c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146</v>
      </c>
      <c r="AH249" s="209">
        <v>0</v>
      </c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26"/>
      <c r="B250" s="227"/>
      <c r="C250" s="255" t="s">
        <v>499</v>
      </c>
      <c r="D250" s="231"/>
      <c r="E250" s="232">
        <v>8.5458999999999996</v>
      </c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146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26"/>
      <c r="B251" s="227"/>
      <c r="C251" s="255" t="s">
        <v>353</v>
      </c>
      <c r="D251" s="231"/>
      <c r="E251" s="232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146</v>
      </c>
      <c r="AH251" s="209">
        <v>0</v>
      </c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26"/>
      <c r="B252" s="227"/>
      <c r="C252" s="255" t="s">
        <v>500</v>
      </c>
      <c r="D252" s="231"/>
      <c r="E252" s="232">
        <v>14.4956</v>
      </c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146</v>
      </c>
      <c r="AH252" s="209">
        <v>0</v>
      </c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26"/>
      <c r="B253" s="227"/>
      <c r="C253" s="255" t="s">
        <v>164</v>
      </c>
      <c r="D253" s="231"/>
      <c r="E253" s="232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09"/>
      <c r="Z253" s="209"/>
      <c r="AA253" s="209"/>
      <c r="AB253" s="209"/>
      <c r="AC253" s="209"/>
      <c r="AD253" s="209"/>
      <c r="AE253" s="209"/>
      <c r="AF253" s="209"/>
      <c r="AG253" s="209" t="s">
        <v>146</v>
      </c>
      <c r="AH253" s="209">
        <v>0</v>
      </c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26"/>
      <c r="B254" s="227"/>
      <c r="C254" s="255" t="s">
        <v>501</v>
      </c>
      <c r="D254" s="231"/>
      <c r="E254" s="232">
        <v>26.431999999999999</v>
      </c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146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26"/>
      <c r="B255" s="227"/>
      <c r="C255" s="255" t="s">
        <v>502</v>
      </c>
      <c r="D255" s="231"/>
      <c r="E255" s="232">
        <v>0.93520000000000003</v>
      </c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09"/>
      <c r="Z255" s="209"/>
      <c r="AA255" s="209"/>
      <c r="AB255" s="209"/>
      <c r="AC255" s="209"/>
      <c r="AD255" s="209"/>
      <c r="AE255" s="209"/>
      <c r="AF255" s="209"/>
      <c r="AG255" s="209" t="s">
        <v>146</v>
      </c>
      <c r="AH255" s="209">
        <v>0</v>
      </c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26"/>
      <c r="B256" s="227"/>
      <c r="C256" s="255" t="s">
        <v>503</v>
      </c>
      <c r="D256" s="231"/>
      <c r="E256" s="232">
        <v>6.3319999999999999</v>
      </c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146</v>
      </c>
      <c r="AH256" s="209">
        <v>0</v>
      </c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26"/>
      <c r="B257" s="227"/>
      <c r="C257" s="255" t="s">
        <v>504</v>
      </c>
      <c r="D257" s="231"/>
      <c r="E257" s="232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09"/>
      <c r="Z257" s="209"/>
      <c r="AA257" s="209"/>
      <c r="AB257" s="209"/>
      <c r="AC257" s="209"/>
      <c r="AD257" s="209"/>
      <c r="AE257" s="209"/>
      <c r="AF257" s="209"/>
      <c r="AG257" s="209" t="s">
        <v>146</v>
      </c>
      <c r="AH257" s="209">
        <v>0</v>
      </c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26"/>
      <c r="B258" s="227"/>
      <c r="C258" s="255" t="s">
        <v>505</v>
      </c>
      <c r="D258" s="231"/>
      <c r="E258" s="232">
        <v>69.110169999999997</v>
      </c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146</v>
      </c>
      <c r="AH258" s="209">
        <v>0</v>
      </c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ht="22.5" outlineLevel="1" x14ac:dyDescent="0.2">
      <c r="A259" s="240">
        <v>55</v>
      </c>
      <c r="B259" s="241" t="s">
        <v>515</v>
      </c>
      <c r="C259" s="254" t="s">
        <v>516</v>
      </c>
      <c r="D259" s="242" t="s">
        <v>140</v>
      </c>
      <c r="E259" s="243">
        <v>992.26126999999997</v>
      </c>
      <c r="F259" s="244"/>
      <c r="G259" s="245">
        <f>ROUND(E259*F259,2)</f>
        <v>0</v>
      </c>
      <c r="H259" s="230"/>
      <c r="I259" s="229">
        <f>ROUND(E259*H259,2)</f>
        <v>0</v>
      </c>
      <c r="J259" s="230"/>
      <c r="K259" s="229">
        <f>ROUND(E259*J259,2)</f>
        <v>0</v>
      </c>
      <c r="L259" s="229">
        <v>21</v>
      </c>
      <c r="M259" s="229">
        <f>G259*(1+L259/100)</f>
        <v>0</v>
      </c>
      <c r="N259" s="229">
        <v>5.5399999999999998E-3</v>
      </c>
      <c r="O259" s="229">
        <f>ROUND(E259*N259,2)</f>
        <v>5.5</v>
      </c>
      <c r="P259" s="229">
        <v>0</v>
      </c>
      <c r="Q259" s="229">
        <f>ROUND(E259*P259,2)</f>
        <v>0</v>
      </c>
      <c r="R259" s="229"/>
      <c r="S259" s="229" t="s">
        <v>141</v>
      </c>
      <c r="T259" s="229" t="s">
        <v>142</v>
      </c>
      <c r="U259" s="229">
        <v>0</v>
      </c>
      <c r="V259" s="229">
        <f>ROUND(E259*U259,2)</f>
        <v>0</v>
      </c>
      <c r="W259" s="229"/>
      <c r="X259" s="229" t="s">
        <v>143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162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26"/>
      <c r="B260" s="227"/>
      <c r="C260" s="255" t="s">
        <v>351</v>
      </c>
      <c r="D260" s="231"/>
      <c r="E260" s="232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146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26"/>
      <c r="B261" s="227"/>
      <c r="C261" s="255" t="s">
        <v>498</v>
      </c>
      <c r="D261" s="231"/>
      <c r="E261" s="232">
        <v>866.41039999999998</v>
      </c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09"/>
      <c r="Z261" s="209"/>
      <c r="AA261" s="209"/>
      <c r="AB261" s="209"/>
      <c r="AC261" s="209"/>
      <c r="AD261" s="209"/>
      <c r="AE261" s="209"/>
      <c r="AF261" s="209"/>
      <c r="AG261" s="209" t="s">
        <v>146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26"/>
      <c r="B262" s="227"/>
      <c r="C262" s="255" t="s">
        <v>499</v>
      </c>
      <c r="D262" s="231"/>
      <c r="E262" s="232">
        <v>8.5458999999999996</v>
      </c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146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26"/>
      <c r="B263" s="227"/>
      <c r="C263" s="255" t="s">
        <v>353</v>
      </c>
      <c r="D263" s="231"/>
      <c r="E263" s="232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146</v>
      </c>
      <c r="AH263" s="209">
        <v>0</v>
      </c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26"/>
      <c r="B264" s="227"/>
      <c r="C264" s="255" t="s">
        <v>500</v>
      </c>
      <c r="D264" s="231"/>
      <c r="E264" s="232">
        <v>14.4956</v>
      </c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146</v>
      </c>
      <c r="AH264" s="209">
        <v>0</v>
      </c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26"/>
      <c r="B265" s="227"/>
      <c r="C265" s="255" t="s">
        <v>164</v>
      </c>
      <c r="D265" s="231"/>
      <c r="E265" s="232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09"/>
      <c r="Z265" s="209"/>
      <c r="AA265" s="209"/>
      <c r="AB265" s="209"/>
      <c r="AC265" s="209"/>
      <c r="AD265" s="209"/>
      <c r="AE265" s="209"/>
      <c r="AF265" s="209"/>
      <c r="AG265" s="209" t="s">
        <v>146</v>
      </c>
      <c r="AH265" s="209">
        <v>0</v>
      </c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26"/>
      <c r="B266" s="227"/>
      <c r="C266" s="255" t="s">
        <v>501</v>
      </c>
      <c r="D266" s="231"/>
      <c r="E266" s="232">
        <v>26.431999999999999</v>
      </c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146</v>
      </c>
      <c r="AH266" s="209">
        <v>0</v>
      </c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26"/>
      <c r="B267" s="227"/>
      <c r="C267" s="255" t="s">
        <v>502</v>
      </c>
      <c r="D267" s="231"/>
      <c r="E267" s="232">
        <v>0.93520000000000003</v>
      </c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09"/>
      <c r="Z267" s="209"/>
      <c r="AA267" s="209"/>
      <c r="AB267" s="209"/>
      <c r="AC267" s="209"/>
      <c r="AD267" s="209"/>
      <c r="AE267" s="209"/>
      <c r="AF267" s="209"/>
      <c r="AG267" s="209" t="s">
        <v>146</v>
      </c>
      <c r="AH267" s="209">
        <v>0</v>
      </c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26"/>
      <c r="B268" s="227"/>
      <c r="C268" s="255" t="s">
        <v>503</v>
      </c>
      <c r="D268" s="231"/>
      <c r="E268" s="232">
        <v>6.3319999999999999</v>
      </c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09"/>
      <c r="Z268" s="209"/>
      <c r="AA268" s="209"/>
      <c r="AB268" s="209"/>
      <c r="AC268" s="209"/>
      <c r="AD268" s="209"/>
      <c r="AE268" s="209"/>
      <c r="AF268" s="209"/>
      <c r="AG268" s="209" t="s">
        <v>146</v>
      </c>
      <c r="AH268" s="209">
        <v>0</v>
      </c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26"/>
      <c r="B269" s="227"/>
      <c r="C269" s="255" t="s">
        <v>504</v>
      </c>
      <c r="D269" s="231"/>
      <c r="E269" s="232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146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26"/>
      <c r="B270" s="227"/>
      <c r="C270" s="255" t="s">
        <v>505</v>
      </c>
      <c r="D270" s="231"/>
      <c r="E270" s="232">
        <v>69.110169999999997</v>
      </c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146</v>
      </c>
      <c r="AH270" s="209">
        <v>0</v>
      </c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ht="22.5" outlineLevel="1" x14ac:dyDescent="0.2">
      <c r="A271" s="240">
        <v>56</v>
      </c>
      <c r="B271" s="241" t="s">
        <v>517</v>
      </c>
      <c r="C271" s="254" t="s">
        <v>518</v>
      </c>
      <c r="D271" s="242" t="s">
        <v>140</v>
      </c>
      <c r="E271" s="243">
        <v>1111.3312000000001</v>
      </c>
      <c r="F271" s="244"/>
      <c r="G271" s="245">
        <f>ROUND(E271*F271,2)</f>
        <v>0</v>
      </c>
      <c r="H271" s="230"/>
      <c r="I271" s="229">
        <f>ROUND(E271*H271,2)</f>
        <v>0</v>
      </c>
      <c r="J271" s="230"/>
      <c r="K271" s="229">
        <f>ROUND(E271*J271,2)</f>
        <v>0</v>
      </c>
      <c r="L271" s="229">
        <v>21</v>
      </c>
      <c r="M271" s="229">
        <f>G271*(1+L271/100)</f>
        <v>0</v>
      </c>
      <c r="N271" s="229">
        <v>2.5300000000000001E-3</v>
      </c>
      <c r="O271" s="229">
        <f>ROUND(E271*N271,2)</f>
        <v>2.81</v>
      </c>
      <c r="P271" s="229">
        <v>0</v>
      </c>
      <c r="Q271" s="229">
        <f>ROUND(E271*P271,2)</f>
        <v>0</v>
      </c>
      <c r="R271" s="229" t="s">
        <v>519</v>
      </c>
      <c r="S271" s="229" t="s">
        <v>141</v>
      </c>
      <c r="T271" s="229" t="s">
        <v>142</v>
      </c>
      <c r="U271" s="229">
        <v>0</v>
      </c>
      <c r="V271" s="229">
        <f>ROUND(E271*U271,2)</f>
        <v>0</v>
      </c>
      <c r="W271" s="229"/>
      <c r="X271" s="229" t="s">
        <v>520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521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26"/>
      <c r="B272" s="227"/>
      <c r="C272" s="255" t="s">
        <v>522</v>
      </c>
      <c r="D272" s="231"/>
      <c r="E272" s="232">
        <v>1111.3312000000001</v>
      </c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09"/>
      <c r="Z272" s="209"/>
      <c r="AA272" s="209"/>
      <c r="AB272" s="209"/>
      <c r="AC272" s="209"/>
      <c r="AD272" s="209"/>
      <c r="AE272" s="209"/>
      <c r="AF272" s="209"/>
      <c r="AG272" s="209" t="s">
        <v>146</v>
      </c>
      <c r="AH272" s="209">
        <v>0</v>
      </c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26">
        <v>57</v>
      </c>
      <c r="B273" s="227" t="s">
        <v>180</v>
      </c>
      <c r="C273" s="265" t="s">
        <v>181</v>
      </c>
      <c r="D273" s="228" t="s">
        <v>0</v>
      </c>
      <c r="E273" s="264"/>
      <c r="F273" s="230"/>
      <c r="G273" s="229">
        <f>ROUND(E273*F273,2)</f>
        <v>0</v>
      </c>
      <c r="H273" s="230"/>
      <c r="I273" s="229">
        <f>ROUND(E273*H273,2)</f>
        <v>0</v>
      </c>
      <c r="J273" s="230"/>
      <c r="K273" s="229">
        <f>ROUND(E273*J273,2)</f>
        <v>0</v>
      </c>
      <c r="L273" s="229">
        <v>21</v>
      </c>
      <c r="M273" s="229">
        <f>G273*(1+L273/100)</f>
        <v>0</v>
      </c>
      <c r="N273" s="229">
        <v>0</v>
      </c>
      <c r="O273" s="229">
        <f>ROUND(E273*N273,2)</f>
        <v>0</v>
      </c>
      <c r="P273" s="229">
        <v>0</v>
      </c>
      <c r="Q273" s="229">
        <f>ROUND(E273*P273,2)</f>
        <v>0</v>
      </c>
      <c r="R273" s="229"/>
      <c r="S273" s="229" t="s">
        <v>141</v>
      </c>
      <c r="T273" s="229" t="s">
        <v>142</v>
      </c>
      <c r="U273" s="229">
        <v>0</v>
      </c>
      <c r="V273" s="229">
        <f>ROUND(E273*U273,2)</f>
        <v>0</v>
      </c>
      <c r="W273" s="229"/>
      <c r="X273" s="229" t="s">
        <v>249</v>
      </c>
      <c r="Y273" s="209"/>
      <c r="Z273" s="209"/>
      <c r="AA273" s="209"/>
      <c r="AB273" s="209"/>
      <c r="AC273" s="209"/>
      <c r="AD273" s="209"/>
      <c r="AE273" s="209"/>
      <c r="AF273" s="209"/>
      <c r="AG273" s="209" t="s">
        <v>250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x14ac:dyDescent="0.2">
      <c r="A274" s="234" t="s">
        <v>136</v>
      </c>
      <c r="B274" s="235" t="s">
        <v>77</v>
      </c>
      <c r="C274" s="253" t="s">
        <v>78</v>
      </c>
      <c r="D274" s="236"/>
      <c r="E274" s="237"/>
      <c r="F274" s="238"/>
      <c r="G274" s="239">
        <f>SUMIF(AG275:AG347,"&lt;&gt;NOR",G275:G347)</f>
        <v>0</v>
      </c>
      <c r="H274" s="233"/>
      <c r="I274" s="233">
        <f>SUM(I275:I347)</f>
        <v>0</v>
      </c>
      <c r="J274" s="233"/>
      <c r="K274" s="233">
        <f>SUM(K275:K347)</f>
        <v>0</v>
      </c>
      <c r="L274" s="233"/>
      <c r="M274" s="233">
        <f>SUM(M275:M347)</f>
        <v>0</v>
      </c>
      <c r="N274" s="233"/>
      <c r="O274" s="233">
        <f>SUM(O275:O347)</f>
        <v>13.950000000000001</v>
      </c>
      <c r="P274" s="233"/>
      <c r="Q274" s="233">
        <f>SUM(Q275:Q347)</f>
        <v>0</v>
      </c>
      <c r="R274" s="233"/>
      <c r="S274" s="233"/>
      <c r="T274" s="233"/>
      <c r="U274" s="233"/>
      <c r="V274" s="233">
        <f>SUM(V275:V347)</f>
        <v>97.179999999999993</v>
      </c>
      <c r="W274" s="233"/>
      <c r="X274" s="233"/>
      <c r="AG274" t="s">
        <v>137</v>
      </c>
    </row>
    <row r="275" spans="1:60" ht="22.5" outlineLevel="1" x14ac:dyDescent="0.2">
      <c r="A275" s="240">
        <v>58</v>
      </c>
      <c r="B275" s="241" t="s">
        <v>523</v>
      </c>
      <c r="C275" s="254" t="s">
        <v>524</v>
      </c>
      <c r="D275" s="242" t="s">
        <v>140</v>
      </c>
      <c r="E275" s="243">
        <v>90.584000000000003</v>
      </c>
      <c r="F275" s="244"/>
      <c r="G275" s="245">
        <f>ROUND(E275*F275,2)</f>
        <v>0</v>
      </c>
      <c r="H275" s="230"/>
      <c r="I275" s="229">
        <f>ROUND(E275*H275,2)</f>
        <v>0</v>
      </c>
      <c r="J275" s="230"/>
      <c r="K275" s="229">
        <f>ROUND(E275*J275,2)</f>
        <v>0</v>
      </c>
      <c r="L275" s="229">
        <v>21</v>
      </c>
      <c r="M275" s="229">
        <f>G275*(1+L275/100)</f>
        <v>0</v>
      </c>
      <c r="N275" s="229">
        <v>1.6000000000000001E-4</v>
      </c>
      <c r="O275" s="229">
        <f>ROUND(E275*N275,2)</f>
        <v>0.01</v>
      </c>
      <c r="P275" s="229">
        <v>0</v>
      </c>
      <c r="Q275" s="229">
        <f>ROUND(E275*P275,2)</f>
        <v>0</v>
      </c>
      <c r="R275" s="229"/>
      <c r="S275" s="229" t="s">
        <v>141</v>
      </c>
      <c r="T275" s="229" t="s">
        <v>142</v>
      </c>
      <c r="U275" s="229">
        <v>0.14000000000000001</v>
      </c>
      <c r="V275" s="229">
        <f>ROUND(E275*U275,2)</f>
        <v>12.68</v>
      </c>
      <c r="W275" s="229"/>
      <c r="X275" s="229" t="s">
        <v>143</v>
      </c>
      <c r="Y275" s="209"/>
      <c r="Z275" s="209"/>
      <c r="AA275" s="209"/>
      <c r="AB275" s="209"/>
      <c r="AC275" s="209"/>
      <c r="AD275" s="209"/>
      <c r="AE275" s="209"/>
      <c r="AF275" s="209"/>
      <c r="AG275" s="209" t="s">
        <v>242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26"/>
      <c r="B276" s="227"/>
      <c r="C276" s="255" t="s">
        <v>525</v>
      </c>
      <c r="D276" s="231"/>
      <c r="E276" s="232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09"/>
      <c r="Z276" s="209"/>
      <c r="AA276" s="209"/>
      <c r="AB276" s="209"/>
      <c r="AC276" s="209"/>
      <c r="AD276" s="209"/>
      <c r="AE276" s="209"/>
      <c r="AF276" s="209"/>
      <c r="AG276" s="209" t="s">
        <v>146</v>
      </c>
      <c r="AH276" s="209">
        <v>0</v>
      </c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ht="22.5" outlineLevel="1" x14ac:dyDescent="0.2">
      <c r="A277" s="226"/>
      <c r="B277" s="227"/>
      <c r="C277" s="255" t="s">
        <v>526</v>
      </c>
      <c r="D277" s="231"/>
      <c r="E277" s="232">
        <v>104.244</v>
      </c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09"/>
      <c r="Z277" s="209"/>
      <c r="AA277" s="209"/>
      <c r="AB277" s="209"/>
      <c r="AC277" s="209"/>
      <c r="AD277" s="209"/>
      <c r="AE277" s="209"/>
      <c r="AF277" s="209"/>
      <c r="AG277" s="209" t="s">
        <v>146</v>
      </c>
      <c r="AH277" s="209">
        <v>0</v>
      </c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26"/>
      <c r="B278" s="227"/>
      <c r="C278" s="255" t="s">
        <v>346</v>
      </c>
      <c r="D278" s="231"/>
      <c r="E278" s="232">
        <v>-4.62</v>
      </c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09"/>
      <c r="Z278" s="209"/>
      <c r="AA278" s="209"/>
      <c r="AB278" s="209"/>
      <c r="AC278" s="209"/>
      <c r="AD278" s="209"/>
      <c r="AE278" s="209"/>
      <c r="AF278" s="209"/>
      <c r="AG278" s="209" t="s">
        <v>146</v>
      </c>
      <c r="AH278" s="209">
        <v>0</v>
      </c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26"/>
      <c r="B279" s="227"/>
      <c r="C279" s="255" t="s">
        <v>347</v>
      </c>
      <c r="D279" s="231"/>
      <c r="E279" s="232">
        <v>-5.04</v>
      </c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09"/>
      <c r="Z279" s="209"/>
      <c r="AA279" s="209"/>
      <c r="AB279" s="209"/>
      <c r="AC279" s="209"/>
      <c r="AD279" s="209"/>
      <c r="AE279" s="209"/>
      <c r="AF279" s="209"/>
      <c r="AG279" s="209" t="s">
        <v>146</v>
      </c>
      <c r="AH279" s="209">
        <v>0</v>
      </c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26"/>
      <c r="B280" s="227"/>
      <c r="C280" s="255" t="s">
        <v>348</v>
      </c>
      <c r="D280" s="231"/>
      <c r="E280" s="232">
        <v>-4</v>
      </c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146</v>
      </c>
      <c r="AH280" s="209">
        <v>0</v>
      </c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ht="22.5" outlineLevel="1" x14ac:dyDescent="0.2">
      <c r="A281" s="240">
        <v>59</v>
      </c>
      <c r="B281" s="241" t="s">
        <v>527</v>
      </c>
      <c r="C281" s="254" t="s">
        <v>528</v>
      </c>
      <c r="D281" s="242" t="s">
        <v>140</v>
      </c>
      <c r="E281" s="243">
        <v>751.98</v>
      </c>
      <c r="F281" s="244"/>
      <c r="G281" s="245">
        <f>ROUND(E281*F281,2)</f>
        <v>0</v>
      </c>
      <c r="H281" s="230"/>
      <c r="I281" s="229">
        <f>ROUND(E281*H281,2)</f>
        <v>0</v>
      </c>
      <c r="J281" s="230"/>
      <c r="K281" s="229">
        <f>ROUND(E281*J281,2)</f>
        <v>0</v>
      </c>
      <c r="L281" s="229">
        <v>21</v>
      </c>
      <c r="M281" s="229">
        <f>G281*(1+L281/100)</f>
        <v>0</v>
      </c>
      <c r="N281" s="229">
        <v>6.1199999999999996E-3</v>
      </c>
      <c r="O281" s="229">
        <f>ROUND(E281*N281,2)</f>
        <v>4.5999999999999996</v>
      </c>
      <c r="P281" s="229">
        <v>0</v>
      </c>
      <c r="Q281" s="229">
        <f>ROUND(E281*P281,2)</f>
        <v>0</v>
      </c>
      <c r="R281" s="229"/>
      <c r="S281" s="229" t="s">
        <v>141</v>
      </c>
      <c r="T281" s="229" t="s">
        <v>142</v>
      </c>
      <c r="U281" s="229">
        <v>0.08</v>
      </c>
      <c r="V281" s="229">
        <f>ROUND(E281*U281,2)</f>
        <v>60.16</v>
      </c>
      <c r="W281" s="229"/>
      <c r="X281" s="229" t="s">
        <v>143</v>
      </c>
      <c r="Y281" s="209"/>
      <c r="Z281" s="209"/>
      <c r="AA281" s="209"/>
      <c r="AB281" s="209"/>
      <c r="AC281" s="209"/>
      <c r="AD281" s="209"/>
      <c r="AE281" s="209"/>
      <c r="AF281" s="209"/>
      <c r="AG281" s="209" t="s">
        <v>149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ht="22.5" outlineLevel="1" x14ac:dyDescent="0.2">
      <c r="A282" s="226"/>
      <c r="B282" s="227"/>
      <c r="C282" s="255" t="s">
        <v>440</v>
      </c>
      <c r="D282" s="231"/>
      <c r="E282" s="232">
        <v>707.55</v>
      </c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09"/>
      <c r="Z282" s="209"/>
      <c r="AA282" s="209"/>
      <c r="AB282" s="209"/>
      <c r="AC282" s="209"/>
      <c r="AD282" s="209"/>
      <c r="AE282" s="209"/>
      <c r="AF282" s="209"/>
      <c r="AG282" s="209" t="s">
        <v>146</v>
      </c>
      <c r="AH282" s="209">
        <v>0</v>
      </c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26"/>
      <c r="B283" s="227"/>
      <c r="C283" s="255" t="s">
        <v>492</v>
      </c>
      <c r="D283" s="231"/>
      <c r="E283" s="232">
        <v>44.43</v>
      </c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146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40">
        <v>60</v>
      </c>
      <c r="B284" s="241" t="s">
        <v>529</v>
      </c>
      <c r="C284" s="254" t="s">
        <v>530</v>
      </c>
      <c r="D284" s="242" t="s">
        <v>140</v>
      </c>
      <c r="E284" s="243">
        <v>90.584000000000003</v>
      </c>
      <c r="F284" s="244"/>
      <c r="G284" s="245">
        <f>ROUND(E284*F284,2)</f>
        <v>0</v>
      </c>
      <c r="H284" s="230"/>
      <c r="I284" s="229">
        <f>ROUND(E284*H284,2)</f>
        <v>0</v>
      </c>
      <c r="J284" s="230"/>
      <c r="K284" s="229">
        <f>ROUND(E284*J284,2)</f>
        <v>0</v>
      </c>
      <c r="L284" s="229">
        <v>21</v>
      </c>
      <c r="M284" s="229">
        <f>G284*(1+L284/100)</f>
        <v>0</v>
      </c>
      <c r="N284" s="229">
        <v>5.2999999999999998E-4</v>
      </c>
      <c r="O284" s="229">
        <f>ROUND(E284*N284,2)</f>
        <v>0.05</v>
      </c>
      <c r="P284" s="229">
        <v>0</v>
      </c>
      <c r="Q284" s="229">
        <f>ROUND(E284*P284,2)</f>
        <v>0</v>
      </c>
      <c r="R284" s="229"/>
      <c r="S284" s="229" t="s">
        <v>141</v>
      </c>
      <c r="T284" s="229" t="s">
        <v>142</v>
      </c>
      <c r="U284" s="229">
        <v>0.17100000000000001</v>
      </c>
      <c r="V284" s="229">
        <f>ROUND(E284*U284,2)</f>
        <v>15.49</v>
      </c>
      <c r="W284" s="229"/>
      <c r="X284" s="229" t="s">
        <v>143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242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26"/>
      <c r="B285" s="227"/>
      <c r="C285" s="255" t="s">
        <v>525</v>
      </c>
      <c r="D285" s="231"/>
      <c r="E285" s="232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146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ht="22.5" outlineLevel="1" x14ac:dyDescent="0.2">
      <c r="A286" s="226"/>
      <c r="B286" s="227"/>
      <c r="C286" s="255" t="s">
        <v>526</v>
      </c>
      <c r="D286" s="231"/>
      <c r="E286" s="232">
        <v>104.244</v>
      </c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09"/>
      <c r="Z286" s="209"/>
      <c r="AA286" s="209"/>
      <c r="AB286" s="209"/>
      <c r="AC286" s="209"/>
      <c r="AD286" s="209"/>
      <c r="AE286" s="209"/>
      <c r="AF286" s="209"/>
      <c r="AG286" s="209" t="s">
        <v>146</v>
      </c>
      <c r="AH286" s="209">
        <v>0</v>
      </c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26"/>
      <c r="B287" s="227"/>
      <c r="C287" s="255" t="s">
        <v>346</v>
      </c>
      <c r="D287" s="231"/>
      <c r="E287" s="232">
        <v>-4.62</v>
      </c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146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26"/>
      <c r="B288" s="227"/>
      <c r="C288" s="255" t="s">
        <v>347</v>
      </c>
      <c r="D288" s="231"/>
      <c r="E288" s="232">
        <v>-5.04</v>
      </c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09"/>
      <c r="Z288" s="209"/>
      <c r="AA288" s="209"/>
      <c r="AB288" s="209"/>
      <c r="AC288" s="209"/>
      <c r="AD288" s="209"/>
      <c r="AE288" s="209"/>
      <c r="AF288" s="209"/>
      <c r="AG288" s="209" t="s">
        <v>146</v>
      </c>
      <c r="AH288" s="209">
        <v>0</v>
      </c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26"/>
      <c r="B289" s="227"/>
      <c r="C289" s="255" t="s">
        <v>348</v>
      </c>
      <c r="D289" s="231"/>
      <c r="E289" s="232">
        <v>-4</v>
      </c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146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ht="22.5" outlineLevel="1" x14ac:dyDescent="0.2">
      <c r="A290" s="240">
        <v>61</v>
      </c>
      <c r="B290" s="241" t="s">
        <v>531</v>
      </c>
      <c r="C290" s="254" t="s">
        <v>532</v>
      </c>
      <c r="D290" s="242" t="s">
        <v>140</v>
      </c>
      <c r="E290" s="243">
        <v>73.784199999999998</v>
      </c>
      <c r="F290" s="244"/>
      <c r="G290" s="245">
        <f>ROUND(E290*F290,2)</f>
        <v>0</v>
      </c>
      <c r="H290" s="230"/>
      <c r="I290" s="229">
        <f>ROUND(E290*H290,2)</f>
        <v>0</v>
      </c>
      <c r="J290" s="230"/>
      <c r="K290" s="229">
        <f>ROUND(E290*J290,2)</f>
        <v>0</v>
      </c>
      <c r="L290" s="229">
        <v>21</v>
      </c>
      <c r="M290" s="229">
        <f>G290*(1+L290/100)</f>
        <v>0</v>
      </c>
      <c r="N290" s="229">
        <v>1.4999999999999999E-4</v>
      </c>
      <c r="O290" s="229">
        <f>ROUND(E290*N290,2)</f>
        <v>0.01</v>
      </c>
      <c r="P290" s="229">
        <v>0</v>
      </c>
      <c r="Q290" s="229">
        <f>ROUND(E290*P290,2)</f>
        <v>0</v>
      </c>
      <c r="R290" s="229"/>
      <c r="S290" s="229" t="s">
        <v>141</v>
      </c>
      <c r="T290" s="229" t="s">
        <v>142</v>
      </c>
      <c r="U290" s="229">
        <v>0.12</v>
      </c>
      <c r="V290" s="229">
        <f>ROUND(E290*U290,2)</f>
        <v>8.85</v>
      </c>
      <c r="W290" s="229"/>
      <c r="X290" s="229" t="s">
        <v>143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144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26"/>
      <c r="B291" s="227"/>
      <c r="C291" s="255" t="s">
        <v>504</v>
      </c>
      <c r="D291" s="231"/>
      <c r="E291" s="232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146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26"/>
      <c r="B292" s="227"/>
      <c r="C292" s="255" t="s">
        <v>533</v>
      </c>
      <c r="D292" s="231"/>
      <c r="E292" s="232">
        <v>33.964199999999998</v>
      </c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09"/>
      <c r="Z292" s="209"/>
      <c r="AA292" s="209"/>
      <c r="AB292" s="209"/>
      <c r="AC292" s="209"/>
      <c r="AD292" s="209"/>
      <c r="AE292" s="209"/>
      <c r="AF292" s="209"/>
      <c r="AG292" s="209" t="s">
        <v>146</v>
      </c>
      <c r="AH292" s="209">
        <v>0</v>
      </c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26"/>
      <c r="B293" s="227"/>
      <c r="C293" s="255" t="s">
        <v>534</v>
      </c>
      <c r="D293" s="231"/>
      <c r="E293" s="232">
        <v>39.82</v>
      </c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146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40">
        <v>62</v>
      </c>
      <c r="B294" s="241" t="s">
        <v>535</v>
      </c>
      <c r="C294" s="254" t="s">
        <v>536</v>
      </c>
      <c r="D294" s="242" t="s">
        <v>192</v>
      </c>
      <c r="E294" s="243">
        <v>289.56666999999999</v>
      </c>
      <c r="F294" s="244"/>
      <c r="G294" s="245">
        <f>ROUND(E294*F294,2)</f>
        <v>0</v>
      </c>
      <c r="H294" s="230"/>
      <c r="I294" s="229">
        <f>ROUND(E294*H294,2)</f>
        <v>0</v>
      </c>
      <c r="J294" s="230"/>
      <c r="K294" s="229">
        <f>ROUND(E294*J294,2)</f>
        <v>0</v>
      </c>
      <c r="L294" s="229">
        <v>21</v>
      </c>
      <c r="M294" s="229">
        <f>G294*(1+L294/100)</f>
        <v>0</v>
      </c>
      <c r="N294" s="229">
        <v>0</v>
      </c>
      <c r="O294" s="229">
        <f>ROUND(E294*N294,2)</f>
        <v>0</v>
      </c>
      <c r="P294" s="229">
        <v>0</v>
      </c>
      <c r="Q294" s="229">
        <f>ROUND(E294*P294,2)</f>
        <v>0</v>
      </c>
      <c r="R294" s="229"/>
      <c r="S294" s="229" t="s">
        <v>197</v>
      </c>
      <c r="T294" s="229" t="s">
        <v>198</v>
      </c>
      <c r="U294" s="229">
        <v>0</v>
      </c>
      <c r="V294" s="229">
        <f>ROUND(E294*U294,2)</f>
        <v>0</v>
      </c>
      <c r="W294" s="229"/>
      <c r="X294" s="229" t="s">
        <v>143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242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26"/>
      <c r="B295" s="227"/>
      <c r="C295" s="255" t="s">
        <v>525</v>
      </c>
      <c r="D295" s="231"/>
      <c r="E295" s="232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146</v>
      </c>
      <c r="AH295" s="209">
        <v>0</v>
      </c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ht="22.5" outlineLevel="1" x14ac:dyDescent="0.2">
      <c r="A296" s="226"/>
      <c r="B296" s="227"/>
      <c r="C296" s="255" t="s">
        <v>537</v>
      </c>
      <c r="D296" s="231"/>
      <c r="E296" s="232">
        <v>289.56666999999999</v>
      </c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09"/>
      <c r="Z296" s="209"/>
      <c r="AA296" s="209"/>
      <c r="AB296" s="209"/>
      <c r="AC296" s="209"/>
      <c r="AD296" s="209"/>
      <c r="AE296" s="209"/>
      <c r="AF296" s="209"/>
      <c r="AG296" s="209" t="s">
        <v>146</v>
      </c>
      <c r="AH296" s="209">
        <v>0</v>
      </c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40">
        <v>63</v>
      </c>
      <c r="B297" s="241" t="s">
        <v>538</v>
      </c>
      <c r="C297" s="254" t="s">
        <v>539</v>
      </c>
      <c r="D297" s="242" t="s">
        <v>140</v>
      </c>
      <c r="E297" s="243">
        <v>153.328</v>
      </c>
      <c r="F297" s="244"/>
      <c r="G297" s="245">
        <f>ROUND(E297*F297,2)</f>
        <v>0</v>
      </c>
      <c r="H297" s="230"/>
      <c r="I297" s="229">
        <f>ROUND(E297*H297,2)</f>
        <v>0</v>
      </c>
      <c r="J297" s="230"/>
      <c r="K297" s="229">
        <f>ROUND(E297*J297,2)</f>
        <v>0</v>
      </c>
      <c r="L297" s="229">
        <v>21</v>
      </c>
      <c r="M297" s="229">
        <f>G297*(1+L297/100)</f>
        <v>0</v>
      </c>
      <c r="N297" s="229">
        <v>2.9999999999999997E-4</v>
      </c>
      <c r="O297" s="229">
        <f>ROUND(E297*N297,2)</f>
        <v>0.05</v>
      </c>
      <c r="P297" s="229">
        <v>0</v>
      </c>
      <c r="Q297" s="229">
        <f>ROUND(E297*P297,2)</f>
        <v>0</v>
      </c>
      <c r="R297" s="229"/>
      <c r="S297" s="229" t="s">
        <v>141</v>
      </c>
      <c r="T297" s="229" t="s">
        <v>142</v>
      </c>
      <c r="U297" s="229">
        <v>0</v>
      </c>
      <c r="V297" s="229">
        <f>ROUND(E297*U297,2)</f>
        <v>0</v>
      </c>
      <c r="W297" s="229"/>
      <c r="X297" s="229" t="s">
        <v>143</v>
      </c>
      <c r="Y297" s="209"/>
      <c r="Z297" s="209"/>
      <c r="AA297" s="209"/>
      <c r="AB297" s="209"/>
      <c r="AC297" s="209"/>
      <c r="AD297" s="209"/>
      <c r="AE297" s="209"/>
      <c r="AF297" s="209"/>
      <c r="AG297" s="209" t="s">
        <v>162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26"/>
      <c r="B298" s="227"/>
      <c r="C298" s="255" t="s">
        <v>540</v>
      </c>
      <c r="D298" s="231"/>
      <c r="E298" s="232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09"/>
      <c r="Z298" s="209"/>
      <c r="AA298" s="209"/>
      <c r="AB298" s="209"/>
      <c r="AC298" s="209"/>
      <c r="AD298" s="209"/>
      <c r="AE298" s="209"/>
      <c r="AF298" s="209"/>
      <c r="AG298" s="209" t="s">
        <v>146</v>
      </c>
      <c r="AH298" s="209">
        <v>0</v>
      </c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26"/>
      <c r="B299" s="227"/>
      <c r="C299" s="255" t="s">
        <v>541</v>
      </c>
      <c r="D299" s="231"/>
      <c r="E299" s="232">
        <v>20.57</v>
      </c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146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26"/>
      <c r="B300" s="227"/>
      <c r="C300" s="255" t="s">
        <v>542</v>
      </c>
      <c r="D300" s="231"/>
      <c r="E300" s="232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09"/>
      <c r="Z300" s="209"/>
      <c r="AA300" s="209"/>
      <c r="AB300" s="209"/>
      <c r="AC300" s="209"/>
      <c r="AD300" s="209"/>
      <c r="AE300" s="209"/>
      <c r="AF300" s="209"/>
      <c r="AG300" s="209" t="s">
        <v>146</v>
      </c>
      <c r="AH300" s="209">
        <v>0</v>
      </c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26"/>
      <c r="B301" s="227"/>
      <c r="C301" s="255" t="s">
        <v>543</v>
      </c>
      <c r="D301" s="231"/>
      <c r="E301" s="232">
        <v>132.76</v>
      </c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146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40">
        <v>64</v>
      </c>
      <c r="B302" s="241" t="s">
        <v>544</v>
      </c>
      <c r="C302" s="254" t="s">
        <v>545</v>
      </c>
      <c r="D302" s="242" t="s">
        <v>140</v>
      </c>
      <c r="E302" s="243">
        <v>73.784199999999998</v>
      </c>
      <c r="F302" s="244"/>
      <c r="G302" s="245">
        <f>ROUND(E302*F302,2)</f>
        <v>0</v>
      </c>
      <c r="H302" s="230"/>
      <c r="I302" s="229">
        <f>ROUND(E302*H302,2)</f>
        <v>0</v>
      </c>
      <c r="J302" s="230"/>
      <c r="K302" s="229">
        <f>ROUND(E302*J302,2)</f>
        <v>0</v>
      </c>
      <c r="L302" s="229">
        <v>21</v>
      </c>
      <c r="M302" s="229">
        <f>G302*(1+L302/100)</f>
        <v>0</v>
      </c>
      <c r="N302" s="229">
        <v>0</v>
      </c>
      <c r="O302" s="229">
        <f>ROUND(E302*N302,2)</f>
        <v>0</v>
      </c>
      <c r="P302" s="229">
        <v>0</v>
      </c>
      <c r="Q302" s="229">
        <f>ROUND(E302*P302,2)</f>
        <v>0</v>
      </c>
      <c r="R302" s="229"/>
      <c r="S302" s="229" t="s">
        <v>141</v>
      </c>
      <c r="T302" s="229" t="s">
        <v>142</v>
      </c>
      <c r="U302" s="229">
        <v>0</v>
      </c>
      <c r="V302" s="229">
        <f>ROUND(E302*U302,2)</f>
        <v>0</v>
      </c>
      <c r="W302" s="229"/>
      <c r="X302" s="229" t="s">
        <v>143</v>
      </c>
      <c r="Y302" s="209"/>
      <c r="Z302" s="209"/>
      <c r="AA302" s="209"/>
      <c r="AB302" s="209"/>
      <c r="AC302" s="209"/>
      <c r="AD302" s="209"/>
      <c r="AE302" s="209"/>
      <c r="AF302" s="209"/>
      <c r="AG302" s="209" t="s">
        <v>162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26"/>
      <c r="B303" s="227"/>
      <c r="C303" s="255" t="s">
        <v>504</v>
      </c>
      <c r="D303" s="231"/>
      <c r="E303" s="232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09"/>
      <c r="Z303" s="209"/>
      <c r="AA303" s="209"/>
      <c r="AB303" s="209"/>
      <c r="AC303" s="209"/>
      <c r="AD303" s="209"/>
      <c r="AE303" s="209"/>
      <c r="AF303" s="209"/>
      <c r="AG303" s="209" t="s">
        <v>146</v>
      </c>
      <c r="AH303" s="209">
        <v>0</v>
      </c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26"/>
      <c r="B304" s="227"/>
      <c r="C304" s="255" t="s">
        <v>533</v>
      </c>
      <c r="D304" s="231"/>
      <c r="E304" s="232">
        <v>33.964199999999998</v>
      </c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09"/>
      <c r="Z304" s="209"/>
      <c r="AA304" s="209"/>
      <c r="AB304" s="209"/>
      <c r="AC304" s="209"/>
      <c r="AD304" s="209"/>
      <c r="AE304" s="209"/>
      <c r="AF304" s="209"/>
      <c r="AG304" s="209" t="s">
        <v>146</v>
      </c>
      <c r="AH304" s="209">
        <v>0</v>
      </c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26"/>
      <c r="B305" s="227"/>
      <c r="C305" s="255" t="s">
        <v>534</v>
      </c>
      <c r="D305" s="231"/>
      <c r="E305" s="232">
        <v>39.82</v>
      </c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146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40">
        <v>65</v>
      </c>
      <c r="B306" s="241" t="s">
        <v>546</v>
      </c>
      <c r="C306" s="254" t="s">
        <v>547</v>
      </c>
      <c r="D306" s="242" t="s">
        <v>140</v>
      </c>
      <c r="E306" s="243">
        <v>851.85884999999996</v>
      </c>
      <c r="F306" s="244"/>
      <c r="G306" s="245">
        <f>ROUND(E306*F306,2)</f>
        <v>0</v>
      </c>
      <c r="H306" s="230"/>
      <c r="I306" s="229">
        <f>ROUND(E306*H306,2)</f>
        <v>0</v>
      </c>
      <c r="J306" s="230"/>
      <c r="K306" s="229">
        <f>ROUND(E306*J306,2)</f>
        <v>0</v>
      </c>
      <c r="L306" s="229">
        <v>21</v>
      </c>
      <c r="M306" s="229">
        <f>G306*(1+L306/100)</f>
        <v>0</v>
      </c>
      <c r="N306" s="229">
        <v>0</v>
      </c>
      <c r="O306" s="229">
        <f>ROUND(E306*N306,2)</f>
        <v>0</v>
      </c>
      <c r="P306" s="229">
        <v>0</v>
      </c>
      <c r="Q306" s="229">
        <f>ROUND(E306*P306,2)</f>
        <v>0</v>
      </c>
      <c r="R306" s="229"/>
      <c r="S306" s="229" t="s">
        <v>141</v>
      </c>
      <c r="T306" s="229" t="s">
        <v>142</v>
      </c>
      <c r="U306" s="229">
        <v>0</v>
      </c>
      <c r="V306" s="229">
        <f>ROUND(E306*U306,2)</f>
        <v>0</v>
      </c>
      <c r="W306" s="229"/>
      <c r="X306" s="229" t="s">
        <v>143</v>
      </c>
      <c r="Y306" s="209"/>
      <c r="Z306" s="209"/>
      <c r="AA306" s="209"/>
      <c r="AB306" s="209"/>
      <c r="AC306" s="209"/>
      <c r="AD306" s="209"/>
      <c r="AE306" s="209"/>
      <c r="AF306" s="209"/>
      <c r="AG306" s="209" t="s">
        <v>162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26"/>
      <c r="B307" s="227"/>
      <c r="C307" s="255" t="s">
        <v>548</v>
      </c>
      <c r="D307" s="231"/>
      <c r="E307" s="232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146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26"/>
      <c r="B308" s="227"/>
      <c r="C308" s="255" t="s">
        <v>351</v>
      </c>
      <c r="D308" s="231"/>
      <c r="E308" s="232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09"/>
      <c r="Z308" s="209"/>
      <c r="AA308" s="209"/>
      <c r="AB308" s="209"/>
      <c r="AC308" s="209"/>
      <c r="AD308" s="209"/>
      <c r="AE308" s="209"/>
      <c r="AF308" s="209"/>
      <c r="AG308" s="209" t="s">
        <v>146</v>
      </c>
      <c r="AH308" s="209">
        <v>0</v>
      </c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26"/>
      <c r="B309" s="227"/>
      <c r="C309" s="255" t="s">
        <v>352</v>
      </c>
      <c r="D309" s="231"/>
      <c r="E309" s="232">
        <v>838.83159999999998</v>
      </c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09"/>
      <c r="Z309" s="209"/>
      <c r="AA309" s="209"/>
      <c r="AB309" s="209"/>
      <c r="AC309" s="209"/>
      <c r="AD309" s="209"/>
      <c r="AE309" s="209"/>
      <c r="AF309" s="209"/>
      <c r="AG309" s="209" t="s">
        <v>146</v>
      </c>
      <c r="AH309" s="209">
        <v>0</v>
      </c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26"/>
      <c r="B310" s="227"/>
      <c r="C310" s="255" t="s">
        <v>353</v>
      </c>
      <c r="D310" s="231"/>
      <c r="E310" s="232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09"/>
      <c r="Z310" s="209"/>
      <c r="AA310" s="209"/>
      <c r="AB310" s="209"/>
      <c r="AC310" s="209"/>
      <c r="AD310" s="209"/>
      <c r="AE310" s="209"/>
      <c r="AF310" s="209"/>
      <c r="AG310" s="209" t="s">
        <v>146</v>
      </c>
      <c r="AH310" s="209">
        <v>0</v>
      </c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26"/>
      <c r="B311" s="227"/>
      <c r="C311" s="255" t="s">
        <v>354</v>
      </c>
      <c r="D311" s="231"/>
      <c r="E311" s="232">
        <v>13.02725</v>
      </c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09"/>
      <c r="Z311" s="209"/>
      <c r="AA311" s="209"/>
      <c r="AB311" s="209"/>
      <c r="AC311" s="209"/>
      <c r="AD311" s="209"/>
      <c r="AE311" s="209"/>
      <c r="AF311" s="209"/>
      <c r="AG311" s="209" t="s">
        <v>146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40">
        <v>66</v>
      </c>
      <c r="B312" s="241" t="s">
        <v>549</v>
      </c>
      <c r="C312" s="254" t="s">
        <v>550</v>
      </c>
      <c r="D312" s="242" t="s">
        <v>140</v>
      </c>
      <c r="E312" s="243">
        <v>1603.8388500000001</v>
      </c>
      <c r="F312" s="244"/>
      <c r="G312" s="245">
        <f>ROUND(E312*F312,2)</f>
        <v>0</v>
      </c>
      <c r="H312" s="230"/>
      <c r="I312" s="229">
        <f>ROUND(E312*H312,2)</f>
        <v>0</v>
      </c>
      <c r="J312" s="230"/>
      <c r="K312" s="229">
        <f>ROUND(E312*J312,2)</f>
        <v>0</v>
      </c>
      <c r="L312" s="229">
        <v>21</v>
      </c>
      <c r="M312" s="229">
        <f>G312*(1+L312/100)</f>
        <v>0</v>
      </c>
      <c r="N312" s="229">
        <v>1.0000000000000001E-5</v>
      </c>
      <c r="O312" s="229">
        <f>ROUND(E312*N312,2)</f>
        <v>0.02</v>
      </c>
      <c r="P312" s="229">
        <v>0</v>
      </c>
      <c r="Q312" s="229">
        <f>ROUND(E312*P312,2)</f>
        <v>0</v>
      </c>
      <c r="R312" s="229"/>
      <c r="S312" s="229" t="s">
        <v>141</v>
      </c>
      <c r="T312" s="229" t="s">
        <v>142</v>
      </c>
      <c r="U312" s="229">
        <v>0</v>
      </c>
      <c r="V312" s="229">
        <f>ROUND(E312*U312,2)</f>
        <v>0</v>
      </c>
      <c r="W312" s="229"/>
      <c r="X312" s="229" t="s">
        <v>143</v>
      </c>
      <c r="Y312" s="209"/>
      <c r="Z312" s="209"/>
      <c r="AA312" s="209"/>
      <c r="AB312" s="209"/>
      <c r="AC312" s="209"/>
      <c r="AD312" s="209"/>
      <c r="AE312" s="209"/>
      <c r="AF312" s="209"/>
      <c r="AG312" s="209" t="s">
        <v>162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26"/>
      <c r="B313" s="227"/>
      <c r="C313" s="255" t="s">
        <v>351</v>
      </c>
      <c r="D313" s="231"/>
      <c r="E313" s="232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09"/>
      <c r="Z313" s="209"/>
      <c r="AA313" s="209"/>
      <c r="AB313" s="209"/>
      <c r="AC313" s="209"/>
      <c r="AD313" s="209"/>
      <c r="AE313" s="209"/>
      <c r="AF313" s="209"/>
      <c r="AG313" s="209" t="s">
        <v>146</v>
      </c>
      <c r="AH313" s="209">
        <v>0</v>
      </c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26"/>
      <c r="B314" s="227"/>
      <c r="C314" s="255" t="s">
        <v>352</v>
      </c>
      <c r="D314" s="231"/>
      <c r="E314" s="232">
        <v>838.83159999999998</v>
      </c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09"/>
      <c r="Z314" s="209"/>
      <c r="AA314" s="209"/>
      <c r="AB314" s="209"/>
      <c r="AC314" s="209"/>
      <c r="AD314" s="209"/>
      <c r="AE314" s="209"/>
      <c r="AF314" s="209"/>
      <c r="AG314" s="209" t="s">
        <v>146</v>
      </c>
      <c r="AH314" s="209">
        <v>0</v>
      </c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26"/>
      <c r="B315" s="227"/>
      <c r="C315" s="255" t="s">
        <v>353</v>
      </c>
      <c r="D315" s="231"/>
      <c r="E315" s="232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146</v>
      </c>
      <c r="AH315" s="209">
        <v>0</v>
      </c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26"/>
      <c r="B316" s="227"/>
      <c r="C316" s="255" t="s">
        <v>354</v>
      </c>
      <c r="D316" s="231"/>
      <c r="E316" s="232">
        <v>13.02725</v>
      </c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146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26"/>
      <c r="B317" s="227"/>
      <c r="C317" s="255" t="s">
        <v>199</v>
      </c>
      <c r="D317" s="231"/>
      <c r="E317" s="232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146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ht="22.5" outlineLevel="1" x14ac:dyDescent="0.2">
      <c r="A318" s="226"/>
      <c r="B318" s="227"/>
      <c r="C318" s="255" t="s">
        <v>440</v>
      </c>
      <c r="D318" s="231"/>
      <c r="E318" s="232">
        <v>707.55</v>
      </c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146</v>
      </c>
      <c r="AH318" s="209">
        <v>0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26"/>
      <c r="B319" s="227"/>
      <c r="C319" s="255" t="s">
        <v>551</v>
      </c>
      <c r="D319" s="231"/>
      <c r="E319" s="232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09"/>
      <c r="Z319" s="209"/>
      <c r="AA319" s="209"/>
      <c r="AB319" s="209"/>
      <c r="AC319" s="209"/>
      <c r="AD319" s="209"/>
      <c r="AE319" s="209"/>
      <c r="AF319" s="209"/>
      <c r="AG319" s="209" t="s">
        <v>146</v>
      </c>
      <c r="AH319" s="209">
        <v>0</v>
      </c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26"/>
      <c r="B320" s="227"/>
      <c r="C320" s="255" t="s">
        <v>492</v>
      </c>
      <c r="D320" s="231"/>
      <c r="E320" s="232">
        <v>44.43</v>
      </c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146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40">
        <v>67</v>
      </c>
      <c r="B321" s="241" t="s">
        <v>552</v>
      </c>
      <c r="C321" s="254" t="s">
        <v>553</v>
      </c>
      <c r="D321" s="242" t="s">
        <v>268</v>
      </c>
      <c r="E321" s="243">
        <v>173.77921000000001</v>
      </c>
      <c r="F321" s="244"/>
      <c r="G321" s="245">
        <f>ROUND(E321*F321,2)</f>
        <v>0</v>
      </c>
      <c r="H321" s="230"/>
      <c r="I321" s="229">
        <f>ROUND(E321*H321,2)</f>
        <v>0</v>
      </c>
      <c r="J321" s="230"/>
      <c r="K321" s="229">
        <f>ROUND(E321*J321,2)</f>
        <v>0</v>
      </c>
      <c r="L321" s="229">
        <v>21</v>
      </c>
      <c r="M321" s="229">
        <f>G321*(1+L321/100)</f>
        <v>0</v>
      </c>
      <c r="N321" s="229">
        <v>0.02</v>
      </c>
      <c r="O321" s="229">
        <f>ROUND(E321*N321,2)</f>
        <v>3.48</v>
      </c>
      <c r="P321" s="229">
        <v>0</v>
      </c>
      <c r="Q321" s="229">
        <f>ROUND(E321*P321,2)</f>
        <v>0</v>
      </c>
      <c r="R321" s="229" t="s">
        <v>519</v>
      </c>
      <c r="S321" s="229" t="s">
        <v>141</v>
      </c>
      <c r="T321" s="229" t="s">
        <v>142</v>
      </c>
      <c r="U321" s="229">
        <v>0</v>
      </c>
      <c r="V321" s="229">
        <f>ROUND(E321*U321,2)</f>
        <v>0</v>
      </c>
      <c r="W321" s="229"/>
      <c r="X321" s="229" t="s">
        <v>520</v>
      </c>
      <c r="Y321" s="209"/>
      <c r="Z321" s="209"/>
      <c r="AA321" s="209"/>
      <c r="AB321" s="209"/>
      <c r="AC321" s="209"/>
      <c r="AD321" s="209"/>
      <c r="AE321" s="209"/>
      <c r="AF321" s="209"/>
      <c r="AG321" s="209" t="s">
        <v>554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26"/>
      <c r="B322" s="227"/>
      <c r="C322" s="255" t="s">
        <v>351</v>
      </c>
      <c r="D322" s="231"/>
      <c r="E322" s="232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09"/>
      <c r="Z322" s="209"/>
      <c r="AA322" s="209"/>
      <c r="AB322" s="209"/>
      <c r="AC322" s="209"/>
      <c r="AD322" s="209"/>
      <c r="AE322" s="209"/>
      <c r="AF322" s="209"/>
      <c r="AG322" s="209" t="s">
        <v>146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26"/>
      <c r="B323" s="227"/>
      <c r="C323" s="255" t="s">
        <v>555</v>
      </c>
      <c r="D323" s="231"/>
      <c r="E323" s="232">
        <v>171.12</v>
      </c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09"/>
      <c r="Z323" s="209"/>
      <c r="AA323" s="209"/>
      <c r="AB323" s="209"/>
      <c r="AC323" s="209"/>
      <c r="AD323" s="209"/>
      <c r="AE323" s="209"/>
      <c r="AF323" s="209"/>
      <c r="AG323" s="209" t="s">
        <v>146</v>
      </c>
      <c r="AH323" s="209">
        <v>0</v>
      </c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26"/>
      <c r="B324" s="227"/>
      <c r="C324" s="255" t="s">
        <v>353</v>
      </c>
      <c r="D324" s="231"/>
      <c r="E324" s="232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09"/>
      <c r="Z324" s="209"/>
      <c r="AA324" s="209"/>
      <c r="AB324" s="209"/>
      <c r="AC324" s="209"/>
      <c r="AD324" s="209"/>
      <c r="AE324" s="209"/>
      <c r="AF324" s="209"/>
      <c r="AG324" s="209" t="s">
        <v>146</v>
      </c>
      <c r="AH324" s="209">
        <v>0</v>
      </c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26"/>
      <c r="B325" s="227"/>
      <c r="C325" s="255" t="s">
        <v>556</v>
      </c>
      <c r="D325" s="231"/>
      <c r="E325" s="232">
        <v>2.66</v>
      </c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146</v>
      </c>
      <c r="AH325" s="209">
        <v>0</v>
      </c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40">
        <v>68</v>
      </c>
      <c r="B326" s="241" t="s">
        <v>557</v>
      </c>
      <c r="C326" s="254" t="s">
        <v>558</v>
      </c>
      <c r="D326" s="242" t="s">
        <v>268</v>
      </c>
      <c r="E326" s="243">
        <v>18.814969999999999</v>
      </c>
      <c r="F326" s="244"/>
      <c r="G326" s="245">
        <f>ROUND(E326*F326,2)</f>
        <v>0</v>
      </c>
      <c r="H326" s="230"/>
      <c r="I326" s="229">
        <f>ROUND(E326*H326,2)</f>
        <v>0</v>
      </c>
      <c r="J326" s="230"/>
      <c r="K326" s="229">
        <f>ROUND(E326*J326,2)</f>
        <v>0</v>
      </c>
      <c r="L326" s="229">
        <v>21</v>
      </c>
      <c r="M326" s="229">
        <f>G326*(1+L326/100)</f>
        <v>0</v>
      </c>
      <c r="N326" s="229">
        <v>2.5000000000000001E-2</v>
      </c>
      <c r="O326" s="229">
        <f>ROUND(E326*N326,2)</f>
        <v>0.47</v>
      </c>
      <c r="P326" s="229">
        <v>0</v>
      </c>
      <c r="Q326" s="229">
        <f>ROUND(E326*P326,2)</f>
        <v>0</v>
      </c>
      <c r="R326" s="229" t="s">
        <v>519</v>
      </c>
      <c r="S326" s="229" t="s">
        <v>141</v>
      </c>
      <c r="T326" s="229" t="s">
        <v>142</v>
      </c>
      <c r="U326" s="229">
        <v>0</v>
      </c>
      <c r="V326" s="229">
        <f>ROUND(E326*U326,2)</f>
        <v>0</v>
      </c>
      <c r="W326" s="229"/>
      <c r="X326" s="229" t="s">
        <v>520</v>
      </c>
      <c r="Y326" s="209"/>
      <c r="Z326" s="209"/>
      <c r="AA326" s="209"/>
      <c r="AB326" s="209"/>
      <c r="AC326" s="209"/>
      <c r="AD326" s="209"/>
      <c r="AE326" s="209"/>
      <c r="AF326" s="209"/>
      <c r="AG326" s="209" t="s">
        <v>554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26"/>
      <c r="B327" s="227"/>
      <c r="C327" s="255" t="s">
        <v>504</v>
      </c>
      <c r="D327" s="231"/>
      <c r="E327" s="232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146</v>
      </c>
      <c r="AH327" s="209">
        <v>0</v>
      </c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26"/>
      <c r="B328" s="227"/>
      <c r="C328" s="255" t="s">
        <v>559</v>
      </c>
      <c r="D328" s="231"/>
      <c r="E328" s="232">
        <v>8.6608699999999992</v>
      </c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09"/>
      <c r="Z328" s="209"/>
      <c r="AA328" s="209"/>
      <c r="AB328" s="209"/>
      <c r="AC328" s="209"/>
      <c r="AD328" s="209"/>
      <c r="AE328" s="209"/>
      <c r="AF328" s="209"/>
      <c r="AG328" s="209" t="s">
        <v>146</v>
      </c>
      <c r="AH328" s="209">
        <v>0</v>
      </c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26"/>
      <c r="B329" s="227"/>
      <c r="C329" s="255" t="s">
        <v>560</v>
      </c>
      <c r="D329" s="231"/>
      <c r="E329" s="232">
        <v>10.1541</v>
      </c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146</v>
      </c>
      <c r="AH329" s="209">
        <v>0</v>
      </c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40">
        <v>69</v>
      </c>
      <c r="B330" s="241" t="s">
        <v>561</v>
      </c>
      <c r="C330" s="254" t="s">
        <v>562</v>
      </c>
      <c r="D330" s="242" t="s">
        <v>268</v>
      </c>
      <c r="E330" s="243">
        <v>116.03861999999999</v>
      </c>
      <c r="F330" s="244"/>
      <c r="G330" s="245">
        <f>ROUND(E330*F330,2)</f>
        <v>0</v>
      </c>
      <c r="H330" s="230"/>
      <c r="I330" s="229">
        <f>ROUND(E330*H330,2)</f>
        <v>0</v>
      </c>
      <c r="J330" s="230"/>
      <c r="K330" s="229">
        <f>ROUND(E330*J330,2)</f>
        <v>0</v>
      </c>
      <c r="L330" s="229">
        <v>21</v>
      </c>
      <c r="M330" s="229">
        <f>G330*(1+L330/100)</f>
        <v>0</v>
      </c>
      <c r="N330" s="229">
        <v>0.03</v>
      </c>
      <c r="O330" s="229">
        <f>ROUND(E330*N330,2)</f>
        <v>3.48</v>
      </c>
      <c r="P330" s="229">
        <v>0</v>
      </c>
      <c r="Q330" s="229">
        <f>ROUND(E330*P330,2)</f>
        <v>0</v>
      </c>
      <c r="R330" s="229" t="s">
        <v>519</v>
      </c>
      <c r="S330" s="229" t="s">
        <v>141</v>
      </c>
      <c r="T330" s="229" t="s">
        <v>142</v>
      </c>
      <c r="U330" s="229">
        <v>0</v>
      </c>
      <c r="V330" s="229">
        <f>ROUND(E330*U330,2)</f>
        <v>0</v>
      </c>
      <c r="W330" s="229"/>
      <c r="X330" s="229" t="s">
        <v>520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554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26"/>
      <c r="B331" s="227"/>
      <c r="C331" s="255" t="s">
        <v>548</v>
      </c>
      <c r="D331" s="231"/>
      <c r="E331" s="232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09"/>
      <c r="Z331" s="209"/>
      <c r="AA331" s="209"/>
      <c r="AB331" s="209"/>
      <c r="AC331" s="209"/>
      <c r="AD331" s="209"/>
      <c r="AE331" s="209"/>
      <c r="AF331" s="209"/>
      <c r="AG331" s="209" t="s">
        <v>146</v>
      </c>
      <c r="AH331" s="209">
        <v>0</v>
      </c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26"/>
      <c r="B332" s="227"/>
      <c r="C332" s="255" t="s">
        <v>351</v>
      </c>
      <c r="D332" s="231"/>
      <c r="E332" s="232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09"/>
      <c r="Z332" s="209"/>
      <c r="AA332" s="209"/>
      <c r="AB332" s="209"/>
      <c r="AC332" s="209"/>
      <c r="AD332" s="209"/>
      <c r="AE332" s="209"/>
      <c r="AF332" s="209"/>
      <c r="AG332" s="209" t="s">
        <v>146</v>
      </c>
      <c r="AH332" s="209">
        <v>0</v>
      </c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26"/>
      <c r="B333" s="227"/>
      <c r="C333" s="255" t="s">
        <v>563</v>
      </c>
      <c r="D333" s="231"/>
      <c r="E333" s="232">
        <v>115.50711</v>
      </c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09"/>
      <c r="Z333" s="209"/>
      <c r="AA333" s="209"/>
      <c r="AB333" s="209"/>
      <c r="AC333" s="209"/>
      <c r="AD333" s="209"/>
      <c r="AE333" s="209"/>
      <c r="AF333" s="209"/>
      <c r="AG333" s="209" t="s">
        <v>146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26"/>
      <c r="B334" s="227"/>
      <c r="C334" s="255" t="s">
        <v>353</v>
      </c>
      <c r="D334" s="231"/>
      <c r="E334" s="232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09"/>
      <c r="Z334" s="209"/>
      <c r="AA334" s="209"/>
      <c r="AB334" s="209"/>
      <c r="AC334" s="209"/>
      <c r="AD334" s="209"/>
      <c r="AE334" s="209"/>
      <c r="AF334" s="209"/>
      <c r="AG334" s="209" t="s">
        <v>146</v>
      </c>
      <c r="AH334" s="209">
        <v>0</v>
      </c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26"/>
      <c r="B335" s="227"/>
      <c r="C335" s="255" t="s">
        <v>564</v>
      </c>
      <c r="D335" s="231"/>
      <c r="E335" s="232">
        <v>0.53151000000000004</v>
      </c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146</v>
      </c>
      <c r="AH335" s="209">
        <v>0</v>
      </c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40">
        <v>70</v>
      </c>
      <c r="B336" s="241" t="s">
        <v>565</v>
      </c>
      <c r="C336" s="254" t="s">
        <v>566</v>
      </c>
      <c r="D336" s="242" t="s">
        <v>140</v>
      </c>
      <c r="E336" s="243">
        <v>156.39456000000001</v>
      </c>
      <c r="F336" s="244"/>
      <c r="G336" s="245">
        <f>ROUND(E336*F336,2)</f>
        <v>0</v>
      </c>
      <c r="H336" s="230"/>
      <c r="I336" s="229">
        <f>ROUND(E336*H336,2)</f>
        <v>0</v>
      </c>
      <c r="J336" s="230"/>
      <c r="K336" s="229">
        <f>ROUND(E336*J336,2)</f>
        <v>0</v>
      </c>
      <c r="L336" s="229">
        <v>21</v>
      </c>
      <c r="M336" s="229">
        <f>G336*(1+L336/100)</f>
        <v>0</v>
      </c>
      <c r="N336" s="229">
        <v>0.01</v>
      </c>
      <c r="O336" s="229">
        <f>ROUND(E336*N336,2)</f>
        <v>1.56</v>
      </c>
      <c r="P336" s="229">
        <v>0</v>
      </c>
      <c r="Q336" s="229">
        <f>ROUND(E336*P336,2)</f>
        <v>0</v>
      </c>
      <c r="R336" s="229" t="s">
        <v>519</v>
      </c>
      <c r="S336" s="229" t="s">
        <v>141</v>
      </c>
      <c r="T336" s="229" t="s">
        <v>142</v>
      </c>
      <c r="U336" s="229">
        <v>0</v>
      </c>
      <c r="V336" s="229">
        <f>ROUND(E336*U336,2)</f>
        <v>0</v>
      </c>
      <c r="W336" s="229"/>
      <c r="X336" s="229" t="s">
        <v>520</v>
      </c>
      <c r="Y336" s="209"/>
      <c r="Z336" s="209"/>
      <c r="AA336" s="209"/>
      <c r="AB336" s="209"/>
      <c r="AC336" s="209"/>
      <c r="AD336" s="209"/>
      <c r="AE336" s="209"/>
      <c r="AF336" s="209"/>
      <c r="AG336" s="209" t="s">
        <v>554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26"/>
      <c r="B337" s="227"/>
      <c r="C337" s="255" t="s">
        <v>540</v>
      </c>
      <c r="D337" s="231"/>
      <c r="E337" s="232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09"/>
      <c r="Z337" s="209"/>
      <c r="AA337" s="209"/>
      <c r="AB337" s="209"/>
      <c r="AC337" s="209"/>
      <c r="AD337" s="209"/>
      <c r="AE337" s="209"/>
      <c r="AF337" s="209"/>
      <c r="AG337" s="209" t="s">
        <v>146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26"/>
      <c r="B338" s="227"/>
      <c r="C338" s="255" t="s">
        <v>567</v>
      </c>
      <c r="D338" s="231"/>
      <c r="E338" s="232">
        <v>20.98</v>
      </c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146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26"/>
      <c r="B339" s="227"/>
      <c r="C339" s="255" t="s">
        <v>542</v>
      </c>
      <c r="D339" s="231"/>
      <c r="E339" s="232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09"/>
      <c r="Z339" s="209"/>
      <c r="AA339" s="209"/>
      <c r="AB339" s="209"/>
      <c r="AC339" s="209"/>
      <c r="AD339" s="209"/>
      <c r="AE339" s="209"/>
      <c r="AF339" s="209"/>
      <c r="AG339" s="209" t="s">
        <v>146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26"/>
      <c r="B340" s="227"/>
      <c r="C340" s="255" t="s">
        <v>568</v>
      </c>
      <c r="D340" s="231"/>
      <c r="E340" s="232">
        <v>135.41999999999999</v>
      </c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09"/>
      <c r="Z340" s="209"/>
      <c r="AA340" s="209"/>
      <c r="AB340" s="209"/>
      <c r="AC340" s="209"/>
      <c r="AD340" s="209"/>
      <c r="AE340" s="209"/>
      <c r="AF340" s="209"/>
      <c r="AG340" s="209" t="s">
        <v>146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40">
        <v>71</v>
      </c>
      <c r="B341" s="241" t="s">
        <v>569</v>
      </c>
      <c r="C341" s="254" t="s">
        <v>570</v>
      </c>
      <c r="D341" s="242" t="s">
        <v>140</v>
      </c>
      <c r="E341" s="243">
        <v>92.395679999999999</v>
      </c>
      <c r="F341" s="244"/>
      <c r="G341" s="245">
        <f>ROUND(E341*F341,2)</f>
        <v>0</v>
      </c>
      <c r="H341" s="230"/>
      <c r="I341" s="229">
        <f>ROUND(E341*H341,2)</f>
        <v>0</v>
      </c>
      <c r="J341" s="230"/>
      <c r="K341" s="229">
        <f>ROUND(E341*J341,2)</f>
        <v>0</v>
      </c>
      <c r="L341" s="229">
        <v>21</v>
      </c>
      <c r="M341" s="229">
        <f>G341*(1+L341/100)</f>
        <v>0</v>
      </c>
      <c r="N341" s="229">
        <v>2.3999999999999998E-3</v>
      </c>
      <c r="O341" s="229">
        <f>ROUND(E341*N341,2)</f>
        <v>0.22</v>
      </c>
      <c r="P341" s="229">
        <v>0</v>
      </c>
      <c r="Q341" s="229">
        <f>ROUND(E341*P341,2)</f>
        <v>0</v>
      </c>
      <c r="R341" s="229" t="s">
        <v>519</v>
      </c>
      <c r="S341" s="229" t="s">
        <v>141</v>
      </c>
      <c r="T341" s="229" t="s">
        <v>142</v>
      </c>
      <c r="U341" s="229">
        <v>0</v>
      </c>
      <c r="V341" s="229">
        <f>ROUND(E341*U341,2)</f>
        <v>0</v>
      </c>
      <c r="W341" s="229"/>
      <c r="X341" s="229" t="s">
        <v>520</v>
      </c>
      <c r="Y341" s="209"/>
      <c r="Z341" s="209"/>
      <c r="AA341" s="209"/>
      <c r="AB341" s="209"/>
      <c r="AC341" s="209"/>
      <c r="AD341" s="209"/>
      <c r="AE341" s="209"/>
      <c r="AF341" s="209"/>
      <c r="AG341" s="209" t="s">
        <v>521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26"/>
      <c r="B342" s="227"/>
      <c r="C342" s="255" t="s">
        <v>525</v>
      </c>
      <c r="D342" s="231"/>
      <c r="E342" s="232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09"/>
      <c r="Z342" s="209"/>
      <c r="AA342" s="209"/>
      <c r="AB342" s="209"/>
      <c r="AC342" s="209"/>
      <c r="AD342" s="209"/>
      <c r="AE342" s="209"/>
      <c r="AF342" s="209"/>
      <c r="AG342" s="209" t="s">
        <v>146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ht="22.5" outlineLevel="1" x14ac:dyDescent="0.2">
      <c r="A343" s="226"/>
      <c r="B343" s="227"/>
      <c r="C343" s="255" t="s">
        <v>571</v>
      </c>
      <c r="D343" s="231"/>
      <c r="E343" s="232">
        <v>106.32888</v>
      </c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09"/>
      <c r="Z343" s="209"/>
      <c r="AA343" s="209"/>
      <c r="AB343" s="209"/>
      <c r="AC343" s="209"/>
      <c r="AD343" s="209"/>
      <c r="AE343" s="209"/>
      <c r="AF343" s="209"/>
      <c r="AG343" s="209" t="s">
        <v>146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26"/>
      <c r="B344" s="227"/>
      <c r="C344" s="255" t="s">
        <v>572</v>
      </c>
      <c r="D344" s="231"/>
      <c r="E344" s="232">
        <v>-4.7123999999999997</v>
      </c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09"/>
      <c r="Z344" s="209"/>
      <c r="AA344" s="209"/>
      <c r="AB344" s="209"/>
      <c r="AC344" s="209"/>
      <c r="AD344" s="209"/>
      <c r="AE344" s="209"/>
      <c r="AF344" s="209"/>
      <c r="AG344" s="209" t="s">
        <v>146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26"/>
      <c r="B345" s="227"/>
      <c r="C345" s="255" t="s">
        <v>573</v>
      </c>
      <c r="D345" s="231"/>
      <c r="E345" s="232">
        <v>-5.1407999999999996</v>
      </c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09"/>
      <c r="Z345" s="209"/>
      <c r="AA345" s="209"/>
      <c r="AB345" s="209"/>
      <c r="AC345" s="209"/>
      <c r="AD345" s="209"/>
      <c r="AE345" s="209"/>
      <c r="AF345" s="209"/>
      <c r="AG345" s="209" t="s">
        <v>146</v>
      </c>
      <c r="AH345" s="209">
        <v>0</v>
      </c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26"/>
      <c r="B346" s="227"/>
      <c r="C346" s="255" t="s">
        <v>574</v>
      </c>
      <c r="D346" s="231"/>
      <c r="E346" s="232">
        <v>-4.08</v>
      </c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09"/>
      <c r="Z346" s="209"/>
      <c r="AA346" s="209"/>
      <c r="AB346" s="209"/>
      <c r="AC346" s="209"/>
      <c r="AD346" s="209"/>
      <c r="AE346" s="209"/>
      <c r="AF346" s="209"/>
      <c r="AG346" s="209" t="s">
        <v>146</v>
      </c>
      <c r="AH346" s="209">
        <v>0</v>
      </c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26">
        <v>72</v>
      </c>
      <c r="B347" s="227" t="s">
        <v>575</v>
      </c>
      <c r="C347" s="265" t="s">
        <v>576</v>
      </c>
      <c r="D347" s="228" t="s">
        <v>0</v>
      </c>
      <c r="E347" s="264"/>
      <c r="F347" s="230"/>
      <c r="G347" s="229">
        <f>ROUND(E347*F347,2)</f>
        <v>0</v>
      </c>
      <c r="H347" s="230"/>
      <c r="I347" s="229">
        <f>ROUND(E347*H347,2)</f>
        <v>0</v>
      </c>
      <c r="J347" s="230"/>
      <c r="K347" s="229">
        <f>ROUND(E347*J347,2)</f>
        <v>0</v>
      </c>
      <c r="L347" s="229">
        <v>21</v>
      </c>
      <c r="M347" s="229">
        <f>G347*(1+L347/100)</f>
        <v>0</v>
      </c>
      <c r="N347" s="229">
        <v>0</v>
      </c>
      <c r="O347" s="229">
        <f>ROUND(E347*N347,2)</f>
        <v>0</v>
      </c>
      <c r="P347" s="229">
        <v>0</v>
      </c>
      <c r="Q347" s="229">
        <f>ROUND(E347*P347,2)</f>
        <v>0</v>
      </c>
      <c r="R347" s="229"/>
      <c r="S347" s="229" t="s">
        <v>141</v>
      </c>
      <c r="T347" s="229" t="s">
        <v>142</v>
      </c>
      <c r="U347" s="229">
        <v>0</v>
      </c>
      <c r="V347" s="229">
        <f>ROUND(E347*U347,2)</f>
        <v>0</v>
      </c>
      <c r="W347" s="229"/>
      <c r="X347" s="229" t="s">
        <v>249</v>
      </c>
      <c r="Y347" s="209"/>
      <c r="Z347" s="209"/>
      <c r="AA347" s="209"/>
      <c r="AB347" s="209"/>
      <c r="AC347" s="209"/>
      <c r="AD347" s="209"/>
      <c r="AE347" s="209"/>
      <c r="AF347" s="209"/>
      <c r="AG347" s="209" t="s">
        <v>250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x14ac:dyDescent="0.2">
      <c r="A348" s="234" t="s">
        <v>136</v>
      </c>
      <c r="B348" s="235" t="s">
        <v>79</v>
      </c>
      <c r="C348" s="253" t="s">
        <v>80</v>
      </c>
      <c r="D348" s="236"/>
      <c r="E348" s="237"/>
      <c r="F348" s="238"/>
      <c r="G348" s="239">
        <f>SUMIF(AG349:AG350,"&lt;&gt;NOR",G349:G350)</f>
        <v>0</v>
      </c>
      <c r="H348" s="233"/>
      <c r="I348" s="233">
        <f>SUM(I349:I350)</f>
        <v>0</v>
      </c>
      <c r="J348" s="233"/>
      <c r="K348" s="233">
        <f>SUM(K349:K350)</f>
        <v>0</v>
      </c>
      <c r="L348" s="233"/>
      <c r="M348" s="233">
        <f>SUM(M349:M350)</f>
        <v>0</v>
      </c>
      <c r="N348" s="233"/>
      <c r="O348" s="233">
        <f>SUM(O349:O350)</f>
        <v>0</v>
      </c>
      <c r="P348" s="233"/>
      <c r="Q348" s="233">
        <f>SUM(Q349:Q350)</f>
        <v>0</v>
      </c>
      <c r="R348" s="233"/>
      <c r="S348" s="233"/>
      <c r="T348" s="233"/>
      <c r="U348" s="233"/>
      <c r="V348" s="233">
        <f>SUM(V349:V350)</f>
        <v>0</v>
      </c>
      <c r="W348" s="233"/>
      <c r="X348" s="233"/>
      <c r="AG348" t="s">
        <v>137</v>
      </c>
    </row>
    <row r="349" spans="1:60" ht="22.5" outlineLevel="1" x14ac:dyDescent="0.2">
      <c r="A349" s="246">
        <v>73</v>
      </c>
      <c r="B349" s="247" t="s">
        <v>577</v>
      </c>
      <c r="C349" s="256" t="s">
        <v>578</v>
      </c>
      <c r="D349" s="248" t="s">
        <v>239</v>
      </c>
      <c r="E349" s="249">
        <v>2</v>
      </c>
      <c r="F349" s="250"/>
      <c r="G349" s="251">
        <f>ROUND(E349*F349,2)</f>
        <v>0</v>
      </c>
      <c r="H349" s="230"/>
      <c r="I349" s="229">
        <f>ROUND(E349*H349,2)</f>
        <v>0</v>
      </c>
      <c r="J349" s="230"/>
      <c r="K349" s="229">
        <f>ROUND(E349*J349,2)</f>
        <v>0</v>
      </c>
      <c r="L349" s="229">
        <v>21</v>
      </c>
      <c r="M349" s="229">
        <f>G349*(1+L349/100)</f>
        <v>0</v>
      </c>
      <c r="N349" s="229">
        <v>0</v>
      </c>
      <c r="O349" s="229">
        <f>ROUND(E349*N349,2)</f>
        <v>0</v>
      </c>
      <c r="P349" s="229">
        <v>0</v>
      </c>
      <c r="Q349" s="229">
        <f>ROUND(E349*P349,2)</f>
        <v>0</v>
      </c>
      <c r="R349" s="229"/>
      <c r="S349" s="229" t="s">
        <v>197</v>
      </c>
      <c r="T349" s="229" t="s">
        <v>311</v>
      </c>
      <c r="U349" s="229">
        <v>0</v>
      </c>
      <c r="V349" s="229">
        <f>ROUND(E349*U349,2)</f>
        <v>0</v>
      </c>
      <c r="W349" s="229"/>
      <c r="X349" s="229" t="s">
        <v>143</v>
      </c>
      <c r="Y349" s="209"/>
      <c r="Z349" s="209"/>
      <c r="AA349" s="209"/>
      <c r="AB349" s="209"/>
      <c r="AC349" s="209"/>
      <c r="AD349" s="209"/>
      <c r="AE349" s="209"/>
      <c r="AF349" s="209"/>
      <c r="AG349" s="209" t="s">
        <v>242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46">
        <v>74</v>
      </c>
      <c r="B350" s="247" t="s">
        <v>579</v>
      </c>
      <c r="C350" s="256" t="s">
        <v>580</v>
      </c>
      <c r="D350" s="248" t="s">
        <v>261</v>
      </c>
      <c r="E350" s="249">
        <v>1</v>
      </c>
      <c r="F350" s="250"/>
      <c r="G350" s="251">
        <f>ROUND(E350*F350,2)</f>
        <v>0</v>
      </c>
      <c r="H350" s="230"/>
      <c r="I350" s="229">
        <f>ROUND(E350*H350,2)</f>
        <v>0</v>
      </c>
      <c r="J350" s="230"/>
      <c r="K350" s="229">
        <f>ROUND(E350*J350,2)</f>
        <v>0</v>
      </c>
      <c r="L350" s="229">
        <v>21</v>
      </c>
      <c r="M350" s="229">
        <f>G350*(1+L350/100)</f>
        <v>0</v>
      </c>
      <c r="N350" s="229">
        <v>0</v>
      </c>
      <c r="O350" s="229">
        <f>ROUND(E350*N350,2)</f>
        <v>0</v>
      </c>
      <c r="P350" s="229">
        <v>0</v>
      </c>
      <c r="Q350" s="229">
        <f>ROUND(E350*P350,2)</f>
        <v>0</v>
      </c>
      <c r="R350" s="229"/>
      <c r="S350" s="229" t="s">
        <v>197</v>
      </c>
      <c r="T350" s="229" t="s">
        <v>198</v>
      </c>
      <c r="U350" s="229">
        <v>0</v>
      </c>
      <c r="V350" s="229">
        <f>ROUND(E350*U350,2)</f>
        <v>0</v>
      </c>
      <c r="W350" s="229"/>
      <c r="X350" s="229" t="s">
        <v>143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162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x14ac:dyDescent="0.2">
      <c r="A351" s="234" t="s">
        <v>136</v>
      </c>
      <c r="B351" s="235" t="s">
        <v>83</v>
      </c>
      <c r="C351" s="253" t="s">
        <v>84</v>
      </c>
      <c r="D351" s="236"/>
      <c r="E351" s="237"/>
      <c r="F351" s="238"/>
      <c r="G351" s="239">
        <f>SUMIF(AG352:AG353,"&lt;&gt;NOR",G352:G353)</f>
        <v>0</v>
      </c>
      <c r="H351" s="233"/>
      <c r="I351" s="233">
        <f>SUM(I352:I353)</f>
        <v>0</v>
      </c>
      <c r="J351" s="233"/>
      <c r="K351" s="233">
        <f>SUM(K352:K353)</f>
        <v>0</v>
      </c>
      <c r="L351" s="233"/>
      <c r="M351" s="233">
        <f>SUM(M352:M353)</f>
        <v>0</v>
      </c>
      <c r="N351" s="233"/>
      <c r="O351" s="233">
        <f>SUM(O352:O353)</f>
        <v>0</v>
      </c>
      <c r="P351" s="233"/>
      <c r="Q351" s="233">
        <f>SUM(Q352:Q353)</f>
        <v>0</v>
      </c>
      <c r="R351" s="233"/>
      <c r="S351" s="233"/>
      <c r="T351" s="233"/>
      <c r="U351" s="233"/>
      <c r="V351" s="233">
        <f>SUM(V352:V353)</f>
        <v>0</v>
      </c>
      <c r="W351" s="233"/>
      <c r="X351" s="233"/>
      <c r="AG351" t="s">
        <v>137</v>
      </c>
    </row>
    <row r="352" spans="1:60" outlineLevel="1" x14ac:dyDescent="0.2">
      <c r="A352" s="246">
        <v>75</v>
      </c>
      <c r="B352" s="247" t="s">
        <v>237</v>
      </c>
      <c r="C352" s="256" t="s">
        <v>581</v>
      </c>
      <c r="D352" s="248" t="s">
        <v>261</v>
      </c>
      <c r="E352" s="249">
        <v>1</v>
      </c>
      <c r="F352" s="250"/>
      <c r="G352" s="251">
        <f>ROUND(E352*F352,2)</f>
        <v>0</v>
      </c>
      <c r="H352" s="230"/>
      <c r="I352" s="229">
        <f>ROUND(E352*H352,2)</f>
        <v>0</v>
      </c>
      <c r="J352" s="230"/>
      <c r="K352" s="229">
        <f>ROUND(E352*J352,2)</f>
        <v>0</v>
      </c>
      <c r="L352" s="229">
        <v>21</v>
      </c>
      <c r="M352" s="229">
        <f>G352*(1+L352/100)</f>
        <v>0</v>
      </c>
      <c r="N352" s="229">
        <v>0</v>
      </c>
      <c r="O352" s="229">
        <f>ROUND(E352*N352,2)</f>
        <v>0</v>
      </c>
      <c r="P352" s="229">
        <v>0</v>
      </c>
      <c r="Q352" s="229">
        <f>ROUND(E352*P352,2)</f>
        <v>0</v>
      </c>
      <c r="R352" s="229"/>
      <c r="S352" s="229" t="s">
        <v>197</v>
      </c>
      <c r="T352" s="229" t="s">
        <v>198</v>
      </c>
      <c r="U352" s="229">
        <v>0</v>
      </c>
      <c r="V352" s="229">
        <f>ROUND(E352*U352,2)</f>
        <v>0</v>
      </c>
      <c r="W352" s="229"/>
      <c r="X352" s="229" t="s">
        <v>143</v>
      </c>
      <c r="Y352" s="209"/>
      <c r="Z352" s="209"/>
      <c r="AA352" s="209"/>
      <c r="AB352" s="209"/>
      <c r="AC352" s="209"/>
      <c r="AD352" s="209"/>
      <c r="AE352" s="209"/>
      <c r="AF352" s="209"/>
      <c r="AG352" s="209" t="s">
        <v>162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46">
        <v>76</v>
      </c>
      <c r="B353" s="247" t="s">
        <v>582</v>
      </c>
      <c r="C353" s="256" t="s">
        <v>583</v>
      </c>
      <c r="D353" s="248" t="s">
        <v>0</v>
      </c>
      <c r="E353" s="249">
        <v>0.5</v>
      </c>
      <c r="F353" s="250"/>
      <c r="G353" s="251">
        <f>ROUND(E353*F353,2)</f>
        <v>0</v>
      </c>
      <c r="H353" s="230"/>
      <c r="I353" s="229">
        <f>ROUND(E353*H353,2)</f>
        <v>0</v>
      </c>
      <c r="J353" s="230"/>
      <c r="K353" s="229">
        <f>ROUND(E353*J353,2)</f>
        <v>0</v>
      </c>
      <c r="L353" s="229">
        <v>21</v>
      </c>
      <c r="M353" s="229">
        <f>G353*(1+L353/100)</f>
        <v>0</v>
      </c>
      <c r="N353" s="229">
        <v>0</v>
      </c>
      <c r="O353" s="229">
        <f>ROUND(E353*N353,2)</f>
        <v>0</v>
      </c>
      <c r="P353" s="229">
        <v>0</v>
      </c>
      <c r="Q353" s="229">
        <f>ROUND(E353*P353,2)</f>
        <v>0</v>
      </c>
      <c r="R353" s="229"/>
      <c r="S353" s="229" t="s">
        <v>197</v>
      </c>
      <c r="T353" s="229" t="s">
        <v>198</v>
      </c>
      <c r="U353" s="229">
        <v>0</v>
      </c>
      <c r="V353" s="229">
        <f>ROUND(E353*U353,2)</f>
        <v>0</v>
      </c>
      <c r="W353" s="229"/>
      <c r="X353" s="229" t="s">
        <v>143</v>
      </c>
      <c r="Y353" s="209"/>
      <c r="Z353" s="209"/>
      <c r="AA353" s="209"/>
      <c r="AB353" s="209"/>
      <c r="AC353" s="209"/>
      <c r="AD353" s="209"/>
      <c r="AE353" s="209"/>
      <c r="AF353" s="209"/>
      <c r="AG353" s="209" t="s">
        <v>242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x14ac:dyDescent="0.2">
      <c r="A354" s="234" t="s">
        <v>136</v>
      </c>
      <c r="B354" s="235" t="s">
        <v>85</v>
      </c>
      <c r="C354" s="253" t="s">
        <v>86</v>
      </c>
      <c r="D354" s="236"/>
      <c r="E354" s="237"/>
      <c r="F354" s="238"/>
      <c r="G354" s="239">
        <f>SUMIF(AG355:AG412,"&lt;&gt;NOR",G355:G412)</f>
        <v>0</v>
      </c>
      <c r="H354" s="233"/>
      <c r="I354" s="233">
        <f>SUM(I355:I412)</f>
        <v>0</v>
      </c>
      <c r="J354" s="233"/>
      <c r="K354" s="233">
        <f>SUM(K355:K412)</f>
        <v>0</v>
      </c>
      <c r="L354" s="233"/>
      <c r="M354" s="233">
        <f>SUM(M355:M412)</f>
        <v>0</v>
      </c>
      <c r="N354" s="233"/>
      <c r="O354" s="233">
        <f>SUM(O355:O412)</f>
        <v>10.64</v>
      </c>
      <c r="P354" s="233"/>
      <c r="Q354" s="233">
        <f>SUM(Q355:Q412)</f>
        <v>0</v>
      </c>
      <c r="R354" s="233"/>
      <c r="S354" s="233"/>
      <c r="T354" s="233"/>
      <c r="U354" s="233"/>
      <c r="V354" s="233">
        <f>SUM(V355:V412)</f>
        <v>23.48</v>
      </c>
      <c r="W354" s="233"/>
      <c r="X354" s="233"/>
      <c r="AG354" t="s">
        <v>137</v>
      </c>
    </row>
    <row r="355" spans="1:60" outlineLevel="1" x14ac:dyDescent="0.2">
      <c r="A355" s="240">
        <v>77</v>
      </c>
      <c r="B355" s="241" t="s">
        <v>584</v>
      </c>
      <c r="C355" s="254" t="s">
        <v>585</v>
      </c>
      <c r="D355" s="242" t="s">
        <v>140</v>
      </c>
      <c r="E355" s="243">
        <v>173.89599999999999</v>
      </c>
      <c r="F355" s="244"/>
      <c r="G355" s="245">
        <f>ROUND(E355*F355,2)</f>
        <v>0</v>
      </c>
      <c r="H355" s="230"/>
      <c r="I355" s="229">
        <f>ROUND(E355*H355,2)</f>
        <v>0</v>
      </c>
      <c r="J355" s="230"/>
      <c r="K355" s="229">
        <f>ROUND(E355*J355,2)</f>
        <v>0</v>
      </c>
      <c r="L355" s="229">
        <v>21</v>
      </c>
      <c r="M355" s="229">
        <f>G355*(1+L355/100)</f>
        <v>0</v>
      </c>
      <c r="N355" s="229">
        <v>1.6000000000000001E-4</v>
      </c>
      <c r="O355" s="229">
        <f>ROUND(E355*N355,2)</f>
        <v>0.03</v>
      </c>
      <c r="P355" s="229">
        <v>0</v>
      </c>
      <c r="Q355" s="229">
        <f>ROUND(E355*P355,2)</f>
        <v>0</v>
      </c>
      <c r="R355" s="229"/>
      <c r="S355" s="229" t="s">
        <v>141</v>
      </c>
      <c r="T355" s="229" t="s">
        <v>142</v>
      </c>
      <c r="U355" s="229">
        <v>0.13500000000000001</v>
      </c>
      <c r="V355" s="229">
        <f>ROUND(E355*U355,2)</f>
        <v>23.48</v>
      </c>
      <c r="W355" s="229"/>
      <c r="X355" s="229" t="s">
        <v>143</v>
      </c>
      <c r="Y355" s="209"/>
      <c r="Z355" s="209"/>
      <c r="AA355" s="209"/>
      <c r="AB355" s="209"/>
      <c r="AC355" s="209"/>
      <c r="AD355" s="209"/>
      <c r="AE355" s="209"/>
      <c r="AF355" s="209"/>
      <c r="AG355" s="209" t="s">
        <v>162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26"/>
      <c r="B356" s="227"/>
      <c r="C356" s="255" t="s">
        <v>540</v>
      </c>
      <c r="D356" s="231"/>
      <c r="E356" s="232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09"/>
      <c r="Z356" s="209"/>
      <c r="AA356" s="209"/>
      <c r="AB356" s="209"/>
      <c r="AC356" s="209"/>
      <c r="AD356" s="209"/>
      <c r="AE356" s="209"/>
      <c r="AF356" s="209"/>
      <c r="AG356" s="209" t="s">
        <v>146</v>
      </c>
      <c r="AH356" s="209">
        <v>0</v>
      </c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26"/>
      <c r="B357" s="227"/>
      <c r="C357" s="255" t="s">
        <v>586</v>
      </c>
      <c r="D357" s="231"/>
      <c r="E357" s="232">
        <v>41.136000000000003</v>
      </c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09"/>
      <c r="Z357" s="209"/>
      <c r="AA357" s="209"/>
      <c r="AB357" s="209"/>
      <c r="AC357" s="209"/>
      <c r="AD357" s="209"/>
      <c r="AE357" s="209"/>
      <c r="AF357" s="209"/>
      <c r="AG357" s="209" t="s">
        <v>146</v>
      </c>
      <c r="AH357" s="209">
        <v>0</v>
      </c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">
      <c r="A358" s="226"/>
      <c r="B358" s="227"/>
      <c r="C358" s="255" t="s">
        <v>542</v>
      </c>
      <c r="D358" s="231"/>
      <c r="E358" s="232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09"/>
      <c r="Z358" s="209"/>
      <c r="AA358" s="209"/>
      <c r="AB358" s="209"/>
      <c r="AC358" s="209"/>
      <c r="AD358" s="209"/>
      <c r="AE358" s="209"/>
      <c r="AF358" s="209"/>
      <c r="AG358" s="209" t="s">
        <v>146</v>
      </c>
      <c r="AH358" s="209">
        <v>0</v>
      </c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26"/>
      <c r="B359" s="227"/>
      <c r="C359" s="255" t="s">
        <v>543</v>
      </c>
      <c r="D359" s="231"/>
      <c r="E359" s="232">
        <v>132.76</v>
      </c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09"/>
      <c r="Z359" s="209"/>
      <c r="AA359" s="209"/>
      <c r="AB359" s="209"/>
      <c r="AC359" s="209"/>
      <c r="AD359" s="209"/>
      <c r="AE359" s="209"/>
      <c r="AF359" s="209"/>
      <c r="AG359" s="209" t="s">
        <v>146</v>
      </c>
      <c r="AH359" s="209">
        <v>0</v>
      </c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40">
        <v>78</v>
      </c>
      <c r="B360" s="241" t="s">
        <v>587</v>
      </c>
      <c r="C360" s="254" t="s">
        <v>588</v>
      </c>
      <c r="D360" s="242" t="s">
        <v>140</v>
      </c>
      <c r="E360" s="243">
        <v>296.24599999999998</v>
      </c>
      <c r="F360" s="244"/>
      <c r="G360" s="245">
        <f>ROUND(E360*F360,2)</f>
        <v>0</v>
      </c>
      <c r="H360" s="230"/>
      <c r="I360" s="229">
        <f>ROUND(E360*H360,2)</f>
        <v>0</v>
      </c>
      <c r="J360" s="230"/>
      <c r="K360" s="229">
        <f>ROUND(E360*J360,2)</f>
        <v>0</v>
      </c>
      <c r="L360" s="229">
        <v>21</v>
      </c>
      <c r="M360" s="229">
        <f>G360*(1+L360/100)</f>
        <v>0</v>
      </c>
      <c r="N360" s="229">
        <v>2.4000000000000001E-4</v>
      </c>
      <c r="O360" s="229">
        <f>ROUND(E360*N360,2)</f>
        <v>7.0000000000000007E-2</v>
      </c>
      <c r="P360" s="229">
        <v>0</v>
      </c>
      <c r="Q360" s="229">
        <f>ROUND(E360*P360,2)</f>
        <v>0</v>
      </c>
      <c r="R360" s="229"/>
      <c r="S360" s="229" t="s">
        <v>141</v>
      </c>
      <c r="T360" s="229" t="s">
        <v>142</v>
      </c>
      <c r="U360" s="229">
        <v>0</v>
      </c>
      <c r="V360" s="229">
        <f>ROUND(E360*U360,2)</f>
        <v>0</v>
      </c>
      <c r="W360" s="229"/>
      <c r="X360" s="229" t="s">
        <v>143</v>
      </c>
      <c r="Y360" s="209"/>
      <c r="Z360" s="209"/>
      <c r="AA360" s="209"/>
      <c r="AB360" s="209"/>
      <c r="AC360" s="209"/>
      <c r="AD360" s="209"/>
      <c r="AE360" s="209"/>
      <c r="AF360" s="209"/>
      <c r="AG360" s="209" t="s">
        <v>242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">
      <c r="A361" s="226"/>
      <c r="B361" s="227"/>
      <c r="C361" s="255" t="s">
        <v>589</v>
      </c>
      <c r="D361" s="231"/>
      <c r="E361" s="232">
        <v>296.24599999999998</v>
      </c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09"/>
      <c r="Z361" s="209"/>
      <c r="AA361" s="209"/>
      <c r="AB361" s="209"/>
      <c r="AC361" s="209"/>
      <c r="AD361" s="209"/>
      <c r="AE361" s="209"/>
      <c r="AF361" s="209"/>
      <c r="AG361" s="209" t="s">
        <v>146</v>
      </c>
      <c r="AH361" s="209">
        <v>0</v>
      </c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ht="22.5" outlineLevel="1" x14ac:dyDescent="0.2">
      <c r="A362" s="240">
        <v>79</v>
      </c>
      <c r="B362" s="241" t="s">
        <v>590</v>
      </c>
      <c r="C362" s="254" t="s">
        <v>591</v>
      </c>
      <c r="D362" s="242" t="s">
        <v>140</v>
      </c>
      <c r="E362" s="243">
        <v>546.43200000000002</v>
      </c>
      <c r="F362" s="244"/>
      <c r="G362" s="245">
        <f>ROUND(E362*F362,2)</f>
        <v>0</v>
      </c>
      <c r="H362" s="230"/>
      <c r="I362" s="229">
        <f>ROUND(E362*H362,2)</f>
        <v>0</v>
      </c>
      <c r="J362" s="230"/>
      <c r="K362" s="229">
        <f>ROUND(E362*J362,2)</f>
        <v>0</v>
      </c>
      <c r="L362" s="229">
        <v>21</v>
      </c>
      <c r="M362" s="229">
        <f>G362*(1+L362/100)</f>
        <v>0</v>
      </c>
      <c r="N362" s="229">
        <v>0</v>
      </c>
      <c r="O362" s="229">
        <f>ROUND(E362*N362,2)</f>
        <v>0</v>
      </c>
      <c r="P362" s="229">
        <v>0</v>
      </c>
      <c r="Q362" s="229">
        <f>ROUND(E362*P362,2)</f>
        <v>0</v>
      </c>
      <c r="R362" s="229"/>
      <c r="S362" s="229" t="s">
        <v>197</v>
      </c>
      <c r="T362" s="229" t="s">
        <v>198</v>
      </c>
      <c r="U362" s="229">
        <v>0</v>
      </c>
      <c r="V362" s="229">
        <f>ROUND(E362*U362,2)</f>
        <v>0</v>
      </c>
      <c r="W362" s="229"/>
      <c r="X362" s="229" t="s">
        <v>143</v>
      </c>
      <c r="Y362" s="209"/>
      <c r="Z362" s="209"/>
      <c r="AA362" s="209"/>
      <c r="AB362" s="209"/>
      <c r="AC362" s="209"/>
      <c r="AD362" s="209"/>
      <c r="AE362" s="209"/>
      <c r="AF362" s="209"/>
      <c r="AG362" s="209" t="s">
        <v>149</v>
      </c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26"/>
      <c r="B363" s="227"/>
      <c r="C363" s="255" t="s">
        <v>592</v>
      </c>
      <c r="D363" s="231"/>
      <c r="E363" s="232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09"/>
      <c r="Z363" s="209"/>
      <c r="AA363" s="209"/>
      <c r="AB363" s="209"/>
      <c r="AC363" s="209"/>
      <c r="AD363" s="209"/>
      <c r="AE363" s="209"/>
      <c r="AF363" s="209"/>
      <c r="AG363" s="209" t="s">
        <v>146</v>
      </c>
      <c r="AH363" s="209">
        <v>0</v>
      </c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">
      <c r="A364" s="226"/>
      <c r="B364" s="227"/>
      <c r="C364" s="255" t="s">
        <v>593</v>
      </c>
      <c r="D364" s="231"/>
      <c r="E364" s="232">
        <v>485.60399999999998</v>
      </c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09"/>
      <c r="Z364" s="209"/>
      <c r="AA364" s="209"/>
      <c r="AB364" s="209"/>
      <c r="AC364" s="209"/>
      <c r="AD364" s="209"/>
      <c r="AE364" s="209"/>
      <c r="AF364" s="209"/>
      <c r="AG364" s="209" t="s">
        <v>146</v>
      </c>
      <c r="AH364" s="209">
        <v>0</v>
      </c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26"/>
      <c r="B365" s="227"/>
      <c r="C365" s="255" t="s">
        <v>594</v>
      </c>
      <c r="D365" s="231"/>
      <c r="E365" s="232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09"/>
      <c r="Z365" s="209"/>
      <c r="AA365" s="209"/>
      <c r="AB365" s="209"/>
      <c r="AC365" s="209"/>
      <c r="AD365" s="209"/>
      <c r="AE365" s="209"/>
      <c r="AF365" s="209"/>
      <c r="AG365" s="209" t="s">
        <v>146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26"/>
      <c r="B366" s="227"/>
      <c r="C366" s="255" t="s">
        <v>595</v>
      </c>
      <c r="D366" s="231"/>
      <c r="E366" s="232">
        <v>82.272000000000006</v>
      </c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09"/>
      <c r="Z366" s="209"/>
      <c r="AA366" s="209"/>
      <c r="AB366" s="209"/>
      <c r="AC366" s="209"/>
      <c r="AD366" s="209"/>
      <c r="AE366" s="209"/>
      <c r="AF366" s="209"/>
      <c r="AG366" s="209" t="s">
        <v>146</v>
      </c>
      <c r="AH366" s="209">
        <v>0</v>
      </c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 x14ac:dyDescent="0.2">
      <c r="A367" s="226"/>
      <c r="B367" s="227"/>
      <c r="C367" s="255" t="s">
        <v>540</v>
      </c>
      <c r="D367" s="231"/>
      <c r="E367" s="232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09"/>
      <c r="Z367" s="209"/>
      <c r="AA367" s="209"/>
      <c r="AB367" s="209"/>
      <c r="AC367" s="209"/>
      <c r="AD367" s="209"/>
      <c r="AE367" s="209"/>
      <c r="AF367" s="209"/>
      <c r="AG367" s="209" t="s">
        <v>146</v>
      </c>
      <c r="AH367" s="209">
        <v>0</v>
      </c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">
      <c r="A368" s="226"/>
      <c r="B368" s="227"/>
      <c r="C368" s="255" t="s">
        <v>541</v>
      </c>
      <c r="D368" s="231"/>
      <c r="E368" s="232">
        <v>20.568000000000001</v>
      </c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09"/>
      <c r="Z368" s="209"/>
      <c r="AA368" s="209"/>
      <c r="AB368" s="209"/>
      <c r="AC368" s="209"/>
      <c r="AD368" s="209"/>
      <c r="AE368" s="209"/>
      <c r="AF368" s="209"/>
      <c r="AG368" s="209" t="s">
        <v>146</v>
      </c>
      <c r="AH368" s="209">
        <v>0</v>
      </c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">
      <c r="A369" s="226"/>
      <c r="B369" s="227"/>
      <c r="C369" s="255" t="s">
        <v>596</v>
      </c>
      <c r="D369" s="231"/>
      <c r="E369" s="232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09"/>
      <c r="Z369" s="209"/>
      <c r="AA369" s="209"/>
      <c r="AB369" s="209"/>
      <c r="AC369" s="209"/>
      <c r="AD369" s="209"/>
      <c r="AE369" s="209"/>
      <c r="AF369" s="209"/>
      <c r="AG369" s="209" t="s">
        <v>146</v>
      </c>
      <c r="AH369" s="209">
        <v>0</v>
      </c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26"/>
      <c r="B370" s="227"/>
      <c r="C370" s="255" t="s">
        <v>364</v>
      </c>
      <c r="D370" s="231"/>
      <c r="E370" s="232">
        <v>-67.311999999999998</v>
      </c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09"/>
      <c r="Z370" s="209"/>
      <c r="AA370" s="209"/>
      <c r="AB370" s="209"/>
      <c r="AC370" s="209"/>
      <c r="AD370" s="209"/>
      <c r="AE370" s="209"/>
      <c r="AF370" s="209"/>
      <c r="AG370" s="209" t="s">
        <v>146</v>
      </c>
      <c r="AH370" s="209">
        <v>0</v>
      </c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26"/>
      <c r="B371" s="227"/>
      <c r="C371" s="255" t="s">
        <v>412</v>
      </c>
      <c r="D371" s="231"/>
      <c r="E371" s="232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09"/>
      <c r="Z371" s="209"/>
      <c r="AA371" s="209"/>
      <c r="AB371" s="209"/>
      <c r="AC371" s="209"/>
      <c r="AD371" s="209"/>
      <c r="AE371" s="209"/>
      <c r="AF371" s="209"/>
      <c r="AG371" s="209" t="s">
        <v>146</v>
      </c>
      <c r="AH371" s="209">
        <v>0</v>
      </c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">
      <c r="A372" s="226"/>
      <c r="B372" s="227"/>
      <c r="C372" s="255" t="s">
        <v>413</v>
      </c>
      <c r="D372" s="231"/>
      <c r="E372" s="232">
        <v>25.3</v>
      </c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09"/>
      <c r="Z372" s="209"/>
      <c r="AA372" s="209"/>
      <c r="AB372" s="209"/>
      <c r="AC372" s="209"/>
      <c r="AD372" s="209"/>
      <c r="AE372" s="209"/>
      <c r="AF372" s="209"/>
      <c r="AG372" s="209" t="s">
        <v>146</v>
      </c>
      <c r="AH372" s="209">
        <v>0</v>
      </c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ht="22.5" outlineLevel="1" x14ac:dyDescent="0.2">
      <c r="A373" s="240">
        <v>80</v>
      </c>
      <c r="B373" s="241" t="s">
        <v>597</v>
      </c>
      <c r="C373" s="254" t="s">
        <v>598</v>
      </c>
      <c r="D373" s="242" t="s">
        <v>140</v>
      </c>
      <c r="E373" s="243">
        <v>641.79999999999995</v>
      </c>
      <c r="F373" s="244"/>
      <c r="G373" s="245">
        <f>ROUND(E373*F373,2)</f>
        <v>0</v>
      </c>
      <c r="H373" s="230"/>
      <c r="I373" s="229">
        <f>ROUND(E373*H373,2)</f>
        <v>0</v>
      </c>
      <c r="J373" s="230"/>
      <c r="K373" s="229">
        <f>ROUND(E373*J373,2)</f>
        <v>0</v>
      </c>
      <c r="L373" s="229">
        <v>21</v>
      </c>
      <c r="M373" s="229">
        <f>G373*(1+L373/100)</f>
        <v>0</v>
      </c>
      <c r="N373" s="229">
        <v>9.4800000000000006E-3</v>
      </c>
      <c r="O373" s="229">
        <f>ROUND(E373*N373,2)</f>
        <v>6.08</v>
      </c>
      <c r="P373" s="229">
        <v>0</v>
      </c>
      <c r="Q373" s="229">
        <f>ROUND(E373*P373,2)</f>
        <v>0</v>
      </c>
      <c r="R373" s="229"/>
      <c r="S373" s="229" t="s">
        <v>197</v>
      </c>
      <c r="T373" s="229" t="s">
        <v>198</v>
      </c>
      <c r="U373" s="229">
        <v>0</v>
      </c>
      <c r="V373" s="229">
        <f>ROUND(E373*U373,2)</f>
        <v>0</v>
      </c>
      <c r="W373" s="229"/>
      <c r="X373" s="229" t="s">
        <v>143</v>
      </c>
      <c r="Y373" s="209"/>
      <c r="Z373" s="209"/>
      <c r="AA373" s="209"/>
      <c r="AB373" s="209"/>
      <c r="AC373" s="209"/>
      <c r="AD373" s="209"/>
      <c r="AE373" s="209"/>
      <c r="AF373" s="209"/>
      <c r="AG373" s="209" t="s">
        <v>144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">
      <c r="A374" s="226"/>
      <c r="B374" s="227"/>
      <c r="C374" s="255" t="s">
        <v>542</v>
      </c>
      <c r="D374" s="231"/>
      <c r="E374" s="232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09"/>
      <c r="Z374" s="209"/>
      <c r="AA374" s="209"/>
      <c r="AB374" s="209"/>
      <c r="AC374" s="209"/>
      <c r="AD374" s="209"/>
      <c r="AE374" s="209"/>
      <c r="AF374" s="209"/>
      <c r="AG374" s="209" t="s">
        <v>146</v>
      </c>
      <c r="AH374" s="209">
        <v>0</v>
      </c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">
      <c r="A375" s="226"/>
      <c r="B375" s="227"/>
      <c r="C375" s="255" t="s">
        <v>543</v>
      </c>
      <c r="D375" s="231"/>
      <c r="E375" s="232">
        <v>132.76</v>
      </c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09"/>
      <c r="Z375" s="209"/>
      <c r="AA375" s="209"/>
      <c r="AB375" s="209"/>
      <c r="AC375" s="209"/>
      <c r="AD375" s="209"/>
      <c r="AE375" s="209"/>
      <c r="AF375" s="209"/>
      <c r="AG375" s="209" t="s">
        <v>146</v>
      </c>
      <c r="AH375" s="209">
        <v>0</v>
      </c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 x14ac:dyDescent="0.2">
      <c r="A376" s="226"/>
      <c r="B376" s="227"/>
      <c r="C376" s="255" t="s">
        <v>599</v>
      </c>
      <c r="D376" s="231"/>
      <c r="E376" s="232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09"/>
      <c r="Z376" s="209"/>
      <c r="AA376" s="209"/>
      <c r="AB376" s="209"/>
      <c r="AC376" s="209"/>
      <c r="AD376" s="209"/>
      <c r="AE376" s="209"/>
      <c r="AF376" s="209"/>
      <c r="AG376" s="209" t="s">
        <v>146</v>
      </c>
      <c r="AH376" s="209">
        <v>0</v>
      </c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26"/>
      <c r="B377" s="227"/>
      <c r="C377" s="255" t="s">
        <v>592</v>
      </c>
      <c r="D377" s="231"/>
      <c r="E377" s="232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09"/>
      <c r="Z377" s="209"/>
      <c r="AA377" s="209"/>
      <c r="AB377" s="209"/>
      <c r="AC377" s="209"/>
      <c r="AD377" s="209"/>
      <c r="AE377" s="209"/>
      <c r="AF377" s="209"/>
      <c r="AG377" s="209" t="s">
        <v>146</v>
      </c>
      <c r="AH377" s="209">
        <v>0</v>
      </c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1" x14ac:dyDescent="0.2">
      <c r="A378" s="226"/>
      <c r="B378" s="227"/>
      <c r="C378" s="255" t="s">
        <v>593</v>
      </c>
      <c r="D378" s="231"/>
      <c r="E378" s="232">
        <v>485.60399999999998</v>
      </c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09"/>
      <c r="Z378" s="209"/>
      <c r="AA378" s="209"/>
      <c r="AB378" s="209"/>
      <c r="AC378" s="209"/>
      <c r="AD378" s="209"/>
      <c r="AE378" s="209"/>
      <c r="AF378" s="209"/>
      <c r="AG378" s="209" t="s">
        <v>146</v>
      </c>
      <c r="AH378" s="209">
        <v>0</v>
      </c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">
      <c r="A379" s="226"/>
      <c r="B379" s="227"/>
      <c r="C379" s="255" t="s">
        <v>594</v>
      </c>
      <c r="D379" s="231"/>
      <c r="E379" s="232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09"/>
      <c r="Z379" s="209"/>
      <c r="AA379" s="209"/>
      <c r="AB379" s="209"/>
      <c r="AC379" s="209"/>
      <c r="AD379" s="209"/>
      <c r="AE379" s="209"/>
      <c r="AF379" s="209"/>
      <c r="AG379" s="209" t="s">
        <v>146</v>
      </c>
      <c r="AH379" s="209">
        <v>0</v>
      </c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outlineLevel="1" x14ac:dyDescent="0.2">
      <c r="A380" s="226"/>
      <c r="B380" s="227"/>
      <c r="C380" s="255" t="s">
        <v>595</v>
      </c>
      <c r="D380" s="231"/>
      <c r="E380" s="232">
        <v>82.272000000000006</v>
      </c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09"/>
      <c r="Z380" s="209"/>
      <c r="AA380" s="209"/>
      <c r="AB380" s="209"/>
      <c r="AC380" s="209"/>
      <c r="AD380" s="209"/>
      <c r="AE380" s="209"/>
      <c r="AF380" s="209"/>
      <c r="AG380" s="209" t="s">
        <v>146</v>
      </c>
      <c r="AH380" s="209">
        <v>0</v>
      </c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">
      <c r="A381" s="226"/>
      <c r="B381" s="227"/>
      <c r="C381" s="255" t="s">
        <v>540</v>
      </c>
      <c r="D381" s="231"/>
      <c r="E381" s="232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09"/>
      <c r="Z381" s="209"/>
      <c r="AA381" s="209"/>
      <c r="AB381" s="209"/>
      <c r="AC381" s="209"/>
      <c r="AD381" s="209"/>
      <c r="AE381" s="209"/>
      <c r="AF381" s="209"/>
      <c r="AG381" s="209" t="s">
        <v>146</v>
      </c>
      <c r="AH381" s="209">
        <v>0</v>
      </c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outlineLevel="1" x14ac:dyDescent="0.2">
      <c r="A382" s="226"/>
      <c r="B382" s="227"/>
      <c r="C382" s="255" t="s">
        <v>541</v>
      </c>
      <c r="D382" s="231"/>
      <c r="E382" s="232">
        <v>20.568000000000001</v>
      </c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09"/>
      <c r="Z382" s="209"/>
      <c r="AA382" s="209"/>
      <c r="AB382" s="209"/>
      <c r="AC382" s="209"/>
      <c r="AD382" s="209"/>
      <c r="AE382" s="209"/>
      <c r="AF382" s="209"/>
      <c r="AG382" s="209" t="s">
        <v>146</v>
      </c>
      <c r="AH382" s="209">
        <v>0</v>
      </c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</row>
    <row r="383" spans="1:60" outlineLevel="1" x14ac:dyDescent="0.2">
      <c r="A383" s="226"/>
      <c r="B383" s="227"/>
      <c r="C383" s="255" t="s">
        <v>361</v>
      </c>
      <c r="D383" s="231"/>
      <c r="E383" s="232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09"/>
      <c r="Z383" s="209"/>
      <c r="AA383" s="209"/>
      <c r="AB383" s="209"/>
      <c r="AC383" s="209"/>
      <c r="AD383" s="209"/>
      <c r="AE383" s="209"/>
      <c r="AF383" s="209"/>
      <c r="AG383" s="209" t="s">
        <v>146</v>
      </c>
      <c r="AH383" s="209">
        <v>0</v>
      </c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outlineLevel="1" x14ac:dyDescent="0.2">
      <c r="A384" s="226"/>
      <c r="B384" s="227"/>
      <c r="C384" s="255" t="s">
        <v>600</v>
      </c>
      <c r="D384" s="231"/>
      <c r="E384" s="232">
        <v>-165.04</v>
      </c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09"/>
      <c r="Z384" s="209"/>
      <c r="AA384" s="209"/>
      <c r="AB384" s="209"/>
      <c r="AC384" s="209"/>
      <c r="AD384" s="209"/>
      <c r="AE384" s="209"/>
      <c r="AF384" s="209"/>
      <c r="AG384" s="209" t="s">
        <v>146</v>
      </c>
      <c r="AH384" s="209">
        <v>0</v>
      </c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26"/>
      <c r="B385" s="227"/>
      <c r="C385" s="255" t="s">
        <v>366</v>
      </c>
      <c r="D385" s="231"/>
      <c r="E385" s="232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09"/>
      <c r="Z385" s="209"/>
      <c r="AA385" s="209"/>
      <c r="AB385" s="209"/>
      <c r="AC385" s="209"/>
      <c r="AD385" s="209"/>
      <c r="AE385" s="209"/>
      <c r="AF385" s="209"/>
      <c r="AG385" s="209" t="s">
        <v>146</v>
      </c>
      <c r="AH385" s="209">
        <v>0</v>
      </c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1" x14ac:dyDescent="0.2">
      <c r="A386" s="226"/>
      <c r="B386" s="227"/>
      <c r="C386" s="255" t="s">
        <v>601</v>
      </c>
      <c r="D386" s="231"/>
      <c r="E386" s="232">
        <v>39.68</v>
      </c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09"/>
      <c r="Z386" s="209"/>
      <c r="AA386" s="209"/>
      <c r="AB386" s="209"/>
      <c r="AC386" s="209"/>
      <c r="AD386" s="209"/>
      <c r="AE386" s="209"/>
      <c r="AF386" s="209"/>
      <c r="AG386" s="209" t="s">
        <v>146</v>
      </c>
      <c r="AH386" s="209">
        <v>0</v>
      </c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1" x14ac:dyDescent="0.2">
      <c r="A387" s="226"/>
      <c r="B387" s="227"/>
      <c r="C387" s="255" t="s">
        <v>602</v>
      </c>
      <c r="D387" s="231"/>
      <c r="E387" s="232">
        <v>1.8</v>
      </c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09"/>
      <c r="Z387" s="209"/>
      <c r="AA387" s="209"/>
      <c r="AB387" s="209"/>
      <c r="AC387" s="209"/>
      <c r="AD387" s="209"/>
      <c r="AE387" s="209"/>
      <c r="AF387" s="209"/>
      <c r="AG387" s="209" t="s">
        <v>146</v>
      </c>
      <c r="AH387" s="209">
        <v>0</v>
      </c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1" x14ac:dyDescent="0.2">
      <c r="A388" s="226"/>
      <c r="B388" s="227"/>
      <c r="C388" s="255" t="s">
        <v>603</v>
      </c>
      <c r="D388" s="231"/>
      <c r="E388" s="232">
        <v>2.4</v>
      </c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09"/>
      <c r="Z388" s="209"/>
      <c r="AA388" s="209"/>
      <c r="AB388" s="209"/>
      <c r="AC388" s="209"/>
      <c r="AD388" s="209"/>
      <c r="AE388" s="209"/>
      <c r="AF388" s="209"/>
      <c r="AG388" s="209" t="s">
        <v>146</v>
      </c>
      <c r="AH388" s="209">
        <v>0</v>
      </c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1" x14ac:dyDescent="0.2">
      <c r="A389" s="226"/>
      <c r="B389" s="227"/>
      <c r="C389" s="255" t="s">
        <v>604</v>
      </c>
      <c r="D389" s="231"/>
      <c r="E389" s="232">
        <v>10.736000000000001</v>
      </c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09"/>
      <c r="Z389" s="209"/>
      <c r="AA389" s="209"/>
      <c r="AB389" s="209"/>
      <c r="AC389" s="209"/>
      <c r="AD389" s="209"/>
      <c r="AE389" s="209"/>
      <c r="AF389" s="209"/>
      <c r="AG389" s="209" t="s">
        <v>146</v>
      </c>
      <c r="AH389" s="209">
        <v>0</v>
      </c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outlineLevel="1" x14ac:dyDescent="0.2">
      <c r="A390" s="226"/>
      <c r="B390" s="227"/>
      <c r="C390" s="255" t="s">
        <v>605</v>
      </c>
      <c r="D390" s="231"/>
      <c r="E390" s="232">
        <v>2.88</v>
      </c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09"/>
      <c r="Z390" s="209"/>
      <c r="AA390" s="209"/>
      <c r="AB390" s="209"/>
      <c r="AC390" s="209"/>
      <c r="AD390" s="209"/>
      <c r="AE390" s="209"/>
      <c r="AF390" s="209"/>
      <c r="AG390" s="209" t="s">
        <v>146</v>
      </c>
      <c r="AH390" s="209">
        <v>0</v>
      </c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1" x14ac:dyDescent="0.2">
      <c r="A391" s="226"/>
      <c r="B391" s="227"/>
      <c r="C391" s="255" t="s">
        <v>606</v>
      </c>
      <c r="D391" s="231"/>
      <c r="E391" s="232">
        <v>1.2</v>
      </c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09"/>
      <c r="Z391" s="209"/>
      <c r="AA391" s="209"/>
      <c r="AB391" s="209"/>
      <c r="AC391" s="209"/>
      <c r="AD391" s="209"/>
      <c r="AE391" s="209"/>
      <c r="AF391" s="209"/>
      <c r="AG391" s="209" t="s">
        <v>146</v>
      </c>
      <c r="AH391" s="209">
        <v>0</v>
      </c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1" x14ac:dyDescent="0.2">
      <c r="A392" s="226"/>
      <c r="B392" s="227"/>
      <c r="C392" s="255" t="s">
        <v>607</v>
      </c>
      <c r="D392" s="231"/>
      <c r="E392" s="232">
        <v>1.64</v>
      </c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09"/>
      <c r="Z392" s="209"/>
      <c r="AA392" s="209"/>
      <c r="AB392" s="209"/>
      <c r="AC392" s="209"/>
      <c r="AD392" s="209"/>
      <c r="AE392" s="209"/>
      <c r="AF392" s="209"/>
      <c r="AG392" s="209" t="s">
        <v>146</v>
      </c>
      <c r="AH392" s="209">
        <v>0</v>
      </c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1" x14ac:dyDescent="0.2">
      <c r="A393" s="226"/>
      <c r="B393" s="227"/>
      <c r="C393" s="255" t="s">
        <v>412</v>
      </c>
      <c r="D393" s="231"/>
      <c r="E393" s="232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09"/>
      <c r="Z393" s="209"/>
      <c r="AA393" s="209"/>
      <c r="AB393" s="209"/>
      <c r="AC393" s="209"/>
      <c r="AD393" s="209"/>
      <c r="AE393" s="209"/>
      <c r="AF393" s="209"/>
      <c r="AG393" s="209" t="s">
        <v>146</v>
      </c>
      <c r="AH393" s="209">
        <v>0</v>
      </c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1" x14ac:dyDescent="0.2">
      <c r="A394" s="226"/>
      <c r="B394" s="227"/>
      <c r="C394" s="255" t="s">
        <v>413</v>
      </c>
      <c r="D394" s="231"/>
      <c r="E394" s="232">
        <v>25.3</v>
      </c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09"/>
      <c r="Z394" s="209"/>
      <c r="AA394" s="209"/>
      <c r="AB394" s="209"/>
      <c r="AC394" s="209"/>
      <c r="AD394" s="209"/>
      <c r="AE394" s="209"/>
      <c r="AF394" s="209"/>
      <c r="AG394" s="209" t="s">
        <v>146</v>
      </c>
      <c r="AH394" s="209">
        <v>0</v>
      </c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1" x14ac:dyDescent="0.2">
      <c r="A395" s="240">
        <v>81</v>
      </c>
      <c r="B395" s="241" t="s">
        <v>608</v>
      </c>
      <c r="C395" s="254" t="s">
        <v>609</v>
      </c>
      <c r="D395" s="242" t="s">
        <v>140</v>
      </c>
      <c r="E395" s="243">
        <v>13.02725</v>
      </c>
      <c r="F395" s="244"/>
      <c r="G395" s="245">
        <f>ROUND(E395*F395,2)</f>
        <v>0</v>
      </c>
      <c r="H395" s="230"/>
      <c r="I395" s="229">
        <f>ROUND(E395*H395,2)</f>
        <v>0</v>
      </c>
      <c r="J395" s="230"/>
      <c r="K395" s="229">
        <f>ROUND(E395*J395,2)</f>
        <v>0</v>
      </c>
      <c r="L395" s="229">
        <v>21</v>
      </c>
      <c r="M395" s="229">
        <f>G395*(1+L395/100)</f>
        <v>0</v>
      </c>
      <c r="N395" s="229">
        <v>0</v>
      </c>
      <c r="O395" s="229">
        <f>ROUND(E395*N395,2)</f>
        <v>0</v>
      </c>
      <c r="P395" s="229">
        <v>0</v>
      </c>
      <c r="Q395" s="229">
        <f>ROUND(E395*P395,2)</f>
        <v>0</v>
      </c>
      <c r="R395" s="229"/>
      <c r="S395" s="229" t="s">
        <v>141</v>
      </c>
      <c r="T395" s="229" t="s">
        <v>142</v>
      </c>
      <c r="U395" s="229">
        <v>0</v>
      </c>
      <c r="V395" s="229">
        <f>ROUND(E395*U395,2)</f>
        <v>0</v>
      </c>
      <c r="W395" s="229"/>
      <c r="X395" s="229" t="s">
        <v>143</v>
      </c>
      <c r="Y395" s="209"/>
      <c r="Z395" s="209"/>
      <c r="AA395" s="209"/>
      <c r="AB395" s="209"/>
      <c r="AC395" s="209"/>
      <c r="AD395" s="209"/>
      <c r="AE395" s="209"/>
      <c r="AF395" s="209"/>
      <c r="AG395" s="209" t="s">
        <v>162</v>
      </c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1" x14ac:dyDescent="0.2">
      <c r="A396" s="226"/>
      <c r="B396" s="227"/>
      <c r="C396" s="255" t="s">
        <v>353</v>
      </c>
      <c r="D396" s="231"/>
      <c r="E396" s="232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09"/>
      <c r="Z396" s="209"/>
      <c r="AA396" s="209"/>
      <c r="AB396" s="209"/>
      <c r="AC396" s="209"/>
      <c r="AD396" s="209"/>
      <c r="AE396" s="209"/>
      <c r="AF396" s="209"/>
      <c r="AG396" s="209" t="s">
        <v>146</v>
      </c>
      <c r="AH396" s="209">
        <v>0</v>
      </c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1" x14ac:dyDescent="0.2">
      <c r="A397" s="226"/>
      <c r="B397" s="227"/>
      <c r="C397" s="255" t="s">
        <v>354</v>
      </c>
      <c r="D397" s="231"/>
      <c r="E397" s="232">
        <v>13.03</v>
      </c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09"/>
      <c r="Z397" s="209"/>
      <c r="AA397" s="209"/>
      <c r="AB397" s="209"/>
      <c r="AC397" s="209"/>
      <c r="AD397" s="209"/>
      <c r="AE397" s="209"/>
      <c r="AF397" s="209"/>
      <c r="AG397" s="209" t="s">
        <v>146</v>
      </c>
      <c r="AH397" s="209">
        <v>0</v>
      </c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ht="22.5" outlineLevel="1" x14ac:dyDescent="0.2">
      <c r="A398" s="240">
        <v>82</v>
      </c>
      <c r="B398" s="241" t="s">
        <v>610</v>
      </c>
      <c r="C398" s="254" t="s">
        <v>611</v>
      </c>
      <c r="D398" s="242" t="s">
        <v>140</v>
      </c>
      <c r="E398" s="243">
        <v>109.3231</v>
      </c>
      <c r="F398" s="244"/>
      <c r="G398" s="245">
        <f>ROUND(E398*F398,2)</f>
        <v>0</v>
      </c>
      <c r="H398" s="230"/>
      <c r="I398" s="229">
        <f>ROUND(E398*H398,2)</f>
        <v>0</v>
      </c>
      <c r="J398" s="230"/>
      <c r="K398" s="229">
        <f>ROUND(E398*J398,2)</f>
        <v>0</v>
      </c>
      <c r="L398" s="229">
        <v>21</v>
      </c>
      <c r="M398" s="229">
        <f>G398*(1+L398/100)</f>
        <v>0</v>
      </c>
      <c r="N398" s="229">
        <v>2.341E-2</v>
      </c>
      <c r="O398" s="229">
        <f>ROUND(E398*N398,2)</f>
        <v>2.56</v>
      </c>
      <c r="P398" s="229">
        <v>0</v>
      </c>
      <c r="Q398" s="229">
        <f>ROUND(E398*P398,2)</f>
        <v>0</v>
      </c>
      <c r="R398" s="229"/>
      <c r="S398" s="229" t="s">
        <v>197</v>
      </c>
      <c r="T398" s="229" t="s">
        <v>198</v>
      </c>
      <c r="U398" s="229">
        <v>0</v>
      </c>
      <c r="V398" s="229">
        <f>ROUND(E398*U398,2)</f>
        <v>0</v>
      </c>
      <c r="W398" s="229"/>
      <c r="X398" s="229" t="s">
        <v>143</v>
      </c>
      <c r="Y398" s="209"/>
      <c r="Z398" s="209"/>
      <c r="AA398" s="209"/>
      <c r="AB398" s="209"/>
      <c r="AC398" s="209"/>
      <c r="AD398" s="209"/>
      <c r="AE398" s="209"/>
      <c r="AF398" s="209"/>
      <c r="AG398" s="209" t="s">
        <v>149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1" x14ac:dyDescent="0.2">
      <c r="A399" s="226"/>
      <c r="B399" s="227"/>
      <c r="C399" s="255" t="s">
        <v>525</v>
      </c>
      <c r="D399" s="231"/>
      <c r="E399" s="232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09"/>
      <c r="Z399" s="209"/>
      <c r="AA399" s="209"/>
      <c r="AB399" s="209"/>
      <c r="AC399" s="209"/>
      <c r="AD399" s="209"/>
      <c r="AE399" s="209"/>
      <c r="AF399" s="209"/>
      <c r="AG399" s="209" t="s">
        <v>146</v>
      </c>
      <c r="AH399" s="209">
        <v>0</v>
      </c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ht="22.5" outlineLevel="1" x14ac:dyDescent="0.2">
      <c r="A400" s="226"/>
      <c r="B400" s="227"/>
      <c r="C400" s="255" t="s">
        <v>612</v>
      </c>
      <c r="D400" s="231"/>
      <c r="E400" s="232">
        <v>122.98309999999999</v>
      </c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09"/>
      <c r="Z400" s="209"/>
      <c r="AA400" s="209"/>
      <c r="AB400" s="209"/>
      <c r="AC400" s="209"/>
      <c r="AD400" s="209"/>
      <c r="AE400" s="209"/>
      <c r="AF400" s="209"/>
      <c r="AG400" s="209" t="s">
        <v>146</v>
      </c>
      <c r="AH400" s="209">
        <v>0</v>
      </c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1" x14ac:dyDescent="0.2">
      <c r="A401" s="226"/>
      <c r="B401" s="227"/>
      <c r="C401" s="255" t="s">
        <v>346</v>
      </c>
      <c r="D401" s="231"/>
      <c r="E401" s="232">
        <v>-4.62</v>
      </c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09"/>
      <c r="Z401" s="209"/>
      <c r="AA401" s="209"/>
      <c r="AB401" s="209"/>
      <c r="AC401" s="209"/>
      <c r="AD401" s="209"/>
      <c r="AE401" s="209"/>
      <c r="AF401" s="209"/>
      <c r="AG401" s="209" t="s">
        <v>146</v>
      </c>
      <c r="AH401" s="209">
        <v>0</v>
      </c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 x14ac:dyDescent="0.2">
      <c r="A402" s="226"/>
      <c r="B402" s="227"/>
      <c r="C402" s="255" t="s">
        <v>347</v>
      </c>
      <c r="D402" s="231"/>
      <c r="E402" s="232">
        <v>-5.04</v>
      </c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09"/>
      <c r="Z402" s="209"/>
      <c r="AA402" s="209"/>
      <c r="AB402" s="209"/>
      <c r="AC402" s="209"/>
      <c r="AD402" s="209"/>
      <c r="AE402" s="209"/>
      <c r="AF402" s="209"/>
      <c r="AG402" s="209" t="s">
        <v>146</v>
      </c>
      <c r="AH402" s="209">
        <v>0</v>
      </c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1" x14ac:dyDescent="0.2">
      <c r="A403" s="226"/>
      <c r="B403" s="227"/>
      <c r="C403" s="255" t="s">
        <v>348</v>
      </c>
      <c r="D403" s="231"/>
      <c r="E403" s="232">
        <v>-4</v>
      </c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09"/>
      <c r="Z403" s="209"/>
      <c r="AA403" s="209"/>
      <c r="AB403" s="209"/>
      <c r="AC403" s="209"/>
      <c r="AD403" s="209"/>
      <c r="AE403" s="209"/>
      <c r="AF403" s="209"/>
      <c r="AG403" s="209" t="s">
        <v>146</v>
      </c>
      <c r="AH403" s="209">
        <v>0</v>
      </c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 x14ac:dyDescent="0.2">
      <c r="A404" s="240">
        <v>83</v>
      </c>
      <c r="B404" s="241" t="s">
        <v>613</v>
      </c>
      <c r="C404" s="254" t="s">
        <v>614</v>
      </c>
      <c r="D404" s="242" t="s">
        <v>140</v>
      </c>
      <c r="E404" s="243">
        <v>177.37392</v>
      </c>
      <c r="F404" s="244"/>
      <c r="G404" s="245">
        <f>ROUND(E404*F404,2)</f>
        <v>0</v>
      </c>
      <c r="H404" s="230"/>
      <c r="I404" s="229">
        <f>ROUND(E404*H404,2)</f>
        <v>0</v>
      </c>
      <c r="J404" s="230"/>
      <c r="K404" s="229">
        <f>ROUND(E404*J404,2)</f>
        <v>0</v>
      </c>
      <c r="L404" s="229">
        <v>21</v>
      </c>
      <c r="M404" s="229">
        <f>G404*(1+L404/100)</f>
        <v>0</v>
      </c>
      <c r="N404" s="229">
        <v>9.4999999999999998E-3</v>
      </c>
      <c r="O404" s="229">
        <f>ROUND(E404*N404,2)</f>
        <v>1.69</v>
      </c>
      <c r="P404" s="229">
        <v>0</v>
      </c>
      <c r="Q404" s="229">
        <f>ROUND(E404*P404,2)</f>
        <v>0</v>
      </c>
      <c r="R404" s="229"/>
      <c r="S404" s="229" t="s">
        <v>197</v>
      </c>
      <c r="T404" s="229" t="s">
        <v>142</v>
      </c>
      <c r="U404" s="229">
        <v>0</v>
      </c>
      <c r="V404" s="229">
        <f>ROUND(E404*U404,2)</f>
        <v>0</v>
      </c>
      <c r="W404" s="229"/>
      <c r="X404" s="229" t="s">
        <v>520</v>
      </c>
      <c r="Y404" s="209"/>
      <c r="Z404" s="209"/>
      <c r="AA404" s="209"/>
      <c r="AB404" s="209"/>
      <c r="AC404" s="209"/>
      <c r="AD404" s="209"/>
      <c r="AE404" s="209"/>
      <c r="AF404" s="209"/>
      <c r="AG404" s="209" t="s">
        <v>521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1" x14ac:dyDescent="0.2">
      <c r="A405" s="226"/>
      <c r="B405" s="227"/>
      <c r="C405" s="255" t="s">
        <v>540</v>
      </c>
      <c r="D405" s="231"/>
      <c r="E405" s="232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09"/>
      <c r="Z405" s="209"/>
      <c r="AA405" s="209"/>
      <c r="AB405" s="209"/>
      <c r="AC405" s="209"/>
      <c r="AD405" s="209"/>
      <c r="AE405" s="209"/>
      <c r="AF405" s="209"/>
      <c r="AG405" s="209" t="s">
        <v>146</v>
      </c>
      <c r="AH405" s="209">
        <v>0</v>
      </c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1" x14ac:dyDescent="0.2">
      <c r="A406" s="226"/>
      <c r="B406" s="227"/>
      <c r="C406" s="255" t="s">
        <v>615</v>
      </c>
      <c r="D406" s="231"/>
      <c r="E406" s="232">
        <v>41.95872</v>
      </c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09"/>
      <c r="Z406" s="209"/>
      <c r="AA406" s="209"/>
      <c r="AB406" s="209"/>
      <c r="AC406" s="209"/>
      <c r="AD406" s="209"/>
      <c r="AE406" s="209"/>
      <c r="AF406" s="209"/>
      <c r="AG406" s="209" t="s">
        <v>146</v>
      </c>
      <c r="AH406" s="209">
        <v>0</v>
      </c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outlineLevel="1" x14ac:dyDescent="0.2">
      <c r="A407" s="226"/>
      <c r="B407" s="227"/>
      <c r="C407" s="255" t="s">
        <v>542</v>
      </c>
      <c r="D407" s="231"/>
      <c r="E407" s="232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09"/>
      <c r="Z407" s="209"/>
      <c r="AA407" s="209"/>
      <c r="AB407" s="209"/>
      <c r="AC407" s="209"/>
      <c r="AD407" s="209"/>
      <c r="AE407" s="209"/>
      <c r="AF407" s="209"/>
      <c r="AG407" s="209" t="s">
        <v>146</v>
      </c>
      <c r="AH407" s="209">
        <v>0</v>
      </c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1" x14ac:dyDescent="0.2">
      <c r="A408" s="226"/>
      <c r="B408" s="227"/>
      <c r="C408" s="255" t="s">
        <v>568</v>
      </c>
      <c r="D408" s="231"/>
      <c r="E408" s="232">
        <v>135.4152</v>
      </c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09"/>
      <c r="Z408" s="209"/>
      <c r="AA408" s="209"/>
      <c r="AB408" s="209"/>
      <c r="AC408" s="209"/>
      <c r="AD408" s="209"/>
      <c r="AE408" s="209"/>
      <c r="AF408" s="209"/>
      <c r="AG408" s="209" t="s">
        <v>146</v>
      </c>
      <c r="AH408" s="209">
        <v>0</v>
      </c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outlineLevel="1" x14ac:dyDescent="0.2">
      <c r="A409" s="240">
        <v>84</v>
      </c>
      <c r="B409" s="241" t="s">
        <v>616</v>
      </c>
      <c r="C409" s="254" t="s">
        <v>617</v>
      </c>
      <c r="D409" s="242" t="s">
        <v>140</v>
      </c>
      <c r="E409" s="243">
        <v>13.287789999999999</v>
      </c>
      <c r="F409" s="244"/>
      <c r="G409" s="245">
        <f>ROUND(E409*F409,2)</f>
        <v>0</v>
      </c>
      <c r="H409" s="230"/>
      <c r="I409" s="229">
        <f>ROUND(E409*H409,2)</f>
        <v>0</v>
      </c>
      <c r="J409" s="230"/>
      <c r="K409" s="229">
        <f>ROUND(E409*J409,2)</f>
        <v>0</v>
      </c>
      <c r="L409" s="229">
        <v>21</v>
      </c>
      <c r="M409" s="229">
        <f>G409*(1+L409/100)</f>
        <v>0</v>
      </c>
      <c r="N409" s="229">
        <v>1.5699999999999999E-2</v>
      </c>
      <c r="O409" s="229">
        <f>ROUND(E409*N409,2)</f>
        <v>0.21</v>
      </c>
      <c r="P409" s="229">
        <v>0</v>
      </c>
      <c r="Q409" s="229">
        <f>ROUND(E409*P409,2)</f>
        <v>0</v>
      </c>
      <c r="R409" s="229" t="s">
        <v>519</v>
      </c>
      <c r="S409" s="229" t="s">
        <v>141</v>
      </c>
      <c r="T409" s="229" t="s">
        <v>142</v>
      </c>
      <c r="U409" s="229">
        <v>0</v>
      </c>
      <c r="V409" s="229">
        <f>ROUND(E409*U409,2)</f>
        <v>0</v>
      </c>
      <c r="W409" s="229"/>
      <c r="X409" s="229" t="s">
        <v>520</v>
      </c>
      <c r="Y409" s="209"/>
      <c r="Z409" s="209"/>
      <c r="AA409" s="209"/>
      <c r="AB409" s="209"/>
      <c r="AC409" s="209"/>
      <c r="AD409" s="209"/>
      <c r="AE409" s="209"/>
      <c r="AF409" s="209"/>
      <c r="AG409" s="209" t="s">
        <v>554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outlineLevel="1" x14ac:dyDescent="0.2">
      <c r="A410" s="226"/>
      <c r="B410" s="227"/>
      <c r="C410" s="255" t="s">
        <v>353</v>
      </c>
      <c r="D410" s="231"/>
      <c r="E410" s="232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09"/>
      <c r="Z410" s="209"/>
      <c r="AA410" s="209"/>
      <c r="AB410" s="209"/>
      <c r="AC410" s="209"/>
      <c r="AD410" s="209"/>
      <c r="AE410" s="209"/>
      <c r="AF410" s="209"/>
      <c r="AG410" s="209" t="s">
        <v>146</v>
      </c>
      <c r="AH410" s="209">
        <v>0</v>
      </c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1" x14ac:dyDescent="0.2">
      <c r="A411" s="226"/>
      <c r="B411" s="227"/>
      <c r="C411" s="255" t="s">
        <v>618</v>
      </c>
      <c r="D411" s="231"/>
      <c r="E411" s="232">
        <v>13.29</v>
      </c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09"/>
      <c r="Z411" s="209"/>
      <c r="AA411" s="209"/>
      <c r="AB411" s="209"/>
      <c r="AC411" s="209"/>
      <c r="AD411" s="209"/>
      <c r="AE411" s="209"/>
      <c r="AF411" s="209"/>
      <c r="AG411" s="209" t="s">
        <v>146</v>
      </c>
      <c r="AH411" s="209">
        <v>0</v>
      </c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ht="22.5" outlineLevel="1" x14ac:dyDescent="0.2">
      <c r="A412" s="226">
        <v>85</v>
      </c>
      <c r="B412" s="227" t="s">
        <v>619</v>
      </c>
      <c r="C412" s="265" t="s">
        <v>620</v>
      </c>
      <c r="D412" s="228" t="s">
        <v>0</v>
      </c>
      <c r="E412" s="264"/>
      <c r="F412" s="230"/>
      <c r="G412" s="229">
        <f>ROUND(E412*F412,2)</f>
        <v>0</v>
      </c>
      <c r="H412" s="230"/>
      <c r="I412" s="229">
        <f>ROUND(E412*H412,2)</f>
        <v>0</v>
      </c>
      <c r="J412" s="230"/>
      <c r="K412" s="229">
        <f>ROUND(E412*J412,2)</f>
        <v>0</v>
      </c>
      <c r="L412" s="229">
        <v>21</v>
      </c>
      <c r="M412" s="229">
        <f>G412*(1+L412/100)</f>
        <v>0</v>
      </c>
      <c r="N412" s="229">
        <v>0</v>
      </c>
      <c r="O412" s="229">
        <f>ROUND(E412*N412,2)</f>
        <v>0</v>
      </c>
      <c r="P412" s="229">
        <v>0</v>
      </c>
      <c r="Q412" s="229">
        <f>ROUND(E412*P412,2)</f>
        <v>0</v>
      </c>
      <c r="R412" s="229"/>
      <c r="S412" s="229" t="s">
        <v>141</v>
      </c>
      <c r="T412" s="229" t="s">
        <v>142</v>
      </c>
      <c r="U412" s="229">
        <v>0</v>
      </c>
      <c r="V412" s="229">
        <f>ROUND(E412*U412,2)</f>
        <v>0</v>
      </c>
      <c r="W412" s="229"/>
      <c r="X412" s="229" t="s">
        <v>249</v>
      </c>
      <c r="Y412" s="209"/>
      <c r="Z412" s="209"/>
      <c r="AA412" s="209"/>
      <c r="AB412" s="209"/>
      <c r="AC412" s="209"/>
      <c r="AD412" s="209"/>
      <c r="AE412" s="209"/>
      <c r="AF412" s="209"/>
      <c r="AG412" s="209" t="s">
        <v>250</v>
      </c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x14ac:dyDescent="0.2">
      <c r="A413" s="234" t="s">
        <v>136</v>
      </c>
      <c r="B413" s="235" t="s">
        <v>87</v>
      </c>
      <c r="C413" s="253" t="s">
        <v>88</v>
      </c>
      <c r="D413" s="236"/>
      <c r="E413" s="237"/>
      <c r="F413" s="238"/>
      <c r="G413" s="239">
        <f>SUMIF(AG414:AG424,"&lt;&gt;NOR",G414:G424)</f>
        <v>0</v>
      </c>
      <c r="H413" s="233"/>
      <c r="I413" s="233">
        <f>SUM(I414:I424)</f>
        <v>0</v>
      </c>
      <c r="J413" s="233"/>
      <c r="K413" s="233">
        <f>SUM(K414:K424)</f>
        <v>0</v>
      </c>
      <c r="L413" s="233"/>
      <c r="M413" s="233">
        <f>SUM(M414:M424)</f>
        <v>0</v>
      </c>
      <c r="N413" s="233"/>
      <c r="O413" s="233">
        <f>SUM(O414:O424)</f>
        <v>0</v>
      </c>
      <c r="P413" s="233"/>
      <c r="Q413" s="233">
        <f>SUM(Q414:Q424)</f>
        <v>0</v>
      </c>
      <c r="R413" s="233"/>
      <c r="S413" s="233"/>
      <c r="T413" s="233"/>
      <c r="U413" s="233"/>
      <c r="V413" s="233">
        <f>SUM(V414:V424)</f>
        <v>0</v>
      </c>
      <c r="W413" s="233"/>
      <c r="X413" s="233"/>
      <c r="AG413" t="s">
        <v>137</v>
      </c>
    </row>
    <row r="414" spans="1:60" ht="33.75" outlineLevel="1" x14ac:dyDescent="0.2">
      <c r="A414" s="246">
        <v>86</v>
      </c>
      <c r="B414" s="247" t="s">
        <v>621</v>
      </c>
      <c r="C414" s="256" t="s">
        <v>622</v>
      </c>
      <c r="D414" s="248" t="s">
        <v>623</v>
      </c>
      <c r="E414" s="249">
        <v>155</v>
      </c>
      <c r="F414" s="250"/>
      <c r="G414" s="251">
        <f>ROUND(E414*F414,2)</f>
        <v>0</v>
      </c>
      <c r="H414" s="230"/>
      <c r="I414" s="229">
        <f>ROUND(E414*H414,2)</f>
        <v>0</v>
      </c>
      <c r="J414" s="230"/>
      <c r="K414" s="229">
        <f>ROUND(E414*J414,2)</f>
        <v>0</v>
      </c>
      <c r="L414" s="229">
        <v>21</v>
      </c>
      <c r="M414" s="229">
        <f>G414*(1+L414/100)</f>
        <v>0</v>
      </c>
      <c r="N414" s="229">
        <v>0</v>
      </c>
      <c r="O414" s="229">
        <f>ROUND(E414*N414,2)</f>
        <v>0</v>
      </c>
      <c r="P414" s="229">
        <v>0</v>
      </c>
      <c r="Q414" s="229">
        <f>ROUND(E414*P414,2)</f>
        <v>0</v>
      </c>
      <c r="R414" s="229"/>
      <c r="S414" s="229" t="s">
        <v>197</v>
      </c>
      <c r="T414" s="229" t="s">
        <v>198</v>
      </c>
      <c r="U414" s="229">
        <v>0</v>
      </c>
      <c r="V414" s="229">
        <f>ROUND(E414*U414,2)</f>
        <v>0</v>
      </c>
      <c r="W414" s="229"/>
      <c r="X414" s="229" t="s">
        <v>143</v>
      </c>
      <c r="Y414" s="209"/>
      <c r="Z414" s="209"/>
      <c r="AA414" s="209"/>
      <c r="AB414" s="209"/>
      <c r="AC414" s="209"/>
      <c r="AD414" s="209"/>
      <c r="AE414" s="209"/>
      <c r="AF414" s="209"/>
      <c r="AG414" s="209" t="s">
        <v>242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ht="33.75" outlineLevel="1" x14ac:dyDescent="0.2">
      <c r="A415" s="246">
        <v>87</v>
      </c>
      <c r="B415" s="247" t="s">
        <v>624</v>
      </c>
      <c r="C415" s="256" t="s">
        <v>625</v>
      </c>
      <c r="D415" s="248" t="s">
        <v>623</v>
      </c>
      <c r="E415" s="249">
        <v>7.5</v>
      </c>
      <c r="F415" s="250"/>
      <c r="G415" s="251">
        <f>ROUND(E415*F415,2)</f>
        <v>0</v>
      </c>
      <c r="H415" s="230"/>
      <c r="I415" s="229">
        <f>ROUND(E415*H415,2)</f>
        <v>0</v>
      </c>
      <c r="J415" s="230"/>
      <c r="K415" s="229">
        <f>ROUND(E415*J415,2)</f>
        <v>0</v>
      </c>
      <c r="L415" s="229">
        <v>21</v>
      </c>
      <c r="M415" s="229">
        <f>G415*(1+L415/100)</f>
        <v>0</v>
      </c>
      <c r="N415" s="229">
        <v>0</v>
      </c>
      <c r="O415" s="229">
        <f>ROUND(E415*N415,2)</f>
        <v>0</v>
      </c>
      <c r="P415" s="229">
        <v>0</v>
      </c>
      <c r="Q415" s="229">
        <f>ROUND(E415*P415,2)</f>
        <v>0</v>
      </c>
      <c r="R415" s="229"/>
      <c r="S415" s="229" t="s">
        <v>197</v>
      </c>
      <c r="T415" s="229" t="s">
        <v>198</v>
      </c>
      <c r="U415" s="229">
        <v>0</v>
      </c>
      <c r="V415" s="229">
        <f>ROUND(E415*U415,2)</f>
        <v>0</v>
      </c>
      <c r="W415" s="229"/>
      <c r="X415" s="229" t="s">
        <v>143</v>
      </c>
      <c r="Y415" s="209"/>
      <c r="Z415" s="209"/>
      <c r="AA415" s="209"/>
      <c r="AB415" s="209"/>
      <c r="AC415" s="209"/>
      <c r="AD415" s="209"/>
      <c r="AE415" s="209"/>
      <c r="AF415" s="209"/>
      <c r="AG415" s="209" t="s">
        <v>242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ht="33.75" outlineLevel="1" x14ac:dyDescent="0.2">
      <c r="A416" s="246">
        <v>88</v>
      </c>
      <c r="B416" s="247" t="s">
        <v>626</v>
      </c>
      <c r="C416" s="256" t="s">
        <v>627</v>
      </c>
      <c r="D416" s="248" t="s">
        <v>623</v>
      </c>
      <c r="E416" s="249">
        <v>5.5</v>
      </c>
      <c r="F416" s="250"/>
      <c r="G416" s="251">
        <f>ROUND(E416*F416,2)</f>
        <v>0</v>
      </c>
      <c r="H416" s="230"/>
      <c r="I416" s="229">
        <f>ROUND(E416*H416,2)</f>
        <v>0</v>
      </c>
      <c r="J416" s="230"/>
      <c r="K416" s="229">
        <f>ROUND(E416*J416,2)</f>
        <v>0</v>
      </c>
      <c r="L416" s="229">
        <v>21</v>
      </c>
      <c r="M416" s="229">
        <f>G416*(1+L416/100)</f>
        <v>0</v>
      </c>
      <c r="N416" s="229">
        <v>0</v>
      </c>
      <c r="O416" s="229">
        <f>ROUND(E416*N416,2)</f>
        <v>0</v>
      </c>
      <c r="P416" s="229">
        <v>0</v>
      </c>
      <c r="Q416" s="229">
        <f>ROUND(E416*P416,2)</f>
        <v>0</v>
      </c>
      <c r="R416" s="229"/>
      <c r="S416" s="229" t="s">
        <v>197</v>
      </c>
      <c r="T416" s="229" t="s">
        <v>198</v>
      </c>
      <c r="U416" s="229">
        <v>0</v>
      </c>
      <c r="V416" s="229">
        <f>ROUND(E416*U416,2)</f>
        <v>0</v>
      </c>
      <c r="W416" s="229"/>
      <c r="X416" s="229" t="s">
        <v>143</v>
      </c>
      <c r="Y416" s="209"/>
      <c r="Z416" s="209"/>
      <c r="AA416" s="209"/>
      <c r="AB416" s="209"/>
      <c r="AC416" s="209"/>
      <c r="AD416" s="209"/>
      <c r="AE416" s="209"/>
      <c r="AF416" s="209"/>
      <c r="AG416" s="209" t="s">
        <v>242</v>
      </c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ht="33.75" outlineLevel="1" x14ac:dyDescent="0.2">
      <c r="A417" s="246">
        <v>89</v>
      </c>
      <c r="B417" s="247" t="s">
        <v>628</v>
      </c>
      <c r="C417" s="256" t="s">
        <v>629</v>
      </c>
      <c r="D417" s="248" t="s">
        <v>623</v>
      </c>
      <c r="E417" s="249">
        <v>30</v>
      </c>
      <c r="F417" s="250"/>
      <c r="G417" s="251">
        <f>ROUND(E417*F417,2)</f>
        <v>0</v>
      </c>
      <c r="H417" s="230"/>
      <c r="I417" s="229">
        <f>ROUND(E417*H417,2)</f>
        <v>0</v>
      </c>
      <c r="J417" s="230"/>
      <c r="K417" s="229">
        <f>ROUND(E417*J417,2)</f>
        <v>0</v>
      </c>
      <c r="L417" s="229">
        <v>21</v>
      </c>
      <c r="M417" s="229">
        <f>G417*(1+L417/100)</f>
        <v>0</v>
      </c>
      <c r="N417" s="229">
        <v>0</v>
      </c>
      <c r="O417" s="229">
        <f>ROUND(E417*N417,2)</f>
        <v>0</v>
      </c>
      <c r="P417" s="229">
        <v>0</v>
      </c>
      <c r="Q417" s="229">
        <f>ROUND(E417*P417,2)</f>
        <v>0</v>
      </c>
      <c r="R417" s="229"/>
      <c r="S417" s="229" t="s">
        <v>197</v>
      </c>
      <c r="T417" s="229" t="s">
        <v>198</v>
      </c>
      <c r="U417" s="229">
        <v>0</v>
      </c>
      <c r="V417" s="229">
        <f>ROUND(E417*U417,2)</f>
        <v>0</v>
      </c>
      <c r="W417" s="229"/>
      <c r="X417" s="229" t="s">
        <v>143</v>
      </c>
      <c r="Y417" s="209"/>
      <c r="Z417" s="209"/>
      <c r="AA417" s="209"/>
      <c r="AB417" s="209"/>
      <c r="AC417" s="209"/>
      <c r="AD417" s="209"/>
      <c r="AE417" s="209"/>
      <c r="AF417" s="209"/>
      <c r="AG417" s="209" t="s">
        <v>242</v>
      </c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ht="33.75" outlineLevel="1" x14ac:dyDescent="0.2">
      <c r="A418" s="246">
        <v>90</v>
      </c>
      <c r="B418" s="247" t="s">
        <v>630</v>
      </c>
      <c r="C418" s="256" t="s">
        <v>631</v>
      </c>
      <c r="D418" s="248" t="s">
        <v>623</v>
      </c>
      <c r="E418" s="249">
        <v>108</v>
      </c>
      <c r="F418" s="250"/>
      <c r="G418" s="251">
        <f>ROUND(E418*F418,2)</f>
        <v>0</v>
      </c>
      <c r="H418" s="230"/>
      <c r="I418" s="229">
        <f>ROUND(E418*H418,2)</f>
        <v>0</v>
      </c>
      <c r="J418" s="230"/>
      <c r="K418" s="229">
        <f>ROUND(E418*J418,2)</f>
        <v>0</v>
      </c>
      <c r="L418" s="229">
        <v>21</v>
      </c>
      <c r="M418" s="229">
        <f>G418*(1+L418/100)</f>
        <v>0</v>
      </c>
      <c r="N418" s="229">
        <v>0</v>
      </c>
      <c r="O418" s="229">
        <f>ROUND(E418*N418,2)</f>
        <v>0</v>
      </c>
      <c r="P418" s="229">
        <v>0</v>
      </c>
      <c r="Q418" s="229">
        <f>ROUND(E418*P418,2)</f>
        <v>0</v>
      </c>
      <c r="R418" s="229"/>
      <c r="S418" s="229" t="s">
        <v>197</v>
      </c>
      <c r="T418" s="229" t="s">
        <v>198</v>
      </c>
      <c r="U418" s="229">
        <v>0</v>
      </c>
      <c r="V418" s="229">
        <f>ROUND(E418*U418,2)</f>
        <v>0</v>
      </c>
      <c r="W418" s="229"/>
      <c r="X418" s="229" t="s">
        <v>143</v>
      </c>
      <c r="Y418" s="209"/>
      <c r="Z418" s="209"/>
      <c r="AA418" s="209"/>
      <c r="AB418" s="209"/>
      <c r="AC418" s="209"/>
      <c r="AD418" s="209"/>
      <c r="AE418" s="209"/>
      <c r="AF418" s="209"/>
      <c r="AG418" s="209" t="s">
        <v>242</v>
      </c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ht="33.75" outlineLevel="1" x14ac:dyDescent="0.2">
      <c r="A419" s="246">
        <v>91</v>
      </c>
      <c r="B419" s="247" t="s">
        <v>632</v>
      </c>
      <c r="C419" s="256" t="s">
        <v>633</v>
      </c>
      <c r="D419" s="248" t="s">
        <v>623</v>
      </c>
      <c r="E419" s="249">
        <v>18</v>
      </c>
      <c r="F419" s="250"/>
      <c r="G419" s="251">
        <f>ROUND(E419*F419,2)</f>
        <v>0</v>
      </c>
      <c r="H419" s="230"/>
      <c r="I419" s="229">
        <f>ROUND(E419*H419,2)</f>
        <v>0</v>
      </c>
      <c r="J419" s="230"/>
      <c r="K419" s="229">
        <f>ROUND(E419*J419,2)</f>
        <v>0</v>
      </c>
      <c r="L419" s="229">
        <v>21</v>
      </c>
      <c r="M419" s="229">
        <f>G419*(1+L419/100)</f>
        <v>0</v>
      </c>
      <c r="N419" s="229">
        <v>0</v>
      </c>
      <c r="O419" s="229">
        <f>ROUND(E419*N419,2)</f>
        <v>0</v>
      </c>
      <c r="P419" s="229">
        <v>0</v>
      </c>
      <c r="Q419" s="229">
        <f>ROUND(E419*P419,2)</f>
        <v>0</v>
      </c>
      <c r="R419" s="229"/>
      <c r="S419" s="229" t="s">
        <v>197</v>
      </c>
      <c r="T419" s="229" t="s">
        <v>198</v>
      </c>
      <c r="U419" s="229">
        <v>0</v>
      </c>
      <c r="V419" s="229">
        <f>ROUND(E419*U419,2)</f>
        <v>0</v>
      </c>
      <c r="W419" s="229"/>
      <c r="X419" s="229" t="s">
        <v>143</v>
      </c>
      <c r="Y419" s="209"/>
      <c r="Z419" s="209"/>
      <c r="AA419" s="209"/>
      <c r="AB419" s="209"/>
      <c r="AC419" s="209"/>
      <c r="AD419" s="209"/>
      <c r="AE419" s="209"/>
      <c r="AF419" s="209"/>
      <c r="AG419" s="209" t="s">
        <v>242</v>
      </c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ht="33.75" outlineLevel="1" x14ac:dyDescent="0.2">
      <c r="A420" s="246">
        <v>92</v>
      </c>
      <c r="B420" s="247" t="s">
        <v>634</v>
      </c>
      <c r="C420" s="256" t="s">
        <v>635</v>
      </c>
      <c r="D420" s="248" t="s">
        <v>623</v>
      </c>
      <c r="E420" s="249">
        <v>5</v>
      </c>
      <c r="F420" s="250"/>
      <c r="G420" s="251">
        <f>ROUND(E420*F420,2)</f>
        <v>0</v>
      </c>
      <c r="H420" s="230"/>
      <c r="I420" s="229">
        <f>ROUND(E420*H420,2)</f>
        <v>0</v>
      </c>
      <c r="J420" s="230"/>
      <c r="K420" s="229">
        <f>ROUND(E420*J420,2)</f>
        <v>0</v>
      </c>
      <c r="L420" s="229">
        <v>21</v>
      </c>
      <c r="M420" s="229">
        <f>G420*(1+L420/100)</f>
        <v>0</v>
      </c>
      <c r="N420" s="229">
        <v>0</v>
      </c>
      <c r="O420" s="229">
        <f>ROUND(E420*N420,2)</f>
        <v>0</v>
      </c>
      <c r="P420" s="229">
        <v>0</v>
      </c>
      <c r="Q420" s="229">
        <f>ROUND(E420*P420,2)</f>
        <v>0</v>
      </c>
      <c r="R420" s="229"/>
      <c r="S420" s="229" t="s">
        <v>197</v>
      </c>
      <c r="T420" s="229" t="s">
        <v>198</v>
      </c>
      <c r="U420" s="229">
        <v>0</v>
      </c>
      <c r="V420" s="229">
        <f>ROUND(E420*U420,2)</f>
        <v>0</v>
      </c>
      <c r="W420" s="229"/>
      <c r="X420" s="229" t="s">
        <v>143</v>
      </c>
      <c r="Y420" s="209"/>
      <c r="Z420" s="209"/>
      <c r="AA420" s="209"/>
      <c r="AB420" s="209"/>
      <c r="AC420" s="209"/>
      <c r="AD420" s="209"/>
      <c r="AE420" s="209"/>
      <c r="AF420" s="209"/>
      <c r="AG420" s="209" t="s">
        <v>242</v>
      </c>
      <c r="AH420" s="209"/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ht="33.75" outlineLevel="1" x14ac:dyDescent="0.2">
      <c r="A421" s="246">
        <v>93</v>
      </c>
      <c r="B421" s="247" t="s">
        <v>636</v>
      </c>
      <c r="C421" s="256" t="s">
        <v>637</v>
      </c>
      <c r="D421" s="248" t="s">
        <v>623</v>
      </c>
      <c r="E421" s="249">
        <v>3.5</v>
      </c>
      <c r="F421" s="250"/>
      <c r="G421" s="251">
        <f>ROUND(E421*F421,2)</f>
        <v>0</v>
      </c>
      <c r="H421" s="230"/>
      <c r="I421" s="229">
        <f>ROUND(E421*H421,2)</f>
        <v>0</v>
      </c>
      <c r="J421" s="230"/>
      <c r="K421" s="229">
        <f>ROUND(E421*J421,2)</f>
        <v>0</v>
      </c>
      <c r="L421" s="229">
        <v>21</v>
      </c>
      <c r="M421" s="229">
        <f>G421*(1+L421/100)</f>
        <v>0</v>
      </c>
      <c r="N421" s="229">
        <v>0</v>
      </c>
      <c r="O421" s="229">
        <f>ROUND(E421*N421,2)</f>
        <v>0</v>
      </c>
      <c r="P421" s="229">
        <v>0</v>
      </c>
      <c r="Q421" s="229">
        <f>ROUND(E421*P421,2)</f>
        <v>0</v>
      </c>
      <c r="R421" s="229"/>
      <c r="S421" s="229" t="s">
        <v>197</v>
      </c>
      <c r="T421" s="229" t="s">
        <v>198</v>
      </c>
      <c r="U421" s="229">
        <v>0</v>
      </c>
      <c r="V421" s="229">
        <f>ROUND(E421*U421,2)</f>
        <v>0</v>
      </c>
      <c r="W421" s="229"/>
      <c r="X421" s="229" t="s">
        <v>143</v>
      </c>
      <c r="Y421" s="209"/>
      <c r="Z421" s="209"/>
      <c r="AA421" s="209"/>
      <c r="AB421" s="209"/>
      <c r="AC421" s="209"/>
      <c r="AD421" s="209"/>
      <c r="AE421" s="209"/>
      <c r="AF421" s="209"/>
      <c r="AG421" s="209" t="s">
        <v>242</v>
      </c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ht="22.5" outlineLevel="1" x14ac:dyDescent="0.2">
      <c r="A422" s="246">
        <v>94</v>
      </c>
      <c r="B422" s="247" t="s">
        <v>638</v>
      </c>
      <c r="C422" s="256" t="s">
        <v>639</v>
      </c>
      <c r="D422" s="248" t="s">
        <v>140</v>
      </c>
      <c r="E422" s="249">
        <v>5</v>
      </c>
      <c r="F422" s="250"/>
      <c r="G422" s="251">
        <f>ROUND(E422*F422,2)</f>
        <v>0</v>
      </c>
      <c r="H422" s="230"/>
      <c r="I422" s="229">
        <f>ROUND(E422*H422,2)</f>
        <v>0</v>
      </c>
      <c r="J422" s="230"/>
      <c r="K422" s="229">
        <f>ROUND(E422*J422,2)</f>
        <v>0</v>
      </c>
      <c r="L422" s="229">
        <v>21</v>
      </c>
      <c r="M422" s="229">
        <f>G422*(1+L422/100)</f>
        <v>0</v>
      </c>
      <c r="N422" s="229">
        <v>0</v>
      </c>
      <c r="O422" s="229">
        <f>ROUND(E422*N422,2)</f>
        <v>0</v>
      </c>
      <c r="P422" s="229">
        <v>0</v>
      </c>
      <c r="Q422" s="229">
        <f>ROUND(E422*P422,2)</f>
        <v>0</v>
      </c>
      <c r="R422" s="229"/>
      <c r="S422" s="229" t="s">
        <v>197</v>
      </c>
      <c r="T422" s="229" t="s">
        <v>198</v>
      </c>
      <c r="U422" s="229">
        <v>0</v>
      </c>
      <c r="V422" s="229">
        <f>ROUND(E422*U422,2)</f>
        <v>0</v>
      </c>
      <c r="W422" s="229"/>
      <c r="X422" s="229" t="s">
        <v>143</v>
      </c>
      <c r="Y422" s="209"/>
      <c r="Z422" s="209"/>
      <c r="AA422" s="209"/>
      <c r="AB422" s="209"/>
      <c r="AC422" s="209"/>
      <c r="AD422" s="209"/>
      <c r="AE422" s="209"/>
      <c r="AF422" s="209"/>
      <c r="AG422" s="209" t="s">
        <v>242</v>
      </c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ht="22.5" outlineLevel="1" x14ac:dyDescent="0.2">
      <c r="A423" s="240">
        <v>95</v>
      </c>
      <c r="B423" s="241" t="s">
        <v>640</v>
      </c>
      <c r="C423" s="254" t="s">
        <v>641</v>
      </c>
      <c r="D423" s="242" t="s">
        <v>140</v>
      </c>
      <c r="E423" s="243">
        <v>5</v>
      </c>
      <c r="F423" s="244"/>
      <c r="G423" s="245">
        <f>ROUND(E423*F423,2)</f>
        <v>0</v>
      </c>
      <c r="H423" s="230"/>
      <c r="I423" s="229">
        <f>ROUND(E423*H423,2)</f>
        <v>0</v>
      </c>
      <c r="J423" s="230"/>
      <c r="K423" s="229">
        <f>ROUND(E423*J423,2)</f>
        <v>0</v>
      </c>
      <c r="L423" s="229">
        <v>21</v>
      </c>
      <c r="M423" s="229">
        <f>G423*(1+L423/100)</f>
        <v>0</v>
      </c>
      <c r="N423" s="229">
        <v>0</v>
      </c>
      <c r="O423" s="229">
        <f>ROUND(E423*N423,2)</f>
        <v>0</v>
      </c>
      <c r="P423" s="229">
        <v>0</v>
      </c>
      <c r="Q423" s="229">
        <f>ROUND(E423*P423,2)</f>
        <v>0</v>
      </c>
      <c r="R423" s="229"/>
      <c r="S423" s="229" t="s">
        <v>197</v>
      </c>
      <c r="T423" s="229" t="s">
        <v>198</v>
      </c>
      <c r="U423" s="229">
        <v>0</v>
      </c>
      <c r="V423" s="229">
        <f>ROUND(E423*U423,2)</f>
        <v>0</v>
      </c>
      <c r="W423" s="229"/>
      <c r="X423" s="229" t="s">
        <v>143</v>
      </c>
      <c r="Y423" s="209"/>
      <c r="Z423" s="209"/>
      <c r="AA423" s="209"/>
      <c r="AB423" s="209"/>
      <c r="AC423" s="209"/>
      <c r="AD423" s="209"/>
      <c r="AE423" s="209"/>
      <c r="AF423" s="209"/>
      <c r="AG423" s="209" t="s">
        <v>242</v>
      </c>
      <c r="AH423" s="209"/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</row>
    <row r="424" spans="1:60" outlineLevel="1" x14ac:dyDescent="0.2">
      <c r="A424" s="226">
        <v>96</v>
      </c>
      <c r="B424" s="227" t="s">
        <v>642</v>
      </c>
      <c r="C424" s="265" t="s">
        <v>643</v>
      </c>
      <c r="D424" s="228" t="s">
        <v>0</v>
      </c>
      <c r="E424" s="264"/>
      <c r="F424" s="230"/>
      <c r="G424" s="229">
        <f>ROUND(E424*F424,2)</f>
        <v>0</v>
      </c>
      <c r="H424" s="230"/>
      <c r="I424" s="229">
        <f>ROUND(E424*H424,2)</f>
        <v>0</v>
      </c>
      <c r="J424" s="230"/>
      <c r="K424" s="229">
        <f>ROUND(E424*J424,2)</f>
        <v>0</v>
      </c>
      <c r="L424" s="229">
        <v>21</v>
      </c>
      <c r="M424" s="229">
        <f>G424*(1+L424/100)</f>
        <v>0</v>
      </c>
      <c r="N424" s="229">
        <v>0</v>
      </c>
      <c r="O424" s="229">
        <f>ROUND(E424*N424,2)</f>
        <v>0</v>
      </c>
      <c r="P424" s="229">
        <v>0</v>
      </c>
      <c r="Q424" s="229">
        <f>ROUND(E424*P424,2)</f>
        <v>0</v>
      </c>
      <c r="R424" s="229"/>
      <c r="S424" s="229" t="s">
        <v>141</v>
      </c>
      <c r="T424" s="229" t="s">
        <v>142</v>
      </c>
      <c r="U424" s="229">
        <v>0</v>
      </c>
      <c r="V424" s="229">
        <f>ROUND(E424*U424,2)</f>
        <v>0</v>
      </c>
      <c r="W424" s="229"/>
      <c r="X424" s="229" t="s">
        <v>249</v>
      </c>
      <c r="Y424" s="209"/>
      <c r="Z424" s="209"/>
      <c r="AA424" s="209"/>
      <c r="AB424" s="209"/>
      <c r="AC424" s="209"/>
      <c r="AD424" s="209"/>
      <c r="AE424" s="209"/>
      <c r="AF424" s="209"/>
      <c r="AG424" s="209" t="s">
        <v>250</v>
      </c>
      <c r="AH424" s="209"/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x14ac:dyDescent="0.2">
      <c r="A425" s="234" t="s">
        <v>136</v>
      </c>
      <c r="B425" s="235" t="s">
        <v>89</v>
      </c>
      <c r="C425" s="253" t="s">
        <v>90</v>
      </c>
      <c r="D425" s="236"/>
      <c r="E425" s="237"/>
      <c r="F425" s="238"/>
      <c r="G425" s="239">
        <f>SUMIF(AG426:AG451,"&lt;&gt;NOR",G426:G451)</f>
        <v>0</v>
      </c>
      <c r="H425" s="233"/>
      <c r="I425" s="233">
        <f>SUM(I426:I451)</f>
        <v>0</v>
      </c>
      <c r="J425" s="233"/>
      <c r="K425" s="233">
        <f>SUM(K426:K451)</f>
        <v>0</v>
      </c>
      <c r="L425" s="233"/>
      <c r="M425" s="233">
        <f>SUM(M426:M451)</f>
        <v>0</v>
      </c>
      <c r="N425" s="233"/>
      <c r="O425" s="233">
        <f>SUM(O426:O451)</f>
        <v>0</v>
      </c>
      <c r="P425" s="233"/>
      <c r="Q425" s="233">
        <f>SUM(Q426:Q451)</f>
        <v>0</v>
      </c>
      <c r="R425" s="233"/>
      <c r="S425" s="233"/>
      <c r="T425" s="233"/>
      <c r="U425" s="233"/>
      <c r="V425" s="233">
        <f>SUM(V426:V451)</f>
        <v>0</v>
      </c>
      <c r="W425" s="233"/>
      <c r="X425" s="233"/>
      <c r="AG425" t="s">
        <v>137</v>
      </c>
    </row>
    <row r="426" spans="1:60" outlineLevel="1" x14ac:dyDescent="0.2">
      <c r="A426" s="246">
        <v>97</v>
      </c>
      <c r="B426" s="247" t="s">
        <v>644</v>
      </c>
      <c r="C426" s="256" t="s">
        <v>645</v>
      </c>
      <c r="D426" s="248" t="s">
        <v>239</v>
      </c>
      <c r="E426" s="249">
        <v>5</v>
      </c>
      <c r="F426" s="250"/>
      <c r="G426" s="251">
        <f>ROUND(E426*F426,2)</f>
        <v>0</v>
      </c>
      <c r="H426" s="230"/>
      <c r="I426" s="229">
        <f>ROUND(E426*H426,2)</f>
        <v>0</v>
      </c>
      <c r="J426" s="230"/>
      <c r="K426" s="229">
        <f>ROUND(E426*J426,2)</f>
        <v>0</v>
      </c>
      <c r="L426" s="229">
        <v>21</v>
      </c>
      <c r="M426" s="229">
        <f>G426*(1+L426/100)</f>
        <v>0</v>
      </c>
      <c r="N426" s="229">
        <v>0</v>
      </c>
      <c r="O426" s="229">
        <f>ROUND(E426*N426,2)</f>
        <v>0</v>
      </c>
      <c r="P426" s="229">
        <v>0</v>
      </c>
      <c r="Q426" s="229">
        <f>ROUND(E426*P426,2)</f>
        <v>0</v>
      </c>
      <c r="R426" s="229"/>
      <c r="S426" s="229" t="s">
        <v>197</v>
      </c>
      <c r="T426" s="229" t="s">
        <v>198</v>
      </c>
      <c r="U426" s="229">
        <v>0</v>
      </c>
      <c r="V426" s="229">
        <f>ROUND(E426*U426,2)</f>
        <v>0</v>
      </c>
      <c r="W426" s="229"/>
      <c r="X426" s="229" t="s">
        <v>143</v>
      </c>
      <c r="Y426" s="209"/>
      <c r="Z426" s="209"/>
      <c r="AA426" s="209"/>
      <c r="AB426" s="209"/>
      <c r="AC426" s="209"/>
      <c r="AD426" s="209"/>
      <c r="AE426" s="209"/>
      <c r="AF426" s="209"/>
      <c r="AG426" s="209" t="s">
        <v>149</v>
      </c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ht="22.5" outlineLevel="1" x14ac:dyDescent="0.2">
      <c r="A427" s="246">
        <v>98</v>
      </c>
      <c r="B427" s="247" t="s">
        <v>646</v>
      </c>
      <c r="C427" s="256" t="s">
        <v>647</v>
      </c>
      <c r="D427" s="248" t="s">
        <v>239</v>
      </c>
      <c r="E427" s="249">
        <v>2</v>
      </c>
      <c r="F427" s="250"/>
      <c r="G427" s="251">
        <f>ROUND(E427*F427,2)</f>
        <v>0</v>
      </c>
      <c r="H427" s="230"/>
      <c r="I427" s="229">
        <f>ROUND(E427*H427,2)</f>
        <v>0</v>
      </c>
      <c r="J427" s="230"/>
      <c r="K427" s="229">
        <f>ROUND(E427*J427,2)</f>
        <v>0</v>
      </c>
      <c r="L427" s="229">
        <v>21</v>
      </c>
      <c r="M427" s="229">
        <f>G427*(1+L427/100)</f>
        <v>0</v>
      </c>
      <c r="N427" s="229">
        <v>0</v>
      </c>
      <c r="O427" s="229">
        <f>ROUND(E427*N427,2)</f>
        <v>0</v>
      </c>
      <c r="P427" s="229">
        <v>0</v>
      </c>
      <c r="Q427" s="229">
        <f>ROUND(E427*P427,2)</f>
        <v>0</v>
      </c>
      <c r="R427" s="229"/>
      <c r="S427" s="229" t="s">
        <v>197</v>
      </c>
      <c r="T427" s="229" t="s">
        <v>198</v>
      </c>
      <c r="U427" s="229">
        <v>0</v>
      </c>
      <c r="V427" s="229">
        <f>ROUND(E427*U427,2)</f>
        <v>0</v>
      </c>
      <c r="W427" s="229"/>
      <c r="X427" s="229" t="s">
        <v>143</v>
      </c>
      <c r="Y427" s="209"/>
      <c r="Z427" s="209"/>
      <c r="AA427" s="209"/>
      <c r="AB427" s="209"/>
      <c r="AC427" s="209"/>
      <c r="AD427" s="209"/>
      <c r="AE427" s="209"/>
      <c r="AF427" s="209"/>
      <c r="AG427" s="209" t="s">
        <v>149</v>
      </c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outlineLevel="1" x14ac:dyDescent="0.2">
      <c r="A428" s="246">
        <v>99</v>
      </c>
      <c r="B428" s="247" t="s">
        <v>648</v>
      </c>
      <c r="C428" s="256" t="s">
        <v>649</v>
      </c>
      <c r="D428" s="248" t="s">
        <v>239</v>
      </c>
      <c r="E428" s="249">
        <v>1</v>
      </c>
      <c r="F428" s="250"/>
      <c r="G428" s="251">
        <f>ROUND(E428*F428,2)</f>
        <v>0</v>
      </c>
      <c r="H428" s="230"/>
      <c r="I428" s="229">
        <f>ROUND(E428*H428,2)</f>
        <v>0</v>
      </c>
      <c r="J428" s="230"/>
      <c r="K428" s="229">
        <f>ROUND(E428*J428,2)</f>
        <v>0</v>
      </c>
      <c r="L428" s="229">
        <v>21</v>
      </c>
      <c r="M428" s="229">
        <f>G428*(1+L428/100)</f>
        <v>0</v>
      </c>
      <c r="N428" s="229">
        <v>0</v>
      </c>
      <c r="O428" s="229">
        <f>ROUND(E428*N428,2)</f>
        <v>0</v>
      </c>
      <c r="P428" s="229">
        <v>0</v>
      </c>
      <c r="Q428" s="229">
        <f>ROUND(E428*P428,2)</f>
        <v>0</v>
      </c>
      <c r="R428" s="229"/>
      <c r="S428" s="229" t="s">
        <v>197</v>
      </c>
      <c r="T428" s="229" t="s">
        <v>198</v>
      </c>
      <c r="U428" s="229">
        <v>0</v>
      </c>
      <c r="V428" s="229">
        <f>ROUND(E428*U428,2)</f>
        <v>0</v>
      </c>
      <c r="W428" s="229"/>
      <c r="X428" s="229" t="s">
        <v>143</v>
      </c>
      <c r="Y428" s="209"/>
      <c r="Z428" s="209"/>
      <c r="AA428" s="209"/>
      <c r="AB428" s="209"/>
      <c r="AC428" s="209"/>
      <c r="AD428" s="209"/>
      <c r="AE428" s="209"/>
      <c r="AF428" s="209"/>
      <c r="AG428" s="209" t="s">
        <v>149</v>
      </c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ht="33.75" outlineLevel="1" x14ac:dyDescent="0.2">
      <c r="A429" s="246">
        <v>100</v>
      </c>
      <c r="B429" s="247" t="s">
        <v>650</v>
      </c>
      <c r="C429" s="256" t="s">
        <v>651</v>
      </c>
      <c r="D429" s="248" t="s">
        <v>239</v>
      </c>
      <c r="E429" s="249">
        <v>30</v>
      </c>
      <c r="F429" s="250"/>
      <c r="G429" s="251">
        <f>ROUND(E429*F429,2)</f>
        <v>0</v>
      </c>
      <c r="H429" s="230"/>
      <c r="I429" s="229">
        <f>ROUND(E429*H429,2)</f>
        <v>0</v>
      </c>
      <c r="J429" s="230"/>
      <c r="K429" s="229">
        <f>ROUND(E429*J429,2)</f>
        <v>0</v>
      </c>
      <c r="L429" s="229">
        <v>21</v>
      </c>
      <c r="M429" s="229">
        <f>G429*(1+L429/100)</f>
        <v>0</v>
      </c>
      <c r="N429" s="229">
        <v>0</v>
      </c>
      <c r="O429" s="229">
        <f>ROUND(E429*N429,2)</f>
        <v>0</v>
      </c>
      <c r="P429" s="229">
        <v>0</v>
      </c>
      <c r="Q429" s="229">
        <f>ROUND(E429*P429,2)</f>
        <v>0</v>
      </c>
      <c r="R429" s="229"/>
      <c r="S429" s="229" t="s">
        <v>197</v>
      </c>
      <c r="T429" s="229" t="s">
        <v>198</v>
      </c>
      <c r="U429" s="229">
        <v>0</v>
      </c>
      <c r="V429" s="229">
        <f>ROUND(E429*U429,2)</f>
        <v>0</v>
      </c>
      <c r="W429" s="229"/>
      <c r="X429" s="229" t="s">
        <v>143</v>
      </c>
      <c r="Y429" s="209"/>
      <c r="Z429" s="209"/>
      <c r="AA429" s="209"/>
      <c r="AB429" s="209"/>
      <c r="AC429" s="209"/>
      <c r="AD429" s="209"/>
      <c r="AE429" s="209"/>
      <c r="AF429" s="209"/>
      <c r="AG429" s="209" t="s">
        <v>242</v>
      </c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ht="33.75" outlineLevel="1" x14ac:dyDescent="0.2">
      <c r="A430" s="246">
        <v>101</v>
      </c>
      <c r="B430" s="247" t="s">
        <v>652</v>
      </c>
      <c r="C430" s="256" t="s">
        <v>653</v>
      </c>
      <c r="D430" s="248" t="s">
        <v>654</v>
      </c>
      <c r="E430" s="249">
        <v>5</v>
      </c>
      <c r="F430" s="250"/>
      <c r="G430" s="251">
        <f>ROUND(E430*F430,2)</f>
        <v>0</v>
      </c>
      <c r="H430" s="230"/>
      <c r="I430" s="229">
        <f>ROUND(E430*H430,2)</f>
        <v>0</v>
      </c>
      <c r="J430" s="230"/>
      <c r="K430" s="229">
        <f>ROUND(E430*J430,2)</f>
        <v>0</v>
      </c>
      <c r="L430" s="229">
        <v>21</v>
      </c>
      <c r="M430" s="229">
        <f>G430*(1+L430/100)</f>
        <v>0</v>
      </c>
      <c r="N430" s="229">
        <v>0</v>
      </c>
      <c r="O430" s="229">
        <f>ROUND(E430*N430,2)</f>
        <v>0</v>
      </c>
      <c r="P430" s="229">
        <v>0</v>
      </c>
      <c r="Q430" s="229">
        <f>ROUND(E430*P430,2)</f>
        <v>0</v>
      </c>
      <c r="R430" s="229"/>
      <c r="S430" s="229" t="s">
        <v>197</v>
      </c>
      <c r="T430" s="229" t="s">
        <v>198</v>
      </c>
      <c r="U430" s="229">
        <v>0</v>
      </c>
      <c r="V430" s="229">
        <f>ROUND(E430*U430,2)</f>
        <v>0</v>
      </c>
      <c r="W430" s="229"/>
      <c r="X430" s="229" t="s">
        <v>143</v>
      </c>
      <c r="Y430" s="209"/>
      <c r="Z430" s="209"/>
      <c r="AA430" s="209"/>
      <c r="AB430" s="209"/>
      <c r="AC430" s="209"/>
      <c r="AD430" s="209"/>
      <c r="AE430" s="209"/>
      <c r="AF430" s="209"/>
      <c r="AG430" s="209" t="s">
        <v>242</v>
      </c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ht="33.75" outlineLevel="1" x14ac:dyDescent="0.2">
      <c r="A431" s="246">
        <v>102</v>
      </c>
      <c r="B431" s="247" t="s">
        <v>655</v>
      </c>
      <c r="C431" s="256" t="s">
        <v>656</v>
      </c>
      <c r="D431" s="248" t="s">
        <v>654</v>
      </c>
      <c r="E431" s="249">
        <v>1</v>
      </c>
      <c r="F431" s="250"/>
      <c r="G431" s="251">
        <f>ROUND(E431*F431,2)</f>
        <v>0</v>
      </c>
      <c r="H431" s="230"/>
      <c r="I431" s="229">
        <f>ROUND(E431*H431,2)</f>
        <v>0</v>
      </c>
      <c r="J431" s="230"/>
      <c r="K431" s="229">
        <f>ROUND(E431*J431,2)</f>
        <v>0</v>
      </c>
      <c r="L431" s="229">
        <v>21</v>
      </c>
      <c r="M431" s="229">
        <f>G431*(1+L431/100)</f>
        <v>0</v>
      </c>
      <c r="N431" s="229">
        <v>0</v>
      </c>
      <c r="O431" s="229">
        <f>ROUND(E431*N431,2)</f>
        <v>0</v>
      </c>
      <c r="P431" s="229">
        <v>0</v>
      </c>
      <c r="Q431" s="229">
        <f>ROUND(E431*P431,2)</f>
        <v>0</v>
      </c>
      <c r="R431" s="229"/>
      <c r="S431" s="229" t="s">
        <v>197</v>
      </c>
      <c r="T431" s="229" t="s">
        <v>198</v>
      </c>
      <c r="U431" s="229">
        <v>0</v>
      </c>
      <c r="V431" s="229">
        <f>ROUND(E431*U431,2)</f>
        <v>0</v>
      </c>
      <c r="W431" s="229"/>
      <c r="X431" s="229" t="s">
        <v>143</v>
      </c>
      <c r="Y431" s="209"/>
      <c r="Z431" s="209"/>
      <c r="AA431" s="209"/>
      <c r="AB431" s="209"/>
      <c r="AC431" s="209"/>
      <c r="AD431" s="209"/>
      <c r="AE431" s="209"/>
      <c r="AF431" s="209"/>
      <c r="AG431" s="209" t="s">
        <v>242</v>
      </c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ht="33.75" outlineLevel="1" x14ac:dyDescent="0.2">
      <c r="A432" s="246">
        <v>103</v>
      </c>
      <c r="B432" s="247" t="s">
        <v>657</v>
      </c>
      <c r="C432" s="256" t="s">
        <v>658</v>
      </c>
      <c r="D432" s="248" t="s">
        <v>654</v>
      </c>
      <c r="E432" s="249">
        <v>1</v>
      </c>
      <c r="F432" s="250"/>
      <c r="G432" s="251">
        <f>ROUND(E432*F432,2)</f>
        <v>0</v>
      </c>
      <c r="H432" s="230"/>
      <c r="I432" s="229">
        <f>ROUND(E432*H432,2)</f>
        <v>0</v>
      </c>
      <c r="J432" s="230"/>
      <c r="K432" s="229">
        <f>ROUND(E432*J432,2)</f>
        <v>0</v>
      </c>
      <c r="L432" s="229">
        <v>21</v>
      </c>
      <c r="M432" s="229">
        <f>G432*(1+L432/100)</f>
        <v>0</v>
      </c>
      <c r="N432" s="229">
        <v>0</v>
      </c>
      <c r="O432" s="229">
        <f>ROUND(E432*N432,2)</f>
        <v>0</v>
      </c>
      <c r="P432" s="229">
        <v>0</v>
      </c>
      <c r="Q432" s="229">
        <f>ROUND(E432*P432,2)</f>
        <v>0</v>
      </c>
      <c r="R432" s="229"/>
      <c r="S432" s="229" t="s">
        <v>197</v>
      </c>
      <c r="T432" s="229" t="s">
        <v>198</v>
      </c>
      <c r="U432" s="229">
        <v>0</v>
      </c>
      <c r="V432" s="229">
        <f>ROUND(E432*U432,2)</f>
        <v>0</v>
      </c>
      <c r="W432" s="229"/>
      <c r="X432" s="229" t="s">
        <v>143</v>
      </c>
      <c r="Y432" s="209"/>
      <c r="Z432" s="209"/>
      <c r="AA432" s="209"/>
      <c r="AB432" s="209"/>
      <c r="AC432" s="209"/>
      <c r="AD432" s="209"/>
      <c r="AE432" s="209"/>
      <c r="AF432" s="209"/>
      <c r="AG432" s="209" t="s">
        <v>242</v>
      </c>
      <c r="AH432" s="209"/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 ht="33.75" outlineLevel="1" x14ac:dyDescent="0.2">
      <c r="A433" s="246">
        <v>104</v>
      </c>
      <c r="B433" s="247" t="s">
        <v>659</v>
      </c>
      <c r="C433" s="256" t="s">
        <v>658</v>
      </c>
      <c r="D433" s="248" t="s">
        <v>654</v>
      </c>
      <c r="E433" s="249">
        <v>1</v>
      </c>
      <c r="F433" s="250"/>
      <c r="G433" s="251">
        <f>ROUND(E433*F433,2)</f>
        <v>0</v>
      </c>
      <c r="H433" s="230"/>
      <c r="I433" s="229">
        <f>ROUND(E433*H433,2)</f>
        <v>0</v>
      </c>
      <c r="J433" s="230"/>
      <c r="K433" s="229">
        <f>ROUND(E433*J433,2)</f>
        <v>0</v>
      </c>
      <c r="L433" s="229">
        <v>21</v>
      </c>
      <c r="M433" s="229">
        <f>G433*(1+L433/100)</f>
        <v>0</v>
      </c>
      <c r="N433" s="229">
        <v>0</v>
      </c>
      <c r="O433" s="229">
        <f>ROUND(E433*N433,2)</f>
        <v>0</v>
      </c>
      <c r="P433" s="229">
        <v>0</v>
      </c>
      <c r="Q433" s="229">
        <f>ROUND(E433*P433,2)</f>
        <v>0</v>
      </c>
      <c r="R433" s="229"/>
      <c r="S433" s="229" t="s">
        <v>197</v>
      </c>
      <c r="T433" s="229" t="s">
        <v>198</v>
      </c>
      <c r="U433" s="229">
        <v>0</v>
      </c>
      <c r="V433" s="229">
        <f>ROUND(E433*U433,2)</f>
        <v>0</v>
      </c>
      <c r="W433" s="229"/>
      <c r="X433" s="229" t="s">
        <v>143</v>
      </c>
      <c r="Y433" s="209"/>
      <c r="Z433" s="209"/>
      <c r="AA433" s="209"/>
      <c r="AB433" s="209"/>
      <c r="AC433" s="209"/>
      <c r="AD433" s="209"/>
      <c r="AE433" s="209"/>
      <c r="AF433" s="209"/>
      <c r="AG433" s="209" t="s">
        <v>242</v>
      </c>
      <c r="AH433" s="209"/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ht="33.75" outlineLevel="1" x14ac:dyDescent="0.2">
      <c r="A434" s="246">
        <v>105</v>
      </c>
      <c r="B434" s="247" t="s">
        <v>660</v>
      </c>
      <c r="C434" s="256" t="s">
        <v>661</v>
      </c>
      <c r="D434" s="248" t="s">
        <v>654</v>
      </c>
      <c r="E434" s="249">
        <v>2</v>
      </c>
      <c r="F434" s="250"/>
      <c r="G434" s="251">
        <f>ROUND(E434*F434,2)</f>
        <v>0</v>
      </c>
      <c r="H434" s="230"/>
      <c r="I434" s="229">
        <f>ROUND(E434*H434,2)</f>
        <v>0</v>
      </c>
      <c r="J434" s="230"/>
      <c r="K434" s="229">
        <f>ROUND(E434*J434,2)</f>
        <v>0</v>
      </c>
      <c r="L434" s="229">
        <v>21</v>
      </c>
      <c r="M434" s="229">
        <f>G434*(1+L434/100)</f>
        <v>0</v>
      </c>
      <c r="N434" s="229">
        <v>0</v>
      </c>
      <c r="O434" s="229">
        <f>ROUND(E434*N434,2)</f>
        <v>0</v>
      </c>
      <c r="P434" s="229">
        <v>0</v>
      </c>
      <c r="Q434" s="229">
        <f>ROUND(E434*P434,2)</f>
        <v>0</v>
      </c>
      <c r="R434" s="229"/>
      <c r="S434" s="229" t="s">
        <v>197</v>
      </c>
      <c r="T434" s="229" t="s">
        <v>198</v>
      </c>
      <c r="U434" s="229">
        <v>0</v>
      </c>
      <c r="V434" s="229">
        <f>ROUND(E434*U434,2)</f>
        <v>0</v>
      </c>
      <c r="W434" s="229"/>
      <c r="X434" s="229" t="s">
        <v>143</v>
      </c>
      <c r="Y434" s="209"/>
      <c r="Z434" s="209"/>
      <c r="AA434" s="209"/>
      <c r="AB434" s="209"/>
      <c r="AC434" s="209"/>
      <c r="AD434" s="209"/>
      <c r="AE434" s="209"/>
      <c r="AF434" s="209"/>
      <c r="AG434" s="209" t="s">
        <v>242</v>
      </c>
      <c r="AH434" s="209"/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ht="33.75" outlineLevel="1" x14ac:dyDescent="0.2">
      <c r="A435" s="246">
        <v>106</v>
      </c>
      <c r="B435" s="247" t="s">
        <v>662</v>
      </c>
      <c r="C435" s="256" t="s">
        <v>663</v>
      </c>
      <c r="D435" s="248" t="s">
        <v>654</v>
      </c>
      <c r="E435" s="249">
        <v>1</v>
      </c>
      <c r="F435" s="250"/>
      <c r="G435" s="251">
        <f>ROUND(E435*F435,2)</f>
        <v>0</v>
      </c>
      <c r="H435" s="230"/>
      <c r="I435" s="229">
        <f>ROUND(E435*H435,2)</f>
        <v>0</v>
      </c>
      <c r="J435" s="230"/>
      <c r="K435" s="229">
        <f>ROUND(E435*J435,2)</f>
        <v>0</v>
      </c>
      <c r="L435" s="229">
        <v>21</v>
      </c>
      <c r="M435" s="229">
        <f>G435*(1+L435/100)</f>
        <v>0</v>
      </c>
      <c r="N435" s="229">
        <v>0</v>
      </c>
      <c r="O435" s="229">
        <f>ROUND(E435*N435,2)</f>
        <v>0</v>
      </c>
      <c r="P435" s="229">
        <v>0</v>
      </c>
      <c r="Q435" s="229">
        <f>ROUND(E435*P435,2)</f>
        <v>0</v>
      </c>
      <c r="R435" s="229"/>
      <c r="S435" s="229" t="s">
        <v>197</v>
      </c>
      <c r="T435" s="229" t="s">
        <v>198</v>
      </c>
      <c r="U435" s="229">
        <v>0</v>
      </c>
      <c r="V435" s="229">
        <f>ROUND(E435*U435,2)</f>
        <v>0</v>
      </c>
      <c r="W435" s="229"/>
      <c r="X435" s="229" t="s">
        <v>143</v>
      </c>
      <c r="Y435" s="209"/>
      <c r="Z435" s="209"/>
      <c r="AA435" s="209"/>
      <c r="AB435" s="209"/>
      <c r="AC435" s="209"/>
      <c r="AD435" s="209"/>
      <c r="AE435" s="209"/>
      <c r="AF435" s="209"/>
      <c r="AG435" s="209" t="s">
        <v>242</v>
      </c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ht="33.75" outlineLevel="1" x14ac:dyDescent="0.2">
      <c r="A436" s="246">
        <v>107</v>
      </c>
      <c r="B436" s="247" t="s">
        <v>664</v>
      </c>
      <c r="C436" s="256" t="s">
        <v>665</v>
      </c>
      <c r="D436" s="248" t="s">
        <v>654</v>
      </c>
      <c r="E436" s="249">
        <v>1</v>
      </c>
      <c r="F436" s="250"/>
      <c r="G436" s="251">
        <f>ROUND(E436*F436,2)</f>
        <v>0</v>
      </c>
      <c r="H436" s="230"/>
      <c r="I436" s="229">
        <f>ROUND(E436*H436,2)</f>
        <v>0</v>
      </c>
      <c r="J436" s="230"/>
      <c r="K436" s="229">
        <f>ROUND(E436*J436,2)</f>
        <v>0</v>
      </c>
      <c r="L436" s="229">
        <v>21</v>
      </c>
      <c r="M436" s="229">
        <f>G436*(1+L436/100)</f>
        <v>0</v>
      </c>
      <c r="N436" s="229">
        <v>0</v>
      </c>
      <c r="O436" s="229">
        <f>ROUND(E436*N436,2)</f>
        <v>0</v>
      </c>
      <c r="P436" s="229">
        <v>0</v>
      </c>
      <c r="Q436" s="229">
        <f>ROUND(E436*P436,2)</f>
        <v>0</v>
      </c>
      <c r="R436" s="229"/>
      <c r="S436" s="229" t="s">
        <v>197</v>
      </c>
      <c r="T436" s="229" t="s">
        <v>198</v>
      </c>
      <c r="U436" s="229">
        <v>0</v>
      </c>
      <c r="V436" s="229">
        <f>ROUND(E436*U436,2)</f>
        <v>0</v>
      </c>
      <c r="W436" s="229"/>
      <c r="X436" s="229" t="s">
        <v>143</v>
      </c>
      <c r="Y436" s="209"/>
      <c r="Z436" s="209"/>
      <c r="AA436" s="209"/>
      <c r="AB436" s="209"/>
      <c r="AC436" s="209"/>
      <c r="AD436" s="209"/>
      <c r="AE436" s="209"/>
      <c r="AF436" s="209"/>
      <c r="AG436" s="209" t="s">
        <v>242</v>
      </c>
      <c r="AH436" s="209"/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ht="33.75" outlineLevel="1" x14ac:dyDescent="0.2">
      <c r="A437" s="246">
        <v>108</v>
      </c>
      <c r="B437" s="247" t="s">
        <v>666</v>
      </c>
      <c r="C437" s="256" t="s">
        <v>665</v>
      </c>
      <c r="D437" s="248" t="s">
        <v>654</v>
      </c>
      <c r="E437" s="249">
        <v>1</v>
      </c>
      <c r="F437" s="250"/>
      <c r="G437" s="251">
        <f>ROUND(E437*F437,2)</f>
        <v>0</v>
      </c>
      <c r="H437" s="230"/>
      <c r="I437" s="229">
        <f>ROUND(E437*H437,2)</f>
        <v>0</v>
      </c>
      <c r="J437" s="230"/>
      <c r="K437" s="229">
        <f>ROUND(E437*J437,2)</f>
        <v>0</v>
      </c>
      <c r="L437" s="229">
        <v>21</v>
      </c>
      <c r="M437" s="229">
        <f>G437*(1+L437/100)</f>
        <v>0</v>
      </c>
      <c r="N437" s="229">
        <v>0</v>
      </c>
      <c r="O437" s="229">
        <f>ROUND(E437*N437,2)</f>
        <v>0</v>
      </c>
      <c r="P437" s="229">
        <v>0</v>
      </c>
      <c r="Q437" s="229">
        <f>ROUND(E437*P437,2)</f>
        <v>0</v>
      </c>
      <c r="R437" s="229"/>
      <c r="S437" s="229" t="s">
        <v>197</v>
      </c>
      <c r="T437" s="229" t="s">
        <v>198</v>
      </c>
      <c r="U437" s="229">
        <v>0</v>
      </c>
      <c r="V437" s="229">
        <f>ROUND(E437*U437,2)</f>
        <v>0</v>
      </c>
      <c r="W437" s="229"/>
      <c r="X437" s="229" t="s">
        <v>143</v>
      </c>
      <c r="Y437" s="209"/>
      <c r="Z437" s="209"/>
      <c r="AA437" s="209"/>
      <c r="AB437" s="209"/>
      <c r="AC437" s="209"/>
      <c r="AD437" s="209"/>
      <c r="AE437" s="209"/>
      <c r="AF437" s="209"/>
      <c r="AG437" s="209" t="s">
        <v>242</v>
      </c>
      <c r="AH437" s="209"/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ht="22.5" outlineLevel="1" x14ac:dyDescent="0.2">
      <c r="A438" s="246">
        <v>109</v>
      </c>
      <c r="B438" s="247" t="s">
        <v>667</v>
      </c>
      <c r="C438" s="256" t="s">
        <v>668</v>
      </c>
      <c r="D438" s="248" t="s">
        <v>654</v>
      </c>
      <c r="E438" s="249">
        <v>3</v>
      </c>
      <c r="F438" s="250"/>
      <c r="G438" s="251">
        <f>ROUND(E438*F438,2)</f>
        <v>0</v>
      </c>
      <c r="H438" s="230"/>
      <c r="I438" s="229">
        <f>ROUND(E438*H438,2)</f>
        <v>0</v>
      </c>
      <c r="J438" s="230"/>
      <c r="K438" s="229">
        <f>ROUND(E438*J438,2)</f>
        <v>0</v>
      </c>
      <c r="L438" s="229">
        <v>21</v>
      </c>
      <c r="M438" s="229">
        <f>G438*(1+L438/100)</f>
        <v>0</v>
      </c>
      <c r="N438" s="229">
        <v>0</v>
      </c>
      <c r="O438" s="229">
        <f>ROUND(E438*N438,2)</f>
        <v>0</v>
      </c>
      <c r="P438" s="229">
        <v>0</v>
      </c>
      <c r="Q438" s="229">
        <f>ROUND(E438*P438,2)</f>
        <v>0</v>
      </c>
      <c r="R438" s="229"/>
      <c r="S438" s="229" t="s">
        <v>197</v>
      </c>
      <c r="T438" s="229" t="s">
        <v>198</v>
      </c>
      <c r="U438" s="229">
        <v>0</v>
      </c>
      <c r="V438" s="229">
        <f>ROUND(E438*U438,2)</f>
        <v>0</v>
      </c>
      <c r="W438" s="229"/>
      <c r="X438" s="229" t="s">
        <v>143</v>
      </c>
      <c r="Y438" s="209"/>
      <c r="Z438" s="209"/>
      <c r="AA438" s="209"/>
      <c r="AB438" s="209"/>
      <c r="AC438" s="209"/>
      <c r="AD438" s="209"/>
      <c r="AE438" s="209"/>
      <c r="AF438" s="209"/>
      <c r="AG438" s="209" t="s">
        <v>242</v>
      </c>
      <c r="AH438" s="209"/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ht="33.75" outlineLevel="1" x14ac:dyDescent="0.2">
      <c r="A439" s="246">
        <v>110</v>
      </c>
      <c r="B439" s="247" t="s">
        <v>669</v>
      </c>
      <c r="C439" s="256" t="s">
        <v>670</v>
      </c>
      <c r="D439" s="248" t="s">
        <v>654</v>
      </c>
      <c r="E439" s="249">
        <v>1</v>
      </c>
      <c r="F439" s="250"/>
      <c r="G439" s="251">
        <f>ROUND(E439*F439,2)</f>
        <v>0</v>
      </c>
      <c r="H439" s="230"/>
      <c r="I439" s="229">
        <f>ROUND(E439*H439,2)</f>
        <v>0</v>
      </c>
      <c r="J439" s="230"/>
      <c r="K439" s="229">
        <f>ROUND(E439*J439,2)</f>
        <v>0</v>
      </c>
      <c r="L439" s="229">
        <v>21</v>
      </c>
      <c r="M439" s="229">
        <f>G439*(1+L439/100)</f>
        <v>0</v>
      </c>
      <c r="N439" s="229">
        <v>0</v>
      </c>
      <c r="O439" s="229">
        <f>ROUND(E439*N439,2)</f>
        <v>0</v>
      </c>
      <c r="P439" s="229">
        <v>0</v>
      </c>
      <c r="Q439" s="229">
        <f>ROUND(E439*P439,2)</f>
        <v>0</v>
      </c>
      <c r="R439" s="229"/>
      <c r="S439" s="229" t="s">
        <v>197</v>
      </c>
      <c r="T439" s="229" t="s">
        <v>198</v>
      </c>
      <c r="U439" s="229">
        <v>0</v>
      </c>
      <c r="V439" s="229">
        <f>ROUND(E439*U439,2)</f>
        <v>0</v>
      </c>
      <c r="W439" s="229"/>
      <c r="X439" s="229" t="s">
        <v>143</v>
      </c>
      <c r="Y439" s="209"/>
      <c r="Z439" s="209"/>
      <c r="AA439" s="209"/>
      <c r="AB439" s="209"/>
      <c r="AC439" s="209"/>
      <c r="AD439" s="209"/>
      <c r="AE439" s="209"/>
      <c r="AF439" s="209"/>
      <c r="AG439" s="209" t="s">
        <v>242</v>
      </c>
      <c r="AH439" s="209"/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ht="33.75" outlineLevel="1" x14ac:dyDescent="0.2">
      <c r="A440" s="246">
        <v>111</v>
      </c>
      <c r="B440" s="247" t="s">
        <v>671</v>
      </c>
      <c r="C440" s="256" t="s">
        <v>672</v>
      </c>
      <c r="D440" s="248" t="s">
        <v>654</v>
      </c>
      <c r="E440" s="249">
        <v>1</v>
      </c>
      <c r="F440" s="250"/>
      <c r="G440" s="251">
        <f>ROUND(E440*F440,2)</f>
        <v>0</v>
      </c>
      <c r="H440" s="230"/>
      <c r="I440" s="229">
        <f>ROUND(E440*H440,2)</f>
        <v>0</v>
      </c>
      <c r="J440" s="230"/>
      <c r="K440" s="229">
        <f>ROUND(E440*J440,2)</f>
        <v>0</v>
      </c>
      <c r="L440" s="229">
        <v>21</v>
      </c>
      <c r="M440" s="229">
        <f>G440*(1+L440/100)</f>
        <v>0</v>
      </c>
      <c r="N440" s="229">
        <v>0</v>
      </c>
      <c r="O440" s="229">
        <f>ROUND(E440*N440,2)</f>
        <v>0</v>
      </c>
      <c r="P440" s="229">
        <v>0</v>
      </c>
      <c r="Q440" s="229">
        <f>ROUND(E440*P440,2)</f>
        <v>0</v>
      </c>
      <c r="R440" s="229"/>
      <c r="S440" s="229" t="s">
        <v>197</v>
      </c>
      <c r="T440" s="229" t="s">
        <v>198</v>
      </c>
      <c r="U440" s="229">
        <v>0</v>
      </c>
      <c r="V440" s="229">
        <f>ROUND(E440*U440,2)</f>
        <v>0</v>
      </c>
      <c r="W440" s="229"/>
      <c r="X440" s="229" t="s">
        <v>143</v>
      </c>
      <c r="Y440" s="209"/>
      <c r="Z440" s="209"/>
      <c r="AA440" s="209"/>
      <c r="AB440" s="209"/>
      <c r="AC440" s="209"/>
      <c r="AD440" s="209"/>
      <c r="AE440" s="209"/>
      <c r="AF440" s="209"/>
      <c r="AG440" s="209" t="s">
        <v>242</v>
      </c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</row>
    <row r="441" spans="1:60" ht="33.75" outlineLevel="1" x14ac:dyDescent="0.2">
      <c r="A441" s="246">
        <v>112</v>
      </c>
      <c r="B441" s="247" t="s">
        <v>673</v>
      </c>
      <c r="C441" s="256" t="s">
        <v>674</v>
      </c>
      <c r="D441" s="248" t="s">
        <v>239</v>
      </c>
      <c r="E441" s="249">
        <v>2</v>
      </c>
      <c r="F441" s="250"/>
      <c r="G441" s="251">
        <f>ROUND(E441*F441,2)</f>
        <v>0</v>
      </c>
      <c r="H441" s="230"/>
      <c r="I441" s="229">
        <f>ROUND(E441*H441,2)</f>
        <v>0</v>
      </c>
      <c r="J441" s="230"/>
      <c r="K441" s="229">
        <f>ROUND(E441*J441,2)</f>
        <v>0</v>
      </c>
      <c r="L441" s="229">
        <v>21</v>
      </c>
      <c r="M441" s="229">
        <f>G441*(1+L441/100)</f>
        <v>0</v>
      </c>
      <c r="N441" s="229">
        <v>0</v>
      </c>
      <c r="O441" s="229">
        <f>ROUND(E441*N441,2)</f>
        <v>0</v>
      </c>
      <c r="P441" s="229">
        <v>0</v>
      </c>
      <c r="Q441" s="229">
        <f>ROUND(E441*P441,2)</f>
        <v>0</v>
      </c>
      <c r="R441" s="229"/>
      <c r="S441" s="229" t="s">
        <v>197</v>
      </c>
      <c r="T441" s="229" t="s">
        <v>198</v>
      </c>
      <c r="U441" s="229">
        <v>0</v>
      </c>
      <c r="V441" s="229">
        <f>ROUND(E441*U441,2)</f>
        <v>0</v>
      </c>
      <c r="W441" s="229"/>
      <c r="X441" s="229" t="s">
        <v>143</v>
      </c>
      <c r="Y441" s="209"/>
      <c r="Z441" s="209"/>
      <c r="AA441" s="209"/>
      <c r="AB441" s="209"/>
      <c r="AC441" s="209"/>
      <c r="AD441" s="209"/>
      <c r="AE441" s="209"/>
      <c r="AF441" s="209"/>
      <c r="AG441" s="209" t="s">
        <v>242</v>
      </c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ht="33.75" outlineLevel="1" x14ac:dyDescent="0.2">
      <c r="A442" s="246">
        <v>113</v>
      </c>
      <c r="B442" s="247" t="s">
        <v>675</v>
      </c>
      <c r="C442" s="256" t="s">
        <v>676</v>
      </c>
      <c r="D442" s="248" t="s">
        <v>654</v>
      </c>
      <c r="E442" s="249">
        <v>1</v>
      </c>
      <c r="F442" s="250"/>
      <c r="G442" s="251">
        <f>ROUND(E442*F442,2)</f>
        <v>0</v>
      </c>
      <c r="H442" s="230"/>
      <c r="I442" s="229">
        <f>ROUND(E442*H442,2)</f>
        <v>0</v>
      </c>
      <c r="J442" s="230"/>
      <c r="K442" s="229">
        <f>ROUND(E442*J442,2)</f>
        <v>0</v>
      </c>
      <c r="L442" s="229">
        <v>21</v>
      </c>
      <c r="M442" s="229">
        <f>G442*(1+L442/100)</f>
        <v>0</v>
      </c>
      <c r="N442" s="229">
        <v>0</v>
      </c>
      <c r="O442" s="229">
        <f>ROUND(E442*N442,2)</f>
        <v>0</v>
      </c>
      <c r="P442" s="229">
        <v>0</v>
      </c>
      <c r="Q442" s="229">
        <f>ROUND(E442*P442,2)</f>
        <v>0</v>
      </c>
      <c r="R442" s="229"/>
      <c r="S442" s="229" t="s">
        <v>197</v>
      </c>
      <c r="T442" s="229" t="s">
        <v>198</v>
      </c>
      <c r="U442" s="229">
        <v>0</v>
      </c>
      <c r="V442" s="229">
        <f>ROUND(E442*U442,2)</f>
        <v>0</v>
      </c>
      <c r="W442" s="229"/>
      <c r="X442" s="229" t="s">
        <v>143</v>
      </c>
      <c r="Y442" s="209"/>
      <c r="Z442" s="209"/>
      <c r="AA442" s="209"/>
      <c r="AB442" s="209"/>
      <c r="AC442" s="209"/>
      <c r="AD442" s="209"/>
      <c r="AE442" s="209"/>
      <c r="AF442" s="209"/>
      <c r="AG442" s="209" t="s">
        <v>242</v>
      </c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ht="33.75" outlineLevel="1" x14ac:dyDescent="0.2">
      <c r="A443" s="246">
        <v>114</v>
      </c>
      <c r="B443" s="247" t="s">
        <v>677</v>
      </c>
      <c r="C443" s="256" t="s">
        <v>678</v>
      </c>
      <c r="D443" s="248" t="s">
        <v>239</v>
      </c>
      <c r="E443" s="249">
        <v>1</v>
      </c>
      <c r="F443" s="250"/>
      <c r="G443" s="251">
        <f>ROUND(E443*F443,2)</f>
        <v>0</v>
      </c>
      <c r="H443" s="230"/>
      <c r="I443" s="229">
        <f>ROUND(E443*H443,2)</f>
        <v>0</v>
      </c>
      <c r="J443" s="230"/>
      <c r="K443" s="229">
        <f>ROUND(E443*J443,2)</f>
        <v>0</v>
      </c>
      <c r="L443" s="229">
        <v>21</v>
      </c>
      <c r="M443" s="229">
        <f>G443*(1+L443/100)</f>
        <v>0</v>
      </c>
      <c r="N443" s="229">
        <v>0</v>
      </c>
      <c r="O443" s="229">
        <f>ROUND(E443*N443,2)</f>
        <v>0</v>
      </c>
      <c r="P443" s="229">
        <v>0</v>
      </c>
      <c r="Q443" s="229">
        <f>ROUND(E443*P443,2)</f>
        <v>0</v>
      </c>
      <c r="R443" s="229"/>
      <c r="S443" s="229" t="s">
        <v>197</v>
      </c>
      <c r="T443" s="229" t="s">
        <v>198</v>
      </c>
      <c r="U443" s="229">
        <v>0</v>
      </c>
      <c r="V443" s="229">
        <f>ROUND(E443*U443,2)</f>
        <v>0</v>
      </c>
      <c r="W443" s="229"/>
      <c r="X443" s="229" t="s">
        <v>143</v>
      </c>
      <c r="Y443" s="209"/>
      <c r="Z443" s="209"/>
      <c r="AA443" s="209"/>
      <c r="AB443" s="209"/>
      <c r="AC443" s="209"/>
      <c r="AD443" s="209"/>
      <c r="AE443" s="209"/>
      <c r="AF443" s="209"/>
      <c r="AG443" s="209" t="s">
        <v>242</v>
      </c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ht="33.75" outlineLevel="1" x14ac:dyDescent="0.2">
      <c r="A444" s="246">
        <v>115</v>
      </c>
      <c r="B444" s="247" t="s">
        <v>679</v>
      </c>
      <c r="C444" s="256" t="s">
        <v>680</v>
      </c>
      <c r="D444" s="248" t="s">
        <v>239</v>
      </c>
      <c r="E444" s="249">
        <v>1</v>
      </c>
      <c r="F444" s="250"/>
      <c r="G444" s="251">
        <f>ROUND(E444*F444,2)</f>
        <v>0</v>
      </c>
      <c r="H444" s="230"/>
      <c r="I444" s="229">
        <f>ROUND(E444*H444,2)</f>
        <v>0</v>
      </c>
      <c r="J444" s="230"/>
      <c r="K444" s="229">
        <f>ROUND(E444*J444,2)</f>
        <v>0</v>
      </c>
      <c r="L444" s="229">
        <v>21</v>
      </c>
      <c r="M444" s="229">
        <f>G444*(1+L444/100)</f>
        <v>0</v>
      </c>
      <c r="N444" s="229">
        <v>0</v>
      </c>
      <c r="O444" s="229">
        <f>ROUND(E444*N444,2)</f>
        <v>0</v>
      </c>
      <c r="P444" s="229">
        <v>0</v>
      </c>
      <c r="Q444" s="229">
        <f>ROUND(E444*P444,2)</f>
        <v>0</v>
      </c>
      <c r="R444" s="229"/>
      <c r="S444" s="229" t="s">
        <v>197</v>
      </c>
      <c r="T444" s="229" t="s">
        <v>311</v>
      </c>
      <c r="U444" s="229">
        <v>0</v>
      </c>
      <c r="V444" s="229">
        <f>ROUND(E444*U444,2)</f>
        <v>0</v>
      </c>
      <c r="W444" s="229"/>
      <c r="X444" s="229" t="s">
        <v>143</v>
      </c>
      <c r="Y444" s="209"/>
      <c r="Z444" s="209"/>
      <c r="AA444" s="209"/>
      <c r="AB444" s="209"/>
      <c r="AC444" s="209"/>
      <c r="AD444" s="209"/>
      <c r="AE444" s="209"/>
      <c r="AF444" s="209"/>
      <c r="AG444" s="209" t="s">
        <v>242</v>
      </c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</row>
    <row r="445" spans="1:60" ht="33.75" outlineLevel="1" x14ac:dyDescent="0.2">
      <c r="A445" s="246">
        <v>116</v>
      </c>
      <c r="B445" s="247" t="s">
        <v>681</v>
      </c>
      <c r="C445" s="256" t="s">
        <v>682</v>
      </c>
      <c r="D445" s="248" t="s">
        <v>239</v>
      </c>
      <c r="E445" s="249">
        <v>2</v>
      </c>
      <c r="F445" s="250"/>
      <c r="G445" s="251">
        <f>ROUND(E445*F445,2)</f>
        <v>0</v>
      </c>
      <c r="H445" s="230"/>
      <c r="I445" s="229">
        <f>ROUND(E445*H445,2)</f>
        <v>0</v>
      </c>
      <c r="J445" s="230"/>
      <c r="K445" s="229">
        <f>ROUND(E445*J445,2)</f>
        <v>0</v>
      </c>
      <c r="L445" s="229">
        <v>21</v>
      </c>
      <c r="M445" s="229">
        <f>G445*(1+L445/100)</f>
        <v>0</v>
      </c>
      <c r="N445" s="229">
        <v>0</v>
      </c>
      <c r="O445" s="229">
        <f>ROUND(E445*N445,2)</f>
        <v>0</v>
      </c>
      <c r="P445" s="229">
        <v>0</v>
      </c>
      <c r="Q445" s="229">
        <f>ROUND(E445*P445,2)</f>
        <v>0</v>
      </c>
      <c r="R445" s="229"/>
      <c r="S445" s="229" t="s">
        <v>197</v>
      </c>
      <c r="T445" s="229" t="s">
        <v>198</v>
      </c>
      <c r="U445" s="229">
        <v>0</v>
      </c>
      <c r="V445" s="229">
        <f>ROUND(E445*U445,2)</f>
        <v>0</v>
      </c>
      <c r="W445" s="229"/>
      <c r="X445" s="229" t="s">
        <v>143</v>
      </c>
      <c r="Y445" s="209"/>
      <c r="Z445" s="209"/>
      <c r="AA445" s="209"/>
      <c r="AB445" s="209"/>
      <c r="AC445" s="209"/>
      <c r="AD445" s="209"/>
      <c r="AE445" s="209"/>
      <c r="AF445" s="209"/>
      <c r="AG445" s="209" t="s">
        <v>242</v>
      </c>
      <c r="AH445" s="209"/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09"/>
      <c r="BB445" s="209"/>
      <c r="BC445" s="209"/>
      <c r="BD445" s="209"/>
      <c r="BE445" s="209"/>
      <c r="BF445" s="209"/>
      <c r="BG445" s="209"/>
      <c r="BH445" s="209"/>
    </row>
    <row r="446" spans="1:60" ht="22.5" outlineLevel="1" x14ac:dyDescent="0.2">
      <c r="A446" s="246">
        <v>117</v>
      </c>
      <c r="B446" s="247" t="s">
        <v>683</v>
      </c>
      <c r="C446" s="256" t="s">
        <v>684</v>
      </c>
      <c r="D446" s="248" t="s">
        <v>239</v>
      </c>
      <c r="E446" s="249">
        <v>1</v>
      </c>
      <c r="F446" s="250"/>
      <c r="G446" s="251">
        <f>ROUND(E446*F446,2)</f>
        <v>0</v>
      </c>
      <c r="H446" s="230"/>
      <c r="I446" s="229">
        <f>ROUND(E446*H446,2)</f>
        <v>0</v>
      </c>
      <c r="J446" s="230"/>
      <c r="K446" s="229">
        <f>ROUND(E446*J446,2)</f>
        <v>0</v>
      </c>
      <c r="L446" s="229">
        <v>21</v>
      </c>
      <c r="M446" s="229">
        <f>G446*(1+L446/100)</f>
        <v>0</v>
      </c>
      <c r="N446" s="229">
        <v>0</v>
      </c>
      <c r="O446" s="229">
        <f>ROUND(E446*N446,2)</f>
        <v>0</v>
      </c>
      <c r="P446" s="229">
        <v>0</v>
      </c>
      <c r="Q446" s="229">
        <f>ROUND(E446*P446,2)</f>
        <v>0</v>
      </c>
      <c r="R446" s="229"/>
      <c r="S446" s="229" t="s">
        <v>197</v>
      </c>
      <c r="T446" s="229" t="s">
        <v>198</v>
      </c>
      <c r="U446" s="229">
        <v>0</v>
      </c>
      <c r="V446" s="229">
        <f>ROUND(E446*U446,2)</f>
        <v>0</v>
      </c>
      <c r="W446" s="229"/>
      <c r="X446" s="229" t="s">
        <v>143</v>
      </c>
      <c r="Y446" s="209"/>
      <c r="Z446" s="209"/>
      <c r="AA446" s="209"/>
      <c r="AB446" s="209"/>
      <c r="AC446" s="209"/>
      <c r="AD446" s="209"/>
      <c r="AE446" s="209"/>
      <c r="AF446" s="209"/>
      <c r="AG446" s="209" t="s">
        <v>144</v>
      </c>
      <c r="AH446" s="209"/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ht="33.75" outlineLevel="1" x14ac:dyDescent="0.2">
      <c r="A447" s="246">
        <v>118</v>
      </c>
      <c r="B447" s="247" t="s">
        <v>685</v>
      </c>
      <c r="C447" s="256" t="s">
        <v>686</v>
      </c>
      <c r="D447" s="248" t="s">
        <v>654</v>
      </c>
      <c r="E447" s="249">
        <v>2</v>
      </c>
      <c r="F447" s="250"/>
      <c r="G447" s="251">
        <f>ROUND(E447*F447,2)</f>
        <v>0</v>
      </c>
      <c r="H447" s="230"/>
      <c r="I447" s="229">
        <f>ROUND(E447*H447,2)</f>
        <v>0</v>
      </c>
      <c r="J447" s="230"/>
      <c r="K447" s="229">
        <f>ROUND(E447*J447,2)</f>
        <v>0</v>
      </c>
      <c r="L447" s="229">
        <v>21</v>
      </c>
      <c r="M447" s="229">
        <f>G447*(1+L447/100)</f>
        <v>0</v>
      </c>
      <c r="N447" s="229">
        <v>0</v>
      </c>
      <c r="O447" s="229">
        <f>ROUND(E447*N447,2)</f>
        <v>0</v>
      </c>
      <c r="P447" s="229">
        <v>0</v>
      </c>
      <c r="Q447" s="229">
        <f>ROUND(E447*P447,2)</f>
        <v>0</v>
      </c>
      <c r="R447" s="229"/>
      <c r="S447" s="229" t="s">
        <v>197</v>
      </c>
      <c r="T447" s="229" t="s">
        <v>198</v>
      </c>
      <c r="U447" s="229">
        <v>0</v>
      </c>
      <c r="V447" s="229">
        <f>ROUND(E447*U447,2)</f>
        <v>0</v>
      </c>
      <c r="W447" s="229"/>
      <c r="X447" s="229" t="s">
        <v>143</v>
      </c>
      <c r="Y447" s="209"/>
      <c r="Z447" s="209"/>
      <c r="AA447" s="209"/>
      <c r="AB447" s="209"/>
      <c r="AC447" s="209"/>
      <c r="AD447" s="209"/>
      <c r="AE447" s="209"/>
      <c r="AF447" s="209"/>
      <c r="AG447" s="209" t="s">
        <v>242</v>
      </c>
      <c r="AH447" s="209"/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ht="33.75" outlineLevel="1" x14ac:dyDescent="0.2">
      <c r="A448" s="246">
        <v>119</v>
      </c>
      <c r="B448" s="247" t="s">
        <v>687</v>
      </c>
      <c r="C448" s="256" t="s">
        <v>688</v>
      </c>
      <c r="D448" s="248" t="s">
        <v>654</v>
      </c>
      <c r="E448" s="249">
        <v>2</v>
      </c>
      <c r="F448" s="250"/>
      <c r="G448" s="251">
        <f>ROUND(E448*F448,2)</f>
        <v>0</v>
      </c>
      <c r="H448" s="230"/>
      <c r="I448" s="229">
        <f>ROUND(E448*H448,2)</f>
        <v>0</v>
      </c>
      <c r="J448" s="230"/>
      <c r="K448" s="229">
        <f>ROUND(E448*J448,2)</f>
        <v>0</v>
      </c>
      <c r="L448" s="229">
        <v>21</v>
      </c>
      <c r="M448" s="229">
        <f>G448*(1+L448/100)</f>
        <v>0</v>
      </c>
      <c r="N448" s="229">
        <v>0</v>
      </c>
      <c r="O448" s="229">
        <f>ROUND(E448*N448,2)</f>
        <v>0</v>
      </c>
      <c r="P448" s="229">
        <v>0</v>
      </c>
      <c r="Q448" s="229">
        <f>ROUND(E448*P448,2)</f>
        <v>0</v>
      </c>
      <c r="R448" s="229"/>
      <c r="S448" s="229" t="s">
        <v>197</v>
      </c>
      <c r="T448" s="229" t="s">
        <v>198</v>
      </c>
      <c r="U448" s="229">
        <v>0</v>
      </c>
      <c r="V448" s="229">
        <f>ROUND(E448*U448,2)</f>
        <v>0</v>
      </c>
      <c r="W448" s="229"/>
      <c r="X448" s="229" t="s">
        <v>143</v>
      </c>
      <c r="Y448" s="209"/>
      <c r="Z448" s="209"/>
      <c r="AA448" s="209"/>
      <c r="AB448" s="209"/>
      <c r="AC448" s="209"/>
      <c r="AD448" s="209"/>
      <c r="AE448" s="209"/>
      <c r="AF448" s="209"/>
      <c r="AG448" s="209" t="s">
        <v>242</v>
      </c>
      <c r="AH448" s="209"/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ht="33.75" outlineLevel="1" x14ac:dyDescent="0.2">
      <c r="A449" s="246">
        <v>120</v>
      </c>
      <c r="B449" s="247" t="s">
        <v>689</v>
      </c>
      <c r="C449" s="256" t="s">
        <v>690</v>
      </c>
      <c r="D449" s="248" t="s">
        <v>654</v>
      </c>
      <c r="E449" s="249">
        <v>2</v>
      </c>
      <c r="F449" s="250"/>
      <c r="G449" s="251">
        <f>ROUND(E449*F449,2)</f>
        <v>0</v>
      </c>
      <c r="H449" s="230"/>
      <c r="I449" s="229">
        <f>ROUND(E449*H449,2)</f>
        <v>0</v>
      </c>
      <c r="J449" s="230"/>
      <c r="K449" s="229">
        <f>ROUND(E449*J449,2)</f>
        <v>0</v>
      </c>
      <c r="L449" s="229">
        <v>21</v>
      </c>
      <c r="M449" s="229">
        <f>G449*(1+L449/100)</f>
        <v>0</v>
      </c>
      <c r="N449" s="229">
        <v>0</v>
      </c>
      <c r="O449" s="229">
        <f>ROUND(E449*N449,2)</f>
        <v>0</v>
      </c>
      <c r="P449" s="229">
        <v>0</v>
      </c>
      <c r="Q449" s="229">
        <f>ROUND(E449*P449,2)</f>
        <v>0</v>
      </c>
      <c r="R449" s="229"/>
      <c r="S449" s="229" t="s">
        <v>197</v>
      </c>
      <c r="T449" s="229" t="s">
        <v>198</v>
      </c>
      <c r="U449" s="229">
        <v>0</v>
      </c>
      <c r="V449" s="229">
        <f>ROUND(E449*U449,2)</f>
        <v>0</v>
      </c>
      <c r="W449" s="229"/>
      <c r="X449" s="229" t="s">
        <v>143</v>
      </c>
      <c r="Y449" s="209"/>
      <c r="Z449" s="209"/>
      <c r="AA449" s="209"/>
      <c r="AB449" s="209"/>
      <c r="AC449" s="209"/>
      <c r="AD449" s="209"/>
      <c r="AE449" s="209"/>
      <c r="AF449" s="209"/>
      <c r="AG449" s="209" t="s">
        <v>242</v>
      </c>
      <c r="AH449" s="209"/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ht="33.75" outlineLevel="1" x14ac:dyDescent="0.2">
      <c r="A450" s="240">
        <v>121</v>
      </c>
      <c r="B450" s="241" t="s">
        <v>691</v>
      </c>
      <c r="C450" s="254" t="s">
        <v>661</v>
      </c>
      <c r="D450" s="242" t="s">
        <v>654</v>
      </c>
      <c r="E450" s="243">
        <v>1</v>
      </c>
      <c r="F450" s="244"/>
      <c r="G450" s="245">
        <f>ROUND(E450*F450,2)</f>
        <v>0</v>
      </c>
      <c r="H450" s="230"/>
      <c r="I450" s="229">
        <f>ROUND(E450*H450,2)</f>
        <v>0</v>
      </c>
      <c r="J450" s="230"/>
      <c r="K450" s="229">
        <f>ROUND(E450*J450,2)</f>
        <v>0</v>
      </c>
      <c r="L450" s="229">
        <v>21</v>
      </c>
      <c r="M450" s="229">
        <f>G450*(1+L450/100)</f>
        <v>0</v>
      </c>
      <c r="N450" s="229">
        <v>0</v>
      </c>
      <c r="O450" s="229">
        <f>ROUND(E450*N450,2)</f>
        <v>0</v>
      </c>
      <c r="P450" s="229">
        <v>0</v>
      </c>
      <c r="Q450" s="229">
        <f>ROUND(E450*P450,2)</f>
        <v>0</v>
      </c>
      <c r="R450" s="229"/>
      <c r="S450" s="229" t="s">
        <v>197</v>
      </c>
      <c r="T450" s="229" t="s">
        <v>198</v>
      </c>
      <c r="U450" s="229">
        <v>0</v>
      </c>
      <c r="V450" s="229">
        <f>ROUND(E450*U450,2)</f>
        <v>0</v>
      </c>
      <c r="W450" s="229"/>
      <c r="X450" s="229" t="s">
        <v>143</v>
      </c>
      <c r="Y450" s="209"/>
      <c r="Z450" s="209"/>
      <c r="AA450" s="209"/>
      <c r="AB450" s="209"/>
      <c r="AC450" s="209"/>
      <c r="AD450" s="209"/>
      <c r="AE450" s="209"/>
      <c r="AF450" s="209"/>
      <c r="AG450" s="209" t="s">
        <v>242</v>
      </c>
      <c r="AH450" s="209"/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1" x14ac:dyDescent="0.2">
      <c r="A451" s="226">
        <v>122</v>
      </c>
      <c r="B451" s="227" t="s">
        <v>692</v>
      </c>
      <c r="C451" s="265" t="s">
        <v>693</v>
      </c>
      <c r="D451" s="228" t="s">
        <v>0</v>
      </c>
      <c r="E451" s="264"/>
      <c r="F451" s="230"/>
      <c r="G451" s="229">
        <f>ROUND(E451*F451,2)</f>
        <v>0</v>
      </c>
      <c r="H451" s="230"/>
      <c r="I451" s="229">
        <f>ROUND(E451*H451,2)</f>
        <v>0</v>
      </c>
      <c r="J451" s="230"/>
      <c r="K451" s="229">
        <f>ROUND(E451*J451,2)</f>
        <v>0</v>
      </c>
      <c r="L451" s="229">
        <v>21</v>
      </c>
      <c r="M451" s="229">
        <f>G451*(1+L451/100)</f>
        <v>0</v>
      </c>
      <c r="N451" s="229">
        <v>0</v>
      </c>
      <c r="O451" s="229">
        <f>ROUND(E451*N451,2)</f>
        <v>0</v>
      </c>
      <c r="P451" s="229">
        <v>0</v>
      </c>
      <c r="Q451" s="229">
        <f>ROUND(E451*P451,2)</f>
        <v>0</v>
      </c>
      <c r="R451" s="229"/>
      <c r="S451" s="229" t="s">
        <v>141</v>
      </c>
      <c r="T451" s="229" t="s">
        <v>142</v>
      </c>
      <c r="U451" s="229">
        <v>0</v>
      </c>
      <c r="V451" s="229">
        <f>ROUND(E451*U451,2)</f>
        <v>0</v>
      </c>
      <c r="W451" s="229"/>
      <c r="X451" s="229" t="s">
        <v>249</v>
      </c>
      <c r="Y451" s="209"/>
      <c r="Z451" s="209"/>
      <c r="AA451" s="209"/>
      <c r="AB451" s="209"/>
      <c r="AC451" s="209"/>
      <c r="AD451" s="209"/>
      <c r="AE451" s="209"/>
      <c r="AF451" s="209"/>
      <c r="AG451" s="209" t="s">
        <v>250</v>
      </c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x14ac:dyDescent="0.2">
      <c r="A452" s="234" t="s">
        <v>136</v>
      </c>
      <c r="B452" s="235" t="s">
        <v>91</v>
      </c>
      <c r="C452" s="253" t="s">
        <v>92</v>
      </c>
      <c r="D452" s="236"/>
      <c r="E452" s="237"/>
      <c r="F452" s="238"/>
      <c r="G452" s="239">
        <f>SUMIF(AG453:AG497,"&lt;&gt;NOR",G453:G497)</f>
        <v>0</v>
      </c>
      <c r="H452" s="233"/>
      <c r="I452" s="233">
        <f>SUM(I453:I497)</f>
        <v>0</v>
      </c>
      <c r="J452" s="233"/>
      <c r="K452" s="233">
        <f>SUM(K453:K497)</f>
        <v>0</v>
      </c>
      <c r="L452" s="233"/>
      <c r="M452" s="233">
        <f>SUM(M453:M497)</f>
        <v>0</v>
      </c>
      <c r="N452" s="233"/>
      <c r="O452" s="233">
        <f>SUM(O453:O497)</f>
        <v>5.4399999999999995</v>
      </c>
      <c r="P452" s="233"/>
      <c r="Q452" s="233">
        <f>SUM(Q453:Q497)</f>
        <v>0.06</v>
      </c>
      <c r="R452" s="233"/>
      <c r="S452" s="233"/>
      <c r="T452" s="233"/>
      <c r="U452" s="233"/>
      <c r="V452" s="233">
        <f>SUM(V453:V497)</f>
        <v>792.06999999999994</v>
      </c>
      <c r="W452" s="233"/>
      <c r="X452" s="233"/>
      <c r="AG452" t="s">
        <v>137</v>
      </c>
    </row>
    <row r="453" spans="1:60" outlineLevel="1" x14ac:dyDescent="0.2">
      <c r="A453" s="240">
        <v>123</v>
      </c>
      <c r="B453" s="241" t="s">
        <v>240</v>
      </c>
      <c r="C453" s="254" t="s">
        <v>241</v>
      </c>
      <c r="D453" s="242" t="s">
        <v>140</v>
      </c>
      <c r="E453" s="243">
        <v>11.83</v>
      </c>
      <c r="F453" s="244"/>
      <c r="G453" s="245">
        <f>ROUND(E453*F453,2)</f>
        <v>0</v>
      </c>
      <c r="H453" s="230"/>
      <c r="I453" s="229">
        <f>ROUND(E453*H453,2)</f>
        <v>0</v>
      </c>
      <c r="J453" s="230"/>
      <c r="K453" s="229">
        <f>ROUND(E453*J453,2)</f>
        <v>0</v>
      </c>
      <c r="L453" s="229">
        <v>21</v>
      </c>
      <c r="M453" s="229">
        <f>G453*(1+L453/100)</f>
        <v>0</v>
      </c>
      <c r="N453" s="229">
        <v>4.0000000000000003E-5</v>
      </c>
      <c r="O453" s="229">
        <f>ROUND(E453*N453,2)</f>
        <v>0</v>
      </c>
      <c r="P453" s="229">
        <v>0</v>
      </c>
      <c r="Q453" s="229">
        <f>ROUND(E453*P453,2)</f>
        <v>0</v>
      </c>
      <c r="R453" s="229"/>
      <c r="S453" s="229" t="s">
        <v>141</v>
      </c>
      <c r="T453" s="229" t="s">
        <v>142</v>
      </c>
      <c r="U453" s="229">
        <v>1.133</v>
      </c>
      <c r="V453" s="229">
        <f>ROUND(E453*U453,2)</f>
        <v>13.4</v>
      </c>
      <c r="W453" s="229"/>
      <c r="X453" s="229" t="s">
        <v>143</v>
      </c>
      <c r="Y453" s="209"/>
      <c r="Z453" s="209"/>
      <c r="AA453" s="209"/>
      <c r="AB453" s="209"/>
      <c r="AC453" s="209"/>
      <c r="AD453" s="209"/>
      <c r="AE453" s="209"/>
      <c r="AF453" s="209"/>
      <c r="AG453" s="209" t="s">
        <v>242</v>
      </c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outlineLevel="1" x14ac:dyDescent="0.2">
      <c r="A454" s="226"/>
      <c r="B454" s="227"/>
      <c r="C454" s="255" t="s">
        <v>694</v>
      </c>
      <c r="D454" s="231"/>
      <c r="E454" s="232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09"/>
      <c r="Z454" s="209"/>
      <c r="AA454" s="209"/>
      <c r="AB454" s="209"/>
      <c r="AC454" s="209"/>
      <c r="AD454" s="209"/>
      <c r="AE454" s="209"/>
      <c r="AF454" s="209"/>
      <c r="AG454" s="209" t="s">
        <v>146</v>
      </c>
      <c r="AH454" s="209">
        <v>0</v>
      </c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outlineLevel="1" x14ac:dyDescent="0.2">
      <c r="A455" s="226"/>
      <c r="B455" s="227"/>
      <c r="C455" s="255" t="s">
        <v>695</v>
      </c>
      <c r="D455" s="231"/>
      <c r="E455" s="232">
        <v>11.83</v>
      </c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09"/>
      <c r="Z455" s="209"/>
      <c r="AA455" s="209"/>
      <c r="AB455" s="209"/>
      <c r="AC455" s="209"/>
      <c r="AD455" s="209"/>
      <c r="AE455" s="209"/>
      <c r="AF455" s="209"/>
      <c r="AG455" s="209" t="s">
        <v>146</v>
      </c>
      <c r="AH455" s="209">
        <v>0</v>
      </c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outlineLevel="1" x14ac:dyDescent="0.2">
      <c r="A456" s="240">
        <v>124</v>
      </c>
      <c r="B456" s="241" t="s">
        <v>245</v>
      </c>
      <c r="C456" s="254" t="s">
        <v>696</v>
      </c>
      <c r="D456" s="242" t="s">
        <v>140</v>
      </c>
      <c r="E456" s="243">
        <v>11.83</v>
      </c>
      <c r="F456" s="244"/>
      <c r="G456" s="245">
        <f>ROUND(E456*F456,2)</f>
        <v>0</v>
      </c>
      <c r="H456" s="230"/>
      <c r="I456" s="229">
        <f>ROUND(E456*H456,2)</f>
        <v>0</v>
      </c>
      <c r="J456" s="230"/>
      <c r="K456" s="229">
        <f>ROUND(E456*J456,2)</f>
        <v>0</v>
      </c>
      <c r="L456" s="229">
        <v>21</v>
      </c>
      <c r="M456" s="229">
        <f>G456*(1+L456/100)</f>
        <v>0</v>
      </c>
      <c r="N456" s="229">
        <v>0</v>
      </c>
      <c r="O456" s="229">
        <f>ROUND(E456*N456,2)</f>
        <v>0</v>
      </c>
      <c r="P456" s="229">
        <v>5.0000000000000001E-3</v>
      </c>
      <c r="Q456" s="229">
        <f>ROUND(E456*P456,2)</f>
        <v>0.06</v>
      </c>
      <c r="R456" s="229"/>
      <c r="S456" s="229" t="s">
        <v>141</v>
      </c>
      <c r="T456" s="229" t="s">
        <v>142</v>
      </c>
      <c r="U456" s="229">
        <v>0.51</v>
      </c>
      <c r="V456" s="229">
        <f>ROUND(E456*U456,2)</f>
        <v>6.03</v>
      </c>
      <c r="W456" s="229"/>
      <c r="X456" s="229" t="s">
        <v>143</v>
      </c>
      <c r="Y456" s="209"/>
      <c r="Z456" s="209"/>
      <c r="AA456" s="209"/>
      <c r="AB456" s="209"/>
      <c r="AC456" s="209"/>
      <c r="AD456" s="209"/>
      <c r="AE456" s="209"/>
      <c r="AF456" s="209"/>
      <c r="AG456" s="209" t="s">
        <v>242</v>
      </c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outlineLevel="1" x14ac:dyDescent="0.2">
      <c r="A457" s="226"/>
      <c r="B457" s="227"/>
      <c r="C457" s="255" t="s">
        <v>694</v>
      </c>
      <c r="D457" s="231"/>
      <c r="E457" s="232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09"/>
      <c r="Z457" s="209"/>
      <c r="AA457" s="209"/>
      <c r="AB457" s="209"/>
      <c r="AC457" s="209"/>
      <c r="AD457" s="209"/>
      <c r="AE457" s="209"/>
      <c r="AF457" s="209"/>
      <c r="AG457" s="209" t="s">
        <v>146</v>
      </c>
      <c r="AH457" s="209">
        <v>0</v>
      </c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outlineLevel="1" x14ac:dyDescent="0.2">
      <c r="A458" s="226"/>
      <c r="B458" s="227"/>
      <c r="C458" s="255" t="s">
        <v>695</v>
      </c>
      <c r="D458" s="231"/>
      <c r="E458" s="232">
        <v>11.83</v>
      </c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09"/>
      <c r="Z458" s="209"/>
      <c r="AA458" s="209"/>
      <c r="AB458" s="209"/>
      <c r="AC458" s="209"/>
      <c r="AD458" s="209"/>
      <c r="AE458" s="209"/>
      <c r="AF458" s="209"/>
      <c r="AG458" s="209" t="s">
        <v>146</v>
      </c>
      <c r="AH458" s="209">
        <v>0</v>
      </c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ht="33.75" outlineLevel="1" x14ac:dyDescent="0.2">
      <c r="A459" s="246">
        <v>125</v>
      </c>
      <c r="B459" s="247" t="s">
        <v>697</v>
      </c>
      <c r="C459" s="256" t="s">
        <v>698</v>
      </c>
      <c r="D459" s="248" t="s">
        <v>654</v>
      </c>
      <c r="E459" s="249">
        <v>5</v>
      </c>
      <c r="F459" s="250"/>
      <c r="G459" s="251">
        <f>ROUND(E459*F459,2)</f>
        <v>0</v>
      </c>
      <c r="H459" s="230"/>
      <c r="I459" s="229">
        <f>ROUND(E459*H459,2)</f>
        <v>0</v>
      </c>
      <c r="J459" s="230"/>
      <c r="K459" s="229">
        <f>ROUND(E459*J459,2)</f>
        <v>0</v>
      </c>
      <c r="L459" s="229">
        <v>21</v>
      </c>
      <c r="M459" s="229">
        <f>G459*(1+L459/100)</f>
        <v>0</v>
      </c>
      <c r="N459" s="229">
        <v>0</v>
      </c>
      <c r="O459" s="229">
        <f>ROUND(E459*N459,2)</f>
        <v>0</v>
      </c>
      <c r="P459" s="229">
        <v>0</v>
      </c>
      <c r="Q459" s="229">
        <f>ROUND(E459*P459,2)</f>
        <v>0</v>
      </c>
      <c r="R459" s="229"/>
      <c r="S459" s="229" t="s">
        <v>197</v>
      </c>
      <c r="T459" s="229" t="s">
        <v>198</v>
      </c>
      <c r="U459" s="229">
        <v>0</v>
      </c>
      <c r="V459" s="229">
        <f>ROUND(E459*U459,2)</f>
        <v>0</v>
      </c>
      <c r="W459" s="229"/>
      <c r="X459" s="229" t="s">
        <v>143</v>
      </c>
      <c r="Y459" s="209"/>
      <c r="Z459" s="209"/>
      <c r="AA459" s="209"/>
      <c r="AB459" s="209"/>
      <c r="AC459" s="209"/>
      <c r="AD459" s="209"/>
      <c r="AE459" s="209"/>
      <c r="AF459" s="209"/>
      <c r="AG459" s="209" t="s">
        <v>242</v>
      </c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ht="33.75" outlineLevel="1" x14ac:dyDescent="0.2">
      <c r="A460" s="246">
        <v>126</v>
      </c>
      <c r="B460" s="247" t="s">
        <v>699</v>
      </c>
      <c r="C460" s="256" t="s">
        <v>700</v>
      </c>
      <c r="D460" s="248" t="s">
        <v>654</v>
      </c>
      <c r="E460" s="249">
        <v>1</v>
      </c>
      <c r="F460" s="250"/>
      <c r="G460" s="251">
        <f>ROUND(E460*F460,2)</f>
        <v>0</v>
      </c>
      <c r="H460" s="230"/>
      <c r="I460" s="229">
        <f>ROUND(E460*H460,2)</f>
        <v>0</v>
      </c>
      <c r="J460" s="230"/>
      <c r="K460" s="229">
        <f>ROUND(E460*J460,2)</f>
        <v>0</v>
      </c>
      <c r="L460" s="229">
        <v>21</v>
      </c>
      <c r="M460" s="229">
        <f>G460*(1+L460/100)</f>
        <v>0</v>
      </c>
      <c r="N460" s="229">
        <v>0</v>
      </c>
      <c r="O460" s="229">
        <f>ROUND(E460*N460,2)</f>
        <v>0</v>
      </c>
      <c r="P460" s="229">
        <v>0</v>
      </c>
      <c r="Q460" s="229">
        <f>ROUND(E460*P460,2)</f>
        <v>0</v>
      </c>
      <c r="R460" s="229"/>
      <c r="S460" s="229" t="s">
        <v>197</v>
      </c>
      <c r="T460" s="229" t="s">
        <v>198</v>
      </c>
      <c r="U460" s="229">
        <v>0</v>
      </c>
      <c r="V460" s="229">
        <f>ROUND(E460*U460,2)</f>
        <v>0</v>
      </c>
      <c r="W460" s="229"/>
      <c r="X460" s="229" t="s">
        <v>143</v>
      </c>
      <c r="Y460" s="209"/>
      <c r="Z460" s="209"/>
      <c r="AA460" s="209"/>
      <c r="AB460" s="209"/>
      <c r="AC460" s="209"/>
      <c r="AD460" s="209"/>
      <c r="AE460" s="209"/>
      <c r="AF460" s="209"/>
      <c r="AG460" s="209" t="s">
        <v>242</v>
      </c>
      <c r="AH460" s="209"/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ht="33.75" outlineLevel="1" x14ac:dyDescent="0.2">
      <c r="A461" s="246">
        <v>127</v>
      </c>
      <c r="B461" s="247" t="s">
        <v>701</v>
      </c>
      <c r="C461" s="256" t="s">
        <v>702</v>
      </c>
      <c r="D461" s="248" t="s">
        <v>654</v>
      </c>
      <c r="E461" s="249">
        <v>1</v>
      </c>
      <c r="F461" s="250"/>
      <c r="G461" s="251">
        <f>ROUND(E461*F461,2)</f>
        <v>0</v>
      </c>
      <c r="H461" s="230"/>
      <c r="I461" s="229">
        <f>ROUND(E461*H461,2)</f>
        <v>0</v>
      </c>
      <c r="J461" s="230"/>
      <c r="K461" s="229">
        <f>ROUND(E461*J461,2)</f>
        <v>0</v>
      </c>
      <c r="L461" s="229">
        <v>21</v>
      </c>
      <c r="M461" s="229">
        <f>G461*(1+L461/100)</f>
        <v>0</v>
      </c>
      <c r="N461" s="229">
        <v>0</v>
      </c>
      <c r="O461" s="229">
        <f>ROUND(E461*N461,2)</f>
        <v>0</v>
      </c>
      <c r="P461" s="229">
        <v>0</v>
      </c>
      <c r="Q461" s="229">
        <f>ROUND(E461*P461,2)</f>
        <v>0</v>
      </c>
      <c r="R461" s="229"/>
      <c r="S461" s="229" t="s">
        <v>197</v>
      </c>
      <c r="T461" s="229" t="s">
        <v>198</v>
      </c>
      <c r="U461" s="229">
        <v>0</v>
      </c>
      <c r="V461" s="229">
        <f>ROUND(E461*U461,2)</f>
        <v>0</v>
      </c>
      <c r="W461" s="229"/>
      <c r="X461" s="229" t="s">
        <v>143</v>
      </c>
      <c r="Y461" s="209"/>
      <c r="Z461" s="209"/>
      <c r="AA461" s="209"/>
      <c r="AB461" s="209"/>
      <c r="AC461" s="209"/>
      <c r="AD461" s="209"/>
      <c r="AE461" s="209"/>
      <c r="AF461" s="209"/>
      <c r="AG461" s="209" t="s">
        <v>242</v>
      </c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 ht="33.75" outlineLevel="1" x14ac:dyDescent="0.2">
      <c r="A462" s="246">
        <v>128</v>
      </c>
      <c r="B462" s="247" t="s">
        <v>703</v>
      </c>
      <c r="C462" s="256" t="s">
        <v>704</v>
      </c>
      <c r="D462" s="248" t="s">
        <v>654</v>
      </c>
      <c r="E462" s="249">
        <v>1</v>
      </c>
      <c r="F462" s="250"/>
      <c r="G462" s="251">
        <f>ROUND(E462*F462,2)</f>
        <v>0</v>
      </c>
      <c r="H462" s="230"/>
      <c r="I462" s="229">
        <f>ROUND(E462*H462,2)</f>
        <v>0</v>
      </c>
      <c r="J462" s="230"/>
      <c r="K462" s="229">
        <f>ROUND(E462*J462,2)</f>
        <v>0</v>
      </c>
      <c r="L462" s="229">
        <v>21</v>
      </c>
      <c r="M462" s="229">
        <f>G462*(1+L462/100)</f>
        <v>0</v>
      </c>
      <c r="N462" s="229">
        <v>0</v>
      </c>
      <c r="O462" s="229">
        <f>ROUND(E462*N462,2)</f>
        <v>0</v>
      </c>
      <c r="P462" s="229">
        <v>0</v>
      </c>
      <c r="Q462" s="229">
        <f>ROUND(E462*P462,2)</f>
        <v>0</v>
      </c>
      <c r="R462" s="229"/>
      <c r="S462" s="229" t="s">
        <v>197</v>
      </c>
      <c r="T462" s="229" t="s">
        <v>198</v>
      </c>
      <c r="U462" s="229">
        <v>0</v>
      </c>
      <c r="V462" s="229">
        <f>ROUND(E462*U462,2)</f>
        <v>0</v>
      </c>
      <c r="W462" s="229"/>
      <c r="X462" s="229" t="s">
        <v>143</v>
      </c>
      <c r="Y462" s="209"/>
      <c r="Z462" s="209"/>
      <c r="AA462" s="209"/>
      <c r="AB462" s="209"/>
      <c r="AC462" s="209"/>
      <c r="AD462" s="209"/>
      <c r="AE462" s="209"/>
      <c r="AF462" s="209"/>
      <c r="AG462" s="209" t="s">
        <v>242</v>
      </c>
      <c r="AH462" s="209"/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09"/>
      <c r="BB462" s="209"/>
      <c r="BC462" s="209"/>
      <c r="BD462" s="209"/>
      <c r="BE462" s="209"/>
      <c r="BF462" s="209"/>
      <c r="BG462" s="209"/>
      <c r="BH462" s="209"/>
    </row>
    <row r="463" spans="1:60" ht="33.75" outlineLevel="1" x14ac:dyDescent="0.2">
      <c r="A463" s="246">
        <v>129</v>
      </c>
      <c r="B463" s="247" t="s">
        <v>705</v>
      </c>
      <c r="C463" s="256" t="s">
        <v>706</v>
      </c>
      <c r="D463" s="248" t="s">
        <v>654</v>
      </c>
      <c r="E463" s="249">
        <v>1</v>
      </c>
      <c r="F463" s="250"/>
      <c r="G463" s="251">
        <f>ROUND(E463*F463,2)</f>
        <v>0</v>
      </c>
      <c r="H463" s="230"/>
      <c r="I463" s="229">
        <f>ROUND(E463*H463,2)</f>
        <v>0</v>
      </c>
      <c r="J463" s="230"/>
      <c r="K463" s="229">
        <f>ROUND(E463*J463,2)</f>
        <v>0</v>
      </c>
      <c r="L463" s="229">
        <v>21</v>
      </c>
      <c r="M463" s="229">
        <f>G463*(1+L463/100)</f>
        <v>0</v>
      </c>
      <c r="N463" s="229">
        <v>0</v>
      </c>
      <c r="O463" s="229">
        <f>ROUND(E463*N463,2)</f>
        <v>0</v>
      </c>
      <c r="P463" s="229">
        <v>0</v>
      </c>
      <c r="Q463" s="229">
        <f>ROUND(E463*P463,2)</f>
        <v>0</v>
      </c>
      <c r="R463" s="229"/>
      <c r="S463" s="229" t="s">
        <v>197</v>
      </c>
      <c r="T463" s="229" t="s">
        <v>198</v>
      </c>
      <c r="U463" s="229">
        <v>0</v>
      </c>
      <c r="V463" s="229">
        <f>ROUND(E463*U463,2)</f>
        <v>0</v>
      </c>
      <c r="W463" s="229"/>
      <c r="X463" s="229" t="s">
        <v>143</v>
      </c>
      <c r="Y463" s="209"/>
      <c r="Z463" s="209"/>
      <c r="AA463" s="209"/>
      <c r="AB463" s="209"/>
      <c r="AC463" s="209"/>
      <c r="AD463" s="209"/>
      <c r="AE463" s="209"/>
      <c r="AF463" s="209"/>
      <c r="AG463" s="209" t="s">
        <v>242</v>
      </c>
      <c r="AH463" s="209"/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ht="33.75" outlineLevel="1" x14ac:dyDescent="0.2">
      <c r="A464" s="246">
        <v>130</v>
      </c>
      <c r="B464" s="247" t="s">
        <v>707</v>
      </c>
      <c r="C464" s="256" t="s">
        <v>708</v>
      </c>
      <c r="D464" s="248" t="s">
        <v>654</v>
      </c>
      <c r="E464" s="249">
        <v>2</v>
      </c>
      <c r="F464" s="250"/>
      <c r="G464" s="251">
        <f>ROUND(E464*F464,2)</f>
        <v>0</v>
      </c>
      <c r="H464" s="230"/>
      <c r="I464" s="229">
        <f>ROUND(E464*H464,2)</f>
        <v>0</v>
      </c>
      <c r="J464" s="230"/>
      <c r="K464" s="229">
        <f>ROUND(E464*J464,2)</f>
        <v>0</v>
      </c>
      <c r="L464" s="229">
        <v>21</v>
      </c>
      <c r="M464" s="229">
        <f>G464*(1+L464/100)</f>
        <v>0</v>
      </c>
      <c r="N464" s="229">
        <v>0</v>
      </c>
      <c r="O464" s="229">
        <f>ROUND(E464*N464,2)</f>
        <v>0</v>
      </c>
      <c r="P464" s="229">
        <v>0</v>
      </c>
      <c r="Q464" s="229">
        <f>ROUND(E464*P464,2)</f>
        <v>0</v>
      </c>
      <c r="R464" s="229"/>
      <c r="S464" s="229" t="s">
        <v>197</v>
      </c>
      <c r="T464" s="229" t="s">
        <v>198</v>
      </c>
      <c r="U464" s="229">
        <v>0</v>
      </c>
      <c r="V464" s="229">
        <f>ROUND(E464*U464,2)</f>
        <v>0</v>
      </c>
      <c r="W464" s="229"/>
      <c r="X464" s="229" t="s">
        <v>143</v>
      </c>
      <c r="Y464" s="209"/>
      <c r="Z464" s="209"/>
      <c r="AA464" s="209"/>
      <c r="AB464" s="209"/>
      <c r="AC464" s="209"/>
      <c r="AD464" s="209"/>
      <c r="AE464" s="209"/>
      <c r="AF464" s="209"/>
      <c r="AG464" s="209" t="s">
        <v>242</v>
      </c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</row>
    <row r="465" spans="1:60" ht="22.5" outlineLevel="1" x14ac:dyDescent="0.2">
      <c r="A465" s="246">
        <v>131</v>
      </c>
      <c r="B465" s="247" t="s">
        <v>709</v>
      </c>
      <c r="C465" s="256" t="s">
        <v>710</v>
      </c>
      <c r="D465" s="248" t="s">
        <v>654</v>
      </c>
      <c r="E465" s="249">
        <v>2</v>
      </c>
      <c r="F465" s="250"/>
      <c r="G465" s="251">
        <f>ROUND(E465*F465,2)</f>
        <v>0</v>
      </c>
      <c r="H465" s="230"/>
      <c r="I465" s="229">
        <f>ROUND(E465*H465,2)</f>
        <v>0</v>
      </c>
      <c r="J465" s="230"/>
      <c r="K465" s="229">
        <f>ROUND(E465*J465,2)</f>
        <v>0</v>
      </c>
      <c r="L465" s="229">
        <v>21</v>
      </c>
      <c r="M465" s="229">
        <f>G465*(1+L465/100)</f>
        <v>0</v>
      </c>
      <c r="N465" s="229">
        <v>0</v>
      </c>
      <c r="O465" s="229">
        <f>ROUND(E465*N465,2)</f>
        <v>0</v>
      </c>
      <c r="P465" s="229">
        <v>0</v>
      </c>
      <c r="Q465" s="229">
        <f>ROUND(E465*P465,2)</f>
        <v>0</v>
      </c>
      <c r="R465" s="229"/>
      <c r="S465" s="229" t="s">
        <v>197</v>
      </c>
      <c r="T465" s="229" t="s">
        <v>198</v>
      </c>
      <c r="U465" s="229">
        <v>0</v>
      </c>
      <c r="V465" s="229">
        <f>ROUND(E465*U465,2)</f>
        <v>0</v>
      </c>
      <c r="W465" s="229"/>
      <c r="X465" s="229" t="s">
        <v>143</v>
      </c>
      <c r="Y465" s="209"/>
      <c r="Z465" s="209"/>
      <c r="AA465" s="209"/>
      <c r="AB465" s="209"/>
      <c r="AC465" s="209"/>
      <c r="AD465" s="209"/>
      <c r="AE465" s="209"/>
      <c r="AF465" s="209"/>
      <c r="AG465" s="209" t="s">
        <v>242</v>
      </c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ht="22.5" outlineLevel="1" x14ac:dyDescent="0.2">
      <c r="A466" s="246">
        <v>132</v>
      </c>
      <c r="B466" s="247" t="s">
        <v>711</v>
      </c>
      <c r="C466" s="256" t="s">
        <v>712</v>
      </c>
      <c r="D466" s="248" t="s">
        <v>654</v>
      </c>
      <c r="E466" s="249">
        <v>2</v>
      </c>
      <c r="F466" s="250"/>
      <c r="G466" s="251">
        <f>ROUND(E466*F466,2)</f>
        <v>0</v>
      </c>
      <c r="H466" s="230"/>
      <c r="I466" s="229">
        <f>ROUND(E466*H466,2)</f>
        <v>0</v>
      </c>
      <c r="J466" s="230"/>
      <c r="K466" s="229">
        <f>ROUND(E466*J466,2)</f>
        <v>0</v>
      </c>
      <c r="L466" s="229">
        <v>21</v>
      </c>
      <c r="M466" s="229">
        <f>G466*(1+L466/100)</f>
        <v>0</v>
      </c>
      <c r="N466" s="229">
        <v>0</v>
      </c>
      <c r="O466" s="229">
        <f>ROUND(E466*N466,2)</f>
        <v>0</v>
      </c>
      <c r="P466" s="229">
        <v>0</v>
      </c>
      <c r="Q466" s="229">
        <f>ROUND(E466*P466,2)</f>
        <v>0</v>
      </c>
      <c r="R466" s="229"/>
      <c r="S466" s="229" t="s">
        <v>197</v>
      </c>
      <c r="T466" s="229" t="s">
        <v>198</v>
      </c>
      <c r="U466" s="229">
        <v>0</v>
      </c>
      <c r="V466" s="229">
        <f>ROUND(E466*U466,2)</f>
        <v>0</v>
      </c>
      <c r="W466" s="229"/>
      <c r="X466" s="229" t="s">
        <v>143</v>
      </c>
      <c r="Y466" s="209"/>
      <c r="Z466" s="209"/>
      <c r="AA466" s="209"/>
      <c r="AB466" s="209"/>
      <c r="AC466" s="209"/>
      <c r="AD466" s="209"/>
      <c r="AE466" s="209"/>
      <c r="AF466" s="209"/>
      <c r="AG466" s="209" t="s">
        <v>242</v>
      </c>
      <c r="AH466" s="209"/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ht="22.5" outlineLevel="1" x14ac:dyDescent="0.2">
      <c r="A467" s="246">
        <v>133</v>
      </c>
      <c r="B467" s="247" t="s">
        <v>713</v>
      </c>
      <c r="C467" s="256" t="s">
        <v>714</v>
      </c>
      <c r="D467" s="248" t="s">
        <v>654</v>
      </c>
      <c r="E467" s="249">
        <v>1</v>
      </c>
      <c r="F467" s="250"/>
      <c r="G467" s="251">
        <f>ROUND(E467*F467,2)</f>
        <v>0</v>
      </c>
      <c r="H467" s="230"/>
      <c r="I467" s="229">
        <f>ROUND(E467*H467,2)</f>
        <v>0</v>
      </c>
      <c r="J467" s="230"/>
      <c r="K467" s="229">
        <f>ROUND(E467*J467,2)</f>
        <v>0</v>
      </c>
      <c r="L467" s="229">
        <v>21</v>
      </c>
      <c r="M467" s="229">
        <f>G467*(1+L467/100)</f>
        <v>0</v>
      </c>
      <c r="N467" s="229">
        <v>0</v>
      </c>
      <c r="O467" s="229">
        <f>ROUND(E467*N467,2)</f>
        <v>0</v>
      </c>
      <c r="P467" s="229">
        <v>0</v>
      </c>
      <c r="Q467" s="229">
        <f>ROUND(E467*P467,2)</f>
        <v>0</v>
      </c>
      <c r="R467" s="229"/>
      <c r="S467" s="229" t="s">
        <v>197</v>
      </c>
      <c r="T467" s="229" t="s">
        <v>198</v>
      </c>
      <c r="U467" s="229">
        <v>0</v>
      </c>
      <c r="V467" s="229">
        <f>ROUND(E467*U467,2)</f>
        <v>0</v>
      </c>
      <c r="W467" s="229"/>
      <c r="X467" s="229" t="s">
        <v>143</v>
      </c>
      <c r="Y467" s="209"/>
      <c r="Z467" s="209"/>
      <c r="AA467" s="209"/>
      <c r="AB467" s="209"/>
      <c r="AC467" s="209"/>
      <c r="AD467" s="209"/>
      <c r="AE467" s="209"/>
      <c r="AF467" s="209"/>
      <c r="AG467" s="209" t="s">
        <v>242</v>
      </c>
      <c r="AH467" s="209"/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</row>
    <row r="468" spans="1:60" ht="22.5" outlineLevel="1" x14ac:dyDescent="0.2">
      <c r="A468" s="246">
        <v>134</v>
      </c>
      <c r="B468" s="247" t="s">
        <v>715</v>
      </c>
      <c r="C468" s="256" t="s">
        <v>716</v>
      </c>
      <c r="D468" s="248" t="s">
        <v>654</v>
      </c>
      <c r="E468" s="249">
        <v>1</v>
      </c>
      <c r="F468" s="250"/>
      <c r="G468" s="251">
        <f>ROUND(E468*F468,2)</f>
        <v>0</v>
      </c>
      <c r="H468" s="230"/>
      <c r="I468" s="229">
        <f>ROUND(E468*H468,2)</f>
        <v>0</v>
      </c>
      <c r="J468" s="230"/>
      <c r="K468" s="229">
        <f>ROUND(E468*J468,2)</f>
        <v>0</v>
      </c>
      <c r="L468" s="229">
        <v>21</v>
      </c>
      <c r="M468" s="229">
        <f>G468*(1+L468/100)</f>
        <v>0</v>
      </c>
      <c r="N468" s="229">
        <v>0</v>
      </c>
      <c r="O468" s="229">
        <f>ROUND(E468*N468,2)</f>
        <v>0</v>
      </c>
      <c r="P468" s="229">
        <v>0</v>
      </c>
      <c r="Q468" s="229">
        <f>ROUND(E468*P468,2)</f>
        <v>0</v>
      </c>
      <c r="R468" s="229"/>
      <c r="S468" s="229" t="s">
        <v>197</v>
      </c>
      <c r="T468" s="229" t="s">
        <v>198</v>
      </c>
      <c r="U468" s="229">
        <v>0</v>
      </c>
      <c r="V468" s="229">
        <f>ROUND(E468*U468,2)</f>
        <v>0</v>
      </c>
      <c r="W468" s="229"/>
      <c r="X468" s="229" t="s">
        <v>143</v>
      </c>
      <c r="Y468" s="209"/>
      <c r="Z468" s="209"/>
      <c r="AA468" s="209"/>
      <c r="AB468" s="209"/>
      <c r="AC468" s="209"/>
      <c r="AD468" s="209"/>
      <c r="AE468" s="209"/>
      <c r="AF468" s="209"/>
      <c r="AG468" s="209" t="s">
        <v>242</v>
      </c>
      <c r="AH468" s="209"/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ht="22.5" outlineLevel="1" x14ac:dyDescent="0.2">
      <c r="A469" s="246">
        <v>135</v>
      </c>
      <c r="B469" s="247" t="s">
        <v>717</v>
      </c>
      <c r="C469" s="256" t="s">
        <v>718</v>
      </c>
      <c r="D469" s="248" t="s">
        <v>654</v>
      </c>
      <c r="E469" s="249">
        <v>1</v>
      </c>
      <c r="F469" s="250"/>
      <c r="G469" s="251">
        <f>ROUND(E469*F469,2)</f>
        <v>0</v>
      </c>
      <c r="H469" s="230"/>
      <c r="I469" s="229">
        <f>ROUND(E469*H469,2)</f>
        <v>0</v>
      </c>
      <c r="J469" s="230"/>
      <c r="K469" s="229">
        <f>ROUND(E469*J469,2)</f>
        <v>0</v>
      </c>
      <c r="L469" s="229">
        <v>21</v>
      </c>
      <c r="M469" s="229">
        <f>G469*(1+L469/100)</f>
        <v>0</v>
      </c>
      <c r="N469" s="229">
        <v>0</v>
      </c>
      <c r="O469" s="229">
        <f>ROUND(E469*N469,2)</f>
        <v>0</v>
      </c>
      <c r="P469" s="229">
        <v>0</v>
      </c>
      <c r="Q469" s="229">
        <f>ROUND(E469*P469,2)</f>
        <v>0</v>
      </c>
      <c r="R469" s="229"/>
      <c r="S469" s="229" t="s">
        <v>197</v>
      </c>
      <c r="T469" s="229" t="s">
        <v>198</v>
      </c>
      <c r="U469" s="229">
        <v>0</v>
      </c>
      <c r="V469" s="229">
        <f>ROUND(E469*U469,2)</f>
        <v>0</v>
      </c>
      <c r="W469" s="229"/>
      <c r="X469" s="229" t="s">
        <v>143</v>
      </c>
      <c r="Y469" s="209"/>
      <c r="Z469" s="209"/>
      <c r="AA469" s="209"/>
      <c r="AB469" s="209"/>
      <c r="AC469" s="209"/>
      <c r="AD469" s="209"/>
      <c r="AE469" s="209"/>
      <c r="AF469" s="209"/>
      <c r="AG469" s="209" t="s">
        <v>242</v>
      </c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ht="22.5" outlineLevel="1" x14ac:dyDescent="0.2">
      <c r="A470" s="246">
        <v>136</v>
      </c>
      <c r="B470" s="247" t="s">
        <v>719</v>
      </c>
      <c r="C470" s="256" t="s">
        <v>720</v>
      </c>
      <c r="D470" s="248" t="s">
        <v>654</v>
      </c>
      <c r="E470" s="249">
        <v>1</v>
      </c>
      <c r="F470" s="250"/>
      <c r="G470" s="251">
        <f>ROUND(E470*F470,2)</f>
        <v>0</v>
      </c>
      <c r="H470" s="230"/>
      <c r="I470" s="229">
        <f>ROUND(E470*H470,2)</f>
        <v>0</v>
      </c>
      <c r="J470" s="230"/>
      <c r="K470" s="229">
        <f>ROUND(E470*J470,2)</f>
        <v>0</v>
      </c>
      <c r="L470" s="229">
        <v>21</v>
      </c>
      <c r="M470" s="229">
        <f>G470*(1+L470/100)</f>
        <v>0</v>
      </c>
      <c r="N470" s="229">
        <v>0</v>
      </c>
      <c r="O470" s="229">
        <f>ROUND(E470*N470,2)</f>
        <v>0</v>
      </c>
      <c r="P470" s="229">
        <v>0</v>
      </c>
      <c r="Q470" s="229">
        <f>ROUND(E470*P470,2)</f>
        <v>0</v>
      </c>
      <c r="R470" s="229"/>
      <c r="S470" s="229" t="s">
        <v>197</v>
      </c>
      <c r="T470" s="229" t="s">
        <v>198</v>
      </c>
      <c r="U470" s="229">
        <v>0</v>
      </c>
      <c r="V470" s="229">
        <f>ROUND(E470*U470,2)</f>
        <v>0</v>
      </c>
      <c r="W470" s="229"/>
      <c r="X470" s="229" t="s">
        <v>143</v>
      </c>
      <c r="Y470" s="209"/>
      <c r="Z470" s="209"/>
      <c r="AA470" s="209"/>
      <c r="AB470" s="209"/>
      <c r="AC470" s="209"/>
      <c r="AD470" s="209"/>
      <c r="AE470" s="209"/>
      <c r="AF470" s="209"/>
      <c r="AG470" s="209" t="s">
        <v>242</v>
      </c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ht="22.5" outlineLevel="1" x14ac:dyDescent="0.2">
      <c r="A471" s="246">
        <v>137</v>
      </c>
      <c r="B471" s="247" t="s">
        <v>721</v>
      </c>
      <c r="C471" s="256" t="s">
        <v>722</v>
      </c>
      <c r="D471" s="248" t="s">
        <v>654</v>
      </c>
      <c r="E471" s="249">
        <v>2</v>
      </c>
      <c r="F471" s="250"/>
      <c r="G471" s="251">
        <f>ROUND(E471*F471,2)</f>
        <v>0</v>
      </c>
      <c r="H471" s="230"/>
      <c r="I471" s="229">
        <f>ROUND(E471*H471,2)</f>
        <v>0</v>
      </c>
      <c r="J471" s="230"/>
      <c r="K471" s="229">
        <f>ROUND(E471*J471,2)</f>
        <v>0</v>
      </c>
      <c r="L471" s="229">
        <v>21</v>
      </c>
      <c r="M471" s="229">
        <f>G471*(1+L471/100)</f>
        <v>0</v>
      </c>
      <c r="N471" s="229">
        <v>0</v>
      </c>
      <c r="O471" s="229">
        <f>ROUND(E471*N471,2)</f>
        <v>0</v>
      </c>
      <c r="P471" s="229">
        <v>0</v>
      </c>
      <c r="Q471" s="229">
        <f>ROUND(E471*P471,2)</f>
        <v>0</v>
      </c>
      <c r="R471" s="229"/>
      <c r="S471" s="229" t="s">
        <v>197</v>
      </c>
      <c r="T471" s="229" t="s">
        <v>198</v>
      </c>
      <c r="U471" s="229">
        <v>0</v>
      </c>
      <c r="V471" s="229">
        <f>ROUND(E471*U471,2)</f>
        <v>0</v>
      </c>
      <c r="W471" s="229"/>
      <c r="X471" s="229" t="s">
        <v>143</v>
      </c>
      <c r="Y471" s="209"/>
      <c r="Z471" s="209"/>
      <c r="AA471" s="209"/>
      <c r="AB471" s="209"/>
      <c r="AC471" s="209"/>
      <c r="AD471" s="209"/>
      <c r="AE471" s="209"/>
      <c r="AF471" s="209"/>
      <c r="AG471" s="209" t="s">
        <v>242</v>
      </c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ht="33.75" outlineLevel="1" x14ac:dyDescent="0.2">
      <c r="A472" s="246">
        <v>138</v>
      </c>
      <c r="B472" s="247" t="s">
        <v>723</v>
      </c>
      <c r="C472" s="256" t="s">
        <v>724</v>
      </c>
      <c r="D472" s="248" t="s">
        <v>654</v>
      </c>
      <c r="E472" s="249">
        <v>1</v>
      </c>
      <c r="F472" s="250"/>
      <c r="G472" s="251">
        <f>ROUND(E472*F472,2)</f>
        <v>0</v>
      </c>
      <c r="H472" s="230"/>
      <c r="I472" s="229">
        <f>ROUND(E472*H472,2)</f>
        <v>0</v>
      </c>
      <c r="J472" s="230"/>
      <c r="K472" s="229">
        <f>ROUND(E472*J472,2)</f>
        <v>0</v>
      </c>
      <c r="L472" s="229">
        <v>21</v>
      </c>
      <c r="M472" s="229">
        <f>G472*(1+L472/100)</f>
        <v>0</v>
      </c>
      <c r="N472" s="229">
        <v>0</v>
      </c>
      <c r="O472" s="229">
        <f>ROUND(E472*N472,2)</f>
        <v>0</v>
      </c>
      <c r="P472" s="229">
        <v>0</v>
      </c>
      <c r="Q472" s="229">
        <f>ROUND(E472*P472,2)</f>
        <v>0</v>
      </c>
      <c r="R472" s="229"/>
      <c r="S472" s="229" t="s">
        <v>197</v>
      </c>
      <c r="T472" s="229" t="s">
        <v>198</v>
      </c>
      <c r="U472" s="229">
        <v>0</v>
      </c>
      <c r="V472" s="229">
        <f>ROUND(E472*U472,2)</f>
        <v>0</v>
      </c>
      <c r="W472" s="229"/>
      <c r="X472" s="229" t="s">
        <v>143</v>
      </c>
      <c r="Y472" s="209"/>
      <c r="Z472" s="209"/>
      <c r="AA472" s="209"/>
      <c r="AB472" s="209"/>
      <c r="AC472" s="209"/>
      <c r="AD472" s="209"/>
      <c r="AE472" s="209"/>
      <c r="AF472" s="209"/>
      <c r="AG472" s="209" t="s">
        <v>242</v>
      </c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ht="22.5" outlineLevel="1" x14ac:dyDescent="0.2">
      <c r="A473" s="246">
        <v>139</v>
      </c>
      <c r="B473" s="247" t="s">
        <v>725</v>
      </c>
      <c r="C473" s="256" t="s">
        <v>726</v>
      </c>
      <c r="D473" s="248" t="s">
        <v>654</v>
      </c>
      <c r="E473" s="249">
        <v>4</v>
      </c>
      <c r="F473" s="250"/>
      <c r="G473" s="251">
        <f>ROUND(E473*F473,2)</f>
        <v>0</v>
      </c>
      <c r="H473" s="230"/>
      <c r="I473" s="229">
        <f>ROUND(E473*H473,2)</f>
        <v>0</v>
      </c>
      <c r="J473" s="230"/>
      <c r="K473" s="229">
        <f>ROUND(E473*J473,2)</f>
        <v>0</v>
      </c>
      <c r="L473" s="229">
        <v>21</v>
      </c>
      <c r="M473" s="229">
        <f>G473*(1+L473/100)</f>
        <v>0</v>
      </c>
      <c r="N473" s="229">
        <v>0</v>
      </c>
      <c r="O473" s="229">
        <f>ROUND(E473*N473,2)</f>
        <v>0</v>
      </c>
      <c r="P473" s="229">
        <v>0</v>
      </c>
      <c r="Q473" s="229">
        <f>ROUND(E473*P473,2)</f>
        <v>0</v>
      </c>
      <c r="R473" s="229"/>
      <c r="S473" s="229" t="s">
        <v>197</v>
      </c>
      <c r="T473" s="229" t="s">
        <v>198</v>
      </c>
      <c r="U473" s="229">
        <v>0</v>
      </c>
      <c r="V473" s="229">
        <f>ROUND(E473*U473,2)</f>
        <v>0</v>
      </c>
      <c r="W473" s="229"/>
      <c r="X473" s="229" t="s">
        <v>143</v>
      </c>
      <c r="Y473" s="209"/>
      <c r="Z473" s="209"/>
      <c r="AA473" s="209"/>
      <c r="AB473" s="209"/>
      <c r="AC473" s="209"/>
      <c r="AD473" s="209"/>
      <c r="AE473" s="209"/>
      <c r="AF473" s="209"/>
      <c r="AG473" s="209" t="s">
        <v>242</v>
      </c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</row>
    <row r="474" spans="1:60" ht="22.5" outlineLevel="1" x14ac:dyDescent="0.2">
      <c r="A474" s="246">
        <v>140</v>
      </c>
      <c r="B474" s="247" t="s">
        <v>727</v>
      </c>
      <c r="C474" s="256" t="s">
        <v>728</v>
      </c>
      <c r="D474" s="248" t="s">
        <v>654</v>
      </c>
      <c r="E474" s="249">
        <v>4</v>
      </c>
      <c r="F474" s="250"/>
      <c r="G474" s="251">
        <f>ROUND(E474*F474,2)</f>
        <v>0</v>
      </c>
      <c r="H474" s="230"/>
      <c r="I474" s="229">
        <f>ROUND(E474*H474,2)</f>
        <v>0</v>
      </c>
      <c r="J474" s="230"/>
      <c r="K474" s="229">
        <f>ROUND(E474*J474,2)</f>
        <v>0</v>
      </c>
      <c r="L474" s="229">
        <v>21</v>
      </c>
      <c r="M474" s="229">
        <f>G474*(1+L474/100)</f>
        <v>0</v>
      </c>
      <c r="N474" s="229">
        <v>0</v>
      </c>
      <c r="O474" s="229">
        <f>ROUND(E474*N474,2)</f>
        <v>0</v>
      </c>
      <c r="P474" s="229">
        <v>0</v>
      </c>
      <c r="Q474" s="229">
        <f>ROUND(E474*P474,2)</f>
        <v>0</v>
      </c>
      <c r="R474" s="229"/>
      <c r="S474" s="229" t="s">
        <v>197</v>
      </c>
      <c r="T474" s="229" t="s">
        <v>198</v>
      </c>
      <c r="U474" s="229">
        <v>0</v>
      </c>
      <c r="V474" s="229">
        <f>ROUND(E474*U474,2)</f>
        <v>0</v>
      </c>
      <c r="W474" s="229"/>
      <c r="X474" s="229" t="s">
        <v>143</v>
      </c>
      <c r="Y474" s="209"/>
      <c r="Z474" s="209"/>
      <c r="AA474" s="209"/>
      <c r="AB474" s="209"/>
      <c r="AC474" s="209"/>
      <c r="AD474" s="209"/>
      <c r="AE474" s="209"/>
      <c r="AF474" s="209"/>
      <c r="AG474" s="209" t="s">
        <v>242</v>
      </c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</row>
    <row r="475" spans="1:60" ht="22.5" outlineLevel="1" x14ac:dyDescent="0.2">
      <c r="A475" s="246">
        <v>141</v>
      </c>
      <c r="B475" s="247" t="s">
        <v>729</v>
      </c>
      <c r="C475" s="256" t="s">
        <v>730</v>
      </c>
      <c r="D475" s="248" t="s">
        <v>654</v>
      </c>
      <c r="E475" s="249">
        <v>1</v>
      </c>
      <c r="F475" s="250"/>
      <c r="G475" s="251">
        <f>ROUND(E475*F475,2)</f>
        <v>0</v>
      </c>
      <c r="H475" s="230"/>
      <c r="I475" s="229">
        <f>ROUND(E475*H475,2)</f>
        <v>0</v>
      </c>
      <c r="J475" s="230"/>
      <c r="K475" s="229">
        <f>ROUND(E475*J475,2)</f>
        <v>0</v>
      </c>
      <c r="L475" s="229">
        <v>21</v>
      </c>
      <c r="M475" s="229">
        <f>G475*(1+L475/100)</f>
        <v>0</v>
      </c>
      <c r="N475" s="229">
        <v>0</v>
      </c>
      <c r="O475" s="229">
        <f>ROUND(E475*N475,2)</f>
        <v>0</v>
      </c>
      <c r="P475" s="229">
        <v>0</v>
      </c>
      <c r="Q475" s="229">
        <f>ROUND(E475*P475,2)</f>
        <v>0</v>
      </c>
      <c r="R475" s="229"/>
      <c r="S475" s="229" t="s">
        <v>197</v>
      </c>
      <c r="T475" s="229" t="s">
        <v>198</v>
      </c>
      <c r="U475" s="229">
        <v>0</v>
      </c>
      <c r="V475" s="229">
        <f>ROUND(E475*U475,2)</f>
        <v>0</v>
      </c>
      <c r="W475" s="229"/>
      <c r="X475" s="229" t="s">
        <v>143</v>
      </c>
      <c r="Y475" s="209"/>
      <c r="Z475" s="209"/>
      <c r="AA475" s="209"/>
      <c r="AB475" s="209"/>
      <c r="AC475" s="209"/>
      <c r="AD475" s="209"/>
      <c r="AE475" s="209"/>
      <c r="AF475" s="209"/>
      <c r="AG475" s="209" t="s">
        <v>242</v>
      </c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 ht="33.75" outlineLevel="1" x14ac:dyDescent="0.2">
      <c r="A476" s="240">
        <v>142</v>
      </c>
      <c r="B476" s="241" t="s">
        <v>731</v>
      </c>
      <c r="C476" s="254" t="s">
        <v>732</v>
      </c>
      <c r="D476" s="242" t="s">
        <v>733</v>
      </c>
      <c r="E476" s="243">
        <v>2329</v>
      </c>
      <c r="F476" s="244"/>
      <c r="G476" s="245">
        <f>ROUND(E476*F476,2)</f>
        <v>0</v>
      </c>
      <c r="H476" s="230"/>
      <c r="I476" s="229">
        <f>ROUND(E476*H476,2)</f>
        <v>0</v>
      </c>
      <c r="J476" s="230"/>
      <c r="K476" s="229">
        <f>ROUND(E476*J476,2)</f>
        <v>0</v>
      </c>
      <c r="L476" s="229">
        <v>21</v>
      </c>
      <c r="M476" s="229">
        <f>G476*(1+L476/100)</f>
        <v>0</v>
      </c>
      <c r="N476" s="229">
        <v>0</v>
      </c>
      <c r="O476" s="229">
        <f>ROUND(E476*N476,2)</f>
        <v>0</v>
      </c>
      <c r="P476" s="229">
        <v>0</v>
      </c>
      <c r="Q476" s="229">
        <f>ROUND(E476*P476,2)</f>
        <v>0</v>
      </c>
      <c r="R476" s="229"/>
      <c r="S476" s="229" t="s">
        <v>197</v>
      </c>
      <c r="T476" s="229" t="s">
        <v>198</v>
      </c>
      <c r="U476" s="229">
        <v>0</v>
      </c>
      <c r="V476" s="229">
        <f>ROUND(E476*U476,2)</f>
        <v>0</v>
      </c>
      <c r="W476" s="229"/>
      <c r="X476" s="229" t="s">
        <v>143</v>
      </c>
      <c r="Y476" s="209"/>
      <c r="Z476" s="209"/>
      <c r="AA476" s="209"/>
      <c r="AB476" s="209"/>
      <c r="AC476" s="209"/>
      <c r="AD476" s="209"/>
      <c r="AE476" s="209"/>
      <c r="AF476" s="209"/>
      <c r="AG476" s="209" t="s">
        <v>242</v>
      </c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</row>
    <row r="477" spans="1:60" outlineLevel="1" x14ac:dyDescent="0.2">
      <c r="A477" s="226"/>
      <c r="B477" s="227"/>
      <c r="C477" s="255" t="s">
        <v>734</v>
      </c>
      <c r="D477" s="231"/>
      <c r="E477" s="232">
        <v>2329</v>
      </c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09"/>
      <c r="Z477" s="209"/>
      <c r="AA477" s="209"/>
      <c r="AB477" s="209"/>
      <c r="AC477" s="209"/>
      <c r="AD477" s="209"/>
      <c r="AE477" s="209"/>
      <c r="AF477" s="209"/>
      <c r="AG477" s="209" t="s">
        <v>146</v>
      </c>
      <c r="AH477" s="209">
        <v>0</v>
      </c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</row>
    <row r="478" spans="1:60" ht="22.5" outlineLevel="1" x14ac:dyDescent="0.2">
      <c r="A478" s="246">
        <v>143</v>
      </c>
      <c r="B478" s="247" t="s">
        <v>735</v>
      </c>
      <c r="C478" s="256" t="s">
        <v>736</v>
      </c>
      <c r="D478" s="248" t="s">
        <v>623</v>
      </c>
      <c r="E478" s="249">
        <v>5</v>
      </c>
      <c r="F478" s="250"/>
      <c r="G478" s="251">
        <f>ROUND(E478*F478,2)</f>
        <v>0</v>
      </c>
      <c r="H478" s="230"/>
      <c r="I478" s="229">
        <f>ROUND(E478*H478,2)</f>
        <v>0</v>
      </c>
      <c r="J478" s="230"/>
      <c r="K478" s="229">
        <f>ROUND(E478*J478,2)</f>
        <v>0</v>
      </c>
      <c r="L478" s="229">
        <v>21</v>
      </c>
      <c r="M478" s="229">
        <f>G478*(1+L478/100)</f>
        <v>0</v>
      </c>
      <c r="N478" s="229">
        <v>0</v>
      </c>
      <c r="O478" s="229">
        <f>ROUND(E478*N478,2)</f>
        <v>0</v>
      </c>
      <c r="P478" s="229">
        <v>0</v>
      </c>
      <c r="Q478" s="229">
        <f>ROUND(E478*P478,2)</f>
        <v>0</v>
      </c>
      <c r="R478" s="229"/>
      <c r="S478" s="229" t="s">
        <v>197</v>
      </c>
      <c r="T478" s="229" t="s">
        <v>198</v>
      </c>
      <c r="U478" s="229">
        <v>0</v>
      </c>
      <c r="V478" s="229">
        <f>ROUND(E478*U478,2)</f>
        <v>0</v>
      </c>
      <c r="W478" s="229"/>
      <c r="X478" s="229" t="s">
        <v>143</v>
      </c>
      <c r="Y478" s="209"/>
      <c r="Z478" s="209"/>
      <c r="AA478" s="209"/>
      <c r="AB478" s="209"/>
      <c r="AC478" s="209"/>
      <c r="AD478" s="209"/>
      <c r="AE478" s="209"/>
      <c r="AF478" s="209"/>
      <c r="AG478" s="209" t="s">
        <v>242</v>
      </c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ht="22.5" outlineLevel="1" x14ac:dyDescent="0.2">
      <c r="A479" s="246">
        <v>144</v>
      </c>
      <c r="B479" s="247" t="s">
        <v>737</v>
      </c>
      <c r="C479" s="256" t="s">
        <v>738</v>
      </c>
      <c r="D479" s="248" t="s">
        <v>623</v>
      </c>
      <c r="E479" s="249">
        <v>8</v>
      </c>
      <c r="F479" s="250"/>
      <c r="G479" s="251">
        <f>ROUND(E479*F479,2)</f>
        <v>0</v>
      </c>
      <c r="H479" s="230"/>
      <c r="I479" s="229">
        <f>ROUND(E479*H479,2)</f>
        <v>0</v>
      </c>
      <c r="J479" s="230"/>
      <c r="K479" s="229">
        <f>ROUND(E479*J479,2)</f>
        <v>0</v>
      </c>
      <c r="L479" s="229">
        <v>21</v>
      </c>
      <c r="M479" s="229">
        <f>G479*(1+L479/100)</f>
        <v>0</v>
      </c>
      <c r="N479" s="229">
        <v>0</v>
      </c>
      <c r="O479" s="229">
        <f>ROUND(E479*N479,2)</f>
        <v>0</v>
      </c>
      <c r="P479" s="229">
        <v>0</v>
      </c>
      <c r="Q479" s="229">
        <f>ROUND(E479*P479,2)</f>
        <v>0</v>
      </c>
      <c r="R479" s="229"/>
      <c r="S479" s="229" t="s">
        <v>197</v>
      </c>
      <c r="T479" s="229" t="s">
        <v>198</v>
      </c>
      <c r="U479" s="229">
        <v>0</v>
      </c>
      <c r="V479" s="229">
        <f>ROUND(E479*U479,2)</f>
        <v>0</v>
      </c>
      <c r="W479" s="229"/>
      <c r="X479" s="229" t="s">
        <v>143</v>
      </c>
      <c r="Y479" s="209"/>
      <c r="Z479" s="209"/>
      <c r="AA479" s="209"/>
      <c r="AB479" s="209"/>
      <c r="AC479" s="209"/>
      <c r="AD479" s="209"/>
      <c r="AE479" s="209"/>
      <c r="AF479" s="209"/>
      <c r="AG479" s="209" t="s">
        <v>242</v>
      </c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</row>
    <row r="480" spans="1:60" ht="22.5" outlineLevel="1" x14ac:dyDescent="0.2">
      <c r="A480" s="246">
        <v>145</v>
      </c>
      <c r="B480" s="247" t="s">
        <v>739</v>
      </c>
      <c r="C480" s="256" t="s">
        <v>740</v>
      </c>
      <c r="D480" s="248" t="s">
        <v>623</v>
      </c>
      <c r="E480" s="249">
        <v>8</v>
      </c>
      <c r="F480" s="250"/>
      <c r="G480" s="251">
        <f>ROUND(E480*F480,2)</f>
        <v>0</v>
      </c>
      <c r="H480" s="230"/>
      <c r="I480" s="229">
        <f>ROUND(E480*H480,2)</f>
        <v>0</v>
      </c>
      <c r="J480" s="230"/>
      <c r="K480" s="229">
        <f>ROUND(E480*J480,2)</f>
        <v>0</v>
      </c>
      <c r="L480" s="229">
        <v>21</v>
      </c>
      <c r="M480" s="229">
        <f>G480*(1+L480/100)</f>
        <v>0</v>
      </c>
      <c r="N480" s="229">
        <v>0</v>
      </c>
      <c r="O480" s="229">
        <f>ROUND(E480*N480,2)</f>
        <v>0</v>
      </c>
      <c r="P480" s="229">
        <v>0</v>
      </c>
      <c r="Q480" s="229">
        <f>ROUND(E480*P480,2)</f>
        <v>0</v>
      </c>
      <c r="R480" s="229"/>
      <c r="S480" s="229" t="s">
        <v>197</v>
      </c>
      <c r="T480" s="229" t="s">
        <v>198</v>
      </c>
      <c r="U480" s="229">
        <v>0</v>
      </c>
      <c r="V480" s="229">
        <f>ROUND(E480*U480,2)</f>
        <v>0</v>
      </c>
      <c r="W480" s="229"/>
      <c r="X480" s="229" t="s">
        <v>143</v>
      </c>
      <c r="Y480" s="209"/>
      <c r="Z480" s="209"/>
      <c r="AA480" s="209"/>
      <c r="AB480" s="209"/>
      <c r="AC480" s="209"/>
      <c r="AD480" s="209"/>
      <c r="AE480" s="209"/>
      <c r="AF480" s="209"/>
      <c r="AG480" s="209" t="s">
        <v>242</v>
      </c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ht="22.5" outlineLevel="1" x14ac:dyDescent="0.2">
      <c r="A481" s="246">
        <v>146</v>
      </c>
      <c r="B481" s="247" t="s">
        <v>741</v>
      </c>
      <c r="C481" s="256" t="s">
        <v>742</v>
      </c>
      <c r="D481" s="248" t="s">
        <v>623</v>
      </c>
      <c r="E481" s="249">
        <v>6</v>
      </c>
      <c r="F481" s="250"/>
      <c r="G481" s="251">
        <f>ROUND(E481*F481,2)</f>
        <v>0</v>
      </c>
      <c r="H481" s="230"/>
      <c r="I481" s="229">
        <f>ROUND(E481*H481,2)</f>
        <v>0</v>
      </c>
      <c r="J481" s="230"/>
      <c r="K481" s="229">
        <f>ROUND(E481*J481,2)</f>
        <v>0</v>
      </c>
      <c r="L481" s="229">
        <v>21</v>
      </c>
      <c r="M481" s="229">
        <f>G481*(1+L481/100)</f>
        <v>0</v>
      </c>
      <c r="N481" s="229">
        <v>0</v>
      </c>
      <c r="O481" s="229">
        <f>ROUND(E481*N481,2)</f>
        <v>0</v>
      </c>
      <c r="P481" s="229">
        <v>0</v>
      </c>
      <c r="Q481" s="229">
        <f>ROUND(E481*P481,2)</f>
        <v>0</v>
      </c>
      <c r="R481" s="229"/>
      <c r="S481" s="229" t="s">
        <v>197</v>
      </c>
      <c r="T481" s="229" t="s">
        <v>198</v>
      </c>
      <c r="U481" s="229">
        <v>0</v>
      </c>
      <c r="V481" s="229">
        <f>ROUND(E481*U481,2)</f>
        <v>0</v>
      </c>
      <c r="W481" s="229"/>
      <c r="X481" s="229" t="s">
        <v>143</v>
      </c>
      <c r="Y481" s="209"/>
      <c r="Z481" s="209"/>
      <c r="AA481" s="209"/>
      <c r="AB481" s="209"/>
      <c r="AC481" s="209"/>
      <c r="AD481" s="209"/>
      <c r="AE481" s="209"/>
      <c r="AF481" s="209"/>
      <c r="AG481" s="209" t="s">
        <v>242</v>
      </c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ht="22.5" outlineLevel="1" x14ac:dyDescent="0.2">
      <c r="A482" s="246">
        <v>147</v>
      </c>
      <c r="B482" s="247" t="s">
        <v>743</v>
      </c>
      <c r="C482" s="256" t="s">
        <v>744</v>
      </c>
      <c r="D482" s="248" t="s">
        <v>623</v>
      </c>
      <c r="E482" s="249">
        <v>6</v>
      </c>
      <c r="F482" s="250"/>
      <c r="G482" s="251">
        <f>ROUND(E482*F482,2)</f>
        <v>0</v>
      </c>
      <c r="H482" s="230"/>
      <c r="I482" s="229">
        <f>ROUND(E482*H482,2)</f>
        <v>0</v>
      </c>
      <c r="J482" s="230"/>
      <c r="K482" s="229">
        <f>ROUND(E482*J482,2)</f>
        <v>0</v>
      </c>
      <c r="L482" s="229">
        <v>21</v>
      </c>
      <c r="M482" s="229">
        <f>G482*(1+L482/100)</f>
        <v>0</v>
      </c>
      <c r="N482" s="229">
        <v>0</v>
      </c>
      <c r="O482" s="229">
        <f>ROUND(E482*N482,2)</f>
        <v>0</v>
      </c>
      <c r="P482" s="229">
        <v>0</v>
      </c>
      <c r="Q482" s="229">
        <f>ROUND(E482*P482,2)</f>
        <v>0</v>
      </c>
      <c r="R482" s="229"/>
      <c r="S482" s="229" t="s">
        <v>197</v>
      </c>
      <c r="T482" s="229" t="s">
        <v>198</v>
      </c>
      <c r="U482" s="229">
        <v>0</v>
      </c>
      <c r="V482" s="229">
        <f>ROUND(E482*U482,2)</f>
        <v>0</v>
      </c>
      <c r="W482" s="229"/>
      <c r="X482" s="229" t="s">
        <v>143</v>
      </c>
      <c r="Y482" s="209"/>
      <c r="Z482" s="209"/>
      <c r="AA482" s="209"/>
      <c r="AB482" s="209"/>
      <c r="AC482" s="209"/>
      <c r="AD482" s="209"/>
      <c r="AE482" s="209"/>
      <c r="AF482" s="209"/>
      <c r="AG482" s="209" t="s">
        <v>242</v>
      </c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</row>
    <row r="483" spans="1:60" ht="33.75" outlineLevel="1" x14ac:dyDescent="0.2">
      <c r="A483" s="246">
        <v>148</v>
      </c>
      <c r="B483" s="247" t="s">
        <v>745</v>
      </c>
      <c r="C483" s="256" t="s">
        <v>746</v>
      </c>
      <c r="D483" s="248" t="s">
        <v>654</v>
      </c>
      <c r="E483" s="249">
        <v>1</v>
      </c>
      <c r="F483" s="250"/>
      <c r="G483" s="251">
        <f>ROUND(E483*F483,2)</f>
        <v>0</v>
      </c>
      <c r="H483" s="230"/>
      <c r="I483" s="229">
        <f>ROUND(E483*H483,2)</f>
        <v>0</v>
      </c>
      <c r="J483" s="230"/>
      <c r="K483" s="229">
        <f>ROUND(E483*J483,2)</f>
        <v>0</v>
      </c>
      <c r="L483" s="229">
        <v>21</v>
      </c>
      <c r="M483" s="229">
        <f>G483*(1+L483/100)</f>
        <v>0</v>
      </c>
      <c r="N483" s="229">
        <v>0</v>
      </c>
      <c r="O483" s="229">
        <f>ROUND(E483*N483,2)</f>
        <v>0</v>
      </c>
      <c r="P483" s="229">
        <v>0</v>
      </c>
      <c r="Q483" s="229">
        <f>ROUND(E483*P483,2)</f>
        <v>0</v>
      </c>
      <c r="R483" s="229"/>
      <c r="S483" s="229" t="s">
        <v>197</v>
      </c>
      <c r="T483" s="229" t="s">
        <v>198</v>
      </c>
      <c r="U483" s="229">
        <v>0</v>
      </c>
      <c r="V483" s="229">
        <f>ROUND(E483*U483,2)</f>
        <v>0</v>
      </c>
      <c r="W483" s="229"/>
      <c r="X483" s="229" t="s">
        <v>143</v>
      </c>
      <c r="Y483" s="209"/>
      <c r="Z483" s="209"/>
      <c r="AA483" s="209"/>
      <c r="AB483" s="209"/>
      <c r="AC483" s="209"/>
      <c r="AD483" s="209"/>
      <c r="AE483" s="209"/>
      <c r="AF483" s="209"/>
      <c r="AG483" s="209" t="s">
        <v>242</v>
      </c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</row>
    <row r="484" spans="1:60" ht="22.5" outlineLevel="1" x14ac:dyDescent="0.2">
      <c r="A484" s="246">
        <v>149</v>
      </c>
      <c r="B484" s="247" t="s">
        <v>747</v>
      </c>
      <c r="C484" s="256" t="s">
        <v>748</v>
      </c>
      <c r="D484" s="248" t="s">
        <v>733</v>
      </c>
      <c r="E484" s="249">
        <v>3000</v>
      </c>
      <c r="F484" s="250"/>
      <c r="G484" s="251">
        <f>ROUND(E484*F484,2)</f>
        <v>0</v>
      </c>
      <c r="H484" s="230"/>
      <c r="I484" s="229">
        <f>ROUND(E484*H484,2)</f>
        <v>0</v>
      </c>
      <c r="J484" s="230"/>
      <c r="K484" s="229">
        <f>ROUND(E484*J484,2)</f>
        <v>0</v>
      </c>
      <c r="L484" s="229">
        <v>21</v>
      </c>
      <c r="M484" s="229">
        <f>G484*(1+L484/100)</f>
        <v>0</v>
      </c>
      <c r="N484" s="229">
        <v>0</v>
      </c>
      <c r="O484" s="229">
        <f>ROUND(E484*N484,2)</f>
        <v>0</v>
      </c>
      <c r="P484" s="229">
        <v>0</v>
      </c>
      <c r="Q484" s="229">
        <f>ROUND(E484*P484,2)</f>
        <v>0</v>
      </c>
      <c r="R484" s="229"/>
      <c r="S484" s="229" t="s">
        <v>197</v>
      </c>
      <c r="T484" s="229" t="s">
        <v>198</v>
      </c>
      <c r="U484" s="229">
        <v>0</v>
      </c>
      <c r="V484" s="229">
        <f>ROUND(E484*U484,2)</f>
        <v>0</v>
      </c>
      <c r="W484" s="229"/>
      <c r="X484" s="229" t="s">
        <v>143</v>
      </c>
      <c r="Y484" s="209"/>
      <c r="Z484" s="209"/>
      <c r="AA484" s="209"/>
      <c r="AB484" s="209"/>
      <c r="AC484" s="209"/>
      <c r="AD484" s="209"/>
      <c r="AE484" s="209"/>
      <c r="AF484" s="209"/>
      <c r="AG484" s="209" t="s">
        <v>242</v>
      </c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outlineLevel="1" x14ac:dyDescent="0.2">
      <c r="A485" s="246">
        <v>150</v>
      </c>
      <c r="B485" s="247" t="s">
        <v>749</v>
      </c>
      <c r="C485" s="256" t="s">
        <v>750</v>
      </c>
      <c r="D485" s="248" t="s">
        <v>239</v>
      </c>
      <c r="E485" s="249">
        <v>1</v>
      </c>
      <c r="F485" s="250"/>
      <c r="G485" s="251">
        <f>ROUND(E485*F485,2)</f>
        <v>0</v>
      </c>
      <c r="H485" s="230"/>
      <c r="I485" s="229">
        <f>ROUND(E485*H485,2)</f>
        <v>0</v>
      </c>
      <c r="J485" s="230"/>
      <c r="K485" s="229">
        <f>ROUND(E485*J485,2)</f>
        <v>0</v>
      </c>
      <c r="L485" s="229">
        <v>21</v>
      </c>
      <c r="M485" s="229">
        <f>G485*(1+L485/100)</f>
        <v>0</v>
      </c>
      <c r="N485" s="229">
        <v>1.5480000000000001E-2</v>
      </c>
      <c r="O485" s="229">
        <f>ROUND(E485*N485,2)</f>
        <v>0.02</v>
      </c>
      <c r="P485" s="229">
        <v>0</v>
      </c>
      <c r="Q485" s="229">
        <f>ROUND(E485*P485,2)</f>
        <v>0</v>
      </c>
      <c r="R485" s="229"/>
      <c r="S485" s="229" t="s">
        <v>197</v>
      </c>
      <c r="T485" s="229" t="s">
        <v>198</v>
      </c>
      <c r="U485" s="229">
        <v>6.2107400000000004</v>
      </c>
      <c r="V485" s="229">
        <f>ROUND(E485*U485,2)</f>
        <v>6.21</v>
      </c>
      <c r="W485" s="229"/>
      <c r="X485" s="229" t="s">
        <v>143</v>
      </c>
      <c r="Y485" s="209"/>
      <c r="Z485" s="209"/>
      <c r="AA485" s="209"/>
      <c r="AB485" s="209"/>
      <c r="AC485" s="209"/>
      <c r="AD485" s="209"/>
      <c r="AE485" s="209"/>
      <c r="AF485" s="209"/>
      <c r="AG485" s="209" t="s">
        <v>242</v>
      </c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outlineLevel="1" x14ac:dyDescent="0.2">
      <c r="A486" s="240">
        <v>151</v>
      </c>
      <c r="B486" s="241" t="s">
        <v>751</v>
      </c>
      <c r="C486" s="254" t="s">
        <v>752</v>
      </c>
      <c r="D486" s="242" t="s">
        <v>733</v>
      </c>
      <c r="E486" s="243">
        <v>35942</v>
      </c>
      <c r="F486" s="244"/>
      <c r="G486" s="245">
        <f>ROUND(E486*F486,2)</f>
        <v>0</v>
      </c>
      <c r="H486" s="230"/>
      <c r="I486" s="229">
        <f>ROUND(E486*H486,2)</f>
        <v>0</v>
      </c>
      <c r="J486" s="230"/>
      <c r="K486" s="229">
        <f>ROUND(E486*J486,2)</f>
        <v>0</v>
      </c>
      <c r="L486" s="229">
        <v>21</v>
      </c>
      <c r="M486" s="229">
        <f>G486*(1+L486/100)</f>
        <v>0</v>
      </c>
      <c r="N486" s="229">
        <v>0</v>
      </c>
      <c r="O486" s="229">
        <f>ROUND(E486*N486,2)</f>
        <v>0</v>
      </c>
      <c r="P486" s="229">
        <v>0</v>
      </c>
      <c r="Q486" s="229">
        <f>ROUND(E486*P486,2)</f>
        <v>0</v>
      </c>
      <c r="R486" s="229"/>
      <c r="S486" s="229" t="s">
        <v>197</v>
      </c>
      <c r="T486" s="229" t="s">
        <v>198</v>
      </c>
      <c r="U486" s="229">
        <v>0</v>
      </c>
      <c r="V486" s="229">
        <f>ROUND(E486*U486,2)</f>
        <v>0</v>
      </c>
      <c r="W486" s="229"/>
      <c r="X486" s="229" t="s">
        <v>143</v>
      </c>
      <c r="Y486" s="209"/>
      <c r="Z486" s="209"/>
      <c r="AA486" s="209"/>
      <c r="AB486" s="209"/>
      <c r="AC486" s="209"/>
      <c r="AD486" s="209"/>
      <c r="AE486" s="209"/>
      <c r="AF486" s="209"/>
      <c r="AG486" s="209" t="s">
        <v>162</v>
      </c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outlineLevel="1" x14ac:dyDescent="0.2">
      <c r="A487" s="226"/>
      <c r="B487" s="227"/>
      <c r="C487" s="255" t="s">
        <v>753</v>
      </c>
      <c r="D487" s="231"/>
      <c r="E487" s="232">
        <v>35942</v>
      </c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09"/>
      <c r="Z487" s="209"/>
      <c r="AA487" s="209"/>
      <c r="AB487" s="209"/>
      <c r="AC487" s="209"/>
      <c r="AD487" s="209"/>
      <c r="AE487" s="209"/>
      <c r="AF487" s="209"/>
      <c r="AG487" s="209" t="s">
        <v>146</v>
      </c>
      <c r="AH487" s="209">
        <v>0</v>
      </c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</row>
    <row r="488" spans="1:60" ht="22.5" outlineLevel="1" x14ac:dyDescent="0.2">
      <c r="A488" s="246">
        <v>152</v>
      </c>
      <c r="B488" s="247" t="s">
        <v>754</v>
      </c>
      <c r="C488" s="256" t="s">
        <v>755</v>
      </c>
      <c r="D488" s="248"/>
      <c r="E488" s="249">
        <v>0</v>
      </c>
      <c r="F488" s="250"/>
      <c r="G488" s="251">
        <f>ROUND(E488*F488,2)</f>
        <v>0</v>
      </c>
      <c r="H488" s="230"/>
      <c r="I488" s="229">
        <f>ROUND(E488*H488,2)</f>
        <v>0</v>
      </c>
      <c r="J488" s="230"/>
      <c r="K488" s="229">
        <f>ROUND(E488*J488,2)</f>
        <v>0</v>
      </c>
      <c r="L488" s="229">
        <v>21</v>
      </c>
      <c r="M488" s="229">
        <f>G488*(1+L488/100)</f>
        <v>0</v>
      </c>
      <c r="N488" s="229">
        <v>0</v>
      </c>
      <c r="O488" s="229">
        <f>ROUND(E488*N488,2)</f>
        <v>0</v>
      </c>
      <c r="P488" s="229">
        <v>0</v>
      </c>
      <c r="Q488" s="229">
        <f>ROUND(E488*P488,2)</f>
        <v>0</v>
      </c>
      <c r="R488" s="229"/>
      <c r="S488" s="229" t="s">
        <v>197</v>
      </c>
      <c r="T488" s="229" t="s">
        <v>311</v>
      </c>
      <c r="U488" s="229">
        <v>0</v>
      </c>
      <c r="V488" s="229">
        <f>ROUND(E488*U488,2)</f>
        <v>0</v>
      </c>
      <c r="W488" s="229"/>
      <c r="X488" s="229" t="s">
        <v>143</v>
      </c>
      <c r="Y488" s="209"/>
      <c r="Z488" s="209"/>
      <c r="AA488" s="209"/>
      <c r="AB488" s="209"/>
      <c r="AC488" s="209"/>
      <c r="AD488" s="209"/>
      <c r="AE488" s="209"/>
      <c r="AF488" s="209"/>
      <c r="AG488" s="209" t="s">
        <v>242</v>
      </c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</row>
    <row r="489" spans="1:60" outlineLevel="1" x14ac:dyDescent="0.2">
      <c r="A489" s="240">
        <v>153</v>
      </c>
      <c r="B489" s="241" t="s">
        <v>756</v>
      </c>
      <c r="C489" s="254" t="s">
        <v>757</v>
      </c>
      <c r="D489" s="242" t="s">
        <v>140</v>
      </c>
      <c r="E489" s="243">
        <v>752.85</v>
      </c>
      <c r="F489" s="244"/>
      <c r="G489" s="245">
        <f>ROUND(E489*F489,2)</f>
        <v>0</v>
      </c>
      <c r="H489" s="230"/>
      <c r="I489" s="229">
        <f>ROUND(E489*H489,2)</f>
        <v>0</v>
      </c>
      <c r="J489" s="230"/>
      <c r="K489" s="229">
        <f>ROUND(E489*J489,2)</f>
        <v>0</v>
      </c>
      <c r="L489" s="229">
        <v>21</v>
      </c>
      <c r="M489" s="229">
        <f>G489*(1+L489/100)</f>
        <v>0</v>
      </c>
      <c r="N489" s="229">
        <v>7.0000000000000001E-3</v>
      </c>
      <c r="O489" s="229">
        <f>ROUND(E489*N489,2)</f>
        <v>5.27</v>
      </c>
      <c r="P489" s="229">
        <v>0</v>
      </c>
      <c r="Q489" s="229">
        <f>ROUND(E489*P489,2)</f>
        <v>0</v>
      </c>
      <c r="R489" s="229"/>
      <c r="S489" s="229" t="s">
        <v>141</v>
      </c>
      <c r="T489" s="229" t="s">
        <v>142</v>
      </c>
      <c r="U489" s="229">
        <v>1.0180400000000001</v>
      </c>
      <c r="V489" s="229">
        <f>ROUND(E489*U489,2)</f>
        <v>766.43</v>
      </c>
      <c r="W489" s="229"/>
      <c r="X489" s="229" t="s">
        <v>389</v>
      </c>
      <c r="Y489" s="209"/>
      <c r="Z489" s="209"/>
      <c r="AA489" s="209"/>
      <c r="AB489" s="209"/>
      <c r="AC489" s="209"/>
      <c r="AD489" s="209"/>
      <c r="AE489" s="209"/>
      <c r="AF489" s="209"/>
      <c r="AG489" s="209" t="s">
        <v>758</v>
      </c>
      <c r="AH489" s="209"/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</row>
    <row r="490" spans="1:60" ht="22.5" outlineLevel="1" x14ac:dyDescent="0.2">
      <c r="A490" s="226"/>
      <c r="B490" s="227"/>
      <c r="C490" s="255" t="s">
        <v>759</v>
      </c>
      <c r="D490" s="231"/>
      <c r="E490" s="232">
        <v>511.85</v>
      </c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09"/>
      <c r="Z490" s="209"/>
      <c r="AA490" s="209"/>
      <c r="AB490" s="209"/>
      <c r="AC490" s="209"/>
      <c r="AD490" s="209"/>
      <c r="AE490" s="209"/>
      <c r="AF490" s="209"/>
      <c r="AG490" s="209" t="s">
        <v>146</v>
      </c>
      <c r="AH490" s="209">
        <v>0</v>
      </c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</row>
    <row r="491" spans="1:60" ht="22.5" outlineLevel="1" x14ac:dyDescent="0.2">
      <c r="A491" s="226"/>
      <c r="B491" s="227"/>
      <c r="C491" s="255" t="s">
        <v>760</v>
      </c>
      <c r="D491" s="231"/>
      <c r="E491" s="232">
        <v>227.65</v>
      </c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09"/>
      <c r="Z491" s="209"/>
      <c r="AA491" s="209"/>
      <c r="AB491" s="209"/>
      <c r="AC491" s="209"/>
      <c r="AD491" s="209"/>
      <c r="AE491" s="209"/>
      <c r="AF491" s="209"/>
      <c r="AG491" s="209" t="s">
        <v>146</v>
      </c>
      <c r="AH491" s="209">
        <v>0</v>
      </c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</row>
    <row r="492" spans="1:60" outlineLevel="1" x14ac:dyDescent="0.2">
      <c r="A492" s="226"/>
      <c r="B492" s="227"/>
      <c r="C492" s="255" t="s">
        <v>761</v>
      </c>
      <c r="D492" s="231"/>
      <c r="E492" s="232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09"/>
      <c r="Z492" s="209"/>
      <c r="AA492" s="209"/>
      <c r="AB492" s="209"/>
      <c r="AC492" s="209"/>
      <c r="AD492" s="209"/>
      <c r="AE492" s="209"/>
      <c r="AF492" s="209"/>
      <c r="AG492" s="209" t="s">
        <v>146</v>
      </c>
      <c r="AH492" s="209">
        <v>0</v>
      </c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09"/>
      <c r="AT492" s="209"/>
      <c r="AU492" s="209"/>
      <c r="AV492" s="209"/>
      <c r="AW492" s="209"/>
      <c r="AX492" s="209"/>
      <c r="AY492" s="209"/>
      <c r="AZ492" s="209"/>
      <c r="BA492" s="209"/>
      <c r="BB492" s="209"/>
      <c r="BC492" s="209"/>
      <c r="BD492" s="209"/>
      <c r="BE492" s="209"/>
      <c r="BF492" s="209"/>
      <c r="BG492" s="209"/>
      <c r="BH492" s="209"/>
    </row>
    <row r="493" spans="1:60" outlineLevel="1" x14ac:dyDescent="0.2">
      <c r="A493" s="226"/>
      <c r="B493" s="227"/>
      <c r="C493" s="255" t="s">
        <v>762</v>
      </c>
      <c r="D493" s="231"/>
      <c r="E493" s="232">
        <v>13.35</v>
      </c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09"/>
      <c r="Z493" s="209"/>
      <c r="AA493" s="209"/>
      <c r="AB493" s="209"/>
      <c r="AC493" s="209"/>
      <c r="AD493" s="209"/>
      <c r="AE493" s="209"/>
      <c r="AF493" s="209"/>
      <c r="AG493" s="209" t="s">
        <v>146</v>
      </c>
      <c r="AH493" s="209">
        <v>0</v>
      </c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09"/>
      <c r="AT493" s="209"/>
      <c r="AU493" s="209"/>
      <c r="AV493" s="209"/>
      <c r="AW493" s="209"/>
      <c r="AX493" s="209"/>
      <c r="AY493" s="209"/>
      <c r="AZ493" s="209"/>
      <c r="BA493" s="209"/>
      <c r="BB493" s="209"/>
      <c r="BC493" s="209"/>
      <c r="BD493" s="209"/>
      <c r="BE493" s="209"/>
      <c r="BF493" s="209"/>
      <c r="BG493" s="209"/>
      <c r="BH493" s="209"/>
    </row>
    <row r="494" spans="1:60" outlineLevel="1" x14ac:dyDescent="0.2">
      <c r="A494" s="240">
        <v>154</v>
      </c>
      <c r="B494" s="241" t="s">
        <v>763</v>
      </c>
      <c r="C494" s="254" t="s">
        <v>764</v>
      </c>
      <c r="D494" s="242" t="s">
        <v>140</v>
      </c>
      <c r="E494" s="243">
        <v>21.6</v>
      </c>
      <c r="F494" s="244"/>
      <c r="G494" s="245">
        <f>ROUND(E494*F494,2)</f>
        <v>0</v>
      </c>
      <c r="H494" s="230"/>
      <c r="I494" s="229">
        <f>ROUND(E494*H494,2)</f>
        <v>0</v>
      </c>
      <c r="J494" s="230"/>
      <c r="K494" s="229">
        <f>ROUND(E494*J494,2)</f>
        <v>0</v>
      </c>
      <c r="L494" s="229">
        <v>21</v>
      </c>
      <c r="M494" s="229">
        <f>G494*(1+L494/100)</f>
        <v>0</v>
      </c>
      <c r="N494" s="229">
        <v>7.0000000000000001E-3</v>
      </c>
      <c r="O494" s="229">
        <f>ROUND(E494*N494,2)</f>
        <v>0.15</v>
      </c>
      <c r="P494" s="229">
        <v>0</v>
      </c>
      <c r="Q494" s="229">
        <f>ROUND(E494*P494,2)</f>
        <v>0</v>
      </c>
      <c r="R494" s="229"/>
      <c r="S494" s="229" t="s">
        <v>197</v>
      </c>
      <c r="T494" s="229" t="s">
        <v>198</v>
      </c>
      <c r="U494" s="229">
        <v>0</v>
      </c>
      <c r="V494" s="229">
        <f>ROUND(E494*U494,2)</f>
        <v>0</v>
      </c>
      <c r="W494" s="229"/>
      <c r="X494" s="229" t="s">
        <v>520</v>
      </c>
      <c r="Y494" s="209"/>
      <c r="Z494" s="209"/>
      <c r="AA494" s="209"/>
      <c r="AB494" s="209"/>
      <c r="AC494" s="209"/>
      <c r="AD494" s="209"/>
      <c r="AE494" s="209"/>
      <c r="AF494" s="209"/>
      <c r="AG494" s="209" t="s">
        <v>521</v>
      </c>
      <c r="AH494" s="209"/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209"/>
      <c r="AT494" s="209"/>
      <c r="AU494" s="209"/>
      <c r="AV494" s="209"/>
      <c r="AW494" s="209"/>
      <c r="AX494" s="209"/>
      <c r="AY494" s="209"/>
      <c r="AZ494" s="209"/>
      <c r="BA494" s="209"/>
      <c r="BB494" s="209"/>
      <c r="BC494" s="209"/>
      <c r="BD494" s="209"/>
      <c r="BE494" s="209"/>
      <c r="BF494" s="209"/>
      <c r="BG494" s="209"/>
      <c r="BH494" s="209"/>
    </row>
    <row r="495" spans="1:60" outlineLevel="1" x14ac:dyDescent="0.2">
      <c r="A495" s="226"/>
      <c r="B495" s="227"/>
      <c r="C495" s="255" t="s">
        <v>765</v>
      </c>
      <c r="D495" s="231"/>
      <c r="E495" s="232">
        <v>12.96</v>
      </c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09"/>
      <c r="Z495" s="209"/>
      <c r="AA495" s="209"/>
      <c r="AB495" s="209"/>
      <c r="AC495" s="209"/>
      <c r="AD495" s="209"/>
      <c r="AE495" s="209"/>
      <c r="AF495" s="209"/>
      <c r="AG495" s="209" t="s">
        <v>146</v>
      </c>
      <c r="AH495" s="209">
        <v>0</v>
      </c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09"/>
      <c r="AT495" s="209"/>
      <c r="AU495" s="209"/>
      <c r="AV495" s="209"/>
      <c r="AW495" s="209"/>
      <c r="AX495" s="209"/>
      <c r="AY495" s="209"/>
      <c r="AZ495" s="209"/>
      <c r="BA495" s="209"/>
      <c r="BB495" s="209"/>
      <c r="BC495" s="209"/>
      <c r="BD495" s="209"/>
      <c r="BE495" s="209"/>
      <c r="BF495" s="209"/>
      <c r="BG495" s="209"/>
      <c r="BH495" s="209"/>
    </row>
    <row r="496" spans="1:60" outlineLevel="1" x14ac:dyDescent="0.2">
      <c r="A496" s="226"/>
      <c r="B496" s="227"/>
      <c r="C496" s="255" t="s">
        <v>766</v>
      </c>
      <c r="D496" s="231"/>
      <c r="E496" s="232">
        <v>8.64</v>
      </c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09"/>
      <c r="Z496" s="209"/>
      <c r="AA496" s="209"/>
      <c r="AB496" s="209"/>
      <c r="AC496" s="209"/>
      <c r="AD496" s="209"/>
      <c r="AE496" s="209"/>
      <c r="AF496" s="209"/>
      <c r="AG496" s="209" t="s">
        <v>146</v>
      </c>
      <c r="AH496" s="209">
        <v>0</v>
      </c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</row>
    <row r="497" spans="1:60" outlineLevel="1" x14ac:dyDescent="0.2">
      <c r="A497" s="226">
        <v>155</v>
      </c>
      <c r="B497" s="227" t="s">
        <v>247</v>
      </c>
      <c r="C497" s="265" t="s">
        <v>248</v>
      </c>
      <c r="D497" s="228" t="s">
        <v>0</v>
      </c>
      <c r="E497" s="264"/>
      <c r="F497" s="230"/>
      <c r="G497" s="229">
        <f>ROUND(E497*F497,2)</f>
        <v>0</v>
      </c>
      <c r="H497" s="230"/>
      <c r="I497" s="229">
        <f>ROUND(E497*H497,2)</f>
        <v>0</v>
      </c>
      <c r="J497" s="230"/>
      <c r="K497" s="229">
        <f>ROUND(E497*J497,2)</f>
        <v>0</v>
      </c>
      <c r="L497" s="229">
        <v>21</v>
      </c>
      <c r="M497" s="229">
        <f>G497*(1+L497/100)</f>
        <v>0</v>
      </c>
      <c r="N497" s="229">
        <v>0</v>
      </c>
      <c r="O497" s="229">
        <f>ROUND(E497*N497,2)</f>
        <v>0</v>
      </c>
      <c r="P497" s="229">
        <v>0</v>
      </c>
      <c r="Q497" s="229">
        <f>ROUND(E497*P497,2)</f>
        <v>0</v>
      </c>
      <c r="R497" s="229"/>
      <c r="S497" s="229" t="s">
        <v>141</v>
      </c>
      <c r="T497" s="229" t="s">
        <v>142</v>
      </c>
      <c r="U497" s="229">
        <v>0</v>
      </c>
      <c r="V497" s="229">
        <f>ROUND(E497*U497,2)</f>
        <v>0</v>
      </c>
      <c r="W497" s="229"/>
      <c r="X497" s="229" t="s">
        <v>249</v>
      </c>
      <c r="Y497" s="209"/>
      <c r="Z497" s="209"/>
      <c r="AA497" s="209"/>
      <c r="AB497" s="209"/>
      <c r="AC497" s="209"/>
      <c r="AD497" s="209"/>
      <c r="AE497" s="209"/>
      <c r="AF497" s="209"/>
      <c r="AG497" s="209" t="s">
        <v>250</v>
      </c>
      <c r="AH497" s="209"/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09"/>
      <c r="AT497" s="209"/>
      <c r="AU497" s="209"/>
      <c r="AV497" s="209"/>
      <c r="AW497" s="209"/>
      <c r="AX497" s="209"/>
      <c r="AY497" s="209"/>
      <c r="AZ497" s="209"/>
      <c r="BA497" s="209"/>
      <c r="BB497" s="209"/>
      <c r="BC497" s="209"/>
      <c r="BD497" s="209"/>
      <c r="BE497" s="209"/>
      <c r="BF497" s="209"/>
      <c r="BG497" s="209"/>
      <c r="BH497" s="209"/>
    </row>
    <row r="498" spans="1:60" x14ac:dyDescent="0.2">
      <c r="A498" s="234" t="s">
        <v>136</v>
      </c>
      <c r="B498" s="235" t="s">
        <v>93</v>
      </c>
      <c r="C498" s="253" t="s">
        <v>94</v>
      </c>
      <c r="D498" s="236"/>
      <c r="E498" s="237"/>
      <c r="F498" s="238"/>
      <c r="G498" s="239">
        <f>SUMIF(AG499:AG507,"&lt;&gt;NOR",G499:G507)</f>
        <v>0</v>
      </c>
      <c r="H498" s="233"/>
      <c r="I498" s="233">
        <f>SUM(I499:I507)</f>
        <v>0</v>
      </c>
      <c r="J498" s="233"/>
      <c r="K498" s="233">
        <f>SUM(K499:K507)</f>
        <v>0</v>
      </c>
      <c r="L498" s="233"/>
      <c r="M498" s="233">
        <f>SUM(M499:M507)</f>
        <v>0</v>
      </c>
      <c r="N498" s="233"/>
      <c r="O498" s="233">
        <f>SUM(O499:O507)</f>
        <v>0.12</v>
      </c>
      <c r="P498" s="233"/>
      <c r="Q498" s="233">
        <f>SUM(Q499:Q507)</f>
        <v>0</v>
      </c>
      <c r="R498" s="233"/>
      <c r="S498" s="233"/>
      <c r="T498" s="233"/>
      <c r="U498" s="233"/>
      <c r="V498" s="233">
        <f>SUM(V499:V507)</f>
        <v>0</v>
      </c>
      <c r="W498" s="233"/>
      <c r="X498" s="233"/>
      <c r="AG498" t="s">
        <v>137</v>
      </c>
    </row>
    <row r="499" spans="1:60" outlineLevel="1" x14ac:dyDescent="0.2">
      <c r="A499" s="240">
        <v>156</v>
      </c>
      <c r="B499" s="241" t="s">
        <v>767</v>
      </c>
      <c r="C499" s="254" t="s">
        <v>768</v>
      </c>
      <c r="D499" s="242" t="s">
        <v>140</v>
      </c>
      <c r="E499" s="243">
        <v>48.872999999999998</v>
      </c>
      <c r="F499" s="244"/>
      <c r="G499" s="245">
        <f>ROUND(E499*F499,2)</f>
        <v>0</v>
      </c>
      <c r="H499" s="230"/>
      <c r="I499" s="229">
        <f>ROUND(E499*H499,2)</f>
        <v>0</v>
      </c>
      <c r="J499" s="230"/>
      <c r="K499" s="229">
        <f>ROUND(E499*J499,2)</f>
        <v>0</v>
      </c>
      <c r="L499" s="229">
        <v>21</v>
      </c>
      <c r="M499" s="229">
        <f>G499*(1+L499/100)</f>
        <v>0</v>
      </c>
      <c r="N499" s="229">
        <v>0</v>
      </c>
      <c r="O499" s="229">
        <f>ROUND(E499*N499,2)</f>
        <v>0</v>
      </c>
      <c r="P499" s="229">
        <v>0</v>
      </c>
      <c r="Q499" s="229">
        <f>ROUND(E499*P499,2)</f>
        <v>0</v>
      </c>
      <c r="R499" s="229"/>
      <c r="S499" s="229" t="s">
        <v>197</v>
      </c>
      <c r="T499" s="229" t="s">
        <v>198</v>
      </c>
      <c r="U499" s="229">
        <v>0</v>
      </c>
      <c r="V499" s="229">
        <f>ROUND(E499*U499,2)</f>
        <v>0</v>
      </c>
      <c r="W499" s="229"/>
      <c r="X499" s="229" t="s">
        <v>143</v>
      </c>
      <c r="Y499" s="209"/>
      <c r="Z499" s="209"/>
      <c r="AA499" s="209"/>
      <c r="AB499" s="209"/>
      <c r="AC499" s="209"/>
      <c r="AD499" s="209"/>
      <c r="AE499" s="209"/>
      <c r="AF499" s="209"/>
      <c r="AG499" s="209" t="s">
        <v>149</v>
      </c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</row>
    <row r="500" spans="1:60" outlineLevel="1" x14ac:dyDescent="0.2">
      <c r="A500" s="226"/>
      <c r="B500" s="227"/>
      <c r="C500" s="255" t="s">
        <v>769</v>
      </c>
      <c r="D500" s="231"/>
      <c r="E500" s="232">
        <v>48.87</v>
      </c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09"/>
      <c r="Z500" s="209"/>
      <c r="AA500" s="209"/>
      <c r="AB500" s="209"/>
      <c r="AC500" s="209"/>
      <c r="AD500" s="209"/>
      <c r="AE500" s="209"/>
      <c r="AF500" s="209"/>
      <c r="AG500" s="209" t="s">
        <v>146</v>
      </c>
      <c r="AH500" s="209">
        <v>0</v>
      </c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</row>
    <row r="501" spans="1:60" outlineLevel="1" x14ac:dyDescent="0.2">
      <c r="A501" s="246">
        <v>157</v>
      </c>
      <c r="B501" s="247" t="s">
        <v>770</v>
      </c>
      <c r="C501" s="256" t="s">
        <v>771</v>
      </c>
      <c r="D501" s="248" t="s">
        <v>140</v>
      </c>
      <c r="E501" s="249">
        <v>44.43</v>
      </c>
      <c r="F501" s="250"/>
      <c r="G501" s="251">
        <f>ROUND(E501*F501,2)</f>
        <v>0</v>
      </c>
      <c r="H501" s="230"/>
      <c r="I501" s="229">
        <f>ROUND(E501*H501,2)</f>
        <v>0</v>
      </c>
      <c r="J501" s="230"/>
      <c r="K501" s="229">
        <f>ROUND(E501*J501,2)</f>
        <v>0</v>
      </c>
      <c r="L501" s="229">
        <v>21</v>
      </c>
      <c r="M501" s="229">
        <f>G501*(1+L501/100)</f>
        <v>0</v>
      </c>
      <c r="N501" s="229">
        <v>2.1000000000000001E-4</v>
      </c>
      <c r="O501" s="229">
        <f>ROUND(E501*N501,2)</f>
        <v>0.01</v>
      </c>
      <c r="P501" s="229">
        <v>0</v>
      </c>
      <c r="Q501" s="229">
        <f>ROUND(E501*P501,2)</f>
        <v>0</v>
      </c>
      <c r="R501" s="229"/>
      <c r="S501" s="229" t="s">
        <v>141</v>
      </c>
      <c r="T501" s="229" t="s">
        <v>142</v>
      </c>
      <c r="U501" s="229">
        <v>0</v>
      </c>
      <c r="V501" s="229">
        <f>ROUND(E501*U501,2)</f>
        <v>0</v>
      </c>
      <c r="W501" s="229"/>
      <c r="X501" s="229" t="s">
        <v>143</v>
      </c>
      <c r="Y501" s="209"/>
      <c r="Z501" s="209"/>
      <c r="AA501" s="209"/>
      <c r="AB501" s="209"/>
      <c r="AC501" s="209"/>
      <c r="AD501" s="209"/>
      <c r="AE501" s="209"/>
      <c r="AF501" s="209"/>
      <c r="AG501" s="209" t="s">
        <v>162</v>
      </c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</row>
    <row r="502" spans="1:60" ht="22.5" outlineLevel="1" x14ac:dyDescent="0.2">
      <c r="A502" s="240">
        <v>158</v>
      </c>
      <c r="B502" s="241" t="s">
        <v>772</v>
      </c>
      <c r="C502" s="254" t="s">
        <v>773</v>
      </c>
      <c r="D502" s="242" t="s">
        <v>140</v>
      </c>
      <c r="E502" s="243">
        <v>44.43</v>
      </c>
      <c r="F502" s="244"/>
      <c r="G502" s="245">
        <f>ROUND(E502*F502,2)</f>
        <v>0</v>
      </c>
      <c r="H502" s="230"/>
      <c r="I502" s="229">
        <f>ROUND(E502*H502,2)</f>
        <v>0</v>
      </c>
      <c r="J502" s="230"/>
      <c r="K502" s="229">
        <f>ROUND(E502*J502,2)</f>
        <v>0</v>
      </c>
      <c r="L502" s="229">
        <v>21</v>
      </c>
      <c r="M502" s="229">
        <f>G502*(1+L502/100)</f>
        <v>0</v>
      </c>
      <c r="N502" s="229">
        <v>2.5200000000000001E-3</v>
      </c>
      <c r="O502" s="229">
        <f>ROUND(E502*N502,2)</f>
        <v>0.11</v>
      </c>
      <c r="P502" s="229">
        <v>0</v>
      </c>
      <c r="Q502" s="229">
        <f>ROUND(E502*P502,2)</f>
        <v>0</v>
      </c>
      <c r="R502" s="229"/>
      <c r="S502" s="229" t="s">
        <v>141</v>
      </c>
      <c r="T502" s="229" t="s">
        <v>142</v>
      </c>
      <c r="U502" s="229">
        <v>0</v>
      </c>
      <c r="V502" s="229">
        <f>ROUND(E502*U502,2)</f>
        <v>0</v>
      </c>
      <c r="W502" s="229"/>
      <c r="X502" s="229" t="s">
        <v>143</v>
      </c>
      <c r="Y502" s="209"/>
      <c r="Z502" s="209"/>
      <c r="AA502" s="209"/>
      <c r="AB502" s="209"/>
      <c r="AC502" s="209"/>
      <c r="AD502" s="209"/>
      <c r="AE502" s="209"/>
      <c r="AF502" s="209"/>
      <c r="AG502" s="209" t="s">
        <v>162</v>
      </c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</row>
    <row r="503" spans="1:60" outlineLevel="1" x14ac:dyDescent="0.2">
      <c r="A503" s="226"/>
      <c r="B503" s="227"/>
      <c r="C503" s="255" t="s">
        <v>492</v>
      </c>
      <c r="D503" s="231"/>
      <c r="E503" s="232">
        <v>44.43</v>
      </c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09"/>
      <c r="Z503" s="209"/>
      <c r="AA503" s="209"/>
      <c r="AB503" s="209"/>
      <c r="AC503" s="209"/>
      <c r="AD503" s="209"/>
      <c r="AE503" s="209"/>
      <c r="AF503" s="209"/>
      <c r="AG503" s="209" t="s">
        <v>146</v>
      </c>
      <c r="AH503" s="209">
        <v>0</v>
      </c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</row>
    <row r="504" spans="1:60" outlineLevel="1" x14ac:dyDescent="0.2">
      <c r="A504" s="246">
        <v>159</v>
      </c>
      <c r="B504" s="247" t="s">
        <v>774</v>
      </c>
      <c r="C504" s="256" t="s">
        <v>775</v>
      </c>
      <c r="D504" s="248" t="s">
        <v>192</v>
      </c>
      <c r="E504" s="249">
        <v>45</v>
      </c>
      <c r="F504" s="250"/>
      <c r="G504" s="251">
        <f>ROUND(E504*F504,2)</f>
        <v>0</v>
      </c>
      <c r="H504" s="230"/>
      <c r="I504" s="229">
        <f>ROUND(E504*H504,2)</f>
        <v>0</v>
      </c>
      <c r="J504" s="230"/>
      <c r="K504" s="229">
        <f>ROUND(E504*J504,2)</f>
        <v>0</v>
      </c>
      <c r="L504" s="229">
        <v>21</v>
      </c>
      <c r="M504" s="229">
        <f>G504*(1+L504/100)</f>
        <v>0</v>
      </c>
      <c r="N504" s="229">
        <v>4.0000000000000003E-5</v>
      </c>
      <c r="O504" s="229">
        <f>ROUND(E504*N504,2)</f>
        <v>0</v>
      </c>
      <c r="P504" s="229">
        <v>0</v>
      </c>
      <c r="Q504" s="229">
        <f>ROUND(E504*P504,2)</f>
        <v>0</v>
      </c>
      <c r="R504" s="229"/>
      <c r="S504" s="229" t="s">
        <v>197</v>
      </c>
      <c r="T504" s="229" t="s">
        <v>198</v>
      </c>
      <c r="U504" s="229">
        <v>0</v>
      </c>
      <c r="V504" s="229">
        <f>ROUND(E504*U504,2)</f>
        <v>0</v>
      </c>
      <c r="W504" s="229"/>
      <c r="X504" s="229" t="s">
        <v>143</v>
      </c>
      <c r="Y504" s="209"/>
      <c r="Z504" s="209"/>
      <c r="AA504" s="209"/>
      <c r="AB504" s="209"/>
      <c r="AC504" s="209"/>
      <c r="AD504" s="209"/>
      <c r="AE504" s="209"/>
      <c r="AF504" s="209"/>
      <c r="AG504" s="209" t="s">
        <v>162</v>
      </c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</row>
    <row r="505" spans="1:60" outlineLevel="1" x14ac:dyDescent="0.2">
      <c r="A505" s="240">
        <v>160</v>
      </c>
      <c r="B505" s="241" t="s">
        <v>776</v>
      </c>
      <c r="C505" s="254" t="s">
        <v>777</v>
      </c>
      <c r="D505" s="242" t="s">
        <v>140</v>
      </c>
      <c r="E505" s="243">
        <v>17.86</v>
      </c>
      <c r="F505" s="244"/>
      <c r="G505" s="245">
        <f>ROUND(E505*F505,2)</f>
        <v>0</v>
      </c>
      <c r="H505" s="230"/>
      <c r="I505" s="229">
        <f>ROUND(E505*H505,2)</f>
        <v>0</v>
      </c>
      <c r="J505" s="230"/>
      <c r="K505" s="229">
        <f>ROUND(E505*J505,2)</f>
        <v>0</v>
      </c>
      <c r="L505" s="229">
        <v>21</v>
      </c>
      <c r="M505" s="229">
        <f>G505*(1+L505/100)</f>
        <v>0</v>
      </c>
      <c r="N505" s="229">
        <v>0</v>
      </c>
      <c r="O505" s="229">
        <f>ROUND(E505*N505,2)</f>
        <v>0</v>
      </c>
      <c r="P505" s="229">
        <v>0</v>
      </c>
      <c r="Q505" s="229">
        <f>ROUND(E505*P505,2)</f>
        <v>0</v>
      </c>
      <c r="R505" s="229"/>
      <c r="S505" s="229" t="s">
        <v>141</v>
      </c>
      <c r="T505" s="229" t="s">
        <v>142</v>
      </c>
      <c r="U505" s="229">
        <v>0</v>
      </c>
      <c r="V505" s="229">
        <f>ROUND(E505*U505,2)</f>
        <v>0</v>
      </c>
      <c r="W505" s="229"/>
      <c r="X505" s="229" t="s">
        <v>143</v>
      </c>
      <c r="Y505" s="209"/>
      <c r="Z505" s="209"/>
      <c r="AA505" s="209"/>
      <c r="AB505" s="209"/>
      <c r="AC505" s="209"/>
      <c r="AD505" s="209"/>
      <c r="AE505" s="209"/>
      <c r="AF505" s="209"/>
      <c r="AG505" s="209" t="s">
        <v>162</v>
      </c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</row>
    <row r="506" spans="1:60" outlineLevel="1" x14ac:dyDescent="0.2">
      <c r="A506" s="226"/>
      <c r="B506" s="227"/>
      <c r="C506" s="255" t="s">
        <v>778</v>
      </c>
      <c r="D506" s="231"/>
      <c r="E506" s="232">
        <v>17.86</v>
      </c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09"/>
      <c r="Z506" s="209"/>
      <c r="AA506" s="209"/>
      <c r="AB506" s="209"/>
      <c r="AC506" s="209"/>
      <c r="AD506" s="209"/>
      <c r="AE506" s="209"/>
      <c r="AF506" s="209"/>
      <c r="AG506" s="209" t="s">
        <v>146</v>
      </c>
      <c r="AH506" s="209">
        <v>0</v>
      </c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</row>
    <row r="507" spans="1:60" outlineLevel="1" x14ac:dyDescent="0.2">
      <c r="A507" s="226">
        <v>161</v>
      </c>
      <c r="B507" s="227" t="s">
        <v>779</v>
      </c>
      <c r="C507" s="265" t="s">
        <v>780</v>
      </c>
      <c r="D507" s="228" t="s">
        <v>0</v>
      </c>
      <c r="E507" s="264"/>
      <c r="F507" s="230"/>
      <c r="G507" s="229">
        <f>ROUND(E507*F507,2)</f>
        <v>0</v>
      </c>
      <c r="H507" s="230"/>
      <c r="I507" s="229">
        <f>ROUND(E507*H507,2)</f>
        <v>0</v>
      </c>
      <c r="J507" s="230"/>
      <c r="K507" s="229">
        <f>ROUND(E507*J507,2)</f>
        <v>0</v>
      </c>
      <c r="L507" s="229">
        <v>21</v>
      </c>
      <c r="M507" s="229">
        <f>G507*(1+L507/100)</f>
        <v>0</v>
      </c>
      <c r="N507" s="229">
        <v>0</v>
      </c>
      <c r="O507" s="229">
        <f>ROUND(E507*N507,2)</f>
        <v>0</v>
      </c>
      <c r="P507" s="229">
        <v>0</v>
      </c>
      <c r="Q507" s="229">
        <f>ROUND(E507*P507,2)</f>
        <v>0</v>
      </c>
      <c r="R507" s="229"/>
      <c r="S507" s="229" t="s">
        <v>141</v>
      </c>
      <c r="T507" s="229" t="s">
        <v>142</v>
      </c>
      <c r="U507" s="229">
        <v>0</v>
      </c>
      <c r="V507" s="229">
        <f>ROUND(E507*U507,2)</f>
        <v>0</v>
      </c>
      <c r="W507" s="229"/>
      <c r="X507" s="229" t="s">
        <v>249</v>
      </c>
      <c r="Y507" s="209"/>
      <c r="Z507" s="209"/>
      <c r="AA507" s="209"/>
      <c r="AB507" s="209"/>
      <c r="AC507" s="209"/>
      <c r="AD507" s="209"/>
      <c r="AE507" s="209"/>
      <c r="AF507" s="209"/>
      <c r="AG507" s="209" t="s">
        <v>250</v>
      </c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</row>
    <row r="508" spans="1:60" x14ac:dyDescent="0.2">
      <c r="A508" s="234" t="s">
        <v>136</v>
      </c>
      <c r="B508" s="235" t="s">
        <v>95</v>
      </c>
      <c r="C508" s="253" t="s">
        <v>96</v>
      </c>
      <c r="D508" s="236"/>
      <c r="E508" s="237"/>
      <c r="F508" s="238"/>
      <c r="G508" s="239">
        <f>SUMIF(AG509:AG521,"&lt;&gt;NOR",G509:G521)</f>
        <v>0</v>
      </c>
      <c r="H508" s="233"/>
      <c r="I508" s="233">
        <f>SUM(I509:I521)</f>
        <v>0</v>
      </c>
      <c r="J508" s="233"/>
      <c r="K508" s="233">
        <f>SUM(K509:K521)</f>
        <v>0</v>
      </c>
      <c r="L508" s="233"/>
      <c r="M508" s="233">
        <f>SUM(M509:M521)</f>
        <v>0</v>
      </c>
      <c r="N508" s="233"/>
      <c r="O508" s="233">
        <f>SUM(O509:O521)</f>
        <v>0.28000000000000003</v>
      </c>
      <c r="P508" s="233"/>
      <c r="Q508" s="233">
        <f>SUM(Q509:Q521)</f>
        <v>0</v>
      </c>
      <c r="R508" s="233"/>
      <c r="S508" s="233"/>
      <c r="T508" s="233"/>
      <c r="U508" s="233"/>
      <c r="V508" s="233">
        <f>SUM(V509:V521)</f>
        <v>0</v>
      </c>
      <c r="W508" s="233"/>
      <c r="X508" s="233"/>
      <c r="AG508" t="s">
        <v>137</v>
      </c>
    </row>
    <row r="509" spans="1:60" outlineLevel="1" x14ac:dyDescent="0.2">
      <c r="A509" s="240">
        <v>162</v>
      </c>
      <c r="B509" s="241" t="s">
        <v>781</v>
      </c>
      <c r="C509" s="254" t="s">
        <v>782</v>
      </c>
      <c r="D509" s="242" t="s">
        <v>140</v>
      </c>
      <c r="E509" s="243">
        <v>748.88869</v>
      </c>
      <c r="F509" s="244"/>
      <c r="G509" s="245">
        <f>ROUND(E509*F509,2)</f>
        <v>0</v>
      </c>
      <c r="H509" s="230"/>
      <c r="I509" s="229">
        <f>ROUND(E509*H509,2)</f>
        <v>0</v>
      </c>
      <c r="J509" s="230"/>
      <c r="K509" s="229">
        <f>ROUND(E509*J509,2)</f>
        <v>0</v>
      </c>
      <c r="L509" s="229">
        <v>21</v>
      </c>
      <c r="M509" s="229">
        <f>G509*(1+L509/100)</f>
        <v>0</v>
      </c>
      <c r="N509" s="229">
        <v>0</v>
      </c>
      <c r="O509" s="229">
        <f>ROUND(E509*N509,2)</f>
        <v>0</v>
      </c>
      <c r="P509" s="229">
        <v>0</v>
      </c>
      <c r="Q509" s="229">
        <f>ROUND(E509*P509,2)</f>
        <v>0</v>
      </c>
      <c r="R509" s="229"/>
      <c r="S509" s="229" t="s">
        <v>197</v>
      </c>
      <c r="T509" s="229" t="s">
        <v>198</v>
      </c>
      <c r="U509" s="229">
        <v>0</v>
      </c>
      <c r="V509" s="229">
        <f>ROUND(E509*U509,2)</f>
        <v>0</v>
      </c>
      <c r="W509" s="229"/>
      <c r="X509" s="229" t="s">
        <v>143</v>
      </c>
      <c r="Y509" s="209"/>
      <c r="Z509" s="209"/>
      <c r="AA509" s="209"/>
      <c r="AB509" s="209"/>
      <c r="AC509" s="209"/>
      <c r="AD509" s="209"/>
      <c r="AE509" s="209"/>
      <c r="AF509" s="209"/>
      <c r="AG509" s="209" t="s">
        <v>149</v>
      </c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</row>
    <row r="510" spans="1:60" ht="22.5" outlineLevel="1" x14ac:dyDescent="0.2">
      <c r="A510" s="226"/>
      <c r="B510" s="227"/>
      <c r="C510" s="255" t="s">
        <v>783</v>
      </c>
      <c r="D510" s="231"/>
      <c r="E510" s="232">
        <v>728.77650000000006</v>
      </c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09"/>
      <c r="Z510" s="209"/>
      <c r="AA510" s="209"/>
      <c r="AB510" s="209"/>
      <c r="AC510" s="209"/>
      <c r="AD510" s="209"/>
      <c r="AE510" s="209"/>
      <c r="AF510" s="209"/>
      <c r="AG510" s="209" t="s">
        <v>146</v>
      </c>
      <c r="AH510" s="209">
        <v>0</v>
      </c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</row>
    <row r="511" spans="1:60" outlineLevel="1" x14ac:dyDescent="0.2">
      <c r="A511" s="226"/>
      <c r="B511" s="227"/>
      <c r="C511" s="255" t="s">
        <v>784</v>
      </c>
      <c r="D511" s="231"/>
      <c r="E511" s="232">
        <v>20.112189999999998</v>
      </c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09"/>
      <c r="Z511" s="209"/>
      <c r="AA511" s="209"/>
      <c r="AB511" s="209"/>
      <c r="AC511" s="209"/>
      <c r="AD511" s="209"/>
      <c r="AE511" s="209"/>
      <c r="AF511" s="209"/>
      <c r="AG511" s="209" t="s">
        <v>146</v>
      </c>
      <c r="AH511" s="209">
        <v>0</v>
      </c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</row>
    <row r="512" spans="1:60" outlineLevel="1" x14ac:dyDescent="0.2">
      <c r="A512" s="240">
        <v>163</v>
      </c>
      <c r="B512" s="241" t="s">
        <v>785</v>
      </c>
      <c r="C512" s="254" t="s">
        <v>786</v>
      </c>
      <c r="D512" s="242" t="s">
        <v>140</v>
      </c>
      <c r="E512" s="243">
        <v>727.07640000000004</v>
      </c>
      <c r="F512" s="244"/>
      <c r="G512" s="245">
        <f>ROUND(E512*F512,2)</f>
        <v>0</v>
      </c>
      <c r="H512" s="230"/>
      <c r="I512" s="229">
        <f>ROUND(E512*H512,2)</f>
        <v>0</v>
      </c>
      <c r="J512" s="230"/>
      <c r="K512" s="229">
        <f>ROUND(E512*J512,2)</f>
        <v>0</v>
      </c>
      <c r="L512" s="229">
        <v>21</v>
      </c>
      <c r="M512" s="229">
        <f>G512*(1+L512/100)</f>
        <v>0</v>
      </c>
      <c r="N512" s="229">
        <v>0</v>
      </c>
      <c r="O512" s="229">
        <f>ROUND(E512*N512,2)</f>
        <v>0</v>
      </c>
      <c r="P512" s="229">
        <v>0</v>
      </c>
      <c r="Q512" s="229">
        <f>ROUND(E512*P512,2)</f>
        <v>0</v>
      </c>
      <c r="R512" s="229"/>
      <c r="S512" s="229" t="s">
        <v>141</v>
      </c>
      <c r="T512" s="229" t="s">
        <v>142</v>
      </c>
      <c r="U512" s="229">
        <v>0</v>
      </c>
      <c r="V512" s="229">
        <f>ROUND(E512*U512,2)</f>
        <v>0</v>
      </c>
      <c r="W512" s="229"/>
      <c r="X512" s="229" t="s">
        <v>143</v>
      </c>
      <c r="Y512" s="209"/>
      <c r="Z512" s="209"/>
      <c r="AA512" s="209"/>
      <c r="AB512" s="209"/>
      <c r="AC512" s="209"/>
      <c r="AD512" s="209"/>
      <c r="AE512" s="209"/>
      <c r="AF512" s="209"/>
      <c r="AG512" s="209" t="s">
        <v>162</v>
      </c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</row>
    <row r="513" spans="1:60" ht="22.5" outlineLevel="1" x14ac:dyDescent="0.2">
      <c r="A513" s="226"/>
      <c r="B513" s="227"/>
      <c r="C513" s="255" t="s">
        <v>434</v>
      </c>
      <c r="D513" s="231"/>
      <c r="E513" s="232">
        <v>707.55</v>
      </c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09"/>
      <c r="Z513" s="209"/>
      <c r="AA513" s="209"/>
      <c r="AB513" s="209"/>
      <c r="AC513" s="209"/>
      <c r="AD513" s="209"/>
      <c r="AE513" s="209"/>
      <c r="AF513" s="209"/>
      <c r="AG513" s="209" t="s">
        <v>146</v>
      </c>
      <c r="AH513" s="209">
        <v>0</v>
      </c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</row>
    <row r="514" spans="1:60" outlineLevel="1" x14ac:dyDescent="0.2">
      <c r="A514" s="226"/>
      <c r="B514" s="227"/>
      <c r="C514" s="255" t="s">
        <v>787</v>
      </c>
      <c r="D514" s="231"/>
      <c r="E514" s="232">
        <v>19.526399999999999</v>
      </c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09"/>
      <c r="Z514" s="209"/>
      <c r="AA514" s="209"/>
      <c r="AB514" s="209"/>
      <c r="AC514" s="209"/>
      <c r="AD514" s="209"/>
      <c r="AE514" s="209"/>
      <c r="AF514" s="209"/>
      <c r="AG514" s="209" t="s">
        <v>146</v>
      </c>
      <c r="AH514" s="209">
        <v>0</v>
      </c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</row>
    <row r="515" spans="1:60" ht="22.5" outlineLevel="1" x14ac:dyDescent="0.2">
      <c r="A515" s="240">
        <v>164</v>
      </c>
      <c r="B515" s="241" t="s">
        <v>788</v>
      </c>
      <c r="C515" s="254" t="s">
        <v>789</v>
      </c>
      <c r="D515" s="242" t="s">
        <v>192</v>
      </c>
      <c r="E515" s="243">
        <v>43.2</v>
      </c>
      <c r="F515" s="244"/>
      <c r="G515" s="245">
        <f>ROUND(E515*F515,2)</f>
        <v>0</v>
      </c>
      <c r="H515" s="230"/>
      <c r="I515" s="229">
        <f>ROUND(E515*H515,2)</f>
        <v>0</v>
      </c>
      <c r="J515" s="230"/>
      <c r="K515" s="229">
        <f>ROUND(E515*J515,2)</f>
        <v>0</v>
      </c>
      <c r="L515" s="229">
        <v>21</v>
      </c>
      <c r="M515" s="229">
        <f>G515*(1+L515/100)</f>
        <v>0</v>
      </c>
      <c r="N515" s="229">
        <v>9.0000000000000006E-5</v>
      </c>
      <c r="O515" s="229">
        <f>ROUND(E515*N515,2)</f>
        <v>0</v>
      </c>
      <c r="P515" s="229">
        <v>0</v>
      </c>
      <c r="Q515" s="229">
        <f>ROUND(E515*P515,2)</f>
        <v>0</v>
      </c>
      <c r="R515" s="229"/>
      <c r="S515" s="229" t="s">
        <v>141</v>
      </c>
      <c r="T515" s="229" t="s">
        <v>142</v>
      </c>
      <c r="U515" s="229">
        <v>0</v>
      </c>
      <c r="V515" s="229">
        <f>ROUND(E515*U515,2)</f>
        <v>0</v>
      </c>
      <c r="W515" s="229"/>
      <c r="X515" s="229" t="s">
        <v>143</v>
      </c>
      <c r="Y515" s="209"/>
      <c r="Z515" s="209"/>
      <c r="AA515" s="209"/>
      <c r="AB515" s="209"/>
      <c r="AC515" s="209"/>
      <c r="AD515" s="209"/>
      <c r="AE515" s="209"/>
      <c r="AF515" s="209"/>
      <c r="AG515" s="209" t="s">
        <v>162</v>
      </c>
      <c r="AH515" s="209"/>
      <c r="AI515" s="209"/>
      <c r="AJ515" s="209"/>
      <c r="AK515" s="209"/>
      <c r="AL515" s="209"/>
      <c r="AM515" s="209"/>
      <c r="AN515" s="209"/>
      <c r="AO515" s="209"/>
      <c r="AP515" s="209"/>
      <c r="AQ515" s="209"/>
      <c r="AR515" s="209"/>
      <c r="AS515" s="209"/>
      <c r="AT515" s="209"/>
      <c r="AU515" s="209"/>
      <c r="AV515" s="209"/>
      <c r="AW515" s="209"/>
      <c r="AX515" s="209"/>
      <c r="AY515" s="209"/>
      <c r="AZ515" s="209"/>
      <c r="BA515" s="209"/>
      <c r="BB515" s="209"/>
      <c r="BC515" s="209"/>
      <c r="BD515" s="209"/>
      <c r="BE515" s="209"/>
      <c r="BF515" s="209"/>
      <c r="BG515" s="209"/>
      <c r="BH515" s="209"/>
    </row>
    <row r="516" spans="1:60" outlineLevel="1" x14ac:dyDescent="0.2">
      <c r="A516" s="226"/>
      <c r="B516" s="227"/>
      <c r="C516" s="255" t="s">
        <v>790</v>
      </c>
      <c r="D516" s="231"/>
      <c r="E516" s="232">
        <v>43.2</v>
      </c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09"/>
      <c r="Z516" s="209"/>
      <c r="AA516" s="209"/>
      <c r="AB516" s="209"/>
      <c r="AC516" s="209"/>
      <c r="AD516" s="209"/>
      <c r="AE516" s="209"/>
      <c r="AF516" s="209"/>
      <c r="AG516" s="209" t="s">
        <v>146</v>
      </c>
      <c r="AH516" s="209">
        <v>0</v>
      </c>
      <c r="AI516" s="209"/>
      <c r="AJ516" s="209"/>
      <c r="AK516" s="209"/>
      <c r="AL516" s="209"/>
      <c r="AM516" s="209"/>
      <c r="AN516" s="209"/>
      <c r="AO516" s="209"/>
      <c r="AP516" s="209"/>
      <c r="AQ516" s="209"/>
      <c r="AR516" s="209"/>
      <c r="AS516" s="209"/>
      <c r="AT516" s="209"/>
      <c r="AU516" s="209"/>
      <c r="AV516" s="209"/>
      <c r="AW516" s="209"/>
      <c r="AX516" s="209"/>
      <c r="AY516" s="209"/>
      <c r="AZ516" s="209"/>
      <c r="BA516" s="209"/>
      <c r="BB516" s="209"/>
      <c r="BC516" s="209"/>
      <c r="BD516" s="209"/>
      <c r="BE516" s="209"/>
      <c r="BF516" s="209"/>
      <c r="BG516" s="209"/>
      <c r="BH516" s="209"/>
    </row>
    <row r="517" spans="1:60" ht="22.5" outlineLevel="1" x14ac:dyDescent="0.2">
      <c r="A517" s="240">
        <v>165</v>
      </c>
      <c r="B517" s="241" t="s">
        <v>791</v>
      </c>
      <c r="C517" s="254" t="s">
        <v>792</v>
      </c>
      <c r="D517" s="242" t="s">
        <v>192</v>
      </c>
      <c r="E517" s="243">
        <v>43.2</v>
      </c>
      <c r="F517" s="244"/>
      <c r="G517" s="245">
        <f>ROUND(E517*F517,2)</f>
        <v>0</v>
      </c>
      <c r="H517" s="230"/>
      <c r="I517" s="229">
        <f>ROUND(E517*H517,2)</f>
        <v>0</v>
      </c>
      <c r="J517" s="230"/>
      <c r="K517" s="229">
        <f>ROUND(E517*J517,2)</f>
        <v>0</v>
      </c>
      <c r="L517" s="229">
        <v>21</v>
      </c>
      <c r="M517" s="229">
        <f>G517*(1+L517/100)</f>
        <v>0</v>
      </c>
      <c r="N517" s="229">
        <v>5.0000000000000002E-5</v>
      </c>
      <c r="O517" s="229">
        <f>ROUND(E517*N517,2)</f>
        <v>0</v>
      </c>
      <c r="P517" s="229">
        <v>0</v>
      </c>
      <c r="Q517" s="229">
        <f>ROUND(E517*P517,2)</f>
        <v>0</v>
      </c>
      <c r="R517" s="229"/>
      <c r="S517" s="229" t="s">
        <v>141</v>
      </c>
      <c r="T517" s="229" t="s">
        <v>142</v>
      </c>
      <c r="U517" s="229">
        <v>0</v>
      </c>
      <c r="V517" s="229">
        <f>ROUND(E517*U517,2)</f>
        <v>0</v>
      </c>
      <c r="W517" s="229"/>
      <c r="X517" s="229" t="s">
        <v>143</v>
      </c>
      <c r="Y517" s="209"/>
      <c r="Z517" s="209"/>
      <c r="AA517" s="209"/>
      <c r="AB517" s="209"/>
      <c r="AC517" s="209"/>
      <c r="AD517" s="209"/>
      <c r="AE517" s="209"/>
      <c r="AF517" s="209"/>
      <c r="AG517" s="209" t="s">
        <v>162</v>
      </c>
      <c r="AH517" s="209"/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09"/>
      <c r="AT517" s="209"/>
      <c r="AU517" s="209"/>
      <c r="AV517" s="209"/>
      <c r="AW517" s="209"/>
      <c r="AX517" s="209"/>
      <c r="AY517" s="209"/>
      <c r="AZ517" s="209"/>
      <c r="BA517" s="209"/>
      <c r="BB517" s="209"/>
      <c r="BC517" s="209"/>
      <c r="BD517" s="209"/>
      <c r="BE517" s="209"/>
      <c r="BF517" s="209"/>
      <c r="BG517" s="209"/>
      <c r="BH517" s="209"/>
    </row>
    <row r="518" spans="1:60" outlineLevel="1" x14ac:dyDescent="0.2">
      <c r="A518" s="226"/>
      <c r="B518" s="227"/>
      <c r="C518" s="255" t="s">
        <v>790</v>
      </c>
      <c r="D518" s="231"/>
      <c r="E518" s="232">
        <v>43.2</v>
      </c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09"/>
      <c r="Z518" s="209"/>
      <c r="AA518" s="209"/>
      <c r="AB518" s="209"/>
      <c r="AC518" s="209"/>
      <c r="AD518" s="209"/>
      <c r="AE518" s="209"/>
      <c r="AF518" s="209"/>
      <c r="AG518" s="209" t="s">
        <v>146</v>
      </c>
      <c r="AH518" s="209">
        <v>0</v>
      </c>
      <c r="AI518" s="209"/>
      <c r="AJ518" s="209"/>
      <c r="AK518" s="209"/>
      <c r="AL518" s="209"/>
      <c r="AM518" s="209"/>
      <c r="AN518" s="209"/>
      <c r="AO518" s="209"/>
      <c r="AP518" s="209"/>
      <c r="AQ518" s="209"/>
      <c r="AR518" s="209"/>
      <c r="AS518" s="209"/>
      <c r="AT518" s="209"/>
      <c r="AU518" s="209"/>
      <c r="AV518" s="209"/>
      <c r="AW518" s="209"/>
      <c r="AX518" s="209"/>
      <c r="AY518" s="209"/>
      <c r="AZ518" s="209"/>
      <c r="BA518" s="209"/>
      <c r="BB518" s="209"/>
      <c r="BC518" s="209"/>
      <c r="BD518" s="209"/>
      <c r="BE518" s="209"/>
      <c r="BF518" s="209"/>
      <c r="BG518" s="209"/>
      <c r="BH518" s="209"/>
    </row>
    <row r="519" spans="1:60" ht="22.5" outlineLevel="1" x14ac:dyDescent="0.2">
      <c r="A519" s="240">
        <v>166</v>
      </c>
      <c r="B519" s="241" t="s">
        <v>793</v>
      </c>
      <c r="C519" s="254" t="s">
        <v>794</v>
      </c>
      <c r="D519" s="242" t="s">
        <v>140</v>
      </c>
      <c r="E519" s="243">
        <v>707.55</v>
      </c>
      <c r="F519" s="244"/>
      <c r="G519" s="245">
        <f>ROUND(E519*F519,2)</f>
        <v>0</v>
      </c>
      <c r="H519" s="230"/>
      <c r="I519" s="229">
        <f>ROUND(E519*H519,2)</f>
        <v>0</v>
      </c>
      <c r="J519" s="230"/>
      <c r="K519" s="229">
        <f>ROUND(E519*J519,2)</f>
        <v>0</v>
      </c>
      <c r="L519" s="229">
        <v>21</v>
      </c>
      <c r="M519" s="229">
        <f>G519*(1+L519/100)</f>
        <v>0</v>
      </c>
      <c r="N519" s="229">
        <v>4.0000000000000002E-4</v>
      </c>
      <c r="O519" s="229">
        <f>ROUND(E519*N519,2)</f>
        <v>0.28000000000000003</v>
      </c>
      <c r="P519" s="229">
        <v>0</v>
      </c>
      <c r="Q519" s="229">
        <f>ROUND(E519*P519,2)</f>
        <v>0</v>
      </c>
      <c r="R519" s="229"/>
      <c r="S519" s="229" t="s">
        <v>197</v>
      </c>
      <c r="T519" s="229" t="s">
        <v>198</v>
      </c>
      <c r="U519" s="229">
        <v>0</v>
      </c>
      <c r="V519" s="229">
        <f>ROUND(E519*U519,2)</f>
        <v>0</v>
      </c>
      <c r="W519" s="229"/>
      <c r="X519" s="229" t="s">
        <v>143</v>
      </c>
      <c r="Y519" s="209"/>
      <c r="Z519" s="209"/>
      <c r="AA519" s="209"/>
      <c r="AB519" s="209"/>
      <c r="AC519" s="209"/>
      <c r="AD519" s="209"/>
      <c r="AE519" s="209"/>
      <c r="AF519" s="209"/>
      <c r="AG519" s="209" t="s">
        <v>162</v>
      </c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</row>
    <row r="520" spans="1:60" ht="22.5" outlineLevel="1" x14ac:dyDescent="0.2">
      <c r="A520" s="226"/>
      <c r="B520" s="227"/>
      <c r="C520" s="255" t="s">
        <v>440</v>
      </c>
      <c r="D520" s="231"/>
      <c r="E520" s="232">
        <v>707.55</v>
      </c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09"/>
      <c r="Z520" s="209"/>
      <c r="AA520" s="209"/>
      <c r="AB520" s="209"/>
      <c r="AC520" s="209"/>
      <c r="AD520" s="209"/>
      <c r="AE520" s="209"/>
      <c r="AF520" s="209"/>
      <c r="AG520" s="209" t="s">
        <v>146</v>
      </c>
      <c r="AH520" s="209">
        <v>0</v>
      </c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</row>
    <row r="521" spans="1:60" outlineLevel="1" x14ac:dyDescent="0.2">
      <c r="A521" s="226">
        <v>167</v>
      </c>
      <c r="B521" s="227" t="s">
        <v>795</v>
      </c>
      <c r="C521" s="265" t="s">
        <v>796</v>
      </c>
      <c r="D521" s="228" t="s">
        <v>0</v>
      </c>
      <c r="E521" s="264"/>
      <c r="F521" s="230"/>
      <c r="G521" s="229">
        <f>ROUND(E521*F521,2)</f>
        <v>0</v>
      </c>
      <c r="H521" s="230"/>
      <c r="I521" s="229">
        <f>ROUND(E521*H521,2)</f>
        <v>0</v>
      </c>
      <c r="J521" s="230"/>
      <c r="K521" s="229">
        <f>ROUND(E521*J521,2)</f>
        <v>0</v>
      </c>
      <c r="L521" s="229">
        <v>21</v>
      </c>
      <c r="M521" s="229">
        <f>G521*(1+L521/100)</f>
        <v>0</v>
      </c>
      <c r="N521" s="229">
        <v>0</v>
      </c>
      <c r="O521" s="229">
        <f>ROUND(E521*N521,2)</f>
        <v>0</v>
      </c>
      <c r="P521" s="229">
        <v>0</v>
      </c>
      <c r="Q521" s="229">
        <f>ROUND(E521*P521,2)</f>
        <v>0</v>
      </c>
      <c r="R521" s="229"/>
      <c r="S521" s="229" t="s">
        <v>141</v>
      </c>
      <c r="T521" s="229" t="s">
        <v>142</v>
      </c>
      <c r="U521" s="229">
        <v>0</v>
      </c>
      <c r="V521" s="229">
        <f>ROUND(E521*U521,2)</f>
        <v>0</v>
      </c>
      <c r="W521" s="229"/>
      <c r="X521" s="229" t="s">
        <v>249</v>
      </c>
      <c r="Y521" s="209"/>
      <c r="Z521" s="209"/>
      <c r="AA521" s="209"/>
      <c r="AB521" s="209"/>
      <c r="AC521" s="209"/>
      <c r="AD521" s="209"/>
      <c r="AE521" s="209"/>
      <c r="AF521" s="209"/>
      <c r="AG521" s="209" t="s">
        <v>250</v>
      </c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</row>
    <row r="522" spans="1:60" x14ac:dyDescent="0.2">
      <c r="A522" s="234" t="s">
        <v>136</v>
      </c>
      <c r="B522" s="235" t="s">
        <v>97</v>
      </c>
      <c r="C522" s="253" t="s">
        <v>98</v>
      </c>
      <c r="D522" s="236"/>
      <c r="E522" s="237"/>
      <c r="F522" s="238"/>
      <c r="G522" s="239">
        <f>SUMIF(AG523:AG585,"&lt;&gt;NOR",G523:G585)</f>
        <v>0</v>
      </c>
      <c r="H522" s="233"/>
      <c r="I522" s="233">
        <f>SUM(I523:I585)</f>
        <v>0</v>
      </c>
      <c r="J522" s="233"/>
      <c r="K522" s="233">
        <f>SUM(K523:K585)</f>
        <v>0</v>
      </c>
      <c r="L522" s="233"/>
      <c r="M522" s="233">
        <f>SUM(M523:M585)</f>
        <v>0</v>
      </c>
      <c r="N522" s="233"/>
      <c r="O522" s="233">
        <f>SUM(O523:O585)</f>
        <v>0.34</v>
      </c>
      <c r="P522" s="233"/>
      <c r="Q522" s="233">
        <f>SUM(Q523:Q585)</f>
        <v>0</v>
      </c>
      <c r="R522" s="233"/>
      <c r="S522" s="233"/>
      <c r="T522" s="233"/>
      <c r="U522" s="233"/>
      <c r="V522" s="233">
        <f>SUM(V523:V585)</f>
        <v>0</v>
      </c>
      <c r="W522" s="233"/>
      <c r="X522" s="233"/>
      <c r="AG522" t="s">
        <v>137</v>
      </c>
    </row>
    <row r="523" spans="1:60" outlineLevel="1" x14ac:dyDescent="0.2">
      <c r="A523" s="246">
        <v>168</v>
      </c>
      <c r="B523" s="247" t="s">
        <v>797</v>
      </c>
      <c r="C523" s="256" t="s">
        <v>798</v>
      </c>
      <c r="D523" s="248" t="s">
        <v>140</v>
      </c>
      <c r="E523" s="249">
        <v>145</v>
      </c>
      <c r="F523" s="250"/>
      <c r="G523" s="251">
        <f>ROUND(E523*F523,2)</f>
        <v>0</v>
      </c>
      <c r="H523" s="230"/>
      <c r="I523" s="229">
        <f>ROUND(E523*H523,2)</f>
        <v>0</v>
      </c>
      <c r="J523" s="230"/>
      <c r="K523" s="229">
        <f>ROUND(E523*J523,2)</f>
        <v>0</v>
      </c>
      <c r="L523" s="229">
        <v>21</v>
      </c>
      <c r="M523" s="229">
        <f>G523*(1+L523/100)</f>
        <v>0</v>
      </c>
      <c r="N523" s="229">
        <v>0</v>
      </c>
      <c r="O523" s="229">
        <f>ROUND(E523*N523,2)</f>
        <v>0</v>
      </c>
      <c r="P523" s="229">
        <v>0</v>
      </c>
      <c r="Q523" s="229">
        <f>ROUND(E523*P523,2)</f>
        <v>0</v>
      </c>
      <c r="R523" s="229"/>
      <c r="S523" s="229" t="s">
        <v>197</v>
      </c>
      <c r="T523" s="229" t="s">
        <v>198</v>
      </c>
      <c r="U523" s="229">
        <v>0</v>
      </c>
      <c r="V523" s="229">
        <f>ROUND(E523*U523,2)</f>
        <v>0</v>
      </c>
      <c r="W523" s="229"/>
      <c r="X523" s="229" t="s">
        <v>143</v>
      </c>
      <c r="Y523" s="209"/>
      <c r="Z523" s="209"/>
      <c r="AA523" s="209"/>
      <c r="AB523" s="209"/>
      <c r="AC523" s="209"/>
      <c r="AD523" s="209"/>
      <c r="AE523" s="209"/>
      <c r="AF523" s="209"/>
      <c r="AG523" s="209" t="s">
        <v>149</v>
      </c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</row>
    <row r="524" spans="1:60" outlineLevel="1" x14ac:dyDescent="0.2">
      <c r="A524" s="240">
        <v>169</v>
      </c>
      <c r="B524" s="241" t="s">
        <v>799</v>
      </c>
      <c r="C524" s="254" t="s">
        <v>800</v>
      </c>
      <c r="D524" s="242" t="s">
        <v>140</v>
      </c>
      <c r="E524" s="243">
        <v>160.53620000000001</v>
      </c>
      <c r="F524" s="244"/>
      <c r="G524" s="245">
        <f>ROUND(E524*F524,2)</f>
        <v>0</v>
      </c>
      <c r="H524" s="230"/>
      <c r="I524" s="229">
        <f>ROUND(E524*H524,2)</f>
        <v>0</v>
      </c>
      <c r="J524" s="230"/>
      <c r="K524" s="229">
        <f>ROUND(E524*J524,2)</f>
        <v>0</v>
      </c>
      <c r="L524" s="229">
        <v>21</v>
      </c>
      <c r="M524" s="229">
        <f>G524*(1+L524/100)</f>
        <v>0</v>
      </c>
      <c r="N524" s="229">
        <v>0</v>
      </c>
      <c r="O524" s="229">
        <f>ROUND(E524*N524,2)</f>
        <v>0</v>
      </c>
      <c r="P524" s="229">
        <v>0</v>
      </c>
      <c r="Q524" s="229">
        <f>ROUND(E524*P524,2)</f>
        <v>0</v>
      </c>
      <c r="R524" s="229"/>
      <c r="S524" s="229" t="s">
        <v>197</v>
      </c>
      <c r="T524" s="229" t="s">
        <v>198</v>
      </c>
      <c r="U524" s="229">
        <v>0</v>
      </c>
      <c r="V524" s="229">
        <f>ROUND(E524*U524,2)</f>
        <v>0</v>
      </c>
      <c r="W524" s="229"/>
      <c r="X524" s="229" t="s">
        <v>143</v>
      </c>
      <c r="Y524" s="209"/>
      <c r="Z524" s="209"/>
      <c r="AA524" s="209"/>
      <c r="AB524" s="209"/>
      <c r="AC524" s="209"/>
      <c r="AD524" s="209"/>
      <c r="AE524" s="209"/>
      <c r="AF524" s="209"/>
      <c r="AG524" s="209" t="s">
        <v>149</v>
      </c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</row>
    <row r="525" spans="1:60" outlineLevel="1" x14ac:dyDescent="0.2">
      <c r="A525" s="226"/>
      <c r="B525" s="227"/>
      <c r="C525" s="270" t="s">
        <v>801</v>
      </c>
      <c r="D525" s="266"/>
      <c r="E525" s="267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09"/>
      <c r="Z525" s="209"/>
      <c r="AA525" s="209"/>
      <c r="AB525" s="209"/>
      <c r="AC525" s="209"/>
      <c r="AD525" s="209"/>
      <c r="AE525" s="209"/>
      <c r="AF525" s="209"/>
      <c r="AG525" s="209" t="s">
        <v>146</v>
      </c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</row>
    <row r="526" spans="1:60" outlineLevel="1" x14ac:dyDescent="0.2">
      <c r="A526" s="226"/>
      <c r="B526" s="227"/>
      <c r="C526" s="271" t="s">
        <v>802</v>
      </c>
      <c r="D526" s="266"/>
      <c r="E526" s="267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09"/>
      <c r="Z526" s="209"/>
      <c r="AA526" s="209"/>
      <c r="AB526" s="209"/>
      <c r="AC526" s="209"/>
      <c r="AD526" s="209"/>
      <c r="AE526" s="209"/>
      <c r="AF526" s="209"/>
      <c r="AG526" s="209" t="s">
        <v>146</v>
      </c>
      <c r="AH526" s="209">
        <v>2</v>
      </c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</row>
    <row r="527" spans="1:60" outlineLevel="1" x14ac:dyDescent="0.2">
      <c r="A527" s="226"/>
      <c r="B527" s="227"/>
      <c r="C527" s="271" t="s">
        <v>803</v>
      </c>
      <c r="D527" s="266"/>
      <c r="E527" s="267">
        <v>15.18</v>
      </c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09"/>
      <c r="Z527" s="209"/>
      <c r="AA527" s="209"/>
      <c r="AB527" s="209"/>
      <c r="AC527" s="209"/>
      <c r="AD527" s="209"/>
      <c r="AE527" s="209"/>
      <c r="AF527" s="209"/>
      <c r="AG527" s="209" t="s">
        <v>146</v>
      </c>
      <c r="AH527" s="209">
        <v>2</v>
      </c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</row>
    <row r="528" spans="1:60" outlineLevel="1" x14ac:dyDescent="0.2">
      <c r="A528" s="226"/>
      <c r="B528" s="227"/>
      <c r="C528" s="271" t="s">
        <v>804</v>
      </c>
      <c r="D528" s="266"/>
      <c r="E528" s="267">
        <v>-1.58</v>
      </c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09"/>
      <c r="Z528" s="209"/>
      <c r="AA528" s="209"/>
      <c r="AB528" s="209"/>
      <c r="AC528" s="209"/>
      <c r="AD528" s="209"/>
      <c r="AE528" s="209"/>
      <c r="AF528" s="209"/>
      <c r="AG528" s="209" t="s">
        <v>146</v>
      </c>
      <c r="AH528" s="209">
        <v>2</v>
      </c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209"/>
      <c r="AT528" s="209"/>
      <c r="AU528" s="209"/>
      <c r="AV528" s="209"/>
      <c r="AW528" s="209"/>
      <c r="AX528" s="209"/>
      <c r="AY528" s="209"/>
      <c r="AZ528" s="209"/>
      <c r="BA528" s="209"/>
      <c r="BB528" s="209"/>
      <c r="BC528" s="209"/>
      <c r="BD528" s="209"/>
      <c r="BE528" s="209"/>
      <c r="BF528" s="209"/>
      <c r="BG528" s="209"/>
      <c r="BH528" s="209"/>
    </row>
    <row r="529" spans="1:60" outlineLevel="1" x14ac:dyDescent="0.2">
      <c r="A529" s="226"/>
      <c r="B529" s="227"/>
      <c r="C529" s="271" t="s">
        <v>805</v>
      </c>
      <c r="D529" s="266"/>
      <c r="E529" s="267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09"/>
      <c r="Z529" s="209"/>
      <c r="AA529" s="209"/>
      <c r="AB529" s="209"/>
      <c r="AC529" s="209"/>
      <c r="AD529" s="209"/>
      <c r="AE529" s="209"/>
      <c r="AF529" s="209"/>
      <c r="AG529" s="209" t="s">
        <v>146</v>
      </c>
      <c r="AH529" s="209">
        <v>2</v>
      </c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209"/>
      <c r="AT529" s="209"/>
      <c r="AU529" s="209"/>
      <c r="AV529" s="209"/>
      <c r="AW529" s="209"/>
      <c r="AX529" s="209"/>
      <c r="AY529" s="209"/>
      <c r="AZ529" s="209"/>
      <c r="BA529" s="209"/>
      <c r="BB529" s="209"/>
      <c r="BC529" s="209"/>
      <c r="BD529" s="209"/>
      <c r="BE529" s="209"/>
      <c r="BF529" s="209"/>
      <c r="BG529" s="209"/>
      <c r="BH529" s="209"/>
    </row>
    <row r="530" spans="1:60" outlineLevel="1" x14ac:dyDescent="0.2">
      <c r="A530" s="226"/>
      <c r="B530" s="227"/>
      <c r="C530" s="271" t="s">
        <v>806</v>
      </c>
      <c r="D530" s="266"/>
      <c r="E530" s="267">
        <v>19.489999999999998</v>
      </c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09"/>
      <c r="Z530" s="209"/>
      <c r="AA530" s="209"/>
      <c r="AB530" s="209"/>
      <c r="AC530" s="209"/>
      <c r="AD530" s="209"/>
      <c r="AE530" s="209"/>
      <c r="AF530" s="209"/>
      <c r="AG530" s="209" t="s">
        <v>146</v>
      </c>
      <c r="AH530" s="209">
        <v>2</v>
      </c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09"/>
      <c r="BB530" s="209"/>
      <c r="BC530" s="209"/>
      <c r="BD530" s="209"/>
      <c r="BE530" s="209"/>
      <c r="BF530" s="209"/>
      <c r="BG530" s="209"/>
      <c r="BH530" s="209"/>
    </row>
    <row r="531" spans="1:60" outlineLevel="1" x14ac:dyDescent="0.2">
      <c r="A531" s="226"/>
      <c r="B531" s="227"/>
      <c r="C531" s="271" t="s">
        <v>807</v>
      </c>
      <c r="D531" s="266"/>
      <c r="E531" s="267">
        <v>-3.15</v>
      </c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09"/>
      <c r="Z531" s="209"/>
      <c r="AA531" s="209"/>
      <c r="AB531" s="209"/>
      <c r="AC531" s="209"/>
      <c r="AD531" s="209"/>
      <c r="AE531" s="209"/>
      <c r="AF531" s="209"/>
      <c r="AG531" s="209" t="s">
        <v>146</v>
      </c>
      <c r="AH531" s="209">
        <v>2</v>
      </c>
      <c r="AI531" s="209"/>
      <c r="AJ531" s="209"/>
      <c r="AK531" s="209"/>
      <c r="AL531" s="209"/>
      <c r="AM531" s="209"/>
      <c r="AN531" s="209"/>
      <c r="AO531" s="209"/>
      <c r="AP531" s="209"/>
      <c r="AQ531" s="209"/>
      <c r="AR531" s="209"/>
      <c r="AS531" s="209"/>
      <c r="AT531" s="209"/>
      <c r="AU531" s="209"/>
      <c r="AV531" s="209"/>
      <c r="AW531" s="209"/>
      <c r="AX531" s="209"/>
      <c r="AY531" s="209"/>
      <c r="AZ531" s="209"/>
      <c r="BA531" s="209"/>
      <c r="BB531" s="209"/>
      <c r="BC531" s="209"/>
      <c r="BD531" s="209"/>
      <c r="BE531" s="209"/>
      <c r="BF531" s="209"/>
      <c r="BG531" s="209"/>
      <c r="BH531" s="209"/>
    </row>
    <row r="532" spans="1:60" outlineLevel="1" x14ac:dyDescent="0.2">
      <c r="A532" s="226"/>
      <c r="B532" s="227"/>
      <c r="C532" s="271" t="s">
        <v>808</v>
      </c>
      <c r="D532" s="266"/>
      <c r="E532" s="267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09"/>
      <c r="Z532" s="209"/>
      <c r="AA532" s="209"/>
      <c r="AB532" s="209"/>
      <c r="AC532" s="209"/>
      <c r="AD532" s="209"/>
      <c r="AE532" s="209"/>
      <c r="AF532" s="209"/>
      <c r="AG532" s="209" t="s">
        <v>146</v>
      </c>
      <c r="AH532" s="209">
        <v>2</v>
      </c>
      <c r="AI532" s="209"/>
      <c r="AJ532" s="209"/>
      <c r="AK532" s="209"/>
      <c r="AL532" s="209"/>
      <c r="AM532" s="209"/>
      <c r="AN532" s="209"/>
      <c r="AO532" s="209"/>
      <c r="AP532" s="209"/>
      <c r="AQ532" s="209"/>
      <c r="AR532" s="209"/>
      <c r="AS532" s="209"/>
      <c r="AT532" s="209"/>
      <c r="AU532" s="209"/>
      <c r="AV532" s="209"/>
      <c r="AW532" s="209"/>
      <c r="AX532" s="209"/>
      <c r="AY532" s="209"/>
      <c r="AZ532" s="209"/>
      <c r="BA532" s="209"/>
      <c r="BB532" s="209"/>
      <c r="BC532" s="209"/>
      <c r="BD532" s="209"/>
      <c r="BE532" s="209"/>
      <c r="BF532" s="209"/>
      <c r="BG532" s="209"/>
      <c r="BH532" s="209"/>
    </row>
    <row r="533" spans="1:60" outlineLevel="1" x14ac:dyDescent="0.2">
      <c r="A533" s="226"/>
      <c r="B533" s="227"/>
      <c r="C533" s="271" t="s">
        <v>809</v>
      </c>
      <c r="D533" s="266"/>
      <c r="E533" s="267">
        <v>32.85</v>
      </c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09"/>
      <c r="Z533" s="209"/>
      <c r="AA533" s="209"/>
      <c r="AB533" s="209"/>
      <c r="AC533" s="209"/>
      <c r="AD533" s="209"/>
      <c r="AE533" s="209"/>
      <c r="AF533" s="209"/>
      <c r="AG533" s="209" t="s">
        <v>146</v>
      </c>
      <c r="AH533" s="209">
        <v>2</v>
      </c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</row>
    <row r="534" spans="1:60" outlineLevel="1" x14ac:dyDescent="0.2">
      <c r="A534" s="226"/>
      <c r="B534" s="227"/>
      <c r="C534" s="271" t="s">
        <v>804</v>
      </c>
      <c r="D534" s="266"/>
      <c r="E534" s="267">
        <v>-1.58</v>
      </c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09"/>
      <c r="Z534" s="209"/>
      <c r="AA534" s="209"/>
      <c r="AB534" s="209"/>
      <c r="AC534" s="209"/>
      <c r="AD534" s="209"/>
      <c r="AE534" s="209"/>
      <c r="AF534" s="209"/>
      <c r="AG534" s="209" t="s">
        <v>146</v>
      </c>
      <c r="AH534" s="209">
        <v>2</v>
      </c>
      <c r="AI534" s="209"/>
      <c r="AJ534" s="209"/>
      <c r="AK534" s="209"/>
      <c r="AL534" s="209"/>
      <c r="AM534" s="209"/>
      <c r="AN534" s="209"/>
      <c r="AO534" s="209"/>
      <c r="AP534" s="209"/>
      <c r="AQ534" s="209"/>
      <c r="AR534" s="209"/>
      <c r="AS534" s="209"/>
      <c r="AT534" s="209"/>
      <c r="AU534" s="209"/>
      <c r="AV534" s="209"/>
      <c r="AW534" s="209"/>
      <c r="AX534" s="209"/>
      <c r="AY534" s="209"/>
      <c r="AZ534" s="209"/>
      <c r="BA534" s="209"/>
      <c r="BB534" s="209"/>
      <c r="BC534" s="209"/>
      <c r="BD534" s="209"/>
      <c r="BE534" s="209"/>
      <c r="BF534" s="209"/>
      <c r="BG534" s="209"/>
      <c r="BH534" s="209"/>
    </row>
    <row r="535" spans="1:60" outlineLevel="1" x14ac:dyDescent="0.2">
      <c r="A535" s="226"/>
      <c r="B535" s="227"/>
      <c r="C535" s="271" t="s">
        <v>810</v>
      </c>
      <c r="D535" s="266"/>
      <c r="E535" s="267"/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09"/>
      <c r="Z535" s="209"/>
      <c r="AA535" s="209"/>
      <c r="AB535" s="209"/>
      <c r="AC535" s="209"/>
      <c r="AD535" s="209"/>
      <c r="AE535" s="209"/>
      <c r="AF535" s="209"/>
      <c r="AG535" s="209" t="s">
        <v>146</v>
      </c>
      <c r="AH535" s="209">
        <v>2</v>
      </c>
      <c r="AI535" s="209"/>
      <c r="AJ535" s="209"/>
      <c r="AK535" s="209"/>
      <c r="AL535" s="209"/>
      <c r="AM535" s="209"/>
      <c r="AN535" s="209"/>
      <c r="AO535" s="209"/>
      <c r="AP535" s="209"/>
      <c r="AQ535" s="209"/>
      <c r="AR535" s="209"/>
      <c r="AS535" s="209"/>
      <c r="AT535" s="209"/>
      <c r="AU535" s="209"/>
      <c r="AV535" s="209"/>
      <c r="AW535" s="209"/>
      <c r="AX535" s="209"/>
      <c r="AY535" s="209"/>
      <c r="AZ535" s="209"/>
      <c r="BA535" s="209"/>
      <c r="BB535" s="209"/>
      <c r="BC535" s="209"/>
      <c r="BD535" s="209"/>
      <c r="BE535" s="209"/>
      <c r="BF535" s="209"/>
      <c r="BG535" s="209"/>
      <c r="BH535" s="209"/>
    </row>
    <row r="536" spans="1:60" outlineLevel="1" x14ac:dyDescent="0.2">
      <c r="A536" s="226"/>
      <c r="B536" s="227"/>
      <c r="C536" s="271" t="s">
        <v>811</v>
      </c>
      <c r="D536" s="266"/>
      <c r="E536" s="267">
        <v>20.72</v>
      </c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09"/>
      <c r="Z536" s="209"/>
      <c r="AA536" s="209"/>
      <c r="AB536" s="209"/>
      <c r="AC536" s="209"/>
      <c r="AD536" s="209"/>
      <c r="AE536" s="209"/>
      <c r="AF536" s="209"/>
      <c r="AG536" s="209" t="s">
        <v>146</v>
      </c>
      <c r="AH536" s="209">
        <v>2</v>
      </c>
      <c r="AI536" s="209"/>
      <c r="AJ536" s="209"/>
      <c r="AK536" s="209"/>
      <c r="AL536" s="209"/>
      <c r="AM536" s="209"/>
      <c r="AN536" s="209"/>
      <c r="AO536" s="209"/>
      <c r="AP536" s="209"/>
      <c r="AQ536" s="209"/>
      <c r="AR536" s="209"/>
      <c r="AS536" s="209"/>
      <c r="AT536" s="209"/>
      <c r="AU536" s="209"/>
      <c r="AV536" s="209"/>
      <c r="AW536" s="209"/>
      <c r="AX536" s="209"/>
      <c r="AY536" s="209"/>
      <c r="AZ536" s="209"/>
      <c r="BA536" s="209"/>
      <c r="BB536" s="209"/>
      <c r="BC536" s="209"/>
      <c r="BD536" s="209"/>
      <c r="BE536" s="209"/>
      <c r="BF536" s="209"/>
      <c r="BG536" s="209"/>
      <c r="BH536" s="209"/>
    </row>
    <row r="537" spans="1:60" outlineLevel="1" x14ac:dyDescent="0.2">
      <c r="A537" s="226"/>
      <c r="B537" s="227"/>
      <c r="C537" s="271" t="s">
        <v>804</v>
      </c>
      <c r="D537" s="266"/>
      <c r="E537" s="267">
        <v>-1.58</v>
      </c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09"/>
      <c r="Z537" s="209"/>
      <c r="AA537" s="209"/>
      <c r="AB537" s="209"/>
      <c r="AC537" s="209"/>
      <c r="AD537" s="209"/>
      <c r="AE537" s="209"/>
      <c r="AF537" s="209"/>
      <c r="AG537" s="209" t="s">
        <v>146</v>
      </c>
      <c r="AH537" s="209">
        <v>2</v>
      </c>
      <c r="AI537" s="209"/>
      <c r="AJ537" s="209"/>
      <c r="AK537" s="209"/>
      <c r="AL537" s="209"/>
      <c r="AM537" s="209"/>
      <c r="AN537" s="209"/>
      <c r="AO537" s="209"/>
      <c r="AP537" s="209"/>
      <c r="AQ537" s="209"/>
      <c r="AR537" s="209"/>
      <c r="AS537" s="209"/>
      <c r="AT537" s="209"/>
      <c r="AU537" s="209"/>
      <c r="AV537" s="209"/>
      <c r="AW537" s="209"/>
      <c r="AX537" s="209"/>
      <c r="AY537" s="209"/>
      <c r="AZ537" s="209"/>
      <c r="BA537" s="209"/>
      <c r="BB537" s="209"/>
      <c r="BC537" s="209"/>
      <c r="BD537" s="209"/>
      <c r="BE537" s="209"/>
      <c r="BF537" s="209"/>
      <c r="BG537" s="209"/>
      <c r="BH537" s="209"/>
    </row>
    <row r="538" spans="1:60" outlineLevel="1" x14ac:dyDescent="0.2">
      <c r="A538" s="226"/>
      <c r="B538" s="227"/>
      <c r="C538" s="271" t="s">
        <v>812</v>
      </c>
      <c r="D538" s="266"/>
      <c r="E538" s="267">
        <v>-1.18</v>
      </c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09"/>
      <c r="Z538" s="209"/>
      <c r="AA538" s="209"/>
      <c r="AB538" s="209"/>
      <c r="AC538" s="209"/>
      <c r="AD538" s="209"/>
      <c r="AE538" s="209"/>
      <c r="AF538" s="209"/>
      <c r="AG538" s="209" t="s">
        <v>146</v>
      </c>
      <c r="AH538" s="209">
        <v>2</v>
      </c>
      <c r="AI538" s="209"/>
      <c r="AJ538" s="209"/>
      <c r="AK538" s="209"/>
      <c r="AL538" s="209"/>
      <c r="AM538" s="209"/>
      <c r="AN538" s="209"/>
      <c r="AO538" s="209"/>
      <c r="AP538" s="209"/>
      <c r="AQ538" s="209"/>
      <c r="AR538" s="209"/>
      <c r="AS538" s="209"/>
      <c r="AT538" s="209"/>
      <c r="AU538" s="209"/>
      <c r="AV538" s="209"/>
      <c r="AW538" s="209"/>
      <c r="AX538" s="209"/>
      <c r="AY538" s="209"/>
      <c r="AZ538" s="209"/>
      <c r="BA538" s="209"/>
      <c r="BB538" s="209"/>
      <c r="BC538" s="209"/>
      <c r="BD538" s="209"/>
      <c r="BE538" s="209"/>
      <c r="BF538" s="209"/>
      <c r="BG538" s="209"/>
      <c r="BH538" s="209"/>
    </row>
    <row r="539" spans="1:60" outlineLevel="1" x14ac:dyDescent="0.2">
      <c r="A539" s="226"/>
      <c r="B539" s="227"/>
      <c r="C539" s="271" t="s">
        <v>813</v>
      </c>
      <c r="D539" s="266"/>
      <c r="E539" s="267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09"/>
      <c r="Z539" s="209"/>
      <c r="AA539" s="209"/>
      <c r="AB539" s="209"/>
      <c r="AC539" s="209"/>
      <c r="AD539" s="209"/>
      <c r="AE539" s="209"/>
      <c r="AF539" s="209"/>
      <c r="AG539" s="209" t="s">
        <v>146</v>
      </c>
      <c r="AH539" s="209">
        <v>2</v>
      </c>
      <c r="AI539" s="209"/>
      <c r="AJ539" s="209"/>
      <c r="AK539" s="209"/>
      <c r="AL539" s="209"/>
      <c r="AM539" s="209"/>
      <c r="AN539" s="209"/>
      <c r="AO539" s="209"/>
      <c r="AP539" s="209"/>
      <c r="AQ539" s="209"/>
      <c r="AR539" s="209"/>
      <c r="AS539" s="209"/>
      <c r="AT539" s="209"/>
      <c r="AU539" s="209"/>
      <c r="AV539" s="209"/>
      <c r="AW539" s="209"/>
      <c r="AX539" s="209"/>
      <c r="AY539" s="209"/>
      <c r="AZ539" s="209"/>
      <c r="BA539" s="209"/>
      <c r="BB539" s="209"/>
      <c r="BC539" s="209"/>
      <c r="BD539" s="209"/>
      <c r="BE539" s="209"/>
      <c r="BF539" s="209"/>
      <c r="BG539" s="209"/>
      <c r="BH539" s="209"/>
    </row>
    <row r="540" spans="1:60" outlineLevel="1" x14ac:dyDescent="0.2">
      <c r="A540" s="226"/>
      <c r="B540" s="227"/>
      <c r="C540" s="271" t="s">
        <v>814</v>
      </c>
      <c r="D540" s="266"/>
      <c r="E540" s="267">
        <v>9.9</v>
      </c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09"/>
      <c r="Z540" s="209"/>
      <c r="AA540" s="209"/>
      <c r="AB540" s="209"/>
      <c r="AC540" s="209"/>
      <c r="AD540" s="209"/>
      <c r="AE540" s="209"/>
      <c r="AF540" s="209"/>
      <c r="AG540" s="209" t="s">
        <v>146</v>
      </c>
      <c r="AH540" s="209">
        <v>2</v>
      </c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209"/>
      <c r="AT540" s="209"/>
      <c r="AU540" s="209"/>
      <c r="AV540" s="209"/>
      <c r="AW540" s="209"/>
      <c r="AX540" s="209"/>
      <c r="AY540" s="209"/>
      <c r="AZ540" s="209"/>
      <c r="BA540" s="209"/>
      <c r="BB540" s="209"/>
      <c r="BC540" s="209"/>
      <c r="BD540" s="209"/>
      <c r="BE540" s="209"/>
      <c r="BF540" s="209"/>
      <c r="BG540" s="209"/>
      <c r="BH540" s="209"/>
    </row>
    <row r="541" spans="1:60" outlineLevel="1" x14ac:dyDescent="0.2">
      <c r="A541" s="226"/>
      <c r="B541" s="227"/>
      <c r="C541" s="271" t="s">
        <v>812</v>
      </c>
      <c r="D541" s="266"/>
      <c r="E541" s="267">
        <v>-1.18</v>
      </c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09"/>
      <c r="Z541" s="209"/>
      <c r="AA541" s="209"/>
      <c r="AB541" s="209"/>
      <c r="AC541" s="209"/>
      <c r="AD541" s="209"/>
      <c r="AE541" s="209"/>
      <c r="AF541" s="209"/>
      <c r="AG541" s="209" t="s">
        <v>146</v>
      </c>
      <c r="AH541" s="209">
        <v>2</v>
      </c>
      <c r="AI541" s="209"/>
      <c r="AJ541" s="209"/>
      <c r="AK541" s="209"/>
      <c r="AL541" s="209"/>
      <c r="AM541" s="209"/>
      <c r="AN541" s="209"/>
      <c r="AO541" s="209"/>
      <c r="AP541" s="209"/>
      <c r="AQ541" s="209"/>
      <c r="AR541" s="209"/>
      <c r="AS541" s="209"/>
      <c r="AT541" s="209"/>
      <c r="AU541" s="209"/>
      <c r="AV541" s="209"/>
      <c r="AW541" s="209"/>
      <c r="AX541" s="209"/>
      <c r="AY541" s="209"/>
      <c r="AZ541" s="209"/>
      <c r="BA541" s="209"/>
      <c r="BB541" s="209"/>
      <c r="BC541" s="209"/>
      <c r="BD541" s="209"/>
      <c r="BE541" s="209"/>
      <c r="BF541" s="209"/>
      <c r="BG541" s="209"/>
      <c r="BH541" s="209"/>
    </row>
    <row r="542" spans="1:60" outlineLevel="1" x14ac:dyDescent="0.2">
      <c r="A542" s="226"/>
      <c r="B542" s="227"/>
      <c r="C542" s="271" t="s">
        <v>815</v>
      </c>
      <c r="D542" s="266"/>
      <c r="E542" s="267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09"/>
      <c r="Z542" s="209"/>
      <c r="AA542" s="209"/>
      <c r="AB542" s="209"/>
      <c r="AC542" s="209"/>
      <c r="AD542" s="209"/>
      <c r="AE542" s="209"/>
      <c r="AF542" s="209"/>
      <c r="AG542" s="209" t="s">
        <v>146</v>
      </c>
      <c r="AH542" s="209">
        <v>2</v>
      </c>
      <c r="AI542" s="209"/>
      <c r="AJ542" s="209"/>
      <c r="AK542" s="209"/>
      <c r="AL542" s="209"/>
      <c r="AM542" s="209"/>
      <c r="AN542" s="209"/>
      <c r="AO542" s="209"/>
      <c r="AP542" s="209"/>
      <c r="AQ542" s="209"/>
      <c r="AR542" s="209"/>
      <c r="AS542" s="209"/>
      <c r="AT542" s="209"/>
      <c r="AU542" s="209"/>
      <c r="AV542" s="209"/>
      <c r="AW542" s="209"/>
      <c r="AX542" s="209"/>
      <c r="AY542" s="209"/>
      <c r="AZ542" s="209"/>
      <c r="BA542" s="209"/>
      <c r="BB542" s="209"/>
      <c r="BC542" s="209"/>
      <c r="BD542" s="209"/>
      <c r="BE542" s="209"/>
      <c r="BF542" s="209"/>
      <c r="BG542" s="209"/>
      <c r="BH542" s="209"/>
    </row>
    <row r="543" spans="1:60" outlineLevel="1" x14ac:dyDescent="0.2">
      <c r="A543" s="226"/>
      <c r="B543" s="227"/>
      <c r="C543" s="271" t="s">
        <v>816</v>
      </c>
      <c r="D543" s="266"/>
      <c r="E543" s="267">
        <v>19.43</v>
      </c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09"/>
      <c r="Z543" s="209"/>
      <c r="AA543" s="209"/>
      <c r="AB543" s="209"/>
      <c r="AC543" s="209"/>
      <c r="AD543" s="209"/>
      <c r="AE543" s="209"/>
      <c r="AF543" s="209"/>
      <c r="AG543" s="209" t="s">
        <v>146</v>
      </c>
      <c r="AH543" s="209">
        <v>2</v>
      </c>
      <c r="AI543" s="209"/>
      <c r="AJ543" s="209"/>
      <c r="AK543" s="209"/>
      <c r="AL543" s="209"/>
      <c r="AM543" s="209"/>
      <c r="AN543" s="209"/>
      <c r="AO543" s="209"/>
      <c r="AP543" s="209"/>
      <c r="AQ543" s="209"/>
      <c r="AR543" s="209"/>
      <c r="AS543" s="209"/>
      <c r="AT543" s="209"/>
      <c r="AU543" s="209"/>
      <c r="AV543" s="209"/>
      <c r="AW543" s="209"/>
      <c r="AX543" s="209"/>
      <c r="AY543" s="209"/>
      <c r="AZ543" s="209"/>
      <c r="BA543" s="209"/>
      <c r="BB543" s="209"/>
      <c r="BC543" s="209"/>
      <c r="BD543" s="209"/>
      <c r="BE543" s="209"/>
      <c r="BF543" s="209"/>
      <c r="BG543" s="209"/>
      <c r="BH543" s="209"/>
    </row>
    <row r="544" spans="1:60" outlineLevel="1" x14ac:dyDescent="0.2">
      <c r="A544" s="226"/>
      <c r="B544" s="227"/>
      <c r="C544" s="271" t="s">
        <v>807</v>
      </c>
      <c r="D544" s="266"/>
      <c r="E544" s="267">
        <v>-3.15</v>
      </c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09"/>
      <c r="Z544" s="209"/>
      <c r="AA544" s="209"/>
      <c r="AB544" s="209"/>
      <c r="AC544" s="209"/>
      <c r="AD544" s="209"/>
      <c r="AE544" s="209"/>
      <c r="AF544" s="209"/>
      <c r="AG544" s="209" t="s">
        <v>146</v>
      </c>
      <c r="AH544" s="209">
        <v>2</v>
      </c>
      <c r="AI544" s="209"/>
      <c r="AJ544" s="209"/>
      <c r="AK544" s="209"/>
      <c r="AL544" s="209"/>
      <c r="AM544" s="209"/>
      <c r="AN544" s="209"/>
      <c r="AO544" s="209"/>
      <c r="AP544" s="209"/>
      <c r="AQ544" s="209"/>
      <c r="AR544" s="209"/>
      <c r="AS544" s="209"/>
      <c r="AT544" s="209"/>
      <c r="AU544" s="209"/>
      <c r="AV544" s="209"/>
      <c r="AW544" s="209"/>
      <c r="AX544" s="209"/>
      <c r="AY544" s="209"/>
      <c r="AZ544" s="209"/>
      <c r="BA544" s="209"/>
      <c r="BB544" s="209"/>
      <c r="BC544" s="209"/>
      <c r="BD544" s="209"/>
      <c r="BE544" s="209"/>
      <c r="BF544" s="209"/>
      <c r="BG544" s="209"/>
      <c r="BH544" s="209"/>
    </row>
    <row r="545" spans="1:60" outlineLevel="1" x14ac:dyDescent="0.2">
      <c r="A545" s="226"/>
      <c r="B545" s="227"/>
      <c r="C545" s="271" t="s">
        <v>817</v>
      </c>
      <c r="D545" s="266"/>
      <c r="E545" s="267"/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09"/>
      <c r="Z545" s="209"/>
      <c r="AA545" s="209"/>
      <c r="AB545" s="209"/>
      <c r="AC545" s="209"/>
      <c r="AD545" s="209"/>
      <c r="AE545" s="209"/>
      <c r="AF545" s="209"/>
      <c r="AG545" s="209" t="s">
        <v>146</v>
      </c>
      <c r="AH545" s="209">
        <v>2</v>
      </c>
      <c r="AI545" s="209"/>
      <c r="AJ545" s="209"/>
      <c r="AK545" s="209"/>
      <c r="AL545" s="209"/>
      <c r="AM545" s="209"/>
      <c r="AN545" s="209"/>
      <c r="AO545" s="209"/>
      <c r="AP545" s="209"/>
      <c r="AQ545" s="209"/>
      <c r="AR545" s="209"/>
      <c r="AS545" s="209"/>
      <c r="AT545" s="209"/>
      <c r="AU545" s="209"/>
      <c r="AV545" s="209"/>
      <c r="AW545" s="209"/>
      <c r="AX545" s="209"/>
      <c r="AY545" s="209"/>
      <c r="AZ545" s="209"/>
      <c r="BA545" s="209"/>
      <c r="BB545" s="209"/>
      <c r="BC545" s="209"/>
      <c r="BD545" s="209"/>
      <c r="BE545" s="209"/>
      <c r="BF545" s="209"/>
      <c r="BG545" s="209"/>
      <c r="BH545" s="209"/>
    </row>
    <row r="546" spans="1:60" outlineLevel="1" x14ac:dyDescent="0.2">
      <c r="A546" s="226"/>
      <c r="B546" s="227"/>
      <c r="C546" s="271" t="s">
        <v>809</v>
      </c>
      <c r="D546" s="266"/>
      <c r="E546" s="267">
        <v>32.85</v>
      </c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09"/>
      <c r="Z546" s="209"/>
      <c r="AA546" s="209"/>
      <c r="AB546" s="209"/>
      <c r="AC546" s="209"/>
      <c r="AD546" s="209"/>
      <c r="AE546" s="209"/>
      <c r="AF546" s="209"/>
      <c r="AG546" s="209" t="s">
        <v>146</v>
      </c>
      <c r="AH546" s="209">
        <v>2</v>
      </c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09"/>
      <c r="AT546" s="209"/>
      <c r="AU546" s="209"/>
      <c r="AV546" s="209"/>
      <c r="AW546" s="209"/>
      <c r="AX546" s="209"/>
      <c r="AY546" s="209"/>
      <c r="AZ546" s="209"/>
      <c r="BA546" s="209"/>
      <c r="BB546" s="209"/>
      <c r="BC546" s="209"/>
      <c r="BD546" s="209"/>
      <c r="BE546" s="209"/>
      <c r="BF546" s="209"/>
      <c r="BG546" s="209"/>
      <c r="BH546" s="209"/>
    </row>
    <row r="547" spans="1:60" outlineLevel="1" x14ac:dyDescent="0.2">
      <c r="A547" s="226"/>
      <c r="B547" s="227"/>
      <c r="C547" s="271" t="s">
        <v>804</v>
      </c>
      <c r="D547" s="266"/>
      <c r="E547" s="267">
        <v>-1.58</v>
      </c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09"/>
      <c r="Z547" s="209"/>
      <c r="AA547" s="209"/>
      <c r="AB547" s="209"/>
      <c r="AC547" s="209"/>
      <c r="AD547" s="209"/>
      <c r="AE547" s="209"/>
      <c r="AF547" s="209"/>
      <c r="AG547" s="209" t="s">
        <v>146</v>
      </c>
      <c r="AH547" s="209">
        <v>2</v>
      </c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09"/>
      <c r="AT547" s="209"/>
      <c r="AU547" s="209"/>
      <c r="AV547" s="209"/>
      <c r="AW547" s="209"/>
      <c r="AX547" s="209"/>
      <c r="AY547" s="209"/>
      <c r="AZ547" s="209"/>
      <c r="BA547" s="209"/>
      <c r="BB547" s="209"/>
      <c r="BC547" s="209"/>
      <c r="BD547" s="209"/>
      <c r="BE547" s="209"/>
      <c r="BF547" s="209"/>
      <c r="BG547" s="209"/>
      <c r="BH547" s="209"/>
    </row>
    <row r="548" spans="1:60" outlineLevel="1" x14ac:dyDescent="0.2">
      <c r="A548" s="226"/>
      <c r="B548" s="227"/>
      <c r="C548" s="271" t="s">
        <v>818</v>
      </c>
      <c r="D548" s="266"/>
      <c r="E548" s="267"/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09"/>
      <c r="Z548" s="209"/>
      <c r="AA548" s="209"/>
      <c r="AB548" s="209"/>
      <c r="AC548" s="209"/>
      <c r="AD548" s="209"/>
      <c r="AE548" s="209"/>
      <c r="AF548" s="209"/>
      <c r="AG548" s="209" t="s">
        <v>146</v>
      </c>
      <c r="AH548" s="209">
        <v>2</v>
      </c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09"/>
      <c r="AT548" s="209"/>
      <c r="AU548" s="209"/>
      <c r="AV548" s="209"/>
      <c r="AW548" s="209"/>
      <c r="AX548" s="209"/>
      <c r="AY548" s="209"/>
      <c r="AZ548" s="209"/>
      <c r="BA548" s="209"/>
      <c r="BB548" s="209"/>
      <c r="BC548" s="209"/>
      <c r="BD548" s="209"/>
      <c r="BE548" s="209"/>
      <c r="BF548" s="209"/>
      <c r="BG548" s="209"/>
      <c r="BH548" s="209"/>
    </row>
    <row r="549" spans="1:60" outlineLevel="1" x14ac:dyDescent="0.2">
      <c r="A549" s="226"/>
      <c r="B549" s="227"/>
      <c r="C549" s="271" t="s">
        <v>819</v>
      </c>
      <c r="D549" s="266"/>
      <c r="E549" s="267">
        <v>10.5</v>
      </c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09"/>
      <c r="Z549" s="209"/>
      <c r="AA549" s="209"/>
      <c r="AB549" s="209"/>
      <c r="AC549" s="209"/>
      <c r="AD549" s="209"/>
      <c r="AE549" s="209"/>
      <c r="AF549" s="209"/>
      <c r="AG549" s="209" t="s">
        <v>146</v>
      </c>
      <c r="AH549" s="209">
        <v>2</v>
      </c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09"/>
      <c r="AT549" s="209"/>
      <c r="AU549" s="209"/>
      <c r="AV549" s="209"/>
      <c r="AW549" s="209"/>
      <c r="AX549" s="209"/>
      <c r="AY549" s="209"/>
      <c r="AZ549" s="209"/>
      <c r="BA549" s="209"/>
      <c r="BB549" s="209"/>
      <c r="BC549" s="209"/>
      <c r="BD549" s="209"/>
      <c r="BE549" s="209"/>
      <c r="BF549" s="209"/>
      <c r="BG549" s="209"/>
      <c r="BH549" s="209"/>
    </row>
    <row r="550" spans="1:60" outlineLevel="1" x14ac:dyDescent="0.2">
      <c r="A550" s="226"/>
      <c r="B550" s="227"/>
      <c r="C550" s="272" t="s">
        <v>820</v>
      </c>
      <c r="D550" s="268"/>
      <c r="E550" s="269"/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09"/>
      <c r="Z550" s="209"/>
      <c r="AA550" s="209"/>
      <c r="AB550" s="209"/>
      <c r="AC550" s="209"/>
      <c r="AD550" s="209"/>
      <c r="AE550" s="209"/>
      <c r="AF550" s="209"/>
      <c r="AG550" s="209" t="s">
        <v>146</v>
      </c>
      <c r="AH550" s="209">
        <v>3</v>
      </c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09"/>
      <c r="AT550" s="209"/>
      <c r="AU550" s="209"/>
      <c r="AV550" s="209"/>
      <c r="AW550" s="209"/>
      <c r="AX550" s="209"/>
      <c r="AY550" s="209"/>
      <c r="AZ550" s="209"/>
      <c r="BA550" s="209"/>
      <c r="BB550" s="209"/>
      <c r="BC550" s="209"/>
      <c r="BD550" s="209"/>
      <c r="BE550" s="209"/>
      <c r="BF550" s="209"/>
      <c r="BG550" s="209"/>
      <c r="BH550" s="209"/>
    </row>
    <row r="551" spans="1:60" outlineLevel="1" x14ac:dyDescent="0.2">
      <c r="A551" s="226"/>
      <c r="B551" s="227"/>
      <c r="C551" s="270" t="s">
        <v>821</v>
      </c>
      <c r="D551" s="266"/>
      <c r="E551" s="267"/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09"/>
      <c r="Z551" s="209"/>
      <c r="AA551" s="209"/>
      <c r="AB551" s="209"/>
      <c r="AC551" s="209"/>
      <c r="AD551" s="209"/>
      <c r="AE551" s="209"/>
      <c r="AF551" s="209"/>
      <c r="AG551" s="209" t="s">
        <v>146</v>
      </c>
      <c r="AH551" s="209"/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09"/>
      <c r="AT551" s="209"/>
      <c r="AU551" s="209"/>
      <c r="AV551" s="209"/>
      <c r="AW551" s="209"/>
      <c r="AX551" s="209"/>
      <c r="AY551" s="209"/>
      <c r="AZ551" s="209"/>
      <c r="BA551" s="209"/>
      <c r="BB551" s="209"/>
      <c r="BC551" s="209"/>
      <c r="BD551" s="209"/>
      <c r="BE551" s="209"/>
      <c r="BF551" s="209"/>
      <c r="BG551" s="209"/>
      <c r="BH551" s="209"/>
    </row>
    <row r="552" spans="1:60" outlineLevel="1" x14ac:dyDescent="0.2">
      <c r="A552" s="226"/>
      <c r="B552" s="227"/>
      <c r="C552" s="255" t="s">
        <v>822</v>
      </c>
      <c r="D552" s="231"/>
      <c r="E552" s="232">
        <v>160.54</v>
      </c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09"/>
      <c r="Z552" s="209"/>
      <c r="AA552" s="209"/>
      <c r="AB552" s="209"/>
      <c r="AC552" s="209"/>
      <c r="AD552" s="209"/>
      <c r="AE552" s="209"/>
      <c r="AF552" s="209"/>
      <c r="AG552" s="209" t="s">
        <v>146</v>
      </c>
      <c r="AH552" s="209">
        <v>0</v>
      </c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</row>
    <row r="553" spans="1:60" outlineLevel="1" x14ac:dyDescent="0.2">
      <c r="A553" s="246">
        <v>170</v>
      </c>
      <c r="B553" s="247" t="s">
        <v>823</v>
      </c>
      <c r="C553" s="256" t="s">
        <v>824</v>
      </c>
      <c r="D553" s="248" t="s">
        <v>140</v>
      </c>
      <c r="E553" s="249">
        <v>145.94200000000001</v>
      </c>
      <c r="F553" s="250"/>
      <c r="G553" s="251">
        <f>ROUND(E553*F553,2)</f>
        <v>0</v>
      </c>
      <c r="H553" s="230"/>
      <c r="I553" s="229">
        <f>ROUND(E553*H553,2)</f>
        <v>0</v>
      </c>
      <c r="J553" s="230"/>
      <c r="K553" s="229">
        <f>ROUND(E553*J553,2)</f>
        <v>0</v>
      </c>
      <c r="L553" s="229">
        <v>21</v>
      </c>
      <c r="M553" s="229">
        <f>G553*(1+L553/100)</f>
        <v>0</v>
      </c>
      <c r="N553" s="229">
        <v>3.0000000000000001E-5</v>
      </c>
      <c r="O553" s="229">
        <f>ROUND(E553*N553,2)</f>
        <v>0</v>
      </c>
      <c r="P553" s="229">
        <v>0</v>
      </c>
      <c r="Q553" s="229">
        <f>ROUND(E553*P553,2)</f>
        <v>0</v>
      </c>
      <c r="R553" s="229"/>
      <c r="S553" s="229" t="s">
        <v>141</v>
      </c>
      <c r="T553" s="229" t="s">
        <v>142</v>
      </c>
      <c r="U553" s="229">
        <v>0</v>
      </c>
      <c r="V553" s="229">
        <f>ROUND(E553*U553,2)</f>
        <v>0</v>
      </c>
      <c r="W553" s="229"/>
      <c r="X553" s="229" t="s">
        <v>143</v>
      </c>
      <c r="Y553" s="209"/>
      <c r="Z553" s="209"/>
      <c r="AA553" s="209"/>
      <c r="AB553" s="209"/>
      <c r="AC553" s="209"/>
      <c r="AD553" s="209"/>
      <c r="AE553" s="209"/>
      <c r="AF553" s="209"/>
      <c r="AG553" s="209" t="s">
        <v>149</v>
      </c>
      <c r="AH553" s="209"/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09"/>
      <c r="AT553" s="209"/>
      <c r="AU553" s="209"/>
      <c r="AV553" s="209"/>
      <c r="AW553" s="209"/>
      <c r="AX553" s="209"/>
      <c r="AY553" s="209"/>
      <c r="AZ553" s="209"/>
      <c r="BA553" s="209"/>
      <c r="BB553" s="209"/>
      <c r="BC553" s="209"/>
      <c r="BD553" s="209"/>
      <c r="BE553" s="209"/>
      <c r="BF553" s="209"/>
      <c r="BG553" s="209"/>
      <c r="BH553" s="209"/>
    </row>
    <row r="554" spans="1:60" ht="22.5" outlineLevel="1" x14ac:dyDescent="0.2">
      <c r="A554" s="240">
        <v>171</v>
      </c>
      <c r="B554" s="241" t="s">
        <v>825</v>
      </c>
      <c r="C554" s="254" t="s">
        <v>826</v>
      </c>
      <c r="D554" s="242" t="s">
        <v>140</v>
      </c>
      <c r="E554" s="243">
        <v>145.94200000000001</v>
      </c>
      <c r="F554" s="244"/>
      <c r="G554" s="245">
        <f>ROUND(E554*F554,2)</f>
        <v>0</v>
      </c>
      <c r="H554" s="230"/>
      <c r="I554" s="229">
        <f>ROUND(E554*H554,2)</f>
        <v>0</v>
      </c>
      <c r="J554" s="230"/>
      <c r="K554" s="229">
        <f>ROUND(E554*J554,2)</f>
        <v>0</v>
      </c>
      <c r="L554" s="229">
        <v>21</v>
      </c>
      <c r="M554" s="229">
        <f>G554*(1+L554/100)</f>
        <v>0</v>
      </c>
      <c r="N554" s="229">
        <v>2.3500000000000001E-3</v>
      </c>
      <c r="O554" s="229">
        <f>ROUND(E554*N554,2)</f>
        <v>0.34</v>
      </c>
      <c r="P554" s="229">
        <v>0</v>
      </c>
      <c r="Q554" s="229">
        <f>ROUND(E554*P554,2)</f>
        <v>0</v>
      </c>
      <c r="R554" s="229"/>
      <c r="S554" s="229" t="s">
        <v>141</v>
      </c>
      <c r="T554" s="229" t="s">
        <v>142</v>
      </c>
      <c r="U554" s="229">
        <v>0</v>
      </c>
      <c r="V554" s="229">
        <f>ROUND(E554*U554,2)</f>
        <v>0</v>
      </c>
      <c r="W554" s="229"/>
      <c r="X554" s="229" t="s">
        <v>143</v>
      </c>
      <c r="Y554" s="209"/>
      <c r="Z554" s="209"/>
      <c r="AA554" s="209"/>
      <c r="AB554" s="209"/>
      <c r="AC554" s="209"/>
      <c r="AD554" s="209"/>
      <c r="AE554" s="209"/>
      <c r="AF554" s="209"/>
      <c r="AG554" s="209" t="s">
        <v>162</v>
      </c>
      <c r="AH554" s="209"/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09"/>
      <c r="AT554" s="209"/>
      <c r="AU554" s="209"/>
      <c r="AV554" s="209"/>
      <c r="AW554" s="209"/>
      <c r="AX554" s="209"/>
      <c r="AY554" s="209"/>
      <c r="AZ554" s="209"/>
      <c r="BA554" s="209"/>
      <c r="BB554" s="209"/>
      <c r="BC554" s="209"/>
      <c r="BD554" s="209"/>
      <c r="BE554" s="209"/>
      <c r="BF554" s="209"/>
      <c r="BG554" s="209"/>
      <c r="BH554" s="209"/>
    </row>
    <row r="555" spans="1:60" outlineLevel="1" x14ac:dyDescent="0.2">
      <c r="A555" s="226"/>
      <c r="B555" s="227"/>
      <c r="C555" s="255" t="s">
        <v>327</v>
      </c>
      <c r="D555" s="231"/>
      <c r="E555" s="232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09"/>
      <c r="Z555" s="209"/>
      <c r="AA555" s="209"/>
      <c r="AB555" s="209"/>
      <c r="AC555" s="209"/>
      <c r="AD555" s="209"/>
      <c r="AE555" s="209"/>
      <c r="AF555" s="209"/>
      <c r="AG555" s="209" t="s">
        <v>146</v>
      </c>
      <c r="AH555" s="209">
        <v>0</v>
      </c>
      <c r="AI555" s="209"/>
      <c r="AJ555" s="209"/>
      <c r="AK555" s="209"/>
      <c r="AL555" s="209"/>
      <c r="AM555" s="209"/>
      <c r="AN555" s="209"/>
      <c r="AO555" s="209"/>
      <c r="AP555" s="209"/>
      <c r="AQ555" s="209"/>
      <c r="AR555" s="209"/>
      <c r="AS555" s="209"/>
      <c r="AT555" s="209"/>
      <c r="AU555" s="209"/>
      <c r="AV555" s="209"/>
      <c r="AW555" s="209"/>
      <c r="AX555" s="209"/>
      <c r="AY555" s="209"/>
      <c r="AZ555" s="209"/>
      <c r="BA555" s="209"/>
      <c r="BB555" s="209"/>
      <c r="BC555" s="209"/>
      <c r="BD555" s="209"/>
      <c r="BE555" s="209"/>
      <c r="BF555" s="209"/>
      <c r="BG555" s="209"/>
      <c r="BH555" s="209"/>
    </row>
    <row r="556" spans="1:60" outlineLevel="1" x14ac:dyDescent="0.2">
      <c r="A556" s="226"/>
      <c r="B556" s="227"/>
      <c r="C556" s="255" t="s">
        <v>827</v>
      </c>
      <c r="D556" s="231"/>
      <c r="E556" s="232">
        <v>15.18</v>
      </c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09"/>
      <c r="Z556" s="209"/>
      <c r="AA556" s="209"/>
      <c r="AB556" s="209"/>
      <c r="AC556" s="209"/>
      <c r="AD556" s="209"/>
      <c r="AE556" s="209"/>
      <c r="AF556" s="209"/>
      <c r="AG556" s="209" t="s">
        <v>146</v>
      </c>
      <c r="AH556" s="209">
        <v>0</v>
      </c>
      <c r="AI556" s="209"/>
      <c r="AJ556" s="209"/>
      <c r="AK556" s="209"/>
      <c r="AL556" s="209"/>
      <c r="AM556" s="209"/>
      <c r="AN556" s="209"/>
      <c r="AO556" s="209"/>
      <c r="AP556" s="209"/>
      <c r="AQ556" s="209"/>
      <c r="AR556" s="209"/>
      <c r="AS556" s="209"/>
      <c r="AT556" s="209"/>
      <c r="AU556" s="209"/>
      <c r="AV556" s="209"/>
      <c r="AW556" s="209"/>
      <c r="AX556" s="209"/>
      <c r="AY556" s="209"/>
      <c r="AZ556" s="209"/>
      <c r="BA556" s="209"/>
      <c r="BB556" s="209"/>
      <c r="BC556" s="209"/>
      <c r="BD556" s="209"/>
      <c r="BE556" s="209"/>
      <c r="BF556" s="209"/>
      <c r="BG556" s="209"/>
      <c r="BH556" s="209"/>
    </row>
    <row r="557" spans="1:60" outlineLevel="1" x14ac:dyDescent="0.2">
      <c r="A557" s="226"/>
      <c r="B557" s="227"/>
      <c r="C557" s="255" t="s">
        <v>329</v>
      </c>
      <c r="D557" s="231"/>
      <c r="E557" s="232">
        <v>-1.58</v>
      </c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09"/>
      <c r="Z557" s="209"/>
      <c r="AA557" s="209"/>
      <c r="AB557" s="209"/>
      <c r="AC557" s="209"/>
      <c r="AD557" s="209"/>
      <c r="AE557" s="209"/>
      <c r="AF557" s="209"/>
      <c r="AG557" s="209" t="s">
        <v>146</v>
      </c>
      <c r="AH557" s="209">
        <v>0</v>
      </c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209"/>
      <c r="AT557" s="209"/>
      <c r="AU557" s="209"/>
      <c r="AV557" s="209"/>
      <c r="AW557" s="209"/>
      <c r="AX557" s="209"/>
      <c r="AY557" s="209"/>
      <c r="AZ557" s="209"/>
      <c r="BA557" s="209"/>
      <c r="BB557" s="209"/>
      <c r="BC557" s="209"/>
      <c r="BD557" s="209"/>
      <c r="BE557" s="209"/>
      <c r="BF557" s="209"/>
      <c r="BG557" s="209"/>
      <c r="BH557" s="209"/>
    </row>
    <row r="558" spans="1:60" outlineLevel="1" x14ac:dyDescent="0.2">
      <c r="A558" s="226"/>
      <c r="B558" s="227"/>
      <c r="C558" s="255" t="s">
        <v>330</v>
      </c>
      <c r="D558" s="231"/>
      <c r="E558" s="232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09"/>
      <c r="Z558" s="209"/>
      <c r="AA558" s="209"/>
      <c r="AB558" s="209"/>
      <c r="AC558" s="209"/>
      <c r="AD558" s="209"/>
      <c r="AE558" s="209"/>
      <c r="AF558" s="209"/>
      <c r="AG558" s="209" t="s">
        <v>146</v>
      </c>
      <c r="AH558" s="209">
        <v>0</v>
      </c>
      <c r="AI558" s="209"/>
      <c r="AJ558" s="209"/>
      <c r="AK558" s="209"/>
      <c r="AL558" s="209"/>
      <c r="AM558" s="209"/>
      <c r="AN558" s="209"/>
      <c r="AO558" s="209"/>
      <c r="AP558" s="209"/>
      <c r="AQ558" s="209"/>
      <c r="AR558" s="209"/>
      <c r="AS558" s="209"/>
      <c r="AT558" s="209"/>
      <c r="AU558" s="209"/>
      <c r="AV558" s="209"/>
      <c r="AW558" s="209"/>
      <c r="AX558" s="209"/>
      <c r="AY558" s="209"/>
      <c r="AZ558" s="209"/>
      <c r="BA558" s="209"/>
      <c r="BB558" s="209"/>
      <c r="BC558" s="209"/>
      <c r="BD558" s="209"/>
      <c r="BE558" s="209"/>
      <c r="BF558" s="209"/>
      <c r="BG558" s="209"/>
      <c r="BH558" s="209"/>
    </row>
    <row r="559" spans="1:60" outlineLevel="1" x14ac:dyDescent="0.2">
      <c r="A559" s="226"/>
      <c r="B559" s="227"/>
      <c r="C559" s="255" t="s">
        <v>828</v>
      </c>
      <c r="D559" s="231"/>
      <c r="E559" s="232">
        <v>19.489999999999998</v>
      </c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09"/>
      <c r="Z559" s="209"/>
      <c r="AA559" s="209"/>
      <c r="AB559" s="209"/>
      <c r="AC559" s="209"/>
      <c r="AD559" s="209"/>
      <c r="AE559" s="209"/>
      <c r="AF559" s="209"/>
      <c r="AG559" s="209" t="s">
        <v>146</v>
      </c>
      <c r="AH559" s="209">
        <v>0</v>
      </c>
      <c r="AI559" s="209"/>
      <c r="AJ559" s="209"/>
      <c r="AK559" s="209"/>
      <c r="AL559" s="209"/>
      <c r="AM559" s="209"/>
      <c r="AN559" s="209"/>
      <c r="AO559" s="209"/>
      <c r="AP559" s="209"/>
      <c r="AQ559" s="209"/>
      <c r="AR559" s="209"/>
      <c r="AS559" s="209"/>
      <c r="AT559" s="209"/>
      <c r="AU559" s="209"/>
      <c r="AV559" s="209"/>
      <c r="AW559" s="209"/>
      <c r="AX559" s="209"/>
      <c r="AY559" s="209"/>
      <c r="AZ559" s="209"/>
      <c r="BA559" s="209"/>
      <c r="BB559" s="209"/>
      <c r="BC559" s="209"/>
      <c r="BD559" s="209"/>
      <c r="BE559" s="209"/>
      <c r="BF559" s="209"/>
      <c r="BG559" s="209"/>
      <c r="BH559" s="209"/>
    </row>
    <row r="560" spans="1:60" outlineLevel="1" x14ac:dyDescent="0.2">
      <c r="A560" s="226"/>
      <c r="B560" s="227"/>
      <c r="C560" s="255" t="s">
        <v>315</v>
      </c>
      <c r="D560" s="231"/>
      <c r="E560" s="232">
        <v>-3.15</v>
      </c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09"/>
      <c r="Z560" s="209"/>
      <c r="AA560" s="209"/>
      <c r="AB560" s="209"/>
      <c r="AC560" s="209"/>
      <c r="AD560" s="209"/>
      <c r="AE560" s="209"/>
      <c r="AF560" s="209"/>
      <c r="AG560" s="209" t="s">
        <v>146</v>
      </c>
      <c r="AH560" s="209">
        <v>0</v>
      </c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09"/>
      <c r="AT560" s="209"/>
      <c r="AU560" s="209"/>
      <c r="AV560" s="209"/>
      <c r="AW560" s="209"/>
      <c r="AX560" s="209"/>
      <c r="AY560" s="209"/>
      <c r="AZ560" s="209"/>
      <c r="BA560" s="209"/>
      <c r="BB560" s="209"/>
      <c r="BC560" s="209"/>
      <c r="BD560" s="209"/>
      <c r="BE560" s="209"/>
      <c r="BF560" s="209"/>
      <c r="BG560" s="209"/>
      <c r="BH560" s="209"/>
    </row>
    <row r="561" spans="1:60" outlineLevel="1" x14ac:dyDescent="0.2">
      <c r="A561" s="226"/>
      <c r="B561" s="227"/>
      <c r="C561" s="255" t="s">
        <v>332</v>
      </c>
      <c r="D561" s="231"/>
      <c r="E561" s="232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09"/>
      <c r="Z561" s="209"/>
      <c r="AA561" s="209"/>
      <c r="AB561" s="209"/>
      <c r="AC561" s="209"/>
      <c r="AD561" s="209"/>
      <c r="AE561" s="209"/>
      <c r="AF561" s="209"/>
      <c r="AG561" s="209" t="s">
        <v>146</v>
      </c>
      <c r="AH561" s="209">
        <v>0</v>
      </c>
      <c r="AI561" s="209"/>
      <c r="AJ561" s="209"/>
      <c r="AK561" s="209"/>
      <c r="AL561" s="209"/>
      <c r="AM561" s="209"/>
      <c r="AN561" s="209"/>
      <c r="AO561" s="209"/>
      <c r="AP561" s="209"/>
      <c r="AQ561" s="209"/>
      <c r="AR561" s="209"/>
      <c r="AS561" s="209"/>
      <c r="AT561" s="209"/>
      <c r="AU561" s="209"/>
      <c r="AV561" s="209"/>
      <c r="AW561" s="209"/>
      <c r="AX561" s="209"/>
      <c r="AY561" s="209"/>
      <c r="AZ561" s="209"/>
      <c r="BA561" s="209"/>
      <c r="BB561" s="209"/>
      <c r="BC561" s="209"/>
      <c r="BD561" s="209"/>
      <c r="BE561" s="209"/>
      <c r="BF561" s="209"/>
      <c r="BG561" s="209"/>
      <c r="BH561" s="209"/>
    </row>
    <row r="562" spans="1:60" outlineLevel="1" x14ac:dyDescent="0.2">
      <c r="A562" s="226"/>
      <c r="B562" s="227"/>
      <c r="C562" s="255" t="s">
        <v>829</v>
      </c>
      <c r="D562" s="231"/>
      <c r="E562" s="232">
        <v>32.85</v>
      </c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09"/>
      <c r="Z562" s="209"/>
      <c r="AA562" s="209"/>
      <c r="AB562" s="209"/>
      <c r="AC562" s="209"/>
      <c r="AD562" s="209"/>
      <c r="AE562" s="209"/>
      <c r="AF562" s="209"/>
      <c r="AG562" s="209" t="s">
        <v>146</v>
      </c>
      <c r="AH562" s="209">
        <v>0</v>
      </c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09"/>
      <c r="AT562" s="209"/>
      <c r="AU562" s="209"/>
      <c r="AV562" s="209"/>
      <c r="AW562" s="209"/>
      <c r="AX562" s="209"/>
      <c r="AY562" s="209"/>
      <c r="AZ562" s="209"/>
      <c r="BA562" s="209"/>
      <c r="BB562" s="209"/>
      <c r="BC562" s="209"/>
      <c r="BD562" s="209"/>
      <c r="BE562" s="209"/>
      <c r="BF562" s="209"/>
      <c r="BG562" s="209"/>
      <c r="BH562" s="209"/>
    </row>
    <row r="563" spans="1:60" outlineLevel="1" x14ac:dyDescent="0.2">
      <c r="A563" s="226"/>
      <c r="B563" s="227"/>
      <c r="C563" s="255" t="s">
        <v>329</v>
      </c>
      <c r="D563" s="231"/>
      <c r="E563" s="232">
        <v>-1.58</v>
      </c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09"/>
      <c r="Z563" s="209"/>
      <c r="AA563" s="209"/>
      <c r="AB563" s="209"/>
      <c r="AC563" s="209"/>
      <c r="AD563" s="209"/>
      <c r="AE563" s="209"/>
      <c r="AF563" s="209"/>
      <c r="AG563" s="209" t="s">
        <v>146</v>
      </c>
      <c r="AH563" s="209">
        <v>0</v>
      </c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</row>
    <row r="564" spans="1:60" outlineLevel="1" x14ac:dyDescent="0.2">
      <c r="A564" s="226"/>
      <c r="B564" s="227"/>
      <c r="C564" s="255" t="s">
        <v>334</v>
      </c>
      <c r="D564" s="231"/>
      <c r="E564" s="232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09"/>
      <c r="Z564" s="209"/>
      <c r="AA564" s="209"/>
      <c r="AB564" s="209"/>
      <c r="AC564" s="209"/>
      <c r="AD564" s="209"/>
      <c r="AE564" s="209"/>
      <c r="AF564" s="209"/>
      <c r="AG564" s="209" t="s">
        <v>146</v>
      </c>
      <c r="AH564" s="209">
        <v>0</v>
      </c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</row>
    <row r="565" spans="1:60" outlineLevel="1" x14ac:dyDescent="0.2">
      <c r="A565" s="226"/>
      <c r="B565" s="227"/>
      <c r="C565" s="255" t="s">
        <v>830</v>
      </c>
      <c r="D565" s="231"/>
      <c r="E565" s="232">
        <v>20.72</v>
      </c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09"/>
      <c r="Z565" s="209"/>
      <c r="AA565" s="209"/>
      <c r="AB565" s="209"/>
      <c r="AC565" s="209"/>
      <c r="AD565" s="209"/>
      <c r="AE565" s="209"/>
      <c r="AF565" s="209"/>
      <c r="AG565" s="209" t="s">
        <v>146</v>
      </c>
      <c r="AH565" s="209">
        <v>0</v>
      </c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09"/>
      <c r="AT565" s="209"/>
      <c r="AU565" s="209"/>
      <c r="AV565" s="209"/>
      <c r="AW565" s="209"/>
      <c r="AX565" s="209"/>
      <c r="AY565" s="209"/>
      <c r="AZ565" s="209"/>
      <c r="BA565" s="209"/>
      <c r="BB565" s="209"/>
      <c r="BC565" s="209"/>
      <c r="BD565" s="209"/>
      <c r="BE565" s="209"/>
      <c r="BF565" s="209"/>
      <c r="BG565" s="209"/>
      <c r="BH565" s="209"/>
    </row>
    <row r="566" spans="1:60" outlineLevel="1" x14ac:dyDescent="0.2">
      <c r="A566" s="226"/>
      <c r="B566" s="227"/>
      <c r="C566" s="255" t="s">
        <v>329</v>
      </c>
      <c r="D566" s="231"/>
      <c r="E566" s="232">
        <v>-1.58</v>
      </c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09"/>
      <c r="Z566" s="209"/>
      <c r="AA566" s="209"/>
      <c r="AB566" s="209"/>
      <c r="AC566" s="209"/>
      <c r="AD566" s="209"/>
      <c r="AE566" s="209"/>
      <c r="AF566" s="209"/>
      <c r="AG566" s="209" t="s">
        <v>146</v>
      </c>
      <c r="AH566" s="209">
        <v>0</v>
      </c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</row>
    <row r="567" spans="1:60" outlineLevel="1" x14ac:dyDescent="0.2">
      <c r="A567" s="226"/>
      <c r="B567" s="227"/>
      <c r="C567" s="255" t="s">
        <v>284</v>
      </c>
      <c r="D567" s="231"/>
      <c r="E567" s="232">
        <v>-1.18</v>
      </c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09"/>
      <c r="Z567" s="209"/>
      <c r="AA567" s="209"/>
      <c r="AB567" s="209"/>
      <c r="AC567" s="209"/>
      <c r="AD567" s="209"/>
      <c r="AE567" s="209"/>
      <c r="AF567" s="209"/>
      <c r="AG567" s="209" t="s">
        <v>146</v>
      </c>
      <c r="AH567" s="209">
        <v>0</v>
      </c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</row>
    <row r="568" spans="1:60" outlineLevel="1" x14ac:dyDescent="0.2">
      <c r="A568" s="226"/>
      <c r="B568" s="227"/>
      <c r="C568" s="255" t="s">
        <v>336</v>
      </c>
      <c r="D568" s="231"/>
      <c r="E568" s="232"/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09"/>
      <c r="Z568" s="209"/>
      <c r="AA568" s="209"/>
      <c r="AB568" s="209"/>
      <c r="AC568" s="209"/>
      <c r="AD568" s="209"/>
      <c r="AE568" s="209"/>
      <c r="AF568" s="209"/>
      <c r="AG568" s="209" t="s">
        <v>146</v>
      </c>
      <c r="AH568" s="209">
        <v>0</v>
      </c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</row>
    <row r="569" spans="1:60" outlineLevel="1" x14ac:dyDescent="0.2">
      <c r="A569" s="226"/>
      <c r="B569" s="227"/>
      <c r="C569" s="255" t="s">
        <v>831</v>
      </c>
      <c r="D569" s="231"/>
      <c r="E569" s="232">
        <v>9.9</v>
      </c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09"/>
      <c r="Z569" s="209"/>
      <c r="AA569" s="209"/>
      <c r="AB569" s="209"/>
      <c r="AC569" s="209"/>
      <c r="AD569" s="209"/>
      <c r="AE569" s="209"/>
      <c r="AF569" s="209"/>
      <c r="AG569" s="209" t="s">
        <v>146</v>
      </c>
      <c r="AH569" s="209">
        <v>0</v>
      </c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</row>
    <row r="570" spans="1:60" outlineLevel="1" x14ac:dyDescent="0.2">
      <c r="A570" s="226"/>
      <c r="B570" s="227"/>
      <c r="C570" s="255" t="s">
        <v>284</v>
      </c>
      <c r="D570" s="231"/>
      <c r="E570" s="232">
        <v>-1.18</v>
      </c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09"/>
      <c r="Z570" s="209"/>
      <c r="AA570" s="209"/>
      <c r="AB570" s="209"/>
      <c r="AC570" s="209"/>
      <c r="AD570" s="209"/>
      <c r="AE570" s="209"/>
      <c r="AF570" s="209"/>
      <c r="AG570" s="209" t="s">
        <v>146</v>
      </c>
      <c r="AH570" s="209">
        <v>0</v>
      </c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</row>
    <row r="571" spans="1:60" outlineLevel="1" x14ac:dyDescent="0.2">
      <c r="A571" s="226"/>
      <c r="B571" s="227"/>
      <c r="C571" s="255" t="s">
        <v>338</v>
      </c>
      <c r="D571" s="231"/>
      <c r="E571" s="232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09"/>
      <c r="Z571" s="209"/>
      <c r="AA571" s="209"/>
      <c r="AB571" s="209"/>
      <c r="AC571" s="209"/>
      <c r="AD571" s="209"/>
      <c r="AE571" s="209"/>
      <c r="AF571" s="209"/>
      <c r="AG571" s="209" t="s">
        <v>146</v>
      </c>
      <c r="AH571" s="209">
        <v>0</v>
      </c>
      <c r="AI571" s="209"/>
      <c r="AJ571" s="209"/>
      <c r="AK571" s="209"/>
      <c r="AL571" s="209"/>
      <c r="AM571" s="209"/>
      <c r="AN571" s="209"/>
      <c r="AO571" s="209"/>
      <c r="AP571" s="209"/>
      <c r="AQ571" s="209"/>
      <c r="AR571" s="209"/>
      <c r="AS571" s="209"/>
      <c r="AT571" s="209"/>
      <c r="AU571" s="209"/>
      <c r="AV571" s="209"/>
      <c r="AW571" s="209"/>
      <c r="AX571" s="209"/>
      <c r="AY571" s="209"/>
      <c r="AZ571" s="209"/>
      <c r="BA571" s="209"/>
      <c r="BB571" s="209"/>
      <c r="BC571" s="209"/>
      <c r="BD571" s="209"/>
      <c r="BE571" s="209"/>
      <c r="BF571" s="209"/>
      <c r="BG571" s="209"/>
      <c r="BH571" s="209"/>
    </row>
    <row r="572" spans="1:60" outlineLevel="1" x14ac:dyDescent="0.2">
      <c r="A572" s="226"/>
      <c r="B572" s="227"/>
      <c r="C572" s="255" t="s">
        <v>832</v>
      </c>
      <c r="D572" s="231"/>
      <c r="E572" s="232">
        <v>19.43</v>
      </c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09"/>
      <c r="Z572" s="209"/>
      <c r="AA572" s="209"/>
      <c r="AB572" s="209"/>
      <c r="AC572" s="209"/>
      <c r="AD572" s="209"/>
      <c r="AE572" s="209"/>
      <c r="AF572" s="209"/>
      <c r="AG572" s="209" t="s">
        <v>146</v>
      </c>
      <c r="AH572" s="209">
        <v>0</v>
      </c>
      <c r="AI572" s="209"/>
      <c r="AJ572" s="209"/>
      <c r="AK572" s="209"/>
      <c r="AL572" s="209"/>
      <c r="AM572" s="209"/>
      <c r="AN572" s="209"/>
      <c r="AO572" s="209"/>
      <c r="AP572" s="209"/>
      <c r="AQ572" s="209"/>
      <c r="AR572" s="209"/>
      <c r="AS572" s="209"/>
      <c r="AT572" s="209"/>
      <c r="AU572" s="209"/>
      <c r="AV572" s="209"/>
      <c r="AW572" s="209"/>
      <c r="AX572" s="209"/>
      <c r="AY572" s="209"/>
      <c r="AZ572" s="209"/>
      <c r="BA572" s="209"/>
      <c r="BB572" s="209"/>
      <c r="BC572" s="209"/>
      <c r="BD572" s="209"/>
      <c r="BE572" s="209"/>
      <c r="BF572" s="209"/>
      <c r="BG572" s="209"/>
      <c r="BH572" s="209"/>
    </row>
    <row r="573" spans="1:60" outlineLevel="1" x14ac:dyDescent="0.2">
      <c r="A573" s="226"/>
      <c r="B573" s="227"/>
      <c r="C573" s="255" t="s">
        <v>315</v>
      </c>
      <c r="D573" s="231"/>
      <c r="E573" s="232">
        <v>-3.15</v>
      </c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09"/>
      <c r="Z573" s="209"/>
      <c r="AA573" s="209"/>
      <c r="AB573" s="209"/>
      <c r="AC573" s="209"/>
      <c r="AD573" s="209"/>
      <c r="AE573" s="209"/>
      <c r="AF573" s="209"/>
      <c r="AG573" s="209" t="s">
        <v>146</v>
      </c>
      <c r="AH573" s="209">
        <v>0</v>
      </c>
      <c r="AI573" s="209"/>
      <c r="AJ573" s="209"/>
      <c r="AK573" s="209"/>
      <c r="AL573" s="209"/>
      <c r="AM573" s="209"/>
      <c r="AN573" s="209"/>
      <c r="AO573" s="209"/>
      <c r="AP573" s="209"/>
      <c r="AQ573" s="209"/>
      <c r="AR573" s="209"/>
      <c r="AS573" s="209"/>
      <c r="AT573" s="209"/>
      <c r="AU573" s="209"/>
      <c r="AV573" s="209"/>
      <c r="AW573" s="209"/>
      <c r="AX573" s="209"/>
      <c r="AY573" s="209"/>
      <c r="AZ573" s="209"/>
      <c r="BA573" s="209"/>
      <c r="BB573" s="209"/>
      <c r="BC573" s="209"/>
      <c r="BD573" s="209"/>
      <c r="BE573" s="209"/>
      <c r="BF573" s="209"/>
      <c r="BG573" s="209"/>
      <c r="BH573" s="209"/>
    </row>
    <row r="574" spans="1:60" outlineLevel="1" x14ac:dyDescent="0.2">
      <c r="A574" s="226"/>
      <c r="B574" s="227"/>
      <c r="C574" s="255" t="s">
        <v>340</v>
      </c>
      <c r="D574" s="231"/>
      <c r="E574" s="232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09"/>
      <c r="Z574" s="209"/>
      <c r="AA574" s="209"/>
      <c r="AB574" s="209"/>
      <c r="AC574" s="209"/>
      <c r="AD574" s="209"/>
      <c r="AE574" s="209"/>
      <c r="AF574" s="209"/>
      <c r="AG574" s="209" t="s">
        <v>146</v>
      </c>
      <c r="AH574" s="209">
        <v>0</v>
      </c>
      <c r="AI574" s="209"/>
      <c r="AJ574" s="209"/>
      <c r="AK574" s="209"/>
      <c r="AL574" s="209"/>
      <c r="AM574" s="209"/>
      <c r="AN574" s="209"/>
      <c r="AO574" s="209"/>
      <c r="AP574" s="209"/>
      <c r="AQ574" s="209"/>
      <c r="AR574" s="209"/>
      <c r="AS574" s="209"/>
      <c r="AT574" s="209"/>
      <c r="AU574" s="209"/>
      <c r="AV574" s="209"/>
      <c r="AW574" s="209"/>
      <c r="AX574" s="209"/>
      <c r="AY574" s="209"/>
      <c r="AZ574" s="209"/>
      <c r="BA574" s="209"/>
      <c r="BB574" s="209"/>
      <c r="BC574" s="209"/>
      <c r="BD574" s="209"/>
      <c r="BE574" s="209"/>
      <c r="BF574" s="209"/>
      <c r="BG574" s="209"/>
      <c r="BH574" s="209"/>
    </row>
    <row r="575" spans="1:60" outlineLevel="1" x14ac:dyDescent="0.2">
      <c r="A575" s="226"/>
      <c r="B575" s="227"/>
      <c r="C575" s="255" t="s">
        <v>829</v>
      </c>
      <c r="D575" s="231"/>
      <c r="E575" s="232">
        <v>32.85</v>
      </c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09"/>
      <c r="Z575" s="209"/>
      <c r="AA575" s="209"/>
      <c r="AB575" s="209"/>
      <c r="AC575" s="209"/>
      <c r="AD575" s="209"/>
      <c r="AE575" s="209"/>
      <c r="AF575" s="209"/>
      <c r="AG575" s="209" t="s">
        <v>146</v>
      </c>
      <c r="AH575" s="209">
        <v>0</v>
      </c>
      <c r="AI575" s="209"/>
      <c r="AJ575" s="209"/>
      <c r="AK575" s="209"/>
      <c r="AL575" s="209"/>
      <c r="AM575" s="209"/>
      <c r="AN575" s="209"/>
      <c r="AO575" s="209"/>
      <c r="AP575" s="209"/>
      <c r="AQ575" s="209"/>
      <c r="AR575" s="209"/>
      <c r="AS575" s="209"/>
      <c r="AT575" s="209"/>
      <c r="AU575" s="209"/>
      <c r="AV575" s="209"/>
      <c r="AW575" s="209"/>
      <c r="AX575" s="209"/>
      <c r="AY575" s="209"/>
      <c r="AZ575" s="209"/>
      <c r="BA575" s="209"/>
      <c r="BB575" s="209"/>
      <c r="BC575" s="209"/>
      <c r="BD575" s="209"/>
      <c r="BE575" s="209"/>
      <c r="BF575" s="209"/>
      <c r="BG575" s="209"/>
      <c r="BH575" s="209"/>
    </row>
    <row r="576" spans="1:60" outlineLevel="1" x14ac:dyDescent="0.2">
      <c r="A576" s="226"/>
      <c r="B576" s="227"/>
      <c r="C576" s="255" t="s">
        <v>329</v>
      </c>
      <c r="D576" s="231"/>
      <c r="E576" s="232">
        <v>-1.58</v>
      </c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09"/>
      <c r="Z576" s="209"/>
      <c r="AA576" s="209"/>
      <c r="AB576" s="209"/>
      <c r="AC576" s="209"/>
      <c r="AD576" s="209"/>
      <c r="AE576" s="209"/>
      <c r="AF576" s="209"/>
      <c r="AG576" s="209" t="s">
        <v>146</v>
      </c>
      <c r="AH576" s="209">
        <v>0</v>
      </c>
      <c r="AI576" s="209"/>
      <c r="AJ576" s="209"/>
      <c r="AK576" s="209"/>
      <c r="AL576" s="209"/>
      <c r="AM576" s="209"/>
      <c r="AN576" s="209"/>
      <c r="AO576" s="209"/>
      <c r="AP576" s="209"/>
      <c r="AQ576" s="209"/>
      <c r="AR576" s="209"/>
      <c r="AS576" s="209"/>
      <c r="AT576" s="209"/>
      <c r="AU576" s="209"/>
      <c r="AV576" s="209"/>
      <c r="AW576" s="209"/>
      <c r="AX576" s="209"/>
      <c r="AY576" s="209"/>
      <c r="AZ576" s="209"/>
      <c r="BA576" s="209"/>
      <c r="BB576" s="209"/>
      <c r="BC576" s="209"/>
      <c r="BD576" s="209"/>
      <c r="BE576" s="209"/>
      <c r="BF576" s="209"/>
      <c r="BG576" s="209"/>
      <c r="BH576" s="209"/>
    </row>
    <row r="577" spans="1:60" outlineLevel="1" x14ac:dyDescent="0.2">
      <c r="A577" s="226"/>
      <c r="B577" s="227"/>
      <c r="C577" s="255" t="s">
        <v>341</v>
      </c>
      <c r="D577" s="231"/>
      <c r="E577" s="232"/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09"/>
      <c r="Z577" s="209"/>
      <c r="AA577" s="209"/>
      <c r="AB577" s="209"/>
      <c r="AC577" s="209"/>
      <c r="AD577" s="209"/>
      <c r="AE577" s="209"/>
      <c r="AF577" s="209"/>
      <c r="AG577" s="209" t="s">
        <v>146</v>
      </c>
      <c r="AH577" s="209">
        <v>0</v>
      </c>
      <c r="AI577" s="209"/>
      <c r="AJ577" s="209"/>
      <c r="AK577" s="209"/>
      <c r="AL577" s="209"/>
      <c r="AM577" s="209"/>
      <c r="AN577" s="209"/>
      <c r="AO577" s="209"/>
      <c r="AP577" s="209"/>
      <c r="AQ577" s="209"/>
      <c r="AR577" s="209"/>
      <c r="AS577" s="209"/>
      <c r="AT577" s="209"/>
      <c r="AU577" s="209"/>
      <c r="AV577" s="209"/>
      <c r="AW577" s="209"/>
      <c r="AX577" s="209"/>
      <c r="AY577" s="209"/>
      <c r="AZ577" s="209"/>
      <c r="BA577" s="209"/>
      <c r="BB577" s="209"/>
      <c r="BC577" s="209"/>
      <c r="BD577" s="209"/>
      <c r="BE577" s="209"/>
      <c r="BF577" s="209"/>
      <c r="BG577" s="209"/>
      <c r="BH577" s="209"/>
    </row>
    <row r="578" spans="1:60" outlineLevel="1" x14ac:dyDescent="0.2">
      <c r="A578" s="226"/>
      <c r="B578" s="227"/>
      <c r="C578" s="255" t="s">
        <v>342</v>
      </c>
      <c r="D578" s="231"/>
      <c r="E578" s="232">
        <v>10.5</v>
      </c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09"/>
      <c r="Z578" s="209"/>
      <c r="AA578" s="209"/>
      <c r="AB578" s="209"/>
      <c r="AC578" s="209"/>
      <c r="AD578" s="209"/>
      <c r="AE578" s="209"/>
      <c r="AF578" s="209"/>
      <c r="AG578" s="209" t="s">
        <v>146</v>
      </c>
      <c r="AH578" s="209">
        <v>0</v>
      </c>
      <c r="AI578" s="209"/>
      <c r="AJ578" s="209"/>
      <c r="AK578" s="209"/>
      <c r="AL578" s="209"/>
      <c r="AM578" s="209"/>
      <c r="AN578" s="209"/>
      <c r="AO578" s="209"/>
      <c r="AP578" s="209"/>
      <c r="AQ578" s="209"/>
      <c r="AR578" s="209"/>
      <c r="AS578" s="209"/>
      <c r="AT578" s="209"/>
      <c r="AU578" s="209"/>
      <c r="AV578" s="209"/>
      <c r="AW578" s="209"/>
      <c r="AX578" s="209"/>
      <c r="AY578" s="209"/>
      <c r="AZ578" s="209"/>
      <c r="BA578" s="209"/>
      <c r="BB578" s="209"/>
      <c r="BC578" s="209"/>
      <c r="BD578" s="209"/>
      <c r="BE578" s="209"/>
      <c r="BF578" s="209"/>
      <c r="BG578" s="209"/>
      <c r="BH578" s="209"/>
    </row>
    <row r="579" spans="1:60" outlineLevel="1" x14ac:dyDescent="0.2">
      <c r="A579" s="240">
        <v>172</v>
      </c>
      <c r="B579" s="241" t="s">
        <v>833</v>
      </c>
      <c r="C579" s="254" t="s">
        <v>834</v>
      </c>
      <c r="D579" s="242" t="s">
        <v>140</v>
      </c>
      <c r="E579" s="243">
        <v>19.218</v>
      </c>
      <c r="F579" s="244"/>
      <c r="G579" s="245">
        <f>ROUND(E579*F579,2)</f>
        <v>0</v>
      </c>
      <c r="H579" s="230"/>
      <c r="I579" s="229">
        <f>ROUND(E579*H579,2)</f>
        <v>0</v>
      </c>
      <c r="J579" s="230"/>
      <c r="K579" s="229">
        <f>ROUND(E579*J579,2)</f>
        <v>0</v>
      </c>
      <c r="L579" s="229">
        <v>21</v>
      </c>
      <c r="M579" s="229">
        <f>G579*(1+L579/100)</f>
        <v>0</v>
      </c>
      <c r="N579" s="229">
        <v>0</v>
      </c>
      <c r="O579" s="229">
        <f>ROUND(E579*N579,2)</f>
        <v>0</v>
      </c>
      <c r="P579" s="229">
        <v>0</v>
      </c>
      <c r="Q579" s="229">
        <f>ROUND(E579*P579,2)</f>
        <v>0</v>
      </c>
      <c r="R579" s="229"/>
      <c r="S579" s="229" t="s">
        <v>141</v>
      </c>
      <c r="T579" s="229" t="s">
        <v>142</v>
      </c>
      <c r="U579" s="229">
        <v>0</v>
      </c>
      <c r="V579" s="229">
        <f>ROUND(E579*U579,2)</f>
        <v>0</v>
      </c>
      <c r="W579" s="229"/>
      <c r="X579" s="229" t="s">
        <v>143</v>
      </c>
      <c r="Y579" s="209"/>
      <c r="Z579" s="209"/>
      <c r="AA579" s="209"/>
      <c r="AB579" s="209"/>
      <c r="AC579" s="209"/>
      <c r="AD579" s="209"/>
      <c r="AE579" s="209"/>
      <c r="AF579" s="209"/>
      <c r="AG579" s="209" t="s">
        <v>162</v>
      </c>
      <c r="AH579" s="209"/>
      <c r="AI579" s="209"/>
      <c r="AJ579" s="209"/>
      <c r="AK579" s="209"/>
      <c r="AL579" s="209"/>
      <c r="AM579" s="209"/>
      <c r="AN579" s="209"/>
      <c r="AO579" s="209"/>
      <c r="AP579" s="209"/>
      <c r="AQ579" s="209"/>
      <c r="AR579" s="209"/>
      <c r="AS579" s="209"/>
      <c r="AT579" s="209"/>
      <c r="AU579" s="209"/>
      <c r="AV579" s="209"/>
      <c r="AW579" s="209"/>
      <c r="AX579" s="209"/>
      <c r="AY579" s="209"/>
      <c r="AZ579" s="209"/>
      <c r="BA579" s="209"/>
      <c r="BB579" s="209"/>
      <c r="BC579" s="209"/>
      <c r="BD579" s="209"/>
      <c r="BE579" s="209"/>
      <c r="BF579" s="209"/>
      <c r="BG579" s="209"/>
      <c r="BH579" s="209"/>
    </row>
    <row r="580" spans="1:60" outlineLevel="1" x14ac:dyDescent="0.2">
      <c r="A580" s="226"/>
      <c r="B580" s="227"/>
      <c r="C580" s="255" t="s">
        <v>336</v>
      </c>
      <c r="D580" s="231"/>
      <c r="E580" s="232"/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09"/>
      <c r="Z580" s="209"/>
      <c r="AA580" s="209"/>
      <c r="AB580" s="209"/>
      <c r="AC580" s="209"/>
      <c r="AD580" s="209"/>
      <c r="AE580" s="209"/>
      <c r="AF580" s="209"/>
      <c r="AG580" s="209" t="s">
        <v>146</v>
      </c>
      <c r="AH580" s="209">
        <v>0</v>
      </c>
      <c r="AI580" s="209"/>
      <c r="AJ580" s="209"/>
      <c r="AK580" s="209"/>
      <c r="AL580" s="209"/>
      <c r="AM580" s="209"/>
      <c r="AN580" s="209"/>
      <c r="AO580" s="209"/>
      <c r="AP580" s="209"/>
      <c r="AQ580" s="209"/>
      <c r="AR580" s="209"/>
      <c r="AS580" s="209"/>
      <c r="AT580" s="209"/>
      <c r="AU580" s="209"/>
      <c r="AV580" s="209"/>
      <c r="AW580" s="209"/>
      <c r="AX580" s="209"/>
      <c r="AY580" s="209"/>
      <c r="AZ580" s="209"/>
      <c r="BA580" s="209"/>
      <c r="BB580" s="209"/>
      <c r="BC580" s="209"/>
      <c r="BD580" s="209"/>
      <c r="BE580" s="209"/>
      <c r="BF580" s="209"/>
      <c r="BG580" s="209"/>
      <c r="BH580" s="209"/>
    </row>
    <row r="581" spans="1:60" outlineLevel="1" x14ac:dyDescent="0.2">
      <c r="A581" s="226"/>
      <c r="B581" s="227"/>
      <c r="C581" s="255" t="s">
        <v>831</v>
      </c>
      <c r="D581" s="231"/>
      <c r="E581" s="232">
        <v>9.9</v>
      </c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09"/>
      <c r="Z581" s="209"/>
      <c r="AA581" s="209"/>
      <c r="AB581" s="209"/>
      <c r="AC581" s="209"/>
      <c r="AD581" s="209"/>
      <c r="AE581" s="209"/>
      <c r="AF581" s="209"/>
      <c r="AG581" s="209" t="s">
        <v>146</v>
      </c>
      <c r="AH581" s="209">
        <v>0</v>
      </c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209"/>
      <c r="AT581" s="209"/>
      <c r="AU581" s="209"/>
      <c r="AV581" s="209"/>
      <c r="AW581" s="209"/>
      <c r="AX581" s="209"/>
      <c r="AY581" s="209"/>
      <c r="AZ581" s="209"/>
      <c r="BA581" s="209"/>
      <c r="BB581" s="209"/>
      <c r="BC581" s="209"/>
      <c r="BD581" s="209"/>
      <c r="BE581" s="209"/>
      <c r="BF581" s="209"/>
      <c r="BG581" s="209"/>
      <c r="BH581" s="209"/>
    </row>
    <row r="582" spans="1:60" outlineLevel="1" x14ac:dyDescent="0.2">
      <c r="A582" s="226"/>
      <c r="B582" s="227"/>
      <c r="C582" s="255" t="s">
        <v>284</v>
      </c>
      <c r="D582" s="231"/>
      <c r="E582" s="232">
        <v>-1.18</v>
      </c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09"/>
      <c r="Z582" s="209"/>
      <c r="AA582" s="209"/>
      <c r="AB582" s="209"/>
      <c r="AC582" s="209"/>
      <c r="AD582" s="209"/>
      <c r="AE582" s="209"/>
      <c r="AF582" s="209"/>
      <c r="AG582" s="209" t="s">
        <v>146</v>
      </c>
      <c r="AH582" s="209">
        <v>0</v>
      </c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209"/>
      <c r="AT582" s="209"/>
      <c r="AU582" s="209"/>
      <c r="AV582" s="209"/>
      <c r="AW582" s="209"/>
      <c r="AX582" s="209"/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209"/>
    </row>
    <row r="583" spans="1:60" outlineLevel="1" x14ac:dyDescent="0.2">
      <c r="A583" s="226"/>
      <c r="B583" s="227"/>
      <c r="C583" s="255" t="s">
        <v>341</v>
      </c>
      <c r="D583" s="231"/>
      <c r="E583" s="232"/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09"/>
      <c r="Z583" s="209"/>
      <c r="AA583" s="209"/>
      <c r="AB583" s="209"/>
      <c r="AC583" s="209"/>
      <c r="AD583" s="209"/>
      <c r="AE583" s="209"/>
      <c r="AF583" s="209"/>
      <c r="AG583" s="209" t="s">
        <v>146</v>
      </c>
      <c r="AH583" s="209">
        <v>0</v>
      </c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209"/>
      <c r="AT583" s="209"/>
      <c r="AU583" s="209"/>
      <c r="AV583" s="209"/>
      <c r="AW583" s="209"/>
      <c r="AX583" s="209"/>
      <c r="AY583" s="209"/>
      <c r="AZ583" s="209"/>
      <c r="BA583" s="209"/>
      <c r="BB583" s="209"/>
      <c r="BC583" s="209"/>
      <c r="BD583" s="209"/>
      <c r="BE583" s="209"/>
      <c r="BF583" s="209"/>
      <c r="BG583" s="209"/>
      <c r="BH583" s="209"/>
    </row>
    <row r="584" spans="1:60" outlineLevel="1" x14ac:dyDescent="0.2">
      <c r="A584" s="226"/>
      <c r="B584" s="227"/>
      <c r="C584" s="255" t="s">
        <v>342</v>
      </c>
      <c r="D584" s="231"/>
      <c r="E584" s="232">
        <v>10.5</v>
      </c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09"/>
      <c r="Z584" s="209"/>
      <c r="AA584" s="209"/>
      <c r="AB584" s="209"/>
      <c r="AC584" s="209"/>
      <c r="AD584" s="209"/>
      <c r="AE584" s="209"/>
      <c r="AF584" s="209"/>
      <c r="AG584" s="209" t="s">
        <v>146</v>
      </c>
      <c r="AH584" s="209">
        <v>0</v>
      </c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209"/>
      <c r="AT584" s="209"/>
      <c r="AU584" s="209"/>
      <c r="AV584" s="209"/>
      <c r="AW584" s="209"/>
      <c r="AX584" s="209"/>
      <c r="AY584" s="209"/>
      <c r="AZ584" s="209"/>
      <c r="BA584" s="209"/>
      <c r="BB584" s="209"/>
      <c r="BC584" s="209"/>
      <c r="BD584" s="209"/>
      <c r="BE584" s="209"/>
      <c r="BF584" s="209"/>
      <c r="BG584" s="209"/>
      <c r="BH584" s="209"/>
    </row>
    <row r="585" spans="1:60" outlineLevel="1" x14ac:dyDescent="0.2">
      <c r="A585" s="226">
        <v>173</v>
      </c>
      <c r="B585" s="227" t="s">
        <v>835</v>
      </c>
      <c r="C585" s="265" t="s">
        <v>836</v>
      </c>
      <c r="D585" s="228" t="s">
        <v>0</v>
      </c>
      <c r="E585" s="264"/>
      <c r="F585" s="230"/>
      <c r="G585" s="229">
        <f>ROUND(E585*F585,2)</f>
        <v>0</v>
      </c>
      <c r="H585" s="230"/>
      <c r="I585" s="229">
        <f>ROUND(E585*H585,2)</f>
        <v>0</v>
      </c>
      <c r="J585" s="230"/>
      <c r="K585" s="229">
        <f>ROUND(E585*J585,2)</f>
        <v>0</v>
      </c>
      <c r="L585" s="229">
        <v>21</v>
      </c>
      <c r="M585" s="229">
        <f>G585*(1+L585/100)</f>
        <v>0</v>
      </c>
      <c r="N585" s="229">
        <v>0</v>
      </c>
      <c r="O585" s="229">
        <f>ROUND(E585*N585,2)</f>
        <v>0</v>
      </c>
      <c r="P585" s="229">
        <v>0</v>
      </c>
      <c r="Q585" s="229">
        <f>ROUND(E585*P585,2)</f>
        <v>0</v>
      </c>
      <c r="R585" s="229"/>
      <c r="S585" s="229" t="s">
        <v>141</v>
      </c>
      <c r="T585" s="229" t="s">
        <v>142</v>
      </c>
      <c r="U585" s="229">
        <v>0</v>
      </c>
      <c r="V585" s="229">
        <f>ROUND(E585*U585,2)</f>
        <v>0</v>
      </c>
      <c r="W585" s="229"/>
      <c r="X585" s="229" t="s">
        <v>249</v>
      </c>
      <c r="Y585" s="209"/>
      <c r="Z585" s="209"/>
      <c r="AA585" s="209"/>
      <c r="AB585" s="209"/>
      <c r="AC585" s="209"/>
      <c r="AD585" s="209"/>
      <c r="AE585" s="209"/>
      <c r="AF585" s="209"/>
      <c r="AG585" s="209" t="s">
        <v>250</v>
      </c>
      <c r="AH585" s="209"/>
      <c r="AI585" s="209"/>
      <c r="AJ585" s="209"/>
      <c r="AK585" s="209"/>
      <c r="AL585" s="209"/>
      <c r="AM585" s="209"/>
      <c r="AN585" s="209"/>
      <c r="AO585" s="209"/>
      <c r="AP585" s="209"/>
      <c r="AQ585" s="209"/>
      <c r="AR585" s="209"/>
      <c r="AS585" s="209"/>
      <c r="AT585" s="209"/>
      <c r="AU585" s="209"/>
      <c r="AV585" s="209"/>
      <c r="AW585" s="209"/>
      <c r="AX585" s="209"/>
      <c r="AY585" s="209"/>
      <c r="AZ585" s="209"/>
      <c r="BA585" s="209"/>
      <c r="BB585" s="209"/>
      <c r="BC585" s="209"/>
      <c r="BD585" s="209"/>
      <c r="BE585" s="209"/>
      <c r="BF585" s="209"/>
      <c r="BG585" s="209"/>
      <c r="BH585" s="209"/>
    </row>
    <row r="586" spans="1:60" x14ac:dyDescent="0.2">
      <c r="A586" s="234" t="s">
        <v>136</v>
      </c>
      <c r="B586" s="235" t="s">
        <v>99</v>
      </c>
      <c r="C586" s="253" t="s">
        <v>100</v>
      </c>
      <c r="D586" s="236"/>
      <c r="E586" s="237"/>
      <c r="F586" s="238"/>
      <c r="G586" s="239">
        <f>SUMIF(AG587:AG616,"&lt;&gt;NOR",G587:G616)</f>
        <v>0</v>
      </c>
      <c r="H586" s="233"/>
      <c r="I586" s="233">
        <f>SUM(I587:I616)</f>
        <v>0</v>
      </c>
      <c r="J586" s="233"/>
      <c r="K586" s="233">
        <f>SUM(K587:K616)</f>
        <v>0</v>
      </c>
      <c r="L586" s="233"/>
      <c r="M586" s="233">
        <f>SUM(M587:M616)</f>
        <v>0</v>
      </c>
      <c r="N586" s="233"/>
      <c r="O586" s="233">
        <f>SUM(O587:O616)</f>
        <v>0.55000000000000004</v>
      </c>
      <c r="P586" s="233"/>
      <c r="Q586" s="233">
        <f>SUM(Q587:Q616)</f>
        <v>0</v>
      </c>
      <c r="R586" s="233"/>
      <c r="S586" s="233"/>
      <c r="T586" s="233"/>
      <c r="U586" s="233"/>
      <c r="V586" s="233">
        <f>SUM(V587:V616)</f>
        <v>0</v>
      </c>
      <c r="W586" s="233"/>
      <c r="X586" s="233"/>
      <c r="AG586" t="s">
        <v>137</v>
      </c>
    </row>
    <row r="587" spans="1:60" ht="22.5" outlineLevel="1" x14ac:dyDescent="0.2">
      <c r="A587" s="240">
        <v>174</v>
      </c>
      <c r="B587" s="241" t="s">
        <v>837</v>
      </c>
      <c r="C587" s="254" t="s">
        <v>838</v>
      </c>
      <c r="D587" s="242" t="s">
        <v>140</v>
      </c>
      <c r="E587" s="243">
        <v>1725.624</v>
      </c>
      <c r="F587" s="244"/>
      <c r="G587" s="245">
        <f>ROUND(E587*F587,2)</f>
        <v>0</v>
      </c>
      <c r="H587" s="230"/>
      <c r="I587" s="229">
        <f>ROUND(E587*H587,2)</f>
        <v>0</v>
      </c>
      <c r="J587" s="230"/>
      <c r="K587" s="229">
        <f>ROUND(E587*J587,2)</f>
        <v>0</v>
      </c>
      <c r="L587" s="229">
        <v>21</v>
      </c>
      <c r="M587" s="229">
        <f>G587*(1+L587/100)</f>
        <v>0</v>
      </c>
      <c r="N587" s="229">
        <v>3.2000000000000003E-4</v>
      </c>
      <c r="O587" s="229">
        <f>ROUND(E587*N587,2)</f>
        <v>0.55000000000000004</v>
      </c>
      <c r="P587" s="229">
        <v>0</v>
      </c>
      <c r="Q587" s="229">
        <f>ROUND(E587*P587,2)</f>
        <v>0</v>
      </c>
      <c r="R587" s="229"/>
      <c r="S587" s="229" t="s">
        <v>141</v>
      </c>
      <c r="T587" s="229" t="s">
        <v>142</v>
      </c>
      <c r="U587" s="229">
        <v>0</v>
      </c>
      <c r="V587" s="229">
        <f>ROUND(E587*U587,2)</f>
        <v>0</v>
      </c>
      <c r="W587" s="229"/>
      <c r="X587" s="229" t="s">
        <v>143</v>
      </c>
      <c r="Y587" s="209"/>
      <c r="Z587" s="209"/>
      <c r="AA587" s="209"/>
      <c r="AB587" s="209"/>
      <c r="AC587" s="209"/>
      <c r="AD587" s="209"/>
      <c r="AE587" s="209"/>
      <c r="AF587" s="209"/>
      <c r="AG587" s="209" t="s">
        <v>162</v>
      </c>
      <c r="AH587" s="209"/>
      <c r="AI587" s="209"/>
      <c r="AJ587" s="209"/>
      <c r="AK587" s="209"/>
      <c r="AL587" s="209"/>
      <c r="AM587" s="209"/>
      <c r="AN587" s="209"/>
      <c r="AO587" s="209"/>
      <c r="AP587" s="209"/>
      <c r="AQ587" s="209"/>
      <c r="AR587" s="209"/>
      <c r="AS587" s="209"/>
      <c r="AT587" s="209"/>
      <c r="AU587" s="209"/>
      <c r="AV587" s="209"/>
      <c r="AW587" s="209"/>
      <c r="AX587" s="209"/>
      <c r="AY587" s="209"/>
      <c r="AZ587" s="209"/>
      <c r="BA587" s="209"/>
      <c r="BB587" s="209"/>
      <c r="BC587" s="209"/>
      <c r="BD587" s="209"/>
      <c r="BE587" s="209"/>
      <c r="BF587" s="209"/>
      <c r="BG587" s="209"/>
      <c r="BH587" s="209"/>
    </row>
    <row r="588" spans="1:60" outlineLevel="1" x14ac:dyDescent="0.2">
      <c r="A588" s="226"/>
      <c r="B588" s="227"/>
      <c r="C588" s="255" t="s">
        <v>839</v>
      </c>
      <c r="D588" s="231"/>
      <c r="E588" s="232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09"/>
      <c r="Z588" s="209"/>
      <c r="AA588" s="209"/>
      <c r="AB588" s="209"/>
      <c r="AC588" s="209"/>
      <c r="AD588" s="209"/>
      <c r="AE588" s="209"/>
      <c r="AF588" s="209"/>
      <c r="AG588" s="209" t="s">
        <v>146</v>
      </c>
      <c r="AH588" s="209">
        <v>0</v>
      </c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</row>
    <row r="589" spans="1:60" outlineLevel="1" x14ac:dyDescent="0.2">
      <c r="A589" s="226"/>
      <c r="B589" s="227"/>
      <c r="C589" s="255" t="s">
        <v>355</v>
      </c>
      <c r="D589" s="231"/>
      <c r="E589" s="232"/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09"/>
      <c r="Z589" s="209"/>
      <c r="AA589" s="209"/>
      <c r="AB589" s="209"/>
      <c r="AC589" s="209"/>
      <c r="AD589" s="209"/>
      <c r="AE589" s="209"/>
      <c r="AF589" s="209"/>
      <c r="AG589" s="209" t="s">
        <v>146</v>
      </c>
      <c r="AH589" s="209">
        <v>0</v>
      </c>
      <c r="AI589" s="209"/>
      <c r="AJ589" s="209"/>
      <c r="AK589" s="209"/>
      <c r="AL589" s="209"/>
      <c r="AM589" s="209"/>
      <c r="AN589" s="209"/>
      <c r="AO589" s="209"/>
      <c r="AP589" s="209"/>
      <c r="AQ589" s="209"/>
      <c r="AR589" s="209"/>
      <c r="AS589" s="209"/>
      <c r="AT589" s="209"/>
      <c r="AU589" s="209"/>
      <c r="AV589" s="209"/>
      <c r="AW589" s="209"/>
      <c r="AX589" s="209"/>
      <c r="AY589" s="209"/>
      <c r="AZ589" s="209"/>
      <c r="BA589" s="209"/>
      <c r="BB589" s="209"/>
      <c r="BC589" s="209"/>
      <c r="BD589" s="209"/>
      <c r="BE589" s="209"/>
      <c r="BF589" s="209"/>
      <c r="BG589" s="209"/>
      <c r="BH589" s="209"/>
    </row>
    <row r="590" spans="1:60" outlineLevel="1" x14ac:dyDescent="0.2">
      <c r="A590" s="226"/>
      <c r="B590" s="227"/>
      <c r="C590" s="255" t="s">
        <v>356</v>
      </c>
      <c r="D590" s="231"/>
      <c r="E590" s="232">
        <v>32.869999999999997</v>
      </c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09"/>
      <c r="Z590" s="209"/>
      <c r="AA590" s="209"/>
      <c r="AB590" s="209"/>
      <c r="AC590" s="209"/>
      <c r="AD590" s="209"/>
      <c r="AE590" s="209"/>
      <c r="AF590" s="209"/>
      <c r="AG590" s="209" t="s">
        <v>146</v>
      </c>
      <c r="AH590" s="209">
        <v>0</v>
      </c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209"/>
      <c r="AT590" s="209"/>
      <c r="AU590" s="209"/>
      <c r="AV590" s="209"/>
      <c r="AW590" s="209"/>
      <c r="AX590" s="209"/>
      <c r="AY590" s="209"/>
      <c r="AZ590" s="209"/>
      <c r="BA590" s="209"/>
      <c r="BB590" s="209"/>
      <c r="BC590" s="209"/>
      <c r="BD590" s="209"/>
      <c r="BE590" s="209"/>
      <c r="BF590" s="209"/>
      <c r="BG590" s="209"/>
      <c r="BH590" s="209"/>
    </row>
    <row r="591" spans="1:60" outlineLevel="1" x14ac:dyDescent="0.2">
      <c r="A591" s="226"/>
      <c r="B591" s="227"/>
      <c r="C591" s="255" t="s">
        <v>840</v>
      </c>
      <c r="D591" s="231"/>
      <c r="E591" s="232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09"/>
      <c r="Z591" s="209"/>
      <c r="AA591" s="209"/>
      <c r="AB591" s="209"/>
      <c r="AC591" s="209"/>
      <c r="AD591" s="209"/>
      <c r="AE591" s="209"/>
      <c r="AF591" s="209"/>
      <c r="AG591" s="209" t="s">
        <v>146</v>
      </c>
      <c r="AH591" s="209">
        <v>0</v>
      </c>
      <c r="AI591" s="209"/>
      <c r="AJ591" s="209"/>
      <c r="AK591" s="209"/>
      <c r="AL591" s="209"/>
      <c r="AM591" s="209"/>
      <c r="AN591" s="209"/>
      <c r="AO591" s="209"/>
      <c r="AP591" s="209"/>
      <c r="AQ591" s="209"/>
      <c r="AR591" s="209"/>
      <c r="AS591" s="209"/>
      <c r="AT591" s="209"/>
      <c r="AU591" s="209"/>
      <c r="AV591" s="209"/>
      <c r="AW591" s="209"/>
      <c r="AX591" s="209"/>
      <c r="AY591" s="209"/>
      <c r="AZ591" s="209"/>
      <c r="BA591" s="209"/>
      <c r="BB591" s="209"/>
      <c r="BC591" s="209"/>
      <c r="BD591" s="209"/>
      <c r="BE591" s="209"/>
      <c r="BF591" s="209"/>
      <c r="BG591" s="209"/>
      <c r="BH591" s="209"/>
    </row>
    <row r="592" spans="1:60" outlineLevel="1" x14ac:dyDescent="0.2">
      <c r="A592" s="226"/>
      <c r="B592" s="227"/>
      <c r="C592" s="255" t="s">
        <v>841</v>
      </c>
      <c r="D592" s="231"/>
      <c r="E592" s="232">
        <v>66</v>
      </c>
      <c r="F592" s="229"/>
      <c r="G592" s="229"/>
      <c r="H592" s="229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09"/>
      <c r="Z592" s="209"/>
      <c r="AA592" s="209"/>
      <c r="AB592" s="209"/>
      <c r="AC592" s="209"/>
      <c r="AD592" s="209"/>
      <c r="AE592" s="209"/>
      <c r="AF592" s="209"/>
      <c r="AG592" s="209" t="s">
        <v>146</v>
      </c>
      <c r="AH592" s="209">
        <v>0</v>
      </c>
      <c r="AI592" s="209"/>
      <c r="AJ592" s="209"/>
      <c r="AK592" s="209"/>
      <c r="AL592" s="209"/>
      <c r="AM592" s="209"/>
      <c r="AN592" s="209"/>
      <c r="AO592" s="209"/>
      <c r="AP592" s="209"/>
      <c r="AQ592" s="209"/>
      <c r="AR592" s="209"/>
      <c r="AS592" s="209"/>
      <c r="AT592" s="209"/>
      <c r="AU592" s="209"/>
      <c r="AV592" s="209"/>
      <c r="AW592" s="209"/>
      <c r="AX592" s="209"/>
      <c r="AY592" s="209"/>
      <c r="AZ592" s="209"/>
      <c r="BA592" s="209"/>
      <c r="BB592" s="209"/>
      <c r="BC592" s="209"/>
      <c r="BD592" s="209"/>
      <c r="BE592" s="209"/>
      <c r="BF592" s="209"/>
      <c r="BG592" s="209"/>
      <c r="BH592" s="209"/>
    </row>
    <row r="593" spans="1:60" outlineLevel="1" x14ac:dyDescent="0.2">
      <c r="A593" s="226"/>
      <c r="B593" s="227"/>
      <c r="C593" s="255" t="s">
        <v>842</v>
      </c>
      <c r="D593" s="231"/>
      <c r="E593" s="232">
        <v>592.17999999999995</v>
      </c>
      <c r="F593" s="229"/>
      <c r="G593" s="229"/>
      <c r="H593" s="229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09"/>
      <c r="Z593" s="209"/>
      <c r="AA593" s="209"/>
      <c r="AB593" s="209"/>
      <c r="AC593" s="209"/>
      <c r="AD593" s="209"/>
      <c r="AE593" s="209"/>
      <c r="AF593" s="209"/>
      <c r="AG593" s="209" t="s">
        <v>146</v>
      </c>
      <c r="AH593" s="209">
        <v>0</v>
      </c>
      <c r="AI593" s="209"/>
      <c r="AJ593" s="209"/>
      <c r="AK593" s="209"/>
      <c r="AL593" s="209"/>
      <c r="AM593" s="209"/>
      <c r="AN593" s="209"/>
      <c r="AO593" s="209"/>
      <c r="AP593" s="209"/>
      <c r="AQ593" s="209"/>
      <c r="AR593" s="209"/>
      <c r="AS593" s="209"/>
      <c r="AT593" s="209"/>
      <c r="AU593" s="209"/>
      <c r="AV593" s="209"/>
      <c r="AW593" s="209"/>
      <c r="AX593" s="209"/>
      <c r="AY593" s="209"/>
      <c r="AZ593" s="209"/>
      <c r="BA593" s="209"/>
      <c r="BB593" s="209"/>
      <c r="BC593" s="209"/>
      <c r="BD593" s="209"/>
      <c r="BE593" s="209"/>
      <c r="BF593" s="209"/>
      <c r="BG593" s="209"/>
      <c r="BH593" s="209"/>
    </row>
    <row r="594" spans="1:60" outlineLevel="1" x14ac:dyDescent="0.2">
      <c r="A594" s="226"/>
      <c r="B594" s="227"/>
      <c r="C594" s="255" t="s">
        <v>843</v>
      </c>
      <c r="D594" s="231"/>
      <c r="E594" s="232">
        <v>410.68</v>
      </c>
      <c r="F594" s="229"/>
      <c r="G594" s="229"/>
      <c r="H594" s="229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09"/>
      <c r="Z594" s="209"/>
      <c r="AA594" s="209"/>
      <c r="AB594" s="209"/>
      <c r="AC594" s="209"/>
      <c r="AD594" s="209"/>
      <c r="AE594" s="209"/>
      <c r="AF594" s="209"/>
      <c r="AG594" s="209" t="s">
        <v>146</v>
      </c>
      <c r="AH594" s="209">
        <v>0</v>
      </c>
      <c r="AI594" s="209"/>
      <c r="AJ594" s="209"/>
      <c r="AK594" s="209"/>
      <c r="AL594" s="209"/>
      <c r="AM594" s="209"/>
      <c r="AN594" s="209"/>
      <c r="AO594" s="209"/>
      <c r="AP594" s="209"/>
      <c r="AQ594" s="209"/>
      <c r="AR594" s="209"/>
      <c r="AS594" s="209"/>
      <c r="AT594" s="209"/>
      <c r="AU594" s="209"/>
      <c r="AV594" s="209"/>
      <c r="AW594" s="209"/>
      <c r="AX594" s="209"/>
      <c r="AY594" s="209"/>
      <c r="AZ594" s="209"/>
      <c r="BA594" s="209"/>
      <c r="BB594" s="209"/>
      <c r="BC594" s="209"/>
      <c r="BD594" s="209"/>
      <c r="BE594" s="209"/>
      <c r="BF594" s="209"/>
      <c r="BG594" s="209"/>
      <c r="BH594" s="209"/>
    </row>
    <row r="595" spans="1:60" outlineLevel="1" x14ac:dyDescent="0.2">
      <c r="A595" s="226"/>
      <c r="B595" s="227"/>
      <c r="C595" s="255" t="s">
        <v>844</v>
      </c>
      <c r="D595" s="231"/>
      <c r="E595" s="232">
        <v>117.18</v>
      </c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09"/>
      <c r="Z595" s="209"/>
      <c r="AA595" s="209"/>
      <c r="AB595" s="209"/>
      <c r="AC595" s="209"/>
      <c r="AD595" s="209"/>
      <c r="AE595" s="209"/>
      <c r="AF595" s="209"/>
      <c r="AG595" s="209" t="s">
        <v>146</v>
      </c>
      <c r="AH595" s="209">
        <v>0</v>
      </c>
      <c r="AI595" s="209"/>
      <c r="AJ595" s="209"/>
      <c r="AK595" s="209"/>
      <c r="AL595" s="209"/>
      <c r="AM595" s="209"/>
      <c r="AN595" s="209"/>
      <c r="AO595" s="209"/>
      <c r="AP595" s="209"/>
      <c r="AQ595" s="209"/>
      <c r="AR595" s="209"/>
      <c r="AS595" s="209"/>
      <c r="AT595" s="209"/>
      <c r="AU595" s="209"/>
      <c r="AV595" s="209"/>
      <c r="AW595" s="209"/>
      <c r="AX595" s="209"/>
      <c r="AY595" s="209"/>
      <c r="AZ595" s="209"/>
      <c r="BA595" s="209"/>
      <c r="BB595" s="209"/>
      <c r="BC595" s="209"/>
      <c r="BD595" s="209"/>
      <c r="BE595" s="209"/>
      <c r="BF595" s="209"/>
      <c r="BG595" s="209"/>
      <c r="BH595" s="209"/>
    </row>
    <row r="596" spans="1:60" outlineLevel="1" x14ac:dyDescent="0.2">
      <c r="A596" s="226"/>
      <c r="B596" s="227"/>
      <c r="C596" s="255" t="s">
        <v>845</v>
      </c>
      <c r="D596" s="231"/>
      <c r="E596" s="232">
        <v>40</v>
      </c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09"/>
      <c r="Z596" s="209"/>
      <c r="AA596" s="209"/>
      <c r="AB596" s="209"/>
      <c r="AC596" s="209"/>
      <c r="AD596" s="209"/>
      <c r="AE596" s="209"/>
      <c r="AF596" s="209"/>
      <c r="AG596" s="209" t="s">
        <v>146</v>
      </c>
      <c r="AH596" s="209">
        <v>0</v>
      </c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209"/>
      <c r="AT596" s="209"/>
      <c r="AU596" s="209"/>
      <c r="AV596" s="209"/>
      <c r="AW596" s="209"/>
      <c r="AX596" s="209"/>
      <c r="AY596" s="209"/>
      <c r="AZ596" s="209"/>
      <c r="BA596" s="209"/>
      <c r="BB596" s="209"/>
      <c r="BC596" s="209"/>
      <c r="BD596" s="209"/>
      <c r="BE596" s="209"/>
      <c r="BF596" s="209"/>
      <c r="BG596" s="209"/>
      <c r="BH596" s="209"/>
    </row>
    <row r="597" spans="1:60" outlineLevel="1" x14ac:dyDescent="0.2">
      <c r="A597" s="226"/>
      <c r="B597" s="227"/>
      <c r="C597" s="255" t="s">
        <v>846</v>
      </c>
      <c r="D597" s="231"/>
      <c r="E597" s="232">
        <v>53.1</v>
      </c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09"/>
      <c r="Z597" s="209"/>
      <c r="AA597" s="209"/>
      <c r="AB597" s="209"/>
      <c r="AC597" s="209"/>
      <c r="AD597" s="209"/>
      <c r="AE597" s="209"/>
      <c r="AF597" s="209"/>
      <c r="AG597" s="209" t="s">
        <v>146</v>
      </c>
      <c r="AH597" s="209">
        <v>0</v>
      </c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209"/>
      <c r="AT597" s="209"/>
      <c r="AU597" s="209"/>
      <c r="AV597" s="209"/>
      <c r="AW597" s="209"/>
      <c r="AX597" s="209"/>
      <c r="AY597" s="209"/>
      <c r="AZ597" s="209"/>
      <c r="BA597" s="209"/>
      <c r="BB597" s="209"/>
      <c r="BC597" s="209"/>
      <c r="BD597" s="209"/>
      <c r="BE597" s="209"/>
      <c r="BF597" s="209"/>
      <c r="BG597" s="209"/>
      <c r="BH597" s="209"/>
    </row>
    <row r="598" spans="1:60" outlineLevel="1" x14ac:dyDescent="0.2">
      <c r="A598" s="226"/>
      <c r="B598" s="227"/>
      <c r="C598" s="255" t="s">
        <v>847</v>
      </c>
      <c r="D598" s="231"/>
      <c r="E598" s="232">
        <v>19.2</v>
      </c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09"/>
      <c r="Z598" s="209"/>
      <c r="AA598" s="209"/>
      <c r="AB598" s="209"/>
      <c r="AC598" s="209"/>
      <c r="AD598" s="209"/>
      <c r="AE598" s="209"/>
      <c r="AF598" s="209"/>
      <c r="AG598" s="209" t="s">
        <v>146</v>
      </c>
      <c r="AH598" s="209">
        <v>0</v>
      </c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09"/>
      <c r="AT598" s="209"/>
      <c r="AU598" s="209"/>
      <c r="AV598" s="209"/>
      <c r="AW598" s="209"/>
      <c r="AX598" s="209"/>
      <c r="AY598" s="209"/>
      <c r="AZ598" s="209"/>
      <c r="BA598" s="209"/>
      <c r="BB598" s="209"/>
      <c r="BC598" s="209"/>
      <c r="BD598" s="209"/>
      <c r="BE598" s="209"/>
      <c r="BF598" s="209"/>
      <c r="BG598" s="209"/>
      <c r="BH598" s="209"/>
    </row>
    <row r="599" spans="1:60" outlineLevel="1" x14ac:dyDescent="0.2">
      <c r="A599" s="226"/>
      <c r="B599" s="227"/>
      <c r="C599" s="255" t="s">
        <v>359</v>
      </c>
      <c r="D599" s="231"/>
      <c r="E599" s="232"/>
      <c r="F599" s="229"/>
      <c r="G599" s="229"/>
      <c r="H599" s="229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09"/>
      <c r="Z599" s="209"/>
      <c r="AA599" s="209"/>
      <c r="AB599" s="209"/>
      <c r="AC599" s="209"/>
      <c r="AD599" s="209"/>
      <c r="AE599" s="209"/>
      <c r="AF599" s="209"/>
      <c r="AG599" s="209" t="s">
        <v>146</v>
      </c>
      <c r="AH599" s="209">
        <v>0</v>
      </c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/>
      <c r="AT599" s="209"/>
      <c r="AU599" s="209"/>
      <c r="AV599" s="209"/>
      <c r="AW599" s="209"/>
      <c r="AX599" s="209"/>
      <c r="AY599" s="209"/>
      <c r="AZ599" s="209"/>
      <c r="BA599" s="209"/>
      <c r="BB599" s="209"/>
      <c r="BC599" s="209"/>
      <c r="BD599" s="209"/>
      <c r="BE599" s="209"/>
      <c r="BF599" s="209"/>
      <c r="BG599" s="209"/>
      <c r="BH599" s="209"/>
    </row>
    <row r="600" spans="1:60" outlineLevel="1" x14ac:dyDescent="0.2">
      <c r="A600" s="226"/>
      <c r="B600" s="227"/>
      <c r="C600" s="255" t="s">
        <v>848</v>
      </c>
      <c r="D600" s="231"/>
      <c r="E600" s="232">
        <v>468.952</v>
      </c>
      <c r="F600" s="229"/>
      <c r="G600" s="229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09"/>
      <c r="Z600" s="209"/>
      <c r="AA600" s="209"/>
      <c r="AB600" s="209"/>
      <c r="AC600" s="209"/>
      <c r="AD600" s="209"/>
      <c r="AE600" s="209"/>
      <c r="AF600" s="209"/>
      <c r="AG600" s="209" t="s">
        <v>146</v>
      </c>
      <c r="AH600" s="209">
        <v>0</v>
      </c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/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09"/>
      <c r="BF600" s="209"/>
      <c r="BG600" s="209"/>
      <c r="BH600" s="209"/>
    </row>
    <row r="601" spans="1:60" outlineLevel="1" x14ac:dyDescent="0.2">
      <c r="A601" s="226"/>
      <c r="B601" s="227"/>
      <c r="C601" s="255" t="s">
        <v>361</v>
      </c>
      <c r="D601" s="231"/>
      <c r="E601" s="232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09"/>
      <c r="Z601" s="209"/>
      <c r="AA601" s="209"/>
      <c r="AB601" s="209"/>
      <c r="AC601" s="209"/>
      <c r="AD601" s="209"/>
      <c r="AE601" s="209"/>
      <c r="AF601" s="209"/>
      <c r="AG601" s="209" t="s">
        <v>146</v>
      </c>
      <c r="AH601" s="209">
        <v>0</v>
      </c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</row>
    <row r="602" spans="1:60" outlineLevel="1" x14ac:dyDescent="0.2">
      <c r="A602" s="226"/>
      <c r="B602" s="227"/>
      <c r="C602" s="255" t="s">
        <v>362</v>
      </c>
      <c r="D602" s="231"/>
      <c r="E602" s="232">
        <v>-71.61</v>
      </c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09"/>
      <c r="Z602" s="209"/>
      <c r="AA602" s="209"/>
      <c r="AB602" s="209"/>
      <c r="AC602" s="209"/>
      <c r="AD602" s="209"/>
      <c r="AE602" s="209"/>
      <c r="AF602" s="209"/>
      <c r="AG602" s="209" t="s">
        <v>146</v>
      </c>
      <c r="AH602" s="209">
        <v>0</v>
      </c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</row>
    <row r="603" spans="1:60" outlineLevel="1" x14ac:dyDescent="0.2">
      <c r="A603" s="226"/>
      <c r="B603" s="227"/>
      <c r="C603" s="255" t="s">
        <v>347</v>
      </c>
      <c r="D603" s="231"/>
      <c r="E603" s="232">
        <v>-5.04</v>
      </c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09"/>
      <c r="Z603" s="209"/>
      <c r="AA603" s="209"/>
      <c r="AB603" s="209"/>
      <c r="AC603" s="209"/>
      <c r="AD603" s="209"/>
      <c r="AE603" s="209"/>
      <c r="AF603" s="209"/>
      <c r="AG603" s="209" t="s">
        <v>146</v>
      </c>
      <c r="AH603" s="209">
        <v>0</v>
      </c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/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09"/>
      <c r="BF603" s="209"/>
      <c r="BG603" s="209"/>
      <c r="BH603" s="209"/>
    </row>
    <row r="604" spans="1:60" outlineLevel="1" x14ac:dyDescent="0.2">
      <c r="A604" s="226"/>
      <c r="B604" s="227"/>
      <c r="C604" s="255" t="s">
        <v>363</v>
      </c>
      <c r="D604" s="231"/>
      <c r="E604" s="232">
        <v>-3.78</v>
      </c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09"/>
      <c r="Z604" s="209"/>
      <c r="AA604" s="209"/>
      <c r="AB604" s="209"/>
      <c r="AC604" s="209"/>
      <c r="AD604" s="209"/>
      <c r="AE604" s="209"/>
      <c r="AF604" s="209"/>
      <c r="AG604" s="209" t="s">
        <v>146</v>
      </c>
      <c r="AH604" s="209">
        <v>0</v>
      </c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</row>
    <row r="605" spans="1:60" outlineLevel="1" x14ac:dyDescent="0.2">
      <c r="A605" s="226"/>
      <c r="B605" s="227"/>
      <c r="C605" s="255" t="s">
        <v>364</v>
      </c>
      <c r="D605" s="231"/>
      <c r="E605" s="232">
        <v>-67.311999999999998</v>
      </c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09"/>
      <c r="Z605" s="209"/>
      <c r="AA605" s="209"/>
      <c r="AB605" s="209"/>
      <c r="AC605" s="209"/>
      <c r="AD605" s="209"/>
      <c r="AE605" s="209"/>
      <c r="AF605" s="209"/>
      <c r="AG605" s="209" t="s">
        <v>146</v>
      </c>
      <c r="AH605" s="209">
        <v>0</v>
      </c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</row>
    <row r="606" spans="1:60" outlineLevel="1" x14ac:dyDescent="0.2">
      <c r="A606" s="226"/>
      <c r="B606" s="227"/>
      <c r="C606" s="255" t="s">
        <v>365</v>
      </c>
      <c r="D606" s="231"/>
      <c r="E606" s="232">
        <v>-5.5</v>
      </c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09"/>
      <c r="Z606" s="209"/>
      <c r="AA606" s="209"/>
      <c r="AB606" s="209"/>
      <c r="AC606" s="209"/>
      <c r="AD606" s="209"/>
      <c r="AE606" s="209"/>
      <c r="AF606" s="209"/>
      <c r="AG606" s="209" t="s">
        <v>146</v>
      </c>
      <c r="AH606" s="209">
        <v>0</v>
      </c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</row>
    <row r="607" spans="1:60" outlineLevel="1" x14ac:dyDescent="0.2">
      <c r="A607" s="226"/>
      <c r="B607" s="227"/>
      <c r="C607" s="255" t="s">
        <v>348</v>
      </c>
      <c r="D607" s="231"/>
      <c r="E607" s="232">
        <v>-4</v>
      </c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09"/>
      <c r="Z607" s="209"/>
      <c r="AA607" s="209"/>
      <c r="AB607" s="209"/>
      <c r="AC607" s="209"/>
      <c r="AD607" s="209"/>
      <c r="AE607" s="209"/>
      <c r="AF607" s="209"/>
      <c r="AG607" s="209" t="s">
        <v>146</v>
      </c>
      <c r="AH607" s="209">
        <v>0</v>
      </c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</row>
    <row r="608" spans="1:60" outlineLevel="1" x14ac:dyDescent="0.2">
      <c r="A608" s="226"/>
      <c r="B608" s="227"/>
      <c r="C608" s="255" t="s">
        <v>294</v>
      </c>
      <c r="D608" s="231"/>
      <c r="E608" s="232">
        <v>-7.8</v>
      </c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09"/>
      <c r="Z608" s="209"/>
      <c r="AA608" s="209"/>
      <c r="AB608" s="209"/>
      <c r="AC608" s="209"/>
      <c r="AD608" s="209"/>
      <c r="AE608" s="209"/>
      <c r="AF608" s="209"/>
      <c r="AG608" s="209" t="s">
        <v>146</v>
      </c>
      <c r="AH608" s="209">
        <v>0</v>
      </c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209"/>
      <c r="AT608" s="209"/>
      <c r="AU608" s="209"/>
      <c r="AV608" s="209"/>
      <c r="AW608" s="209"/>
      <c r="AX608" s="209"/>
      <c r="AY608" s="209"/>
      <c r="AZ608" s="209"/>
      <c r="BA608" s="209"/>
      <c r="BB608" s="209"/>
      <c r="BC608" s="209"/>
      <c r="BD608" s="209"/>
      <c r="BE608" s="209"/>
      <c r="BF608" s="209"/>
      <c r="BG608" s="209"/>
      <c r="BH608" s="209"/>
    </row>
    <row r="609" spans="1:60" outlineLevel="1" x14ac:dyDescent="0.2">
      <c r="A609" s="226"/>
      <c r="B609" s="227"/>
      <c r="C609" s="255" t="s">
        <v>366</v>
      </c>
      <c r="D609" s="231"/>
      <c r="E609" s="232"/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09"/>
      <c r="Z609" s="209"/>
      <c r="AA609" s="209"/>
      <c r="AB609" s="209"/>
      <c r="AC609" s="209"/>
      <c r="AD609" s="209"/>
      <c r="AE609" s="209"/>
      <c r="AF609" s="209"/>
      <c r="AG609" s="209" t="s">
        <v>146</v>
      </c>
      <c r="AH609" s="209">
        <v>0</v>
      </c>
      <c r="AI609" s="209"/>
      <c r="AJ609" s="209"/>
      <c r="AK609" s="209"/>
      <c r="AL609" s="209"/>
      <c r="AM609" s="209"/>
      <c r="AN609" s="209"/>
      <c r="AO609" s="209"/>
      <c r="AP609" s="209"/>
      <c r="AQ609" s="209"/>
      <c r="AR609" s="209"/>
      <c r="AS609" s="209"/>
      <c r="AT609" s="209"/>
      <c r="AU609" s="209"/>
      <c r="AV609" s="209"/>
      <c r="AW609" s="209"/>
      <c r="AX609" s="209"/>
      <c r="AY609" s="209"/>
      <c r="AZ609" s="209"/>
      <c r="BA609" s="209"/>
      <c r="BB609" s="209"/>
      <c r="BC609" s="209"/>
      <c r="BD609" s="209"/>
      <c r="BE609" s="209"/>
      <c r="BF609" s="209"/>
      <c r="BG609" s="209"/>
      <c r="BH609" s="209"/>
    </row>
    <row r="610" spans="1:60" outlineLevel="1" x14ac:dyDescent="0.2">
      <c r="A610" s="226"/>
      <c r="B610" s="227"/>
      <c r="C610" s="255" t="s">
        <v>367</v>
      </c>
      <c r="D610" s="231"/>
      <c r="E610" s="232">
        <v>59.52</v>
      </c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09"/>
      <c r="Z610" s="209"/>
      <c r="AA610" s="209"/>
      <c r="AB610" s="209"/>
      <c r="AC610" s="209"/>
      <c r="AD610" s="209"/>
      <c r="AE610" s="209"/>
      <c r="AF610" s="209"/>
      <c r="AG610" s="209" t="s">
        <v>146</v>
      </c>
      <c r="AH610" s="209">
        <v>0</v>
      </c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209"/>
      <c r="AT610" s="209"/>
      <c r="AU610" s="209"/>
      <c r="AV610" s="209"/>
      <c r="AW610" s="209"/>
      <c r="AX610" s="209"/>
      <c r="AY610" s="209"/>
      <c r="AZ610" s="209"/>
      <c r="BA610" s="209"/>
      <c r="BB610" s="209"/>
      <c r="BC610" s="209"/>
      <c r="BD610" s="209"/>
      <c r="BE610" s="209"/>
      <c r="BF610" s="209"/>
      <c r="BG610" s="209"/>
      <c r="BH610" s="209"/>
    </row>
    <row r="611" spans="1:60" outlineLevel="1" x14ac:dyDescent="0.2">
      <c r="A611" s="226"/>
      <c r="B611" s="227"/>
      <c r="C611" s="255" t="s">
        <v>368</v>
      </c>
      <c r="D611" s="231"/>
      <c r="E611" s="232">
        <v>2.7</v>
      </c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09"/>
      <c r="Z611" s="209"/>
      <c r="AA611" s="209"/>
      <c r="AB611" s="209"/>
      <c r="AC611" s="209"/>
      <c r="AD611" s="209"/>
      <c r="AE611" s="209"/>
      <c r="AF611" s="209"/>
      <c r="AG611" s="209" t="s">
        <v>146</v>
      </c>
      <c r="AH611" s="209">
        <v>0</v>
      </c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209"/>
      <c r="AT611" s="209"/>
      <c r="AU611" s="209"/>
      <c r="AV611" s="209"/>
      <c r="AW611" s="209"/>
      <c r="AX611" s="209"/>
      <c r="AY611" s="209"/>
      <c r="AZ611" s="209"/>
      <c r="BA611" s="209"/>
      <c r="BB611" s="209"/>
      <c r="BC611" s="209"/>
      <c r="BD611" s="209"/>
      <c r="BE611" s="209"/>
      <c r="BF611" s="209"/>
      <c r="BG611" s="209"/>
      <c r="BH611" s="209"/>
    </row>
    <row r="612" spans="1:60" outlineLevel="1" x14ac:dyDescent="0.2">
      <c r="A612" s="226"/>
      <c r="B612" s="227"/>
      <c r="C612" s="255" t="s">
        <v>369</v>
      </c>
      <c r="D612" s="231"/>
      <c r="E612" s="232">
        <v>3.6</v>
      </c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09"/>
      <c r="Z612" s="209"/>
      <c r="AA612" s="209"/>
      <c r="AB612" s="209"/>
      <c r="AC612" s="209"/>
      <c r="AD612" s="209"/>
      <c r="AE612" s="209"/>
      <c r="AF612" s="209"/>
      <c r="AG612" s="209" t="s">
        <v>146</v>
      </c>
      <c r="AH612" s="209">
        <v>0</v>
      </c>
      <c r="AI612" s="209"/>
      <c r="AJ612" s="209"/>
      <c r="AK612" s="209"/>
      <c r="AL612" s="209"/>
      <c r="AM612" s="209"/>
      <c r="AN612" s="209"/>
      <c r="AO612" s="209"/>
      <c r="AP612" s="209"/>
      <c r="AQ612" s="209"/>
      <c r="AR612" s="209"/>
      <c r="AS612" s="209"/>
      <c r="AT612" s="209"/>
      <c r="AU612" s="209"/>
      <c r="AV612" s="209"/>
      <c r="AW612" s="209"/>
      <c r="AX612" s="209"/>
      <c r="AY612" s="209"/>
      <c r="AZ612" s="209"/>
      <c r="BA612" s="209"/>
      <c r="BB612" s="209"/>
      <c r="BC612" s="209"/>
      <c r="BD612" s="209"/>
      <c r="BE612" s="209"/>
      <c r="BF612" s="209"/>
      <c r="BG612" s="209"/>
      <c r="BH612" s="209"/>
    </row>
    <row r="613" spans="1:60" outlineLevel="1" x14ac:dyDescent="0.2">
      <c r="A613" s="226"/>
      <c r="B613" s="227"/>
      <c r="C613" s="255" t="s">
        <v>370</v>
      </c>
      <c r="D613" s="231"/>
      <c r="E613" s="232">
        <v>16.103999999999999</v>
      </c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09"/>
      <c r="Z613" s="209"/>
      <c r="AA613" s="209"/>
      <c r="AB613" s="209"/>
      <c r="AC613" s="209"/>
      <c r="AD613" s="209"/>
      <c r="AE613" s="209"/>
      <c r="AF613" s="209"/>
      <c r="AG613" s="209" t="s">
        <v>146</v>
      </c>
      <c r="AH613" s="209">
        <v>0</v>
      </c>
      <c r="AI613" s="209"/>
      <c r="AJ613" s="209"/>
      <c r="AK613" s="209"/>
      <c r="AL613" s="209"/>
      <c r="AM613" s="209"/>
      <c r="AN613" s="209"/>
      <c r="AO613" s="209"/>
      <c r="AP613" s="209"/>
      <c r="AQ613" s="209"/>
      <c r="AR613" s="209"/>
      <c r="AS613" s="209"/>
      <c r="AT613" s="209"/>
      <c r="AU613" s="209"/>
      <c r="AV613" s="209"/>
      <c r="AW613" s="209"/>
      <c r="AX613" s="209"/>
      <c r="AY613" s="209"/>
      <c r="AZ613" s="209"/>
      <c r="BA613" s="209"/>
      <c r="BB613" s="209"/>
      <c r="BC613" s="209"/>
      <c r="BD613" s="209"/>
      <c r="BE613" s="209"/>
      <c r="BF613" s="209"/>
      <c r="BG613" s="209"/>
      <c r="BH613" s="209"/>
    </row>
    <row r="614" spans="1:60" outlineLevel="1" x14ac:dyDescent="0.2">
      <c r="A614" s="226"/>
      <c r="B614" s="227"/>
      <c r="C614" s="255" t="s">
        <v>371</v>
      </c>
      <c r="D614" s="231"/>
      <c r="E614" s="232">
        <v>4.32</v>
      </c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09"/>
      <c r="Z614" s="209"/>
      <c r="AA614" s="209"/>
      <c r="AB614" s="209"/>
      <c r="AC614" s="209"/>
      <c r="AD614" s="209"/>
      <c r="AE614" s="209"/>
      <c r="AF614" s="209"/>
      <c r="AG614" s="209" t="s">
        <v>146</v>
      </c>
      <c r="AH614" s="209">
        <v>0</v>
      </c>
      <c r="AI614" s="209"/>
      <c r="AJ614" s="209"/>
      <c r="AK614" s="209"/>
      <c r="AL614" s="209"/>
      <c r="AM614" s="209"/>
      <c r="AN614" s="209"/>
      <c r="AO614" s="209"/>
      <c r="AP614" s="209"/>
      <c r="AQ614" s="209"/>
      <c r="AR614" s="209"/>
      <c r="AS614" s="209"/>
      <c r="AT614" s="209"/>
      <c r="AU614" s="209"/>
      <c r="AV614" s="209"/>
      <c r="AW614" s="209"/>
      <c r="AX614" s="209"/>
      <c r="AY614" s="209"/>
      <c r="AZ614" s="209"/>
      <c r="BA614" s="209"/>
      <c r="BB614" s="209"/>
      <c r="BC614" s="209"/>
      <c r="BD614" s="209"/>
      <c r="BE614" s="209"/>
      <c r="BF614" s="209"/>
      <c r="BG614" s="209"/>
      <c r="BH614" s="209"/>
    </row>
    <row r="615" spans="1:60" outlineLevel="1" x14ac:dyDescent="0.2">
      <c r="A615" s="226"/>
      <c r="B615" s="227"/>
      <c r="C615" s="255" t="s">
        <v>372</v>
      </c>
      <c r="D615" s="231"/>
      <c r="E615" s="232">
        <v>1.8</v>
      </c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09"/>
      <c r="Z615" s="209"/>
      <c r="AA615" s="209"/>
      <c r="AB615" s="209"/>
      <c r="AC615" s="209"/>
      <c r="AD615" s="209"/>
      <c r="AE615" s="209"/>
      <c r="AF615" s="209"/>
      <c r="AG615" s="209" t="s">
        <v>146</v>
      </c>
      <c r="AH615" s="209">
        <v>0</v>
      </c>
      <c r="AI615" s="209"/>
      <c r="AJ615" s="209"/>
      <c r="AK615" s="209"/>
      <c r="AL615" s="209"/>
      <c r="AM615" s="209"/>
      <c r="AN615" s="209"/>
      <c r="AO615" s="209"/>
      <c r="AP615" s="209"/>
      <c r="AQ615" s="209"/>
      <c r="AR615" s="209"/>
      <c r="AS615" s="209"/>
      <c r="AT615" s="209"/>
      <c r="AU615" s="209"/>
      <c r="AV615" s="209"/>
      <c r="AW615" s="209"/>
      <c r="AX615" s="209"/>
      <c r="AY615" s="209"/>
      <c r="AZ615" s="209"/>
      <c r="BA615" s="209"/>
      <c r="BB615" s="209"/>
      <c r="BC615" s="209"/>
      <c r="BD615" s="209"/>
      <c r="BE615" s="209"/>
      <c r="BF615" s="209"/>
      <c r="BG615" s="209"/>
      <c r="BH615" s="209"/>
    </row>
    <row r="616" spans="1:60" outlineLevel="1" x14ac:dyDescent="0.2">
      <c r="A616" s="226"/>
      <c r="B616" s="227"/>
      <c r="C616" s="255" t="s">
        <v>373</v>
      </c>
      <c r="D616" s="231"/>
      <c r="E616" s="232">
        <v>2.46</v>
      </c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09"/>
      <c r="Z616" s="209"/>
      <c r="AA616" s="209"/>
      <c r="AB616" s="209"/>
      <c r="AC616" s="209"/>
      <c r="AD616" s="209"/>
      <c r="AE616" s="209"/>
      <c r="AF616" s="209"/>
      <c r="AG616" s="209" t="s">
        <v>146</v>
      </c>
      <c r="AH616" s="209">
        <v>0</v>
      </c>
      <c r="AI616" s="209"/>
      <c r="AJ616" s="209"/>
      <c r="AK616" s="209"/>
      <c r="AL616" s="209"/>
      <c r="AM616" s="209"/>
      <c r="AN616" s="209"/>
      <c r="AO616" s="209"/>
      <c r="AP616" s="209"/>
      <c r="AQ616" s="209"/>
      <c r="AR616" s="209"/>
      <c r="AS616" s="209"/>
      <c r="AT616" s="209"/>
      <c r="AU616" s="209"/>
      <c r="AV616" s="209"/>
      <c r="AW616" s="209"/>
      <c r="AX616" s="209"/>
      <c r="AY616" s="209"/>
      <c r="AZ616" s="209"/>
      <c r="BA616" s="209"/>
      <c r="BB616" s="209"/>
      <c r="BC616" s="209"/>
      <c r="BD616" s="209"/>
      <c r="BE616" s="209"/>
      <c r="BF616" s="209"/>
      <c r="BG616" s="209"/>
      <c r="BH616" s="209"/>
    </row>
    <row r="617" spans="1:60" x14ac:dyDescent="0.2">
      <c r="A617" s="234" t="s">
        <v>136</v>
      </c>
      <c r="B617" s="235" t="s">
        <v>103</v>
      </c>
      <c r="C617" s="253" t="s">
        <v>104</v>
      </c>
      <c r="D617" s="236"/>
      <c r="E617" s="237"/>
      <c r="F617" s="238"/>
      <c r="G617" s="239">
        <f>SUMIF(AG618:AG619,"&lt;&gt;NOR",G618:G619)</f>
        <v>0</v>
      </c>
      <c r="H617" s="233"/>
      <c r="I617" s="233">
        <f>SUM(I618:I619)</f>
        <v>0</v>
      </c>
      <c r="J617" s="233"/>
      <c r="K617" s="233">
        <f>SUM(K618:K619)</f>
        <v>0</v>
      </c>
      <c r="L617" s="233"/>
      <c r="M617" s="233">
        <f>SUM(M618:M619)</f>
        <v>0</v>
      </c>
      <c r="N617" s="233"/>
      <c r="O617" s="233">
        <f>SUM(O618:O619)</f>
        <v>0</v>
      </c>
      <c r="P617" s="233"/>
      <c r="Q617" s="233">
        <f>SUM(Q618:Q619)</f>
        <v>0</v>
      </c>
      <c r="R617" s="233"/>
      <c r="S617" s="233"/>
      <c r="T617" s="233"/>
      <c r="U617" s="233"/>
      <c r="V617" s="233">
        <f>SUM(V618:V619)</f>
        <v>0</v>
      </c>
      <c r="W617" s="233"/>
      <c r="X617" s="233"/>
      <c r="AG617" t="s">
        <v>137</v>
      </c>
    </row>
    <row r="618" spans="1:60" outlineLevel="1" x14ac:dyDescent="0.2">
      <c r="A618" s="246">
        <v>175</v>
      </c>
      <c r="B618" s="247" t="s">
        <v>276</v>
      </c>
      <c r="C618" s="256" t="s">
        <v>849</v>
      </c>
      <c r="D618" s="248" t="s">
        <v>261</v>
      </c>
      <c r="E618" s="249">
        <v>1</v>
      </c>
      <c r="F618" s="250"/>
      <c r="G618" s="251">
        <f>ROUND(E618*F618,2)</f>
        <v>0</v>
      </c>
      <c r="H618" s="230"/>
      <c r="I618" s="229">
        <f>ROUND(E618*H618,2)</f>
        <v>0</v>
      </c>
      <c r="J618" s="230"/>
      <c r="K618" s="229">
        <f>ROUND(E618*J618,2)</f>
        <v>0</v>
      </c>
      <c r="L618" s="229">
        <v>21</v>
      </c>
      <c r="M618" s="229">
        <f>G618*(1+L618/100)</f>
        <v>0</v>
      </c>
      <c r="N618" s="229">
        <v>0</v>
      </c>
      <c r="O618" s="229">
        <f>ROUND(E618*N618,2)</f>
        <v>0</v>
      </c>
      <c r="P618" s="229">
        <v>0</v>
      </c>
      <c r="Q618" s="229">
        <f>ROUND(E618*P618,2)</f>
        <v>0</v>
      </c>
      <c r="R618" s="229"/>
      <c r="S618" s="229" t="s">
        <v>197</v>
      </c>
      <c r="T618" s="229" t="s">
        <v>198</v>
      </c>
      <c r="U618" s="229">
        <v>0</v>
      </c>
      <c r="V618" s="229">
        <f>ROUND(E618*U618,2)</f>
        <v>0</v>
      </c>
      <c r="W618" s="229"/>
      <c r="X618" s="229" t="s">
        <v>143</v>
      </c>
      <c r="Y618" s="209"/>
      <c r="Z618" s="209"/>
      <c r="AA618" s="209"/>
      <c r="AB618" s="209"/>
      <c r="AC618" s="209"/>
      <c r="AD618" s="209"/>
      <c r="AE618" s="209"/>
      <c r="AF618" s="209"/>
      <c r="AG618" s="209" t="s">
        <v>850</v>
      </c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/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09"/>
      <c r="BF618" s="209"/>
      <c r="BG618" s="209"/>
      <c r="BH618" s="209"/>
    </row>
    <row r="619" spans="1:60" outlineLevel="1" x14ac:dyDescent="0.2">
      <c r="A619" s="246">
        <v>176</v>
      </c>
      <c r="B619" s="247" t="s">
        <v>851</v>
      </c>
      <c r="C619" s="256" t="s">
        <v>852</v>
      </c>
      <c r="D619" s="248" t="s">
        <v>0</v>
      </c>
      <c r="E619" s="249">
        <v>0.3</v>
      </c>
      <c r="F619" s="250"/>
      <c r="G619" s="251">
        <f>ROUND(E619*F619,2)</f>
        <v>0</v>
      </c>
      <c r="H619" s="230"/>
      <c r="I619" s="229">
        <f>ROUND(E619*H619,2)</f>
        <v>0</v>
      </c>
      <c r="J619" s="230"/>
      <c r="K619" s="229">
        <f>ROUND(E619*J619,2)</f>
        <v>0</v>
      </c>
      <c r="L619" s="229">
        <v>21</v>
      </c>
      <c r="M619" s="229">
        <f>G619*(1+L619/100)</f>
        <v>0</v>
      </c>
      <c r="N619" s="229">
        <v>0</v>
      </c>
      <c r="O619" s="229">
        <f>ROUND(E619*N619,2)</f>
        <v>0</v>
      </c>
      <c r="P619" s="229">
        <v>0</v>
      </c>
      <c r="Q619" s="229">
        <f>ROUND(E619*P619,2)</f>
        <v>0</v>
      </c>
      <c r="R619" s="229"/>
      <c r="S619" s="229" t="s">
        <v>197</v>
      </c>
      <c r="T619" s="229" t="s">
        <v>198</v>
      </c>
      <c r="U619" s="229">
        <v>0</v>
      </c>
      <c r="V619" s="229">
        <f>ROUND(E619*U619,2)</f>
        <v>0</v>
      </c>
      <c r="W619" s="229"/>
      <c r="X619" s="229" t="s">
        <v>143</v>
      </c>
      <c r="Y619" s="209"/>
      <c r="Z619" s="209"/>
      <c r="AA619" s="209"/>
      <c r="AB619" s="209"/>
      <c r="AC619" s="209"/>
      <c r="AD619" s="209"/>
      <c r="AE619" s="209"/>
      <c r="AF619" s="209"/>
      <c r="AG619" s="209" t="s">
        <v>242</v>
      </c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/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09"/>
      <c r="BF619" s="209"/>
      <c r="BG619" s="209"/>
      <c r="BH619" s="209"/>
    </row>
    <row r="620" spans="1:60" x14ac:dyDescent="0.2">
      <c r="A620" s="234" t="s">
        <v>136</v>
      </c>
      <c r="B620" s="235" t="s">
        <v>105</v>
      </c>
      <c r="C620" s="253" t="s">
        <v>106</v>
      </c>
      <c r="D620" s="236"/>
      <c r="E620" s="237"/>
      <c r="F620" s="238"/>
      <c r="G620" s="239">
        <f>SUMIF(AG621:AG621,"&lt;&gt;NOR",G621:G621)</f>
        <v>0</v>
      </c>
      <c r="H620" s="233"/>
      <c r="I620" s="233">
        <f>SUM(I621:I621)</f>
        <v>0</v>
      </c>
      <c r="J620" s="233"/>
      <c r="K620" s="233">
        <f>SUM(K621:K621)</f>
        <v>0</v>
      </c>
      <c r="L620" s="233"/>
      <c r="M620" s="233">
        <f>SUM(M621:M621)</f>
        <v>0</v>
      </c>
      <c r="N620" s="233"/>
      <c r="O620" s="233">
        <f>SUM(O621:O621)</f>
        <v>0</v>
      </c>
      <c r="P620" s="233"/>
      <c r="Q620" s="233">
        <f>SUM(Q621:Q621)</f>
        <v>0</v>
      </c>
      <c r="R620" s="233"/>
      <c r="S620" s="233"/>
      <c r="T620" s="233"/>
      <c r="U620" s="233"/>
      <c r="V620" s="233">
        <f>SUM(V621:V621)</f>
        <v>0</v>
      </c>
      <c r="W620" s="233"/>
      <c r="X620" s="233"/>
      <c r="AG620" t="s">
        <v>137</v>
      </c>
    </row>
    <row r="621" spans="1:60" outlineLevel="1" x14ac:dyDescent="0.2">
      <c r="A621" s="246">
        <v>177</v>
      </c>
      <c r="B621" s="247" t="s">
        <v>853</v>
      </c>
      <c r="C621" s="256" t="s">
        <v>854</v>
      </c>
      <c r="D621" s="248" t="s">
        <v>261</v>
      </c>
      <c r="E621" s="249">
        <v>1</v>
      </c>
      <c r="F621" s="250"/>
      <c r="G621" s="251">
        <f>ROUND(E621*F621,2)</f>
        <v>0</v>
      </c>
      <c r="H621" s="230"/>
      <c r="I621" s="229">
        <f>ROUND(E621*H621,2)</f>
        <v>0</v>
      </c>
      <c r="J621" s="230"/>
      <c r="K621" s="229">
        <f>ROUND(E621*J621,2)</f>
        <v>0</v>
      </c>
      <c r="L621" s="229">
        <v>21</v>
      </c>
      <c r="M621" s="229">
        <f>G621*(1+L621/100)</f>
        <v>0</v>
      </c>
      <c r="N621" s="229">
        <v>0</v>
      </c>
      <c r="O621" s="229">
        <f>ROUND(E621*N621,2)</f>
        <v>0</v>
      </c>
      <c r="P621" s="229">
        <v>0</v>
      </c>
      <c r="Q621" s="229">
        <f>ROUND(E621*P621,2)</f>
        <v>0</v>
      </c>
      <c r="R621" s="229"/>
      <c r="S621" s="229" t="s">
        <v>197</v>
      </c>
      <c r="T621" s="229" t="s">
        <v>198</v>
      </c>
      <c r="U621" s="229">
        <v>0</v>
      </c>
      <c r="V621" s="229">
        <f>ROUND(E621*U621,2)</f>
        <v>0</v>
      </c>
      <c r="W621" s="229"/>
      <c r="X621" s="229" t="s">
        <v>143</v>
      </c>
      <c r="Y621" s="209"/>
      <c r="Z621" s="209"/>
      <c r="AA621" s="209"/>
      <c r="AB621" s="209"/>
      <c r="AC621" s="209"/>
      <c r="AD621" s="209"/>
      <c r="AE621" s="209"/>
      <c r="AF621" s="209"/>
      <c r="AG621" s="209" t="s">
        <v>850</v>
      </c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/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09"/>
      <c r="BF621" s="209"/>
      <c r="BG621" s="209"/>
      <c r="BH621" s="209"/>
    </row>
    <row r="622" spans="1:60" ht="25.5" x14ac:dyDescent="0.2">
      <c r="A622" s="234" t="s">
        <v>136</v>
      </c>
      <c r="B622" s="235" t="s">
        <v>107</v>
      </c>
      <c r="C622" s="253" t="s">
        <v>108</v>
      </c>
      <c r="D622" s="236"/>
      <c r="E622" s="237"/>
      <c r="F622" s="238"/>
      <c r="G622" s="239">
        <f>SUMIF(AG623:AG623,"&lt;&gt;NOR",G623:G623)</f>
        <v>0</v>
      </c>
      <c r="H622" s="233"/>
      <c r="I622" s="233">
        <f>SUM(I623:I623)</f>
        <v>0</v>
      </c>
      <c r="J622" s="233"/>
      <c r="K622" s="233">
        <f>SUM(K623:K623)</f>
        <v>0</v>
      </c>
      <c r="L622" s="233"/>
      <c r="M622" s="233">
        <f>SUM(M623:M623)</f>
        <v>0</v>
      </c>
      <c r="N622" s="233"/>
      <c r="O622" s="233">
        <f>SUM(O623:O623)</f>
        <v>0</v>
      </c>
      <c r="P622" s="233"/>
      <c r="Q622" s="233">
        <f>SUM(Q623:Q623)</f>
        <v>0</v>
      </c>
      <c r="R622" s="233"/>
      <c r="S622" s="233"/>
      <c r="T622" s="233"/>
      <c r="U622" s="233"/>
      <c r="V622" s="233">
        <f>SUM(V623:V623)</f>
        <v>0</v>
      </c>
      <c r="W622" s="233"/>
      <c r="X622" s="233"/>
      <c r="AG622" t="s">
        <v>137</v>
      </c>
    </row>
    <row r="623" spans="1:60" outlineLevel="1" x14ac:dyDescent="0.2">
      <c r="A623" s="246">
        <v>178</v>
      </c>
      <c r="B623" s="247" t="s">
        <v>855</v>
      </c>
      <c r="C623" s="256" t="s">
        <v>856</v>
      </c>
      <c r="D623" s="248" t="s">
        <v>261</v>
      </c>
      <c r="E623" s="249">
        <v>1</v>
      </c>
      <c r="F623" s="250"/>
      <c r="G623" s="251">
        <f>ROUND(E623*F623,2)</f>
        <v>0</v>
      </c>
      <c r="H623" s="230"/>
      <c r="I623" s="229">
        <f>ROUND(E623*H623,2)</f>
        <v>0</v>
      </c>
      <c r="J623" s="230"/>
      <c r="K623" s="229">
        <f>ROUND(E623*J623,2)</f>
        <v>0</v>
      </c>
      <c r="L623" s="229">
        <v>21</v>
      </c>
      <c r="M623" s="229">
        <f>G623*(1+L623/100)</f>
        <v>0</v>
      </c>
      <c r="N623" s="229">
        <v>0</v>
      </c>
      <c r="O623" s="229">
        <f>ROUND(E623*N623,2)</f>
        <v>0</v>
      </c>
      <c r="P623" s="229">
        <v>0</v>
      </c>
      <c r="Q623" s="229">
        <f>ROUND(E623*P623,2)</f>
        <v>0</v>
      </c>
      <c r="R623" s="229"/>
      <c r="S623" s="229" t="s">
        <v>197</v>
      </c>
      <c r="T623" s="229" t="s">
        <v>311</v>
      </c>
      <c r="U623" s="229">
        <v>0</v>
      </c>
      <c r="V623" s="229">
        <f>ROUND(E623*U623,2)</f>
        <v>0</v>
      </c>
      <c r="W623" s="229"/>
      <c r="X623" s="229" t="s">
        <v>143</v>
      </c>
      <c r="Y623" s="209"/>
      <c r="Z623" s="209"/>
      <c r="AA623" s="209"/>
      <c r="AB623" s="209"/>
      <c r="AC623" s="209"/>
      <c r="AD623" s="209"/>
      <c r="AE623" s="209"/>
      <c r="AF623" s="209"/>
      <c r="AG623" s="209" t="s">
        <v>242</v>
      </c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/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09"/>
      <c r="BF623" s="209"/>
      <c r="BG623" s="209"/>
      <c r="BH623" s="209"/>
    </row>
    <row r="624" spans="1:60" x14ac:dyDescent="0.2">
      <c r="A624" s="234" t="s">
        <v>136</v>
      </c>
      <c r="B624" s="235" t="s">
        <v>109</v>
      </c>
      <c r="C624" s="253" t="s">
        <v>30</v>
      </c>
      <c r="D624" s="236"/>
      <c r="E624" s="237"/>
      <c r="F624" s="238"/>
      <c r="G624" s="239">
        <f>SUMIF(AG625:AG627,"&lt;&gt;NOR",G625:G627)</f>
        <v>0</v>
      </c>
      <c r="H624" s="233"/>
      <c r="I624" s="233">
        <f>SUM(I625:I627)</f>
        <v>0</v>
      </c>
      <c r="J624" s="233"/>
      <c r="K624" s="233">
        <f>SUM(K625:K627)</f>
        <v>0</v>
      </c>
      <c r="L624" s="233"/>
      <c r="M624" s="233">
        <f>SUM(M625:M627)</f>
        <v>0</v>
      </c>
      <c r="N624" s="233"/>
      <c r="O624" s="233">
        <f>SUM(O625:O627)</f>
        <v>0</v>
      </c>
      <c r="P624" s="233"/>
      <c r="Q624" s="233">
        <f>SUM(Q625:Q627)</f>
        <v>0</v>
      </c>
      <c r="R624" s="233"/>
      <c r="S624" s="233"/>
      <c r="T624" s="233"/>
      <c r="U624" s="233"/>
      <c r="V624" s="233">
        <f>SUM(V625:V627)</f>
        <v>0</v>
      </c>
      <c r="W624" s="233"/>
      <c r="X624" s="233"/>
      <c r="AG624" t="s">
        <v>137</v>
      </c>
    </row>
    <row r="625" spans="1:60" outlineLevel="1" x14ac:dyDescent="0.2">
      <c r="A625" s="246">
        <v>179</v>
      </c>
      <c r="B625" s="247" t="s">
        <v>857</v>
      </c>
      <c r="C625" s="256" t="s">
        <v>858</v>
      </c>
      <c r="D625" s="248" t="s">
        <v>859</v>
      </c>
      <c r="E625" s="249">
        <v>1</v>
      </c>
      <c r="F625" s="250"/>
      <c r="G625" s="251">
        <f>ROUND(E625*F625,2)</f>
        <v>0</v>
      </c>
      <c r="H625" s="230"/>
      <c r="I625" s="229">
        <f>ROUND(E625*H625,2)</f>
        <v>0</v>
      </c>
      <c r="J625" s="230"/>
      <c r="K625" s="229">
        <f>ROUND(E625*J625,2)</f>
        <v>0</v>
      </c>
      <c r="L625" s="229">
        <v>21</v>
      </c>
      <c r="M625" s="229">
        <f>G625*(1+L625/100)</f>
        <v>0</v>
      </c>
      <c r="N625" s="229">
        <v>0</v>
      </c>
      <c r="O625" s="229">
        <f>ROUND(E625*N625,2)</f>
        <v>0</v>
      </c>
      <c r="P625" s="229">
        <v>0</v>
      </c>
      <c r="Q625" s="229">
        <f>ROUND(E625*P625,2)</f>
        <v>0</v>
      </c>
      <c r="R625" s="229"/>
      <c r="S625" s="229" t="s">
        <v>197</v>
      </c>
      <c r="T625" s="229" t="s">
        <v>198</v>
      </c>
      <c r="U625" s="229">
        <v>0</v>
      </c>
      <c r="V625" s="229">
        <f>ROUND(E625*U625,2)</f>
        <v>0</v>
      </c>
      <c r="W625" s="229"/>
      <c r="X625" s="229" t="s">
        <v>143</v>
      </c>
      <c r="Y625" s="209"/>
      <c r="Z625" s="209"/>
      <c r="AA625" s="209"/>
      <c r="AB625" s="209"/>
      <c r="AC625" s="209"/>
      <c r="AD625" s="209"/>
      <c r="AE625" s="209"/>
      <c r="AF625" s="209"/>
      <c r="AG625" s="209" t="s">
        <v>149</v>
      </c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</row>
    <row r="626" spans="1:60" outlineLevel="1" x14ac:dyDescent="0.2">
      <c r="A626" s="246">
        <v>180</v>
      </c>
      <c r="B626" s="247" t="s">
        <v>860</v>
      </c>
      <c r="C626" s="256" t="s">
        <v>861</v>
      </c>
      <c r="D626" s="248" t="s">
        <v>859</v>
      </c>
      <c r="E626" s="249">
        <v>1</v>
      </c>
      <c r="F626" s="250"/>
      <c r="G626" s="251">
        <f>ROUND(E626*F626,2)</f>
        <v>0</v>
      </c>
      <c r="H626" s="230"/>
      <c r="I626" s="229">
        <f>ROUND(E626*H626,2)</f>
        <v>0</v>
      </c>
      <c r="J626" s="230"/>
      <c r="K626" s="229">
        <f>ROUND(E626*J626,2)</f>
        <v>0</v>
      </c>
      <c r="L626" s="229">
        <v>21</v>
      </c>
      <c r="M626" s="229">
        <f>G626*(1+L626/100)</f>
        <v>0</v>
      </c>
      <c r="N626" s="229">
        <v>0</v>
      </c>
      <c r="O626" s="229">
        <f>ROUND(E626*N626,2)</f>
        <v>0</v>
      </c>
      <c r="P626" s="229">
        <v>0</v>
      </c>
      <c r="Q626" s="229">
        <f>ROUND(E626*P626,2)</f>
        <v>0</v>
      </c>
      <c r="R626" s="229"/>
      <c r="S626" s="229" t="s">
        <v>197</v>
      </c>
      <c r="T626" s="229" t="s">
        <v>198</v>
      </c>
      <c r="U626" s="229">
        <v>0</v>
      </c>
      <c r="V626" s="229">
        <f>ROUND(E626*U626,2)</f>
        <v>0</v>
      </c>
      <c r="W626" s="229"/>
      <c r="X626" s="229" t="s">
        <v>143</v>
      </c>
      <c r="Y626" s="209"/>
      <c r="Z626" s="209"/>
      <c r="AA626" s="209"/>
      <c r="AB626" s="209"/>
      <c r="AC626" s="209"/>
      <c r="AD626" s="209"/>
      <c r="AE626" s="209"/>
      <c r="AF626" s="209"/>
      <c r="AG626" s="209" t="s">
        <v>149</v>
      </c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</row>
    <row r="627" spans="1:60" outlineLevel="1" x14ac:dyDescent="0.2">
      <c r="A627" s="240">
        <v>181</v>
      </c>
      <c r="B627" s="241" t="s">
        <v>862</v>
      </c>
      <c r="C627" s="254" t="s">
        <v>863</v>
      </c>
      <c r="D627" s="242" t="s">
        <v>859</v>
      </c>
      <c r="E627" s="243">
        <v>1</v>
      </c>
      <c r="F627" s="244"/>
      <c r="G627" s="245">
        <f>ROUND(E627*F627,2)</f>
        <v>0</v>
      </c>
      <c r="H627" s="230"/>
      <c r="I627" s="229">
        <f>ROUND(E627*H627,2)</f>
        <v>0</v>
      </c>
      <c r="J627" s="230"/>
      <c r="K627" s="229">
        <f>ROUND(E627*J627,2)</f>
        <v>0</v>
      </c>
      <c r="L627" s="229">
        <v>21</v>
      </c>
      <c r="M627" s="229">
        <f>G627*(1+L627/100)</f>
        <v>0</v>
      </c>
      <c r="N627" s="229">
        <v>0</v>
      </c>
      <c r="O627" s="229">
        <f>ROUND(E627*N627,2)</f>
        <v>0</v>
      </c>
      <c r="P627" s="229">
        <v>0</v>
      </c>
      <c r="Q627" s="229">
        <f>ROUND(E627*P627,2)</f>
        <v>0</v>
      </c>
      <c r="R627" s="229"/>
      <c r="S627" s="229" t="s">
        <v>197</v>
      </c>
      <c r="T627" s="229" t="s">
        <v>198</v>
      </c>
      <c r="U627" s="229">
        <v>0</v>
      </c>
      <c r="V627" s="229">
        <f>ROUND(E627*U627,2)</f>
        <v>0</v>
      </c>
      <c r="W627" s="229"/>
      <c r="X627" s="229" t="s">
        <v>143</v>
      </c>
      <c r="Y627" s="209"/>
      <c r="Z627" s="209"/>
      <c r="AA627" s="209"/>
      <c r="AB627" s="209"/>
      <c r="AC627" s="209"/>
      <c r="AD627" s="209"/>
      <c r="AE627" s="209"/>
      <c r="AF627" s="209"/>
      <c r="AG627" s="209" t="s">
        <v>149</v>
      </c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/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09"/>
      <c r="BF627" s="209"/>
      <c r="BG627" s="209"/>
      <c r="BH627" s="209"/>
    </row>
    <row r="628" spans="1:60" x14ac:dyDescent="0.2">
      <c r="A628" s="3"/>
      <c r="B628" s="4"/>
      <c r="C628" s="257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AE628">
        <v>15</v>
      </c>
      <c r="AF628">
        <v>21</v>
      </c>
      <c r="AG628" t="s">
        <v>123</v>
      </c>
    </row>
    <row r="629" spans="1:60" x14ac:dyDescent="0.2">
      <c r="A629" s="212"/>
      <c r="B629" s="213" t="s">
        <v>31</v>
      </c>
      <c r="C629" s="258"/>
      <c r="D629" s="214"/>
      <c r="E629" s="215"/>
      <c r="F629" s="215"/>
      <c r="G629" s="252">
        <f>G8+G98+G116+G154+G171+G208+G219+G221+G227+G274+G348+G351+G354+G413+G425+G452+G498+G508+G522+G586+G617+G620+G622+G624</f>
        <v>0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AE629">
        <f>SUMIF(L7:L627,AE628,G7:G627)</f>
        <v>0</v>
      </c>
      <c r="AF629">
        <f>SUMIF(L7:L627,AF628,G7:G627)</f>
        <v>0</v>
      </c>
      <c r="AG629" t="s">
        <v>228</v>
      </c>
    </row>
    <row r="630" spans="1:60" x14ac:dyDescent="0.2">
      <c r="A630" s="3"/>
      <c r="B630" s="4"/>
      <c r="C630" s="257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60" x14ac:dyDescent="0.2">
      <c r="A631" s="3"/>
      <c r="B631" s="4"/>
      <c r="C631" s="257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60" x14ac:dyDescent="0.2">
      <c r="A632" s="216" t="s">
        <v>229</v>
      </c>
      <c r="B632" s="216"/>
      <c r="C632" s="259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60" x14ac:dyDescent="0.2">
      <c r="A633" s="217"/>
      <c r="B633" s="218"/>
      <c r="C633" s="260"/>
      <c r="D633" s="218"/>
      <c r="E633" s="218"/>
      <c r="F633" s="218"/>
      <c r="G633" s="219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AG633" t="s">
        <v>230</v>
      </c>
    </row>
    <row r="634" spans="1:60" x14ac:dyDescent="0.2">
      <c r="A634" s="220"/>
      <c r="B634" s="221"/>
      <c r="C634" s="261"/>
      <c r="D634" s="221"/>
      <c r="E634" s="221"/>
      <c r="F634" s="221"/>
      <c r="G634" s="2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60" x14ac:dyDescent="0.2">
      <c r="A635" s="220"/>
      <c r="B635" s="221"/>
      <c r="C635" s="261"/>
      <c r="D635" s="221"/>
      <c r="E635" s="221"/>
      <c r="F635" s="221"/>
      <c r="G635" s="2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60" x14ac:dyDescent="0.2">
      <c r="A636" s="220"/>
      <c r="B636" s="221"/>
      <c r="C636" s="261"/>
      <c r="D636" s="221"/>
      <c r="E636" s="221"/>
      <c r="F636" s="221"/>
      <c r="G636" s="2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60" x14ac:dyDescent="0.2">
      <c r="A637" s="223"/>
      <c r="B637" s="224"/>
      <c r="C637" s="262"/>
      <c r="D637" s="224"/>
      <c r="E637" s="224"/>
      <c r="F637" s="224"/>
      <c r="G637" s="225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60" x14ac:dyDescent="0.2">
      <c r="A638" s="3"/>
      <c r="B638" s="4"/>
      <c r="C638" s="257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60" x14ac:dyDescent="0.2">
      <c r="C639" s="263"/>
      <c r="D639" s="10"/>
      <c r="AG639" t="s">
        <v>231</v>
      </c>
    </row>
    <row r="640" spans="1:60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632:C632"/>
    <mergeCell ref="A633:G637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54</vt:i4>
      </vt:variant>
    </vt:vector>
  </HeadingPairs>
  <TitlesOfParts>
    <vt:vector size="60" baseType="lpstr">
      <vt:lpstr>Stavba</vt:lpstr>
      <vt:lpstr>VzorPolozky</vt:lpstr>
      <vt:lpstr>01 01 Pol</vt:lpstr>
      <vt:lpstr>01 02 Pol</vt:lpstr>
      <vt:lpstr>01 03 Pol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'02 01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karel.sojka</dc:creator>
  <cp:lastModifiedBy>karel.sojka</cp:lastModifiedBy>
  <cp:lastPrinted>2019-03-19T12:27:02Z</cp:lastPrinted>
  <dcterms:created xsi:type="dcterms:W3CDTF">2009-04-08T07:15:50Z</dcterms:created>
  <dcterms:modified xsi:type="dcterms:W3CDTF">2019-08-13T13:18:49Z</dcterms:modified>
</cp:coreProperties>
</file>