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enos\Dokumenty\investice\Komunikace2\"/>
    </mc:Choice>
  </mc:AlternateContent>
  <bookViews>
    <workbookView xWindow="480" yWindow="600" windowWidth="19440" windowHeight="14145" activeTab="3"/>
  </bookViews>
  <sheets>
    <sheet name="Rekapitulace" sheetId="5" r:id="rId1"/>
    <sheet name="pavilony A_B" sheetId="4" r:id="rId2"/>
    <sheet name="pavilony F_D" sheetId="10" r:id="rId3"/>
    <sheet name="pavilony A_C_H" sheetId="11" r:id="rId4"/>
    <sheet name="Nestavební náklady" sheetId="8" r:id="rId5"/>
  </sheets>
  <calcPr calcId="162913"/>
</workbook>
</file>

<file path=xl/calcChain.xml><?xml version="1.0" encoding="utf-8"?>
<calcChain xmlns="http://schemas.openxmlformats.org/spreadsheetml/2006/main">
  <c r="L13" i="10" l="1"/>
  <c r="L15" i="10"/>
  <c r="L22" i="11"/>
  <c r="L28" i="11"/>
  <c r="L27" i="11"/>
  <c r="L20" i="11"/>
  <c r="L21" i="11"/>
  <c r="L16" i="11"/>
  <c r="C5" i="11"/>
  <c r="L26" i="10"/>
  <c r="L27" i="10"/>
  <c r="C5" i="10"/>
  <c r="L10" i="4"/>
  <c r="L14" i="10" l="1"/>
  <c r="L11" i="11"/>
  <c r="L12" i="11" s="1"/>
  <c r="L19" i="11"/>
  <c r="L14" i="11" l="1"/>
  <c r="L24" i="11"/>
  <c r="L23" i="11"/>
  <c r="L25" i="11"/>
  <c r="B8" i="5"/>
  <c r="B7" i="5"/>
  <c r="L19" i="10"/>
  <c r="L28" i="10"/>
  <c r="L18" i="10"/>
  <c r="L26" i="11" l="1"/>
  <c r="L29" i="11" s="1"/>
  <c r="L15" i="11"/>
  <c r="L17" i="11" s="1"/>
  <c r="L12" i="10"/>
  <c r="L9" i="10"/>
  <c r="L10" i="10" s="1"/>
  <c r="L20" i="10"/>
  <c r="L19" i="4"/>
  <c r="K32" i="11" l="1"/>
  <c r="C8" i="5" s="1"/>
  <c r="L21" i="10"/>
  <c r="L25" i="10"/>
  <c r="F34" i="11" l="1"/>
  <c r="K34" i="11" s="1"/>
  <c r="L16" i="10"/>
  <c r="L22" i="10"/>
  <c r="L23" i="10"/>
  <c r="L24" i="10"/>
  <c r="L29" i="10" l="1"/>
  <c r="K32" i="10" s="1"/>
  <c r="C7" i="5" s="1"/>
  <c r="L28" i="4"/>
  <c r="L27" i="4"/>
  <c r="L16" i="4"/>
  <c r="L9" i="4"/>
  <c r="L11" i="4" s="1"/>
  <c r="F34" i="10" l="1"/>
  <c r="K34" i="10" s="1"/>
  <c r="L13" i="4"/>
  <c r="L14" i="8" l="1"/>
  <c r="B9" i="5"/>
  <c r="L11" i="8"/>
  <c r="L10" i="8"/>
  <c r="L9" i="8"/>
  <c r="L13" i="8"/>
  <c r="L15" i="8" l="1"/>
  <c r="K18" i="8" s="1"/>
  <c r="C9" i="5" s="1"/>
  <c r="F20" i="8" l="1"/>
  <c r="K20" i="8" s="1"/>
  <c r="L21" i="4" l="1"/>
  <c r="L20" i="4" l="1"/>
  <c r="B6" i="5"/>
  <c r="L15" i="4" l="1"/>
  <c r="L14" i="4" l="1"/>
  <c r="L17" i="4" s="1"/>
  <c r="L22" i="4"/>
  <c r="L26" i="4" l="1"/>
  <c r="L24" i="4"/>
  <c r="L23" i="4"/>
  <c r="L25" i="4"/>
  <c r="L29" i="4" l="1"/>
  <c r="K32" i="4" s="1"/>
  <c r="F34" i="4" s="1"/>
  <c r="K34" i="4" s="1"/>
  <c r="C6" i="5" l="1"/>
  <c r="C11" i="5" l="1"/>
  <c r="C13" i="5" s="1"/>
  <c r="C12" i="5" l="1"/>
</calcChain>
</file>

<file path=xl/sharedStrings.xml><?xml version="1.0" encoding="utf-8"?>
<sst xmlns="http://schemas.openxmlformats.org/spreadsheetml/2006/main" count="276" uniqueCount="101">
  <si>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</si>
  <si>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</si>
  <si>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</si>
  <si>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</si>
  <si>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</si>
  <si>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</si>
  <si>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</si>
  <si>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</si>
  <si>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</si>
  <si>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</si>
  <si>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</si>
  <si>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</si>
  <si>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</si>
  <si>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</si>
  <si>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</si>
  <si>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</si>
  <si>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_4KU0RQ67H</t>
  </si>
  <si>
    <t>Komunikace Celkem :</t>
  </si>
  <si>
    <t>Ostatní konstrukce a práce</t>
  </si>
  <si>
    <t>Ostatní konstrukce a práce Celkem :</t>
  </si>
  <si>
    <t xml:space="preserve">Vyplnění spár živičnou zálivkou                                                                     </t>
  </si>
  <si>
    <t xml:space="preserve">M    </t>
  </si>
  <si>
    <t>_4KT0RW5HX</t>
  </si>
  <si>
    <t>_4KT0T7PTR</t>
  </si>
  <si>
    <t>_4KT0T859B</t>
  </si>
  <si>
    <t>_4KT0SC7RX</t>
  </si>
  <si>
    <t>_4KT0S8R5Q</t>
  </si>
  <si>
    <t>_4KT0RVQMB</t>
  </si>
  <si>
    <t>_4KT0RVFOW</t>
  </si>
  <si>
    <t>_4KT0ROSAA</t>
  </si>
  <si>
    <t>997211511</t>
  </si>
  <si>
    <t xml:space="preserve">Vodorovná doprava suti po suchu na vzdálenost do 1 km                                               </t>
  </si>
  <si>
    <t xml:space="preserve">T    </t>
  </si>
  <si>
    <t>_4KT0RPZ32</t>
  </si>
  <si>
    <t>997211519</t>
  </si>
  <si>
    <t xml:space="preserve">Příplatek ZKD 1 km u vodorovné dopravy suti                                                         </t>
  </si>
  <si>
    <t>_4KT0RQPX1</t>
  </si>
  <si>
    <t>997221845</t>
  </si>
  <si>
    <t>_4KU0SWURH</t>
  </si>
  <si>
    <t>998225111</t>
  </si>
  <si>
    <t xml:space="preserve">Přesun hmot pro pozemní komunikace s krytem z kamene, monolitickým betonovým nebo živičným          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</si>
  <si>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</si>
  <si>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</si>
  <si>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</si>
  <si>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</si>
  <si>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</si>
  <si>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</si>
  <si>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</si>
  <si>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kpl</t>
  </si>
  <si>
    <t xml:space="preserve">Zarovnání styčné plochy podkladu nebo krytu z betonu tl do 150 mm                                   </t>
  </si>
  <si>
    <t>919731112</t>
  </si>
  <si>
    <t xml:space="preserve">Řezání stávajícího živičného krytu hl do 100 mm                                             </t>
  </si>
  <si>
    <t>919735112</t>
  </si>
  <si>
    <t xml:space="preserve">Čištění vozovek metením podkladu nebo krytu betonového nebo živičného             </t>
  </si>
  <si>
    <t>938909331</t>
  </si>
  <si>
    <t>Poplatek za uložení odpadu z asfaltových povrchů na skládce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</si>
  <si>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</si>
  <si>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</si>
  <si>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</si>
  <si>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</si>
  <si>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</si>
  <si>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</si>
  <si>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Zařízení staveniště</t>
  </si>
  <si>
    <t>Vedlejší náklady</t>
  </si>
  <si>
    <t>Vedlejší a ostatní náklady</t>
  </si>
  <si>
    <t>soubor</t>
  </si>
  <si>
    <t>Koordinanční činnost</t>
  </si>
  <si>
    <t>Ostatní náklady</t>
  </si>
  <si>
    <t>Zajištění zkoušek</t>
  </si>
  <si>
    <t>VN a ON Celkem :</t>
  </si>
  <si>
    <t>ks</t>
  </si>
  <si>
    <t>Zajištění BOZP na staveništi</t>
  </si>
  <si>
    <t>Zeměměřičské práce při výstavbě - nivelace</t>
  </si>
  <si>
    <t>MTŽ</t>
  </si>
  <si>
    <t>Výšková úprava UV a poklopů</t>
  </si>
  <si>
    <t xml:space="preserve">Řezání spár pro vytvoření komůrky š 15 mm hl 30 mm pro těsnící zálivku v živičném krytu                                   </t>
  </si>
  <si>
    <t xml:space="preserve">919112223 </t>
  </si>
  <si>
    <t>Bezpečnostní opatření na zajištění pohybu personálu a pacientů</t>
  </si>
  <si>
    <t xml:space="preserve">113154112 </t>
  </si>
  <si>
    <t xml:space="preserve">Frézování živičného krytu tl 40 mm pruh š 0,5 m pl do 500 m2 bez překážek v trase                   </t>
  </si>
  <si>
    <t>Nemocnice Břeclav, p.o.</t>
  </si>
  <si>
    <t xml:space="preserve">Asfaltový beton vrstva obrusná ACO 8 (ABJ) tl 40 mm š do 3 m z nemodifikovaného asfaltu  </t>
  </si>
  <si>
    <t>577133111</t>
  </si>
  <si>
    <t xml:space="preserve">599141111   </t>
  </si>
  <si>
    <t>Plocha u pavilonu F, D</t>
  </si>
  <si>
    <t>Bezpečnostní opatření na zajištění pohybu personálu, pacientů a vozidel</t>
  </si>
  <si>
    <t>Zřízení UV vč. napojení na kanalizaci</t>
  </si>
  <si>
    <t>D+M</t>
  </si>
  <si>
    <t xml:space="preserve">Frézování živičného krytu tl 40 mm pruh š 1 m pl do 1000 m2 bez překážek v trase   </t>
  </si>
  <si>
    <t>113154222</t>
  </si>
  <si>
    <t xml:space="preserve">Asfaltový beton vrstva obrusná ACO 11 (ABS) tř. I tl 50 mm š do 3 m z nemodifikovaného asfaltu  </t>
  </si>
  <si>
    <t xml:space="preserve">577144111     </t>
  </si>
  <si>
    <t>577123111V</t>
  </si>
  <si>
    <t>Plocha mezi pavilony A, C, H</t>
  </si>
  <si>
    <t xml:space="preserve">Frézování betonového krytu tl 20 mm pruh š 0,5 m pl do 500 m2 bez překážek v trase    </t>
  </si>
  <si>
    <t>113155111v</t>
  </si>
  <si>
    <t xml:space="preserve">Vyrovnání povrchu dosavadních krytů asfaltovým betonem ACO (AB) tl do 20 mm                      </t>
  </si>
  <si>
    <t>R-pol</t>
  </si>
  <si>
    <t>Vyrovnání profilů směsí ACO</t>
  </si>
  <si>
    <t>Plocha mezi pavilony A, B</t>
  </si>
  <si>
    <t>„Opravy pozemních komunikací - 1. etapa“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</si>
</sst>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13" fillId="0" borderId="3" xfId="0" applyFont="1" applyBorder="1"/>
    <xf numFmtId="164" fontId="13" fillId="0" borderId="3" xfId="0" applyNumberFormat="1" applyFont="1" applyBorder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4" fontId="6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3" borderId="0" xfId="0" applyFont="1" applyFill="1" applyAlignment="1"/>
    <xf numFmtId="0" fontId="0" fillId="3" borderId="0" xfId="0" applyFill="1" applyAlignment="1"/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6" fillId="4" borderId="0" xfId="0" applyFont="1" applyFill="1" applyAlignment="1"/>
    <xf numFmtId="0" fontId="1" fillId="4" borderId="0" xfId="0" applyFont="1" applyFill="1" applyAlignme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369793</xdr:colOff>
      <xdr:row>35</xdr:row>
      <xdr:rowOff>168089</xdr:rowOff>
    </xdr:from>
    <xdr:to>
      <xdr:col>9</xdr:col>
      <xdr:colOff>302559</xdr:colOff>
      <xdr:row>57</xdr:row>
      <xdr:rowOff>153035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40" y="7048501"/>
          <a:ext cx="5815854" cy="4175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526678</xdr:colOff>
      <xdr:row>36</xdr:row>
      <xdr:rowOff>22412</xdr:rowOff>
    </xdr:from>
    <xdr:to>
      <xdr:col>10</xdr:col>
      <xdr:colOff>448237</xdr:colOff>
      <xdr:row>67</xdr:row>
      <xdr:rowOff>33611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2" y="6712324"/>
          <a:ext cx="6891618" cy="591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403411</xdr:colOff>
      <xdr:row>35</xdr:row>
      <xdr:rowOff>89647</xdr:rowOff>
    </xdr:from>
    <xdr:to>
      <xdr:col>8</xdr:col>
      <xdr:colOff>627529</xdr:colOff>
      <xdr:row>64</xdr:row>
      <xdr:rowOff>132713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558" y="6779559"/>
          <a:ext cx="5322795" cy="556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3"/>
  <sheetViews>
    <sheetView view="pageBreakPreview" zoomScale="85" zoomScaleNormal="100" zoomScaleSheetLayoutView="85" workbookViewId="0">
      <selection activeCell="B2" sqref="B2"/>
    </sheetView>
  </sheetViews>
  <sheetFormatPr defaultRowHeight="15" x14ac:dyDescent="0.25"/>
  <cols>
    <col min="2" max="2" width="88.5703125" customWidth="1"/>
    <col min="3" max="3" width="33" customWidth="1"/>
  </cols>
  <sheetData>
    <row r="1" spans="2:3" ht="23.25" x14ac:dyDescent="0.35">
      <c r="B1" s="17" t="s">
        <v>100</v>
      </c>
    </row>
    <row r="2" spans="2:3" ht="23.25" x14ac:dyDescent="0.35">
      <c r="B2" s="17" t="s">
        <v>56</v>
      </c>
    </row>
    <row r="4" spans="2:3" ht="18.75" x14ac:dyDescent="0.3">
      <c r="B4" s="16" t="s">
        <v>57</v>
      </c>
      <c r="C4" s="18" t="s">
        <v>61</v>
      </c>
    </row>
    <row r="5" spans="2:3" ht="18.75" x14ac:dyDescent="0.3">
      <c r="B5" s="16"/>
      <c r="C5" s="18"/>
    </row>
    <row r="6" spans="2:3" ht="18.75" x14ac:dyDescent="0.3">
      <c r="B6" s="19" t="str">
        <f>'pavilony A_B'!A1</f>
        <v>Plocha mezi pavilony A, B</v>
      </c>
      <c r="C6" s="20">
        <f>'pavilony A_B'!K32</f>
        <v>0</v>
      </c>
    </row>
    <row r="7" spans="2:3" ht="18.75" x14ac:dyDescent="0.3">
      <c r="B7" s="19" t="str">
        <f>'pavilony F_D'!A1</f>
        <v>Plocha u pavilonu F, D</v>
      </c>
      <c r="C7" s="20">
        <f>'pavilony F_D'!K32</f>
        <v>0</v>
      </c>
    </row>
    <row r="8" spans="2:3" s="21" customFormat="1" ht="18.75" x14ac:dyDescent="0.3">
      <c r="B8" s="19" t="str">
        <f>'pavilony A_C_H'!A1</f>
        <v>Plocha mezi pavilony A, C, H</v>
      </c>
      <c r="C8" s="20">
        <f>'pavilony A_C_H'!K32</f>
        <v>0</v>
      </c>
    </row>
    <row r="9" spans="2:3" ht="18.75" x14ac:dyDescent="0.3">
      <c r="B9" s="19" t="str">
        <f>'Nestavební náklady'!A1</f>
        <v>Vedlejší a ostatní náklady</v>
      </c>
      <c r="C9" s="20">
        <f>'Nestavební náklady'!K18</f>
        <v>0</v>
      </c>
    </row>
    <row r="10" spans="2:3" ht="18.75" x14ac:dyDescent="0.3">
      <c r="B10" s="16"/>
      <c r="C10" s="16"/>
    </row>
    <row r="11" spans="2:3" ht="18.75" x14ac:dyDescent="0.3">
      <c r="B11" s="19" t="s">
        <v>59</v>
      </c>
      <c r="C11" s="20">
        <f>SUM(C6:C9)</f>
        <v>0</v>
      </c>
    </row>
    <row r="12" spans="2:3" ht="18.75" x14ac:dyDescent="0.3">
      <c r="B12" s="19" t="s">
        <v>58</v>
      </c>
      <c r="C12" s="20">
        <f>C11*0.21</f>
        <v>0</v>
      </c>
    </row>
    <row r="13" spans="2:3" ht="18.75" x14ac:dyDescent="0.3">
      <c r="B13" s="19" t="s">
        <v>60</v>
      </c>
      <c r="C13" s="20">
        <f>C11*1.21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view="pageBreakPreview" zoomScale="85" zoomScaleNormal="100" zoomScaleSheetLayoutView="85" workbookViewId="0">
      <selection sqref="A1:L4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59" t="s">
        <v>99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3" x14ac:dyDescent="0.25">
      <c r="A2" s="61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3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3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3" x14ac:dyDescent="0.25">
      <c r="A5" s="1" t="s">
        <v>0</v>
      </c>
      <c r="C5" s="1" t="s">
        <v>80</v>
      </c>
    </row>
    <row r="6" spans="1:13" ht="15.75" thickBot="1" x14ac:dyDescent="0.3"/>
    <row r="7" spans="1:13" ht="15.75" thickBot="1" x14ac:dyDescent="0.3">
      <c r="A7" s="64" t="s">
        <v>1</v>
      </c>
      <c r="B7" s="65"/>
      <c r="C7" s="66" t="s">
        <v>2</v>
      </c>
      <c r="D7" s="67"/>
      <c r="E7" s="67"/>
      <c r="F7" s="67"/>
      <c r="G7" s="67"/>
      <c r="H7" s="67"/>
      <c r="I7" s="4" t="s">
        <v>3</v>
      </c>
      <c r="J7" s="5" t="s">
        <v>4</v>
      </c>
      <c r="K7" s="4" t="s">
        <v>5</v>
      </c>
      <c r="L7" s="4" t="s">
        <v>6</v>
      </c>
    </row>
    <row r="8" spans="1:13" x14ac:dyDescent="0.25">
      <c r="A8" s="6">
        <v>1</v>
      </c>
      <c r="B8" s="68" t="s">
        <v>7</v>
      </c>
      <c r="C8" s="69"/>
      <c r="D8" s="69"/>
      <c r="E8" s="69"/>
      <c r="F8" s="69"/>
      <c r="G8" s="70"/>
      <c r="H8" s="71"/>
      <c r="I8" s="71"/>
      <c r="J8" s="71"/>
      <c r="K8" s="71"/>
      <c r="L8" s="71"/>
    </row>
    <row r="9" spans="1:13" x14ac:dyDescent="0.25">
      <c r="A9" s="3">
        <v>1</v>
      </c>
      <c r="B9" s="7" t="s">
        <v>78</v>
      </c>
      <c r="C9" s="53" t="s">
        <v>79</v>
      </c>
      <c r="D9" s="54"/>
      <c r="E9" s="54"/>
      <c r="F9" s="54"/>
      <c r="G9" s="54"/>
      <c r="H9" s="54"/>
      <c r="I9" s="34">
        <v>356</v>
      </c>
      <c r="J9" s="2" t="s">
        <v>8</v>
      </c>
      <c r="K9" s="8"/>
      <c r="L9" s="9">
        <f>ROUND(I9*K9,2)</f>
        <v>0</v>
      </c>
      <c r="M9" t="s">
        <v>9</v>
      </c>
    </row>
    <row r="10" spans="1:13" s="21" customFormat="1" x14ac:dyDescent="0.25">
      <c r="A10" s="23">
        <v>2</v>
      </c>
      <c r="B10" s="26" t="s">
        <v>95</v>
      </c>
      <c r="C10" s="53" t="s">
        <v>94</v>
      </c>
      <c r="D10" s="54"/>
      <c r="E10" s="54"/>
      <c r="F10" s="54"/>
      <c r="G10" s="54"/>
      <c r="H10" s="54"/>
      <c r="I10" s="34">
        <v>356</v>
      </c>
      <c r="J10" s="35" t="s">
        <v>8</v>
      </c>
      <c r="K10" s="27"/>
      <c r="L10" s="28">
        <f>ROUND(I10*K10,2)</f>
        <v>0</v>
      </c>
      <c r="M10" s="21" t="s">
        <v>9</v>
      </c>
    </row>
    <row r="11" spans="1:13" x14ac:dyDescent="0.25">
      <c r="A11" s="39"/>
      <c r="B11" s="40"/>
      <c r="C11" s="40"/>
      <c r="D11" s="40"/>
      <c r="E11" s="40"/>
      <c r="F11" s="40"/>
      <c r="G11" s="55" t="s">
        <v>10</v>
      </c>
      <c r="H11" s="56"/>
      <c r="I11" s="56"/>
      <c r="J11" s="56"/>
      <c r="K11" s="56"/>
      <c r="L11" s="10">
        <f>SUM(L9:L10)</f>
        <v>0</v>
      </c>
    </row>
    <row r="12" spans="1:13" x14ac:dyDescent="0.25">
      <c r="A12" s="6">
        <v>5</v>
      </c>
      <c r="B12" s="62" t="s">
        <v>11</v>
      </c>
      <c r="C12" s="63"/>
      <c r="D12" s="63"/>
      <c r="E12" s="63"/>
      <c r="F12" s="63"/>
      <c r="G12" s="39"/>
      <c r="H12" s="40"/>
      <c r="I12" s="40"/>
      <c r="J12" s="40"/>
      <c r="K12" s="40"/>
      <c r="L12" s="40"/>
    </row>
    <row r="13" spans="1:13" x14ac:dyDescent="0.25">
      <c r="A13" s="3">
        <v>3</v>
      </c>
      <c r="B13" s="7" t="s">
        <v>12</v>
      </c>
      <c r="C13" s="53" t="s">
        <v>13</v>
      </c>
      <c r="D13" s="54"/>
      <c r="E13" s="54"/>
      <c r="F13" s="54"/>
      <c r="G13" s="54"/>
      <c r="H13" s="54"/>
      <c r="I13" s="34">
        <v>712</v>
      </c>
      <c r="J13" s="2" t="s">
        <v>8</v>
      </c>
      <c r="K13" s="8"/>
      <c r="L13" s="28">
        <f>ROUND(I13*K13,2)</f>
        <v>0</v>
      </c>
      <c r="M13" t="s">
        <v>14</v>
      </c>
    </row>
    <row r="14" spans="1:13" x14ac:dyDescent="0.25">
      <c r="A14" s="23">
        <v>4</v>
      </c>
      <c r="B14" s="26" t="s">
        <v>82</v>
      </c>
      <c r="C14" s="53" t="s">
        <v>81</v>
      </c>
      <c r="D14" s="54"/>
      <c r="E14" s="54"/>
      <c r="F14" s="54"/>
      <c r="G14" s="54"/>
      <c r="H14" s="54"/>
      <c r="I14" s="34">
        <v>356</v>
      </c>
      <c r="J14" s="2" t="s">
        <v>8</v>
      </c>
      <c r="K14" s="8"/>
      <c r="L14" s="28">
        <f t="shared" ref="L14:L16" si="0">ROUND(I14*K14,2)</f>
        <v>0</v>
      </c>
      <c r="M14" t="s">
        <v>15</v>
      </c>
    </row>
    <row r="15" spans="1:13" x14ac:dyDescent="0.25">
      <c r="A15" s="23">
        <v>5</v>
      </c>
      <c r="B15" s="7" t="s">
        <v>92</v>
      </c>
      <c r="C15" s="53" t="s">
        <v>96</v>
      </c>
      <c r="D15" s="54"/>
      <c r="E15" s="54"/>
      <c r="F15" s="54"/>
      <c r="G15" s="54"/>
      <c r="H15" s="54"/>
      <c r="I15" s="34">
        <v>356</v>
      </c>
      <c r="J15" s="2" t="s">
        <v>8</v>
      </c>
      <c r="K15" s="8"/>
      <c r="L15" s="28">
        <f t="shared" si="0"/>
        <v>0</v>
      </c>
      <c r="M15" t="s">
        <v>16</v>
      </c>
    </row>
    <row r="16" spans="1:13" x14ac:dyDescent="0.25">
      <c r="A16" s="23">
        <v>6</v>
      </c>
      <c r="B16" s="26" t="s">
        <v>83</v>
      </c>
      <c r="C16" s="53" t="s">
        <v>20</v>
      </c>
      <c r="D16" s="54"/>
      <c r="E16" s="54"/>
      <c r="F16" s="54"/>
      <c r="G16" s="54"/>
      <c r="H16" s="54"/>
      <c r="I16" s="34">
        <v>16</v>
      </c>
      <c r="J16" s="2" t="s">
        <v>21</v>
      </c>
      <c r="K16" s="8"/>
      <c r="L16" s="28">
        <f t="shared" si="0"/>
        <v>0</v>
      </c>
      <c r="M16" t="s">
        <v>22</v>
      </c>
    </row>
    <row r="17" spans="1:13" x14ac:dyDescent="0.25">
      <c r="A17" s="39"/>
      <c r="B17" s="40"/>
      <c r="C17" s="40"/>
      <c r="D17" s="40"/>
      <c r="E17" s="40"/>
      <c r="F17" s="40"/>
      <c r="G17" s="55" t="s">
        <v>17</v>
      </c>
      <c r="H17" s="56"/>
      <c r="I17" s="56"/>
      <c r="J17" s="56"/>
      <c r="K17" s="56"/>
      <c r="L17" s="10">
        <f>SUM(L13:L16)</f>
        <v>0</v>
      </c>
    </row>
    <row r="18" spans="1:13" x14ac:dyDescent="0.25">
      <c r="A18" s="6">
        <v>9</v>
      </c>
      <c r="B18" s="62" t="s">
        <v>18</v>
      </c>
      <c r="C18" s="63"/>
      <c r="D18" s="63"/>
      <c r="E18" s="63"/>
      <c r="F18" s="63"/>
      <c r="G18" s="39"/>
      <c r="H18" s="40"/>
      <c r="I18" s="40"/>
      <c r="J18" s="40"/>
      <c r="K18" s="40"/>
      <c r="L18" s="40"/>
    </row>
    <row r="19" spans="1:13" s="21" customFormat="1" x14ac:dyDescent="0.25">
      <c r="A19" s="23">
        <v>7</v>
      </c>
      <c r="B19" s="26" t="s">
        <v>76</v>
      </c>
      <c r="C19" s="53" t="s">
        <v>75</v>
      </c>
      <c r="D19" s="54"/>
      <c r="E19" s="54"/>
      <c r="F19" s="54"/>
      <c r="G19" s="54"/>
      <c r="H19" s="54"/>
      <c r="I19" s="27">
        <v>16</v>
      </c>
      <c r="J19" s="31" t="s">
        <v>21</v>
      </c>
      <c r="K19" s="27"/>
      <c r="L19" s="28">
        <f t="shared" ref="L19:L27" si="1">ROUND(I19*K19,2)</f>
        <v>0</v>
      </c>
      <c r="M19" s="21" t="s">
        <v>27</v>
      </c>
    </row>
    <row r="20" spans="1:13" x14ac:dyDescent="0.25">
      <c r="A20" s="23">
        <v>8</v>
      </c>
      <c r="B20" s="7" t="s">
        <v>50</v>
      </c>
      <c r="C20" s="53" t="s">
        <v>49</v>
      </c>
      <c r="D20" s="54"/>
      <c r="E20" s="54"/>
      <c r="F20" s="54"/>
      <c r="G20" s="54"/>
      <c r="H20" s="54"/>
      <c r="I20" s="34">
        <v>16</v>
      </c>
      <c r="J20" s="2" t="s">
        <v>21</v>
      </c>
      <c r="K20" s="8"/>
      <c r="L20" s="28">
        <f t="shared" si="1"/>
        <v>0</v>
      </c>
      <c r="M20" t="s">
        <v>27</v>
      </c>
    </row>
    <row r="21" spans="1:13" x14ac:dyDescent="0.25">
      <c r="A21" s="23">
        <v>9</v>
      </c>
      <c r="B21" s="7" t="s">
        <v>52</v>
      </c>
      <c r="C21" s="53" t="s">
        <v>51</v>
      </c>
      <c r="D21" s="54"/>
      <c r="E21" s="54"/>
      <c r="F21" s="54"/>
      <c r="G21" s="54"/>
      <c r="H21" s="54"/>
      <c r="I21" s="34">
        <v>16</v>
      </c>
      <c r="J21" s="2" t="s">
        <v>21</v>
      </c>
      <c r="K21" s="8"/>
      <c r="L21" s="28">
        <f t="shared" si="1"/>
        <v>0</v>
      </c>
      <c r="M21" t="s">
        <v>28</v>
      </c>
    </row>
    <row r="22" spans="1:13" x14ac:dyDescent="0.25">
      <c r="A22" s="23">
        <v>10</v>
      </c>
      <c r="B22" s="7" t="s">
        <v>54</v>
      </c>
      <c r="C22" s="53" t="s">
        <v>53</v>
      </c>
      <c r="D22" s="54"/>
      <c r="E22" s="54"/>
      <c r="F22" s="54"/>
      <c r="G22" s="54"/>
      <c r="H22" s="54"/>
      <c r="I22" s="34">
        <v>356</v>
      </c>
      <c r="J22" s="2" t="s">
        <v>8</v>
      </c>
      <c r="K22" s="8"/>
      <c r="L22" s="28">
        <f t="shared" si="1"/>
        <v>0</v>
      </c>
      <c r="M22" t="s">
        <v>29</v>
      </c>
    </row>
    <row r="23" spans="1:13" x14ac:dyDescent="0.25">
      <c r="A23" s="23">
        <v>11</v>
      </c>
      <c r="B23" s="7" t="s">
        <v>30</v>
      </c>
      <c r="C23" s="53" t="s">
        <v>31</v>
      </c>
      <c r="D23" s="54"/>
      <c r="E23" s="54"/>
      <c r="F23" s="54"/>
      <c r="G23" s="54"/>
      <c r="H23" s="54"/>
      <c r="I23" s="34">
        <v>58.811199999999999</v>
      </c>
      <c r="J23" s="2" t="s">
        <v>32</v>
      </c>
      <c r="K23" s="8"/>
      <c r="L23" s="28">
        <f t="shared" si="1"/>
        <v>0</v>
      </c>
      <c r="M23" t="s">
        <v>33</v>
      </c>
    </row>
    <row r="24" spans="1:13" x14ac:dyDescent="0.25">
      <c r="A24" s="23">
        <v>12</v>
      </c>
      <c r="B24" s="7" t="s">
        <v>34</v>
      </c>
      <c r="C24" s="53" t="s">
        <v>35</v>
      </c>
      <c r="D24" s="54"/>
      <c r="E24" s="54"/>
      <c r="F24" s="54"/>
      <c r="G24" s="54"/>
      <c r="H24" s="54"/>
      <c r="I24" s="34">
        <v>1352.6576</v>
      </c>
      <c r="J24" s="2" t="s">
        <v>32</v>
      </c>
      <c r="K24" s="8"/>
      <c r="L24" s="28">
        <f t="shared" si="1"/>
        <v>0</v>
      </c>
      <c r="M24" t="s">
        <v>36</v>
      </c>
    </row>
    <row r="25" spans="1:13" x14ac:dyDescent="0.25">
      <c r="A25" s="23">
        <v>13</v>
      </c>
      <c r="B25" s="7" t="s">
        <v>37</v>
      </c>
      <c r="C25" s="53" t="s">
        <v>55</v>
      </c>
      <c r="D25" s="54"/>
      <c r="E25" s="54"/>
      <c r="F25" s="54"/>
      <c r="G25" s="54"/>
      <c r="H25" s="54"/>
      <c r="I25" s="34">
        <v>58.811199999999999</v>
      </c>
      <c r="J25" s="2" t="s">
        <v>32</v>
      </c>
      <c r="K25" s="8"/>
      <c r="L25" s="28">
        <f t="shared" si="1"/>
        <v>0</v>
      </c>
      <c r="M25" t="s">
        <v>38</v>
      </c>
    </row>
    <row r="26" spans="1:13" x14ac:dyDescent="0.25">
      <c r="A26" s="23">
        <v>14</v>
      </c>
      <c r="B26" s="7" t="s">
        <v>39</v>
      </c>
      <c r="C26" s="53" t="s">
        <v>40</v>
      </c>
      <c r="D26" s="54"/>
      <c r="E26" s="54"/>
      <c r="F26" s="54"/>
      <c r="G26" s="54"/>
      <c r="H26" s="54"/>
      <c r="I26" s="34">
        <v>58.811199999999999</v>
      </c>
      <c r="J26" s="2" t="s">
        <v>32</v>
      </c>
      <c r="K26" s="8"/>
      <c r="L26" s="28">
        <f t="shared" si="1"/>
        <v>0</v>
      </c>
      <c r="M26" t="s">
        <v>41</v>
      </c>
    </row>
    <row r="27" spans="1:13" x14ac:dyDescent="0.25">
      <c r="A27" s="23">
        <v>15</v>
      </c>
      <c r="B27" s="7" t="s">
        <v>73</v>
      </c>
      <c r="C27" s="12" t="s">
        <v>74</v>
      </c>
      <c r="D27" s="13"/>
      <c r="E27" s="13"/>
      <c r="F27" s="13"/>
      <c r="G27" s="13"/>
      <c r="H27" s="13"/>
      <c r="I27" s="34">
        <v>3</v>
      </c>
      <c r="J27" s="12" t="s">
        <v>70</v>
      </c>
      <c r="K27" s="8"/>
      <c r="L27" s="28">
        <f t="shared" si="1"/>
        <v>0</v>
      </c>
    </row>
    <row r="28" spans="1:13" x14ac:dyDescent="0.25">
      <c r="A28" s="23">
        <v>16</v>
      </c>
      <c r="B28" s="7" t="s">
        <v>47</v>
      </c>
      <c r="C28" s="53" t="s">
        <v>77</v>
      </c>
      <c r="D28" s="54"/>
      <c r="E28" s="54"/>
      <c r="F28" s="54"/>
      <c r="G28" s="54"/>
      <c r="H28" s="54"/>
      <c r="I28" s="34">
        <v>1</v>
      </c>
      <c r="J28" s="2" t="s">
        <v>48</v>
      </c>
      <c r="K28" s="8"/>
      <c r="L28" s="28">
        <f>ROUND(I28*K28,2)</f>
        <v>0</v>
      </c>
      <c r="M28" t="s">
        <v>41</v>
      </c>
    </row>
    <row r="29" spans="1:13" x14ac:dyDescent="0.25">
      <c r="A29" s="39"/>
      <c r="B29" s="40"/>
      <c r="C29" s="40"/>
      <c r="D29" s="40"/>
      <c r="E29" s="40"/>
      <c r="F29" s="40"/>
      <c r="G29" s="55" t="s">
        <v>19</v>
      </c>
      <c r="H29" s="56"/>
      <c r="I29" s="56"/>
      <c r="J29" s="56"/>
      <c r="K29" s="56"/>
      <c r="L29" s="10">
        <f>SUM(L19:M28)</f>
        <v>0</v>
      </c>
    </row>
    <row r="30" spans="1:13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3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3" x14ac:dyDescent="0.25">
      <c r="A32" s="47" t="s">
        <v>42</v>
      </c>
      <c r="B32" s="48"/>
      <c r="C32" s="48"/>
      <c r="D32" s="52" t="s">
        <v>43</v>
      </c>
      <c r="E32" s="44"/>
      <c r="F32" s="52" t="s">
        <v>44</v>
      </c>
      <c r="G32" s="44"/>
      <c r="H32" s="50" t="s">
        <v>45</v>
      </c>
      <c r="I32" s="51"/>
      <c r="J32" s="11"/>
      <c r="K32" s="41">
        <f>L29+L17+L11</f>
        <v>0</v>
      </c>
      <c r="L32" s="42"/>
    </row>
    <row r="33" spans="1:12" x14ac:dyDescent="0.25">
      <c r="A33" s="49"/>
      <c r="B33" s="49"/>
      <c r="C33" s="49"/>
      <c r="D33" s="57"/>
      <c r="E33" s="58"/>
      <c r="F33" s="57"/>
      <c r="G33" s="58"/>
      <c r="H33" s="57"/>
      <c r="I33" s="58"/>
      <c r="J33" s="58"/>
      <c r="K33" s="58"/>
      <c r="L33" s="58"/>
    </row>
    <row r="34" spans="1:12" x14ac:dyDescent="0.25">
      <c r="A34" s="49"/>
      <c r="B34" s="49"/>
      <c r="C34" s="49"/>
      <c r="D34" s="43">
        <v>21</v>
      </c>
      <c r="E34" s="44"/>
      <c r="F34" s="41">
        <f>ROUNDUP(K32*0.21,2)</f>
        <v>0</v>
      </c>
      <c r="G34" s="42"/>
      <c r="H34" s="50" t="s">
        <v>46</v>
      </c>
      <c r="I34" s="51"/>
      <c r="J34" s="11"/>
      <c r="K34" s="41">
        <f>K32+F34+F33</f>
        <v>0</v>
      </c>
      <c r="L34" s="42"/>
    </row>
    <row r="35" spans="1:12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x14ac:dyDescent="0.25">
      <c r="A37" s="37"/>
      <c r="B37" s="38"/>
      <c r="C37" s="37"/>
      <c r="D37" s="38"/>
      <c r="E37" s="38"/>
      <c r="F37" s="39"/>
      <c r="G37" s="40"/>
      <c r="H37" s="40"/>
      <c r="I37" s="40"/>
      <c r="J37" s="40"/>
      <c r="K37" s="40"/>
      <c r="L37" s="40"/>
    </row>
    <row r="38" spans="1:12" x14ac:dyDescent="0.25">
      <c r="A38" s="37"/>
      <c r="B38" s="38"/>
      <c r="C38" s="37"/>
      <c r="D38" s="38"/>
      <c r="E38" s="38"/>
      <c r="F38" s="39"/>
      <c r="G38" s="40"/>
      <c r="H38" s="40"/>
      <c r="I38" s="40"/>
      <c r="J38" s="40"/>
      <c r="K38" s="40"/>
      <c r="L38" s="40"/>
    </row>
  </sheetData>
  <mergeCells count="52">
    <mergeCell ref="C20:H20"/>
    <mergeCell ref="B18:F18"/>
    <mergeCell ref="G18:L18"/>
    <mergeCell ref="G12:L12"/>
    <mergeCell ref="A11:F11"/>
    <mergeCell ref="G11:K11"/>
    <mergeCell ref="B12:F12"/>
    <mergeCell ref="C15:H15"/>
    <mergeCell ref="A17:F17"/>
    <mergeCell ref="G17:K17"/>
    <mergeCell ref="C16:H16"/>
    <mergeCell ref="A1:L4"/>
    <mergeCell ref="C13:H13"/>
    <mergeCell ref="C14:H14"/>
    <mergeCell ref="A7:B7"/>
    <mergeCell ref="C7:H7"/>
    <mergeCell ref="B8:F8"/>
    <mergeCell ref="G8:L8"/>
    <mergeCell ref="C9:H9"/>
    <mergeCell ref="C10:H10"/>
    <mergeCell ref="C23:H23"/>
    <mergeCell ref="C19:H19"/>
    <mergeCell ref="H34:I34"/>
    <mergeCell ref="A29:F29"/>
    <mergeCell ref="G29:K29"/>
    <mergeCell ref="A30:L30"/>
    <mergeCell ref="A31:L31"/>
    <mergeCell ref="H33:L33"/>
    <mergeCell ref="D33:E33"/>
    <mergeCell ref="F33:G33"/>
    <mergeCell ref="C26:H26"/>
    <mergeCell ref="C24:H24"/>
    <mergeCell ref="C28:H28"/>
    <mergeCell ref="C25:H25"/>
    <mergeCell ref="C21:H21"/>
    <mergeCell ref="C22:H22"/>
    <mergeCell ref="A38:B38"/>
    <mergeCell ref="C38:E38"/>
    <mergeCell ref="F38:L38"/>
    <mergeCell ref="K34:L34"/>
    <mergeCell ref="D34:E34"/>
    <mergeCell ref="F34:G34"/>
    <mergeCell ref="A35:L35"/>
    <mergeCell ref="A36:L36"/>
    <mergeCell ref="A37:B37"/>
    <mergeCell ref="C37:E37"/>
    <mergeCell ref="F37:L37"/>
    <mergeCell ref="A32:C34"/>
    <mergeCell ref="H32:I32"/>
    <mergeCell ref="K32:L32"/>
    <mergeCell ref="D32:E32"/>
    <mergeCell ref="F32:G32"/>
  </mergeCells>
  <pageMargins left="0.19685039370078741" right="0.19685039370078741" top="0.78740157480314965" bottom="0.78740157480314965" header="0.31496062992125984" footer="0.31496062992125984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view="pageBreakPreview" zoomScale="85" zoomScaleNormal="100" zoomScaleSheetLayoutView="85" workbookViewId="0">
      <selection sqref="A1:L4"/>
    </sheetView>
  </sheetViews>
  <sheetFormatPr defaultRowHeight="15" x14ac:dyDescent="0.25"/>
  <cols>
    <col min="1" max="1" width="5.5703125" style="22" customWidth="1"/>
    <col min="2" max="2" width="10.140625" style="22" customWidth="1"/>
    <col min="3" max="4" width="9.7109375" style="22" customWidth="1"/>
    <col min="5" max="7" width="9.140625" style="22"/>
    <col min="8" max="8" width="29.7109375" style="22" customWidth="1"/>
    <col min="9" max="9" width="11.7109375" style="22" customWidth="1"/>
    <col min="10" max="10" width="6.28515625" style="22" customWidth="1"/>
    <col min="11" max="11" width="12.7109375" style="22" customWidth="1"/>
    <col min="12" max="12" width="13.7109375" style="22" customWidth="1"/>
    <col min="13" max="13" width="16.7109375" style="21" hidden="1" customWidth="1"/>
    <col min="14" max="16384" width="9.140625" style="21"/>
  </cols>
  <sheetData>
    <row r="1" spans="1:13" ht="15" customHeight="1" x14ac:dyDescent="0.25">
      <c r="A1" s="72" t="s">
        <v>84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ht="15" customHeight="1" x14ac:dyDescent="0.25">
      <c r="A2" s="74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3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3" ht="1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3" x14ac:dyDescent="0.25">
      <c r="A5" s="22" t="s">
        <v>0</v>
      </c>
      <c r="B5" s="21"/>
      <c r="C5" s="22" t="str">
        <f>'pavilony A_B'!$C$5</f>
        <v>Nemocnice Břeclav, p.o.</v>
      </c>
      <c r="D5" s="21"/>
      <c r="E5" s="21"/>
      <c r="F5" s="21"/>
      <c r="G5" s="21"/>
      <c r="H5" s="21"/>
      <c r="I5" s="21"/>
      <c r="J5" s="21"/>
      <c r="K5" s="21"/>
      <c r="L5" s="21"/>
    </row>
    <row r="6" spans="1:13" ht="15.75" thickBot="1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3" ht="15.75" thickBot="1" x14ac:dyDescent="0.3">
      <c r="A7" s="64" t="s">
        <v>1</v>
      </c>
      <c r="B7" s="65"/>
      <c r="C7" s="66" t="s">
        <v>2</v>
      </c>
      <c r="D7" s="67"/>
      <c r="E7" s="67"/>
      <c r="F7" s="67"/>
      <c r="G7" s="67"/>
      <c r="H7" s="67"/>
      <c r="I7" s="24" t="s">
        <v>3</v>
      </c>
      <c r="J7" s="33" t="s">
        <v>4</v>
      </c>
      <c r="K7" s="24" t="s">
        <v>5</v>
      </c>
      <c r="L7" s="24" t="s">
        <v>6</v>
      </c>
    </row>
    <row r="8" spans="1:13" x14ac:dyDescent="0.25">
      <c r="A8" s="25">
        <v>1</v>
      </c>
      <c r="B8" s="68" t="s">
        <v>7</v>
      </c>
      <c r="C8" s="69"/>
      <c r="D8" s="69"/>
      <c r="E8" s="69"/>
      <c r="F8" s="69"/>
      <c r="G8" s="70"/>
      <c r="H8" s="71"/>
      <c r="I8" s="71"/>
      <c r="J8" s="71"/>
      <c r="K8" s="71"/>
      <c r="L8" s="71"/>
    </row>
    <row r="9" spans="1:13" x14ac:dyDescent="0.25">
      <c r="A9" s="23">
        <v>1</v>
      </c>
      <c r="B9" s="26" t="s">
        <v>89</v>
      </c>
      <c r="C9" s="53" t="s">
        <v>88</v>
      </c>
      <c r="D9" s="54"/>
      <c r="E9" s="54"/>
      <c r="F9" s="54"/>
      <c r="G9" s="54"/>
      <c r="H9" s="54"/>
      <c r="I9" s="34">
        <v>1740</v>
      </c>
      <c r="J9" s="32" t="s">
        <v>8</v>
      </c>
      <c r="K9" s="27"/>
      <c r="L9" s="28">
        <f>ROUND(I9*K9,2)</f>
        <v>0</v>
      </c>
      <c r="M9" s="21" t="s">
        <v>9</v>
      </c>
    </row>
    <row r="10" spans="1:13" x14ac:dyDescent="0.25">
      <c r="A10" s="39"/>
      <c r="B10" s="40"/>
      <c r="C10" s="40"/>
      <c r="D10" s="40"/>
      <c r="E10" s="40"/>
      <c r="F10" s="40"/>
      <c r="G10" s="55" t="s">
        <v>10</v>
      </c>
      <c r="H10" s="56"/>
      <c r="I10" s="56"/>
      <c r="J10" s="56"/>
      <c r="K10" s="56"/>
      <c r="L10" s="29">
        <f>SUM(L9:M9)</f>
        <v>0</v>
      </c>
    </row>
    <row r="11" spans="1:13" x14ac:dyDescent="0.25">
      <c r="A11" s="25">
        <v>5</v>
      </c>
      <c r="B11" s="62" t="s">
        <v>11</v>
      </c>
      <c r="C11" s="63"/>
      <c r="D11" s="63"/>
      <c r="E11" s="63"/>
      <c r="F11" s="63"/>
      <c r="G11" s="39"/>
      <c r="H11" s="40"/>
      <c r="I11" s="40"/>
      <c r="J11" s="40"/>
      <c r="K11" s="40"/>
      <c r="L11" s="40"/>
    </row>
    <row r="12" spans="1:13" x14ac:dyDescent="0.25">
      <c r="A12" s="23">
        <v>2</v>
      </c>
      <c r="B12" s="26" t="s">
        <v>12</v>
      </c>
      <c r="C12" s="53" t="s">
        <v>13</v>
      </c>
      <c r="D12" s="54"/>
      <c r="E12" s="54"/>
      <c r="F12" s="54"/>
      <c r="G12" s="54"/>
      <c r="H12" s="54"/>
      <c r="I12" s="34">
        <v>1740</v>
      </c>
      <c r="J12" s="32" t="s">
        <v>8</v>
      </c>
      <c r="K12" s="27"/>
      <c r="L12" s="28">
        <f>ROUND(I12*K12,2)</f>
        <v>0</v>
      </c>
      <c r="M12" s="21" t="s">
        <v>14</v>
      </c>
    </row>
    <row r="13" spans="1:13" x14ac:dyDescent="0.25">
      <c r="A13" s="23">
        <v>3</v>
      </c>
      <c r="B13" s="26" t="s">
        <v>97</v>
      </c>
      <c r="C13" s="53" t="s">
        <v>98</v>
      </c>
      <c r="D13" s="54"/>
      <c r="E13" s="54"/>
      <c r="F13" s="54"/>
      <c r="G13" s="54"/>
      <c r="H13" s="54"/>
      <c r="I13" s="34">
        <v>41</v>
      </c>
      <c r="J13" s="35" t="s">
        <v>32</v>
      </c>
      <c r="K13" s="27"/>
      <c r="L13" s="28">
        <f t="shared" ref="L13:L15" si="0">ROUND(I13*K13,2)</f>
        <v>0</v>
      </c>
      <c r="M13" s="21" t="s">
        <v>16</v>
      </c>
    </row>
    <row r="14" spans="1:13" x14ac:dyDescent="0.25">
      <c r="A14" s="23">
        <v>4</v>
      </c>
      <c r="B14" s="26" t="s">
        <v>91</v>
      </c>
      <c r="C14" s="53" t="s">
        <v>90</v>
      </c>
      <c r="D14" s="54"/>
      <c r="E14" s="54"/>
      <c r="F14" s="54"/>
      <c r="G14" s="54"/>
      <c r="H14" s="54"/>
      <c r="I14" s="34">
        <v>1740</v>
      </c>
      <c r="J14" s="32" t="s">
        <v>8</v>
      </c>
      <c r="K14" s="27"/>
      <c r="L14" s="28">
        <f t="shared" si="0"/>
        <v>0</v>
      </c>
      <c r="M14" s="21" t="s">
        <v>15</v>
      </c>
    </row>
    <row r="15" spans="1:13" x14ac:dyDescent="0.25">
      <c r="A15" s="23">
        <v>5</v>
      </c>
      <c r="B15" s="26" t="s">
        <v>83</v>
      </c>
      <c r="C15" s="53" t="s">
        <v>20</v>
      </c>
      <c r="D15" s="54"/>
      <c r="E15" s="54"/>
      <c r="F15" s="54"/>
      <c r="G15" s="54"/>
      <c r="H15" s="54"/>
      <c r="I15" s="34">
        <v>84</v>
      </c>
      <c r="J15" s="32" t="s">
        <v>21</v>
      </c>
      <c r="K15" s="27"/>
      <c r="L15" s="28">
        <f t="shared" si="0"/>
        <v>0</v>
      </c>
      <c r="M15" s="21" t="s">
        <v>22</v>
      </c>
    </row>
    <row r="16" spans="1:13" x14ac:dyDescent="0.25">
      <c r="A16" s="39"/>
      <c r="B16" s="40"/>
      <c r="C16" s="40"/>
      <c r="D16" s="40"/>
      <c r="E16" s="40"/>
      <c r="F16" s="40"/>
      <c r="G16" s="55" t="s">
        <v>17</v>
      </c>
      <c r="H16" s="56"/>
      <c r="I16" s="56"/>
      <c r="J16" s="56"/>
      <c r="K16" s="56"/>
      <c r="L16" s="29">
        <f>SUM(L12:L15)</f>
        <v>0</v>
      </c>
    </row>
    <row r="17" spans="1:13" x14ac:dyDescent="0.25">
      <c r="A17" s="25">
        <v>9</v>
      </c>
      <c r="B17" s="62" t="s">
        <v>18</v>
      </c>
      <c r="C17" s="63"/>
      <c r="D17" s="63"/>
      <c r="E17" s="63"/>
      <c r="F17" s="63"/>
      <c r="G17" s="39"/>
      <c r="H17" s="40"/>
      <c r="I17" s="40"/>
      <c r="J17" s="40"/>
      <c r="K17" s="40"/>
      <c r="L17" s="40"/>
    </row>
    <row r="18" spans="1:13" x14ac:dyDescent="0.25">
      <c r="A18" s="23">
        <v>6</v>
      </c>
      <c r="B18" s="26" t="s">
        <v>76</v>
      </c>
      <c r="C18" s="53" t="s">
        <v>75</v>
      </c>
      <c r="D18" s="54"/>
      <c r="E18" s="54"/>
      <c r="F18" s="54"/>
      <c r="G18" s="54"/>
      <c r="H18" s="54"/>
      <c r="I18" s="27">
        <v>84</v>
      </c>
      <c r="J18" s="32" t="s">
        <v>21</v>
      </c>
      <c r="K18" s="27"/>
      <c r="L18" s="28">
        <f t="shared" ref="L18:L27" si="1">ROUND(I18*K18,2)</f>
        <v>0</v>
      </c>
      <c r="M18" s="21" t="s">
        <v>27</v>
      </c>
    </row>
    <row r="19" spans="1:13" x14ac:dyDescent="0.25">
      <c r="A19" s="23">
        <v>7</v>
      </c>
      <c r="B19" s="26" t="s">
        <v>50</v>
      </c>
      <c r="C19" s="53" t="s">
        <v>49</v>
      </c>
      <c r="D19" s="54"/>
      <c r="E19" s="54"/>
      <c r="F19" s="54"/>
      <c r="G19" s="54"/>
      <c r="H19" s="54"/>
      <c r="I19" s="34">
        <v>63</v>
      </c>
      <c r="J19" s="32" t="s">
        <v>21</v>
      </c>
      <c r="K19" s="27"/>
      <c r="L19" s="28">
        <f t="shared" si="1"/>
        <v>0</v>
      </c>
      <c r="M19" s="21" t="s">
        <v>27</v>
      </c>
    </row>
    <row r="20" spans="1:13" x14ac:dyDescent="0.25">
      <c r="A20" s="23">
        <v>8</v>
      </c>
      <c r="B20" s="26" t="s">
        <v>52</v>
      </c>
      <c r="C20" s="53" t="s">
        <v>51</v>
      </c>
      <c r="D20" s="54"/>
      <c r="E20" s="54"/>
      <c r="F20" s="54"/>
      <c r="G20" s="54"/>
      <c r="H20" s="54"/>
      <c r="I20" s="34">
        <v>63</v>
      </c>
      <c r="J20" s="32" t="s">
        <v>21</v>
      </c>
      <c r="K20" s="27"/>
      <c r="L20" s="28">
        <f t="shared" si="1"/>
        <v>0</v>
      </c>
      <c r="M20" s="21" t="s">
        <v>28</v>
      </c>
    </row>
    <row r="21" spans="1:13" x14ac:dyDescent="0.25">
      <c r="A21" s="23">
        <v>9</v>
      </c>
      <c r="B21" s="26" t="s">
        <v>54</v>
      </c>
      <c r="C21" s="53" t="s">
        <v>53</v>
      </c>
      <c r="D21" s="54"/>
      <c r="E21" s="54"/>
      <c r="F21" s="54"/>
      <c r="G21" s="54"/>
      <c r="H21" s="54"/>
      <c r="I21" s="34">
        <v>1740</v>
      </c>
      <c r="J21" s="32" t="s">
        <v>8</v>
      </c>
      <c r="K21" s="27"/>
      <c r="L21" s="28">
        <f t="shared" si="1"/>
        <v>0</v>
      </c>
      <c r="M21" s="21" t="s">
        <v>29</v>
      </c>
    </row>
    <row r="22" spans="1:13" x14ac:dyDescent="0.25">
      <c r="A22" s="23">
        <v>10</v>
      </c>
      <c r="B22" s="26" t="s">
        <v>30</v>
      </c>
      <c r="C22" s="53" t="s">
        <v>31</v>
      </c>
      <c r="D22" s="54"/>
      <c r="E22" s="54"/>
      <c r="F22" s="54"/>
      <c r="G22" s="54"/>
      <c r="H22" s="54"/>
      <c r="I22" s="34">
        <v>164.256</v>
      </c>
      <c r="J22" s="32" t="s">
        <v>32</v>
      </c>
      <c r="K22" s="27"/>
      <c r="L22" s="28">
        <f t="shared" si="1"/>
        <v>0</v>
      </c>
      <c r="M22" s="21" t="s">
        <v>33</v>
      </c>
    </row>
    <row r="23" spans="1:13" x14ac:dyDescent="0.25">
      <c r="A23" s="23">
        <v>11</v>
      </c>
      <c r="B23" s="26" t="s">
        <v>34</v>
      </c>
      <c r="C23" s="53" t="s">
        <v>35</v>
      </c>
      <c r="D23" s="54"/>
      <c r="E23" s="54"/>
      <c r="F23" s="54"/>
      <c r="G23" s="54"/>
      <c r="H23" s="54"/>
      <c r="I23" s="34">
        <v>3777.8879999999999</v>
      </c>
      <c r="J23" s="32" t="s">
        <v>32</v>
      </c>
      <c r="K23" s="27"/>
      <c r="L23" s="28">
        <f t="shared" si="1"/>
        <v>0</v>
      </c>
      <c r="M23" s="21" t="s">
        <v>36</v>
      </c>
    </row>
    <row r="24" spans="1:13" x14ac:dyDescent="0.25">
      <c r="A24" s="23">
        <v>12</v>
      </c>
      <c r="B24" s="26" t="s">
        <v>37</v>
      </c>
      <c r="C24" s="53" t="s">
        <v>55</v>
      </c>
      <c r="D24" s="54"/>
      <c r="E24" s="54"/>
      <c r="F24" s="54"/>
      <c r="G24" s="54"/>
      <c r="H24" s="54"/>
      <c r="I24" s="34">
        <v>164.256</v>
      </c>
      <c r="J24" s="32" t="s">
        <v>32</v>
      </c>
      <c r="K24" s="27"/>
      <c r="L24" s="28">
        <f t="shared" si="1"/>
        <v>0</v>
      </c>
      <c r="M24" s="21" t="s">
        <v>38</v>
      </c>
    </row>
    <row r="25" spans="1:13" x14ac:dyDescent="0.25">
      <c r="A25" s="23">
        <v>13</v>
      </c>
      <c r="B25" s="26" t="s">
        <v>39</v>
      </c>
      <c r="C25" s="53" t="s">
        <v>40</v>
      </c>
      <c r="D25" s="54"/>
      <c r="E25" s="54"/>
      <c r="F25" s="54"/>
      <c r="G25" s="54"/>
      <c r="H25" s="54"/>
      <c r="I25" s="34">
        <v>205.32</v>
      </c>
      <c r="J25" s="32" t="s">
        <v>32</v>
      </c>
      <c r="K25" s="27"/>
      <c r="L25" s="28">
        <f t="shared" si="1"/>
        <v>0</v>
      </c>
      <c r="M25" s="21" t="s">
        <v>41</v>
      </c>
    </row>
    <row r="26" spans="1:13" x14ac:dyDescent="0.25">
      <c r="A26" s="23">
        <v>14</v>
      </c>
      <c r="B26" s="26" t="s">
        <v>87</v>
      </c>
      <c r="C26" s="53" t="s">
        <v>86</v>
      </c>
      <c r="D26" s="54"/>
      <c r="E26" s="54"/>
      <c r="F26" s="54"/>
      <c r="G26" s="54"/>
      <c r="H26" s="54"/>
      <c r="I26" s="34">
        <v>1</v>
      </c>
      <c r="J26" s="35" t="s">
        <v>48</v>
      </c>
      <c r="K26" s="27"/>
      <c r="L26" s="28">
        <f t="shared" si="1"/>
        <v>0</v>
      </c>
    </row>
    <row r="27" spans="1:13" x14ac:dyDescent="0.25">
      <c r="A27" s="23">
        <v>15</v>
      </c>
      <c r="B27" s="26" t="s">
        <v>73</v>
      </c>
      <c r="C27" s="53" t="s">
        <v>74</v>
      </c>
      <c r="D27" s="54"/>
      <c r="E27" s="54"/>
      <c r="F27" s="54"/>
      <c r="G27" s="54"/>
      <c r="H27" s="54"/>
      <c r="I27" s="34">
        <v>5</v>
      </c>
      <c r="J27" s="32" t="s">
        <v>70</v>
      </c>
      <c r="K27" s="27"/>
      <c r="L27" s="28">
        <f t="shared" si="1"/>
        <v>0</v>
      </c>
    </row>
    <row r="28" spans="1:13" x14ac:dyDescent="0.25">
      <c r="A28" s="23">
        <v>16</v>
      </c>
      <c r="B28" s="26" t="s">
        <v>47</v>
      </c>
      <c r="C28" s="53" t="s">
        <v>85</v>
      </c>
      <c r="D28" s="54"/>
      <c r="E28" s="54"/>
      <c r="F28" s="54"/>
      <c r="G28" s="54"/>
      <c r="H28" s="54"/>
      <c r="I28" s="34">
        <v>1</v>
      </c>
      <c r="J28" s="32" t="s">
        <v>48</v>
      </c>
      <c r="K28" s="27"/>
      <c r="L28" s="28">
        <f>ROUND(I28*K28,2)</f>
        <v>0</v>
      </c>
      <c r="M28" s="21" t="s">
        <v>41</v>
      </c>
    </row>
    <row r="29" spans="1:13" x14ac:dyDescent="0.25">
      <c r="A29" s="39"/>
      <c r="B29" s="40"/>
      <c r="C29" s="40"/>
      <c r="D29" s="40"/>
      <c r="E29" s="40"/>
      <c r="F29" s="40"/>
      <c r="G29" s="55" t="s">
        <v>19</v>
      </c>
      <c r="H29" s="56"/>
      <c r="I29" s="56"/>
      <c r="J29" s="56"/>
      <c r="K29" s="56"/>
      <c r="L29" s="29">
        <f>SUM(L18:M28)</f>
        <v>0</v>
      </c>
    </row>
    <row r="30" spans="1:13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3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3" x14ac:dyDescent="0.25">
      <c r="A32" s="47" t="s">
        <v>42</v>
      </c>
      <c r="B32" s="48"/>
      <c r="C32" s="48"/>
      <c r="D32" s="52" t="s">
        <v>43</v>
      </c>
      <c r="E32" s="44"/>
      <c r="F32" s="52" t="s">
        <v>44</v>
      </c>
      <c r="G32" s="44"/>
      <c r="H32" s="50" t="s">
        <v>45</v>
      </c>
      <c r="I32" s="51"/>
      <c r="J32" s="30"/>
      <c r="K32" s="41">
        <f>L29+L16+L10</f>
        <v>0</v>
      </c>
      <c r="L32" s="42"/>
    </row>
    <row r="33" spans="1:12" x14ac:dyDescent="0.25">
      <c r="A33" s="49"/>
      <c r="B33" s="49"/>
      <c r="C33" s="49"/>
      <c r="D33" s="57"/>
      <c r="E33" s="58"/>
      <c r="F33" s="57"/>
      <c r="G33" s="58"/>
      <c r="H33" s="57"/>
      <c r="I33" s="58"/>
      <c r="J33" s="58"/>
      <c r="K33" s="58"/>
      <c r="L33" s="58"/>
    </row>
    <row r="34" spans="1:12" x14ac:dyDescent="0.25">
      <c r="A34" s="49"/>
      <c r="B34" s="49"/>
      <c r="C34" s="49"/>
      <c r="D34" s="43">
        <v>21</v>
      </c>
      <c r="E34" s="44"/>
      <c r="F34" s="41">
        <f>ROUNDUP(K32*0.21,2)</f>
        <v>0</v>
      </c>
      <c r="G34" s="42"/>
      <c r="H34" s="50" t="s">
        <v>46</v>
      </c>
      <c r="I34" s="51"/>
      <c r="J34" s="30"/>
      <c r="K34" s="41">
        <f>K32+F34+F33</f>
        <v>0</v>
      </c>
      <c r="L34" s="42"/>
    </row>
    <row r="35" spans="1:12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x14ac:dyDescent="0.25">
      <c r="A37" s="37"/>
      <c r="B37" s="38"/>
      <c r="C37" s="37"/>
      <c r="D37" s="38"/>
      <c r="E37" s="38"/>
      <c r="F37" s="39"/>
      <c r="G37" s="40"/>
      <c r="H37" s="40"/>
      <c r="I37" s="40"/>
      <c r="J37" s="40"/>
      <c r="K37" s="40"/>
      <c r="L37" s="40"/>
    </row>
    <row r="38" spans="1:12" x14ac:dyDescent="0.25">
      <c r="A38" s="37"/>
      <c r="B38" s="38"/>
      <c r="C38" s="37"/>
      <c r="D38" s="38"/>
      <c r="E38" s="38"/>
      <c r="F38" s="39"/>
      <c r="G38" s="40"/>
      <c r="H38" s="40"/>
      <c r="I38" s="40"/>
      <c r="J38" s="40"/>
      <c r="K38" s="40"/>
      <c r="L38" s="40"/>
    </row>
  </sheetData>
  <mergeCells count="53">
    <mergeCell ref="A1:L4"/>
    <mergeCell ref="A7:B7"/>
    <mergeCell ref="C7:H7"/>
    <mergeCell ref="B8:F8"/>
    <mergeCell ref="G8:L8"/>
    <mergeCell ref="C9:H9"/>
    <mergeCell ref="A10:F10"/>
    <mergeCell ref="G10:K10"/>
    <mergeCell ref="B11:F11"/>
    <mergeCell ref="G11:L11"/>
    <mergeCell ref="C12:H12"/>
    <mergeCell ref="C14:H14"/>
    <mergeCell ref="C15:H15"/>
    <mergeCell ref="A16:F16"/>
    <mergeCell ref="G16:K16"/>
    <mergeCell ref="C13:H13"/>
    <mergeCell ref="C28:H28"/>
    <mergeCell ref="B17:F17"/>
    <mergeCell ref="G17:L17"/>
    <mergeCell ref="C18:H18"/>
    <mergeCell ref="C19:H19"/>
    <mergeCell ref="C20:H20"/>
    <mergeCell ref="C21:H21"/>
    <mergeCell ref="C22:H22"/>
    <mergeCell ref="C23:H23"/>
    <mergeCell ref="C24:H24"/>
    <mergeCell ref="C25:H25"/>
    <mergeCell ref="C27:H27"/>
    <mergeCell ref="C26:H26"/>
    <mergeCell ref="A29:F29"/>
    <mergeCell ref="G29:K29"/>
    <mergeCell ref="A30:L30"/>
    <mergeCell ref="A31:L31"/>
    <mergeCell ref="A32:C34"/>
    <mergeCell ref="D32:E32"/>
    <mergeCell ref="F32:G32"/>
    <mergeCell ref="H32:I32"/>
    <mergeCell ref="K32:L32"/>
    <mergeCell ref="D33:E33"/>
    <mergeCell ref="A38:B38"/>
    <mergeCell ref="C38:E38"/>
    <mergeCell ref="F38:L38"/>
    <mergeCell ref="F33:G33"/>
    <mergeCell ref="H33:L33"/>
    <mergeCell ref="D34:E34"/>
    <mergeCell ref="F34:G34"/>
    <mergeCell ref="H34:I34"/>
    <mergeCell ref="K34:L34"/>
    <mergeCell ref="A35:L35"/>
    <mergeCell ref="A36:L36"/>
    <mergeCell ref="A37:B37"/>
    <mergeCell ref="C37:E37"/>
    <mergeCell ref="F37:L37"/>
  </mergeCells>
  <pageMargins left="0.19685039370078741" right="0.19685039370078741" top="0.78740157480314965" bottom="0.78740157480314965" header="0.31496062992125984" footer="0.31496062992125984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view="pageBreakPreview" zoomScale="85" zoomScaleNormal="100" zoomScaleSheetLayoutView="85" workbookViewId="0">
      <selection activeCell="F7" sqref="F7"/>
    </sheetView>
  </sheetViews>
  <sheetFormatPr defaultRowHeight="15" x14ac:dyDescent="0.25"/>
  <cols>
    <col min="1" max="1" width="5.5703125" style="22" customWidth="1"/>
    <col min="2" max="2" width="10.140625" style="22" customWidth="1"/>
    <col min="3" max="4" width="9.7109375" style="22" customWidth="1"/>
    <col min="5" max="7" width="9.140625" style="22"/>
    <col min="8" max="8" width="29.7109375" style="22" customWidth="1"/>
    <col min="9" max="9" width="11.7109375" style="22" customWidth="1"/>
    <col min="10" max="10" width="6.28515625" style="22" customWidth="1"/>
    <col min="11" max="11" width="12.7109375" style="22" customWidth="1"/>
    <col min="12" max="12" width="13.7109375" style="22" customWidth="1"/>
    <col min="13" max="13" width="16.7109375" style="21" hidden="1" customWidth="1"/>
    <col min="14" max="16384" width="9.140625" style="21"/>
  </cols>
  <sheetData>
    <row r="1" spans="1:13" ht="15" customHeight="1" x14ac:dyDescent="0.25">
      <c r="A1" s="72" t="s">
        <v>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ht="15" customHeight="1" x14ac:dyDescent="0.25">
      <c r="A2" s="74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3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3" ht="1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3" x14ac:dyDescent="0.25">
      <c r="A5" s="22" t="s">
        <v>0</v>
      </c>
      <c r="B5" s="21"/>
      <c r="C5" s="22" t="str">
        <f>'pavilony A_B'!C5</f>
        <v>Nemocnice Břeclav, p.o.</v>
      </c>
      <c r="D5" s="21"/>
      <c r="E5" s="21"/>
      <c r="F5" s="21"/>
      <c r="G5" s="21"/>
      <c r="H5" s="21"/>
      <c r="I5" s="21"/>
      <c r="J5" s="21"/>
      <c r="K5" s="21"/>
      <c r="L5" s="21"/>
    </row>
    <row r="6" spans="1:13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3" x14ac:dyDescent="0.25">
      <c r="B7" s="21"/>
      <c r="D7" s="21"/>
      <c r="E7" s="21"/>
      <c r="F7" s="21"/>
      <c r="G7" s="21"/>
      <c r="H7" s="21"/>
      <c r="I7" s="21"/>
      <c r="J7" s="21"/>
      <c r="K7" s="21"/>
      <c r="L7" s="21"/>
    </row>
    <row r="8" spans="1:13" ht="15.75" thickBot="1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3" ht="15.75" thickBot="1" x14ac:dyDescent="0.3">
      <c r="A9" s="64" t="s">
        <v>1</v>
      </c>
      <c r="B9" s="65"/>
      <c r="C9" s="66" t="s">
        <v>2</v>
      </c>
      <c r="D9" s="67"/>
      <c r="E9" s="67"/>
      <c r="F9" s="67"/>
      <c r="G9" s="67"/>
      <c r="H9" s="67"/>
      <c r="I9" s="24" t="s">
        <v>3</v>
      </c>
      <c r="J9" s="36" t="s">
        <v>4</v>
      </c>
      <c r="K9" s="24" t="s">
        <v>5</v>
      </c>
      <c r="L9" s="24" t="s">
        <v>6</v>
      </c>
    </row>
    <row r="10" spans="1:13" x14ac:dyDescent="0.25">
      <c r="A10" s="25">
        <v>1</v>
      </c>
      <c r="B10" s="68" t="s">
        <v>7</v>
      </c>
      <c r="C10" s="69"/>
      <c r="D10" s="69"/>
      <c r="E10" s="69"/>
      <c r="F10" s="69"/>
      <c r="G10" s="70"/>
      <c r="H10" s="71"/>
      <c r="I10" s="71"/>
      <c r="J10" s="71"/>
      <c r="K10" s="71"/>
      <c r="L10" s="71"/>
    </row>
    <row r="11" spans="1:13" x14ac:dyDescent="0.25">
      <c r="A11" s="23">
        <v>1</v>
      </c>
      <c r="B11" s="26" t="s">
        <v>89</v>
      </c>
      <c r="C11" s="53" t="s">
        <v>88</v>
      </c>
      <c r="D11" s="54"/>
      <c r="E11" s="54"/>
      <c r="F11" s="54"/>
      <c r="G11" s="54"/>
      <c r="H11" s="54"/>
      <c r="I11" s="34">
        <v>252</v>
      </c>
      <c r="J11" s="35" t="s">
        <v>8</v>
      </c>
      <c r="K11" s="27"/>
      <c r="L11" s="28">
        <f>ROUND(I11*K11,2)</f>
        <v>0</v>
      </c>
      <c r="M11" s="21" t="s">
        <v>9</v>
      </c>
    </row>
    <row r="12" spans="1:13" x14ac:dyDescent="0.25">
      <c r="A12" s="39"/>
      <c r="B12" s="40"/>
      <c r="C12" s="40"/>
      <c r="D12" s="40"/>
      <c r="E12" s="40"/>
      <c r="F12" s="40"/>
      <c r="G12" s="55" t="s">
        <v>10</v>
      </c>
      <c r="H12" s="56"/>
      <c r="I12" s="56"/>
      <c r="J12" s="56"/>
      <c r="K12" s="56"/>
      <c r="L12" s="29">
        <f>SUM(L11:M11)</f>
        <v>0</v>
      </c>
    </row>
    <row r="13" spans="1:13" x14ac:dyDescent="0.25">
      <c r="A13" s="25">
        <v>5</v>
      </c>
      <c r="B13" s="62" t="s">
        <v>11</v>
      </c>
      <c r="C13" s="63"/>
      <c r="D13" s="63"/>
      <c r="E13" s="63"/>
      <c r="F13" s="63"/>
      <c r="G13" s="39"/>
      <c r="H13" s="40"/>
      <c r="I13" s="40"/>
      <c r="J13" s="40"/>
      <c r="K13" s="40"/>
      <c r="L13" s="40"/>
    </row>
    <row r="14" spans="1:13" x14ac:dyDescent="0.25">
      <c r="A14" s="23">
        <v>2</v>
      </c>
      <c r="B14" s="26" t="s">
        <v>12</v>
      </c>
      <c r="C14" s="53" t="s">
        <v>13</v>
      </c>
      <c r="D14" s="54"/>
      <c r="E14" s="54"/>
      <c r="F14" s="54"/>
      <c r="G14" s="54"/>
      <c r="H14" s="54"/>
      <c r="I14" s="34">
        <v>252</v>
      </c>
      <c r="J14" s="35" t="s">
        <v>8</v>
      </c>
      <c r="K14" s="27"/>
      <c r="L14" s="28">
        <f>ROUND(I14*K14,2)</f>
        <v>0</v>
      </c>
      <c r="M14" s="21" t="s">
        <v>14</v>
      </c>
    </row>
    <row r="15" spans="1:13" x14ac:dyDescent="0.25">
      <c r="A15" s="23">
        <v>3</v>
      </c>
      <c r="B15" s="26" t="s">
        <v>91</v>
      </c>
      <c r="C15" s="53" t="s">
        <v>90</v>
      </c>
      <c r="D15" s="54"/>
      <c r="E15" s="54"/>
      <c r="F15" s="54"/>
      <c r="G15" s="54"/>
      <c r="H15" s="54"/>
      <c r="I15" s="34">
        <v>252</v>
      </c>
      <c r="J15" s="35" t="s">
        <v>8</v>
      </c>
      <c r="K15" s="27"/>
      <c r="L15" s="28">
        <f t="shared" ref="L15:L16" si="0">ROUND(I15*K15,2)</f>
        <v>0</v>
      </c>
      <c r="M15" s="21" t="s">
        <v>15</v>
      </c>
    </row>
    <row r="16" spans="1:13" x14ac:dyDescent="0.25">
      <c r="A16" s="23">
        <v>4</v>
      </c>
      <c r="B16" s="26" t="s">
        <v>83</v>
      </c>
      <c r="C16" s="53" t="s">
        <v>20</v>
      </c>
      <c r="D16" s="54"/>
      <c r="E16" s="54"/>
      <c r="F16" s="54"/>
      <c r="G16" s="54"/>
      <c r="H16" s="54"/>
      <c r="I16" s="34">
        <v>36</v>
      </c>
      <c r="J16" s="35" t="s">
        <v>21</v>
      </c>
      <c r="K16" s="27"/>
      <c r="L16" s="28">
        <f t="shared" si="0"/>
        <v>0</v>
      </c>
      <c r="M16" s="21" t="s">
        <v>22</v>
      </c>
    </row>
    <row r="17" spans="1:13" x14ac:dyDescent="0.25">
      <c r="A17" s="39"/>
      <c r="B17" s="40"/>
      <c r="C17" s="40"/>
      <c r="D17" s="40"/>
      <c r="E17" s="40"/>
      <c r="F17" s="40"/>
      <c r="G17" s="55" t="s">
        <v>17</v>
      </c>
      <c r="H17" s="56"/>
      <c r="I17" s="56"/>
      <c r="J17" s="56"/>
      <c r="K17" s="56"/>
      <c r="L17" s="29">
        <f>SUM(L14:L16)</f>
        <v>0</v>
      </c>
    </row>
    <row r="18" spans="1:13" x14ac:dyDescent="0.25">
      <c r="A18" s="25">
        <v>9</v>
      </c>
      <c r="B18" s="62" t="s">
        <v>18</v>
      </c>
      <c r="C18" s="63"/>
      <c r="D18" s="63"/>
      <c r="E18" s="63"/>
      <c r="F18" s="63"/>
      <c r="G18" s="39"/>
      <c r="H18" s="40"/>
      <c r="I18" s="40"/>
      <c r="J18" s="40"/>
      <c r="K18" s="40"/>
      <c r="L18" s="40"/>
    </row>
    <row r="19" spans="1:13" x14ac:dyDescent="0.25">
      <c r="A19" s="23">
        <v>5</v>
      </c>
      <c r="B19" s="26" t="s">
        <v>76</v>
      </c>
      <c r="C19" s="53" t="s">
        <v>75</v>
      </c>
      <c r="D19" s="54"/>
      <c r="E19" s="54"/>
      <c r="F19" s="54"/>
      <c r="G19" s="54"/>
      <c r="H19" s="54"/>
      <c r="I19" s="27">
        <v>36</v>
      </c>
      <c r="J19" s="35" t="s">
        <v>21</v>
      </c>
      <c r="K19" s="27"/>
      <c r="L19" s="28">
        <f t="shared" ref="L19:L27" si="1">ROUND(I19*K19,2)</f>
        <v>0</v>
      </c>
      <c r="M19" s="21" t="s">
        <v>27</v>
      </c>
    </row>
    <row r="20" spans="1:13" x14ac:dyDescent="0.25">
      <c r="A20" s="23">
        <v>6</v>
      </c>
      <c r="B20" s="26" t="s">
        <v>50</v>
      </c>
      <c r="C20" s="53" t="s">
        <v>49</v>
      </c>
      <c r="D20" s="54"/>
      <c r="E20" s="54"/>
      <c r="F20" s="54"/>
      <c r="G20" s="54"/>
      <c r="H20" s="54"/>
      <c r="I20" s="34">
        <v>36</v>
      </c>
      <c r="J20" s="35" t="s">
        <v>21</v>
      </c>
      <c r="K20" s="27"/>
      <c r="L20" s="28">
        <f t="shared" si="1"/>
        <v>0</v>
      </c>
      <c r="M20" s="21" t="s">
        <v>27</v>
      </c>
    </row>
    <row r="21" spans="1:13" x14ac:dyDescent="0.25">
      <c r="A21" s="23">
        <v>7</v>
      </c>
      <c r="B21" s="26" t="s">
        <v>52</v>
      </c>
      <c r="C21" s="53" t="s">
        <v>51</v>
      </c>
      <c r="D21" s="54"/>
      <c r="E21" s="54"/>
      <c r="F21" s="54"/>
      <c r="G21" s="54"/>
      <c r="H21" s="54"/>
      <c r="I21" s="34">
        <v>36</v>
      </c>
      <c r="J21" s="35" t="s">
        <v>21</v>
      </c>
      <c r="K21" s="27"/>
      <c r="L21" s="28">
        <f t="shared" si="1"/>
        <v>0</v>
      </c>
      <c r="M21" s="21" t="s">
        <v>28</v>
      </c>
    </row>
    <row r="22" spans="1:13" x14ac:dyDescent="0.25">
      <c r="A22" s="23">
        <v>8</v>
      </c>
      <c r="B22" s="26" t="s">
        <v>54</v>
      </c>
      <c r="C22" s="53" t="s">
        <v>53</v>
      </c>
      <c r="D22" s="54"/>
      <c r="E22" s="54"/>
      <c r="F22" s="54"/>
      <c r="G22" s="54"/>
      <c r="H22" s="54"/>
      <c r="I22" s="34">
        <v>252</v>
      </c>
      <c r="J22" s="35" t="s">
        <v>8</v>
      </c>
      <c r="K22" s="27"/>
      <c r="L22" s="28">
        <f t="shared" si="1"/>
        <v>0</v>
      </c>
      <c r="M22" s="21" t="s">
        <v>29</v>
      </c>
    </row>
    <row r="23" spans="1:13" x14ac:dyDescent="0.25">
      <c r="A23" s="23">
        <v>9</v>
      </c>
      <c r="B23" s="26" t="s">
        <v>30</v>
      </c>
      <c r="C23" s="53" t="s">
        <v>31</v>
      </c>
      <c r="D23" s="54"/>
      <c r="E23" s="54"/>
      <c r="F23" s="54"/>
      <c r="G23" s="54"/>
      <c r="H23" s="54"/>
      <c r="I23" s="34">
        <v>23.788799999999998</v>
      </c>
      <c r="J23" s="35" t="s">
        <v>32</v>
      </c>
      <c r="K23" s="27"/>
      <c r="L23" s="28">
        <f t="shared" si="1"/>
        <v>0</v>
      </c>
      <c r="M23" s="21" t="s">
        <v>33</v>
      </c>
    </row>
    <row r="24" spans="1:13" x14ac:dyDescent="0.25">
      <c r="A24" s="23">
        <v>10</v>
      </c>
      <c r="B24" s="26" t="s">
        <v>34</v>
      </c>
      <c r="C24" s="53" t="s">
        <v>35</v>
      </c>
      <c r="D24" s="54"/>
      <c r="E24" s="54"/>
      <c r="F24" s="54"/>
      <c r="G24" s="54"/>
      <c r="H24" s="54"/>
      <c r="I24" s="34">
        <v>547.14239999999995</v>
      </c>
      <c r="J24" s="35" t="s">
        <v>32</v>
      </c>
      <c r="K24" s="27"/>
      <c r="L24" s="28">
        <f t="shared" si="1"/>
        <v>0</v>
      </c>
      <c r="M24" s="21" t="s">
        <v>36</v>
      </c>
    </row>
    <row r="25" spans="1:13" x14ac:dyDescent="0.25">
      <c r="A25" s="23">
        <v>11</v>
      </c>
      <c r="B25" s="26" t="s">
        <v>37</v>
      </c>
      <c r="C25" s="53" t="s">
        <v>55</v>
      </c>
      <c r="D25" s="54"/>
      <c r="E25" s="54"/>
      <c r="F25" s="54"/>
      <c r="G25" s="54"/>
      <c r="H25" s="54"/>
      <c r="I25" s="34">
        <v>23.788799999999998</v>
      </c>
      <c r="J25" s="35" t="s">
        <v>32</v>
      </c>
      <c r="K25" s="27"/>
      <c r="L25" s="28">
        <f t="shared" si="1"/>
        <v>0</v>
      </c>
      <c r="M25" s="21" t="s">
        <v>38</v>
      </c>
    </row>
    <row r="26" spans="1:13" x14ac:dyDescent="0.25">
      <c r="A26" s="23">
        <v>12</v>
      </c>
      <c r="B26" s="26" t="s">
        <v>39</v>
      </c>
      <c r="C26" s="53" t="s">
        <v>40</v>
      </c>
      <c r="D26" s="54"/>
      <c r="E26" s="54"/>
      <c r="F26" s="54"/>
      <c r="G26" s="54"/>
      <c r="H26" s="54"/>
      <c r="I26" s="34">
        <v>29.736000000000001</v>
      </c>
      <c r="J26" s="35" t="s">
        <v>32</v>
      </c>
      <c r="K26" s="27"/>
      <c r="L26" s="28">
        <f t="shared" si="1"/>
        <v>0</v>
      </c>
      <c r="M26" s="21" t="s">
        <v>41</v>
      </c>
    </row>
    <row r="27" spans="1:13" x14ac:dyDescent="0.25">
      <c r="A27" s="23">
        <v>13</v>
      </c>
      <c r="B27" s="26" t="s">
        <v>87</v>
      </c>
      <c r="C27" s="53" t="s">
        <v>86</v>
      </c>
      <c r="D27" s="54"/>
      <c r="E27" s="54"/>
      <c r="F27" s="54"/>
      <c r="G27" s="54"/>
      <c r="H27" s="54"/>
      <c r="I27" s="34">
        <v>1</v>
      </c>
      <c r="J27" s="35" t="s">
        <v>48</v>
      </c>
      <c r="K27" s="27"/>
      <c r="L27" s="28">
        <f t="shared" si="1"/>
        <v>0</v>
      </c>
    </row>
    <row r="28" spans="1:13" x14ac:dyDescent="0.25">
      <c r="A28" s="23">
        <v>14</v>
      </c>
      <c r="B28" s="26" t="s">
        <v>47</v>
      </c>
      <c r="C28" s="53" t="s">
        <v>85</v>
      </c>
      <c r="D28" s="54"/>
      <c r="E28" s="54"/>
      <c r="F28" s="54"/>
      <c r="G28" s="54"/>
      <c r="H28" s="54"/>
      <c r="I28" s="34">
        <v>1</v>
      </c>
      <c r="J28" s="35" t="s">
        <v>48</v>
      </c>
      <c r="K28" s="27"/>
      <c r="L28" s="28">
        <f>ROUND(I28*K28,2)</f>
        <v>0</v>
      </c>
      <c r="M28" s="21" t="s">
        <v>41</v>
      </c>
    </row>
    <row r="29" spans="1:13" x14ac:dyDescent="0.25">
      <c r="A29" s="39"/>
      <c r="B29" s="40"/>
      <c r="C29" s="40"/>
      <c r="D29" s="40"/>
      <c r="E29" s="40"/>
      <c r="F29" s="40"/>
      <c r="G29" s="55" t="s">
        <v>19</v>
      </c>
      <c r="H29" s="56"/>
      <c r="I29" s="56"/>
      <c r="J29" s="56"/>
      <c r="K29" s="56"/>
      <c r="L29" s="29">
        <f>SUM(L19:M28)</f>
        <v>0</v>
      </c>
    </row>
    <row r="30" spans="1:13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3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3" x14ac:dyDescent="0.25">
      <c r="A32" s="47" t="s">
        <v>42</v>
      </c>
      <c r="B32" s="48"/>
      <c r="C32" s="48"/>
      <c r="D32" s="52" t="s">
        <v>43</v>
      </c>
      <c r="E32" s="44"/>
      <c r="F32" s="52" t="s">
        <v>44</v>
      </c>
      <c r="G32" s="44"/>
      <c r="H32" s="50" t="s">
        <v>45</v>
      </c>
      <c r="I32" s="51"/>
      <c r="J32" s="30"/>
      <c r="K32" s="41">
        <f>L29+L17+L12</f>
        <v>0</v>
      </c>
      <c r="L32" s="42"/>
    </row>
    <row r="33" spans="1:12" x14ac:dyDescent="0.25">
      <c r="A33" s="49"/>
      <c r="B33" s="49"/>
      <c r="C33" s="49"/>
      <c r="D33" s="57"/>
      <c r="E33" s="58"/>
      <c r="F33" s="57"/>
      <c r="G33" s="58"/>
      <c r="H33" s="57"/>
      <c r="I33" s="58"/>
      <c r="J33" s="58"/>
      <c r="K33" s="58"/>
      <c r="L33" s="58"/>
    </row>
    <row r="34" spans="1:12" x14ac:dyDescent="0.25">
      <c r="A34" s="49"/>
      <c r="B34" s="49"/>
      <c r="C34" s="49"/>
      <c r="D34" s="43">
        <v>21</v>
      </c>
      <c r="E34" s="44"/>
      <c r="F34" s="41">
        <f>ROUNDUP(K32*0.21,2)</f>
        <v>0</v>
      </c>
      <c r="G34" s="42"/>
      <c r="H34" s="50" t="s">
        <v>46</v>
      </c>
      <c r="I34" s="51"/>
      <c r="J34" s="30"/>
      <c r="K34" s="41">
        <f>K32+F34+F33</f>
        <v>0</v>
      </c>
      <c r="L34" s="42"/>
    </row>
    <row r="35" spans="1:12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x14ac:dyDescent="0.25">
      <c r="A37" s="37"/>
      <c r="B37" s="38"/>
      <c r="C37" s="37"/>
      <c r="D37" s="38"/>
      <c r="E37" s="38"/>
      <c r="F37" s="39"/>
      <c r="G37" s="40"/>
      <c r="H37" s="40"/>
      <c r="I37" s="40"/>
      <c r="J37" s="40"/>
      <c r="K37" s="40"/>
      <c r="L37" s="40"/>
    </row>
    <row r="38" spans="1:12" x14ac:dyDescent="0.25">
      <c r="A38" s="37"/>
      <c r="B38" s="38"/>
      <c r="C38" s="37"/>
      <c r="D38" s="38"/>
      <c r="E38" s="38"/>
      <c r="F38" s="39"/>
      <c r="G38" s="40"/>
      <c r="H38" s="40"/>
      <c r="I38" s="40"/>
      <c r="J38" s="40"/>
      <c r="K38" s="40"/>
      <c r="L38" s="40"/>
    </row>
  </sheetData>
  <mergeCells count="51">
    <mergeCell ref="A35:L35"/>
    <mergeCell ref="A32:C34"/>
    <mergeCell ref="D32:E32"/>
    <mergeCell ref="F32:G32"/>
    <mergeCell ref="H32:I32"/>
    <mergeCell ref="K32:L32"/>
    <mergeCell ref="D33:E33"/>
    <mergeCell ref="F33:G33"/>
    <mergeCell ref="H33:L33"/>
    <mergeCell ref="D34:E34"/>
    <mergeCell ref="F34:G34"/>
    <mergeCell ref="H34:I34"/>
    <mergeCell ref="K34:L34"/>
    <mergeCell ref="C28:H28"/>
    <mergeCell ref="A29:F29"/>
    <mergeCell ref="G29:K29"/>
    <mergeCell ref="A30:L30"/>
    <mergeCell ref="A31:L31"/>
    <mergeCell ref="C26:H26"/>
    <mergeCell ref="C27:H27"/>
    <mergeCell ref="C19:H19"/>
    <mergeCell ref="C20:H20"/>
    <mergeCell ref="C21:H21"/>
    <mergeCell ref="C22:H22"/>
    <mergeCell ref="C23:H23"/>
    <mergeCell ref="A1:L4"/>
    <mergeCell ref="A9:B9"/>
    <mergeCell ref="C9:H9"/>
    <mergeCell ref="B10:F10"/>
    <mergeCell ref="G10:L10"/>
    <mergeCell ref="C11:H11"/>
    <mergeCell ref="A12:F12"/>
    <mergeCell ref="G12:K12"/>
    <mergeCell ref="B13:F13"/>
    <mergeCell ref="G13:L13"/>
    <mergeCell ref="C14:H14"/>
    <mergeCell ref="C15:H15"/>
    <mergeCell ref="A38:B38"/>
    <mergeCell ref="C38:E38"/>
    <mergeCell ref="F38:L38"/>
    <mergeCell ref="A36:L36"/>
    <mergeCell ref="A37:B37"/>
    <mergeCell ref="C37:E37"/>
    <mergeCell ref="F37:L37"/>
    <mergeCell ref="C16:H16"/>
    <mergeCell ref="A17:F17"/>
    <mergeCell ref="G17:K17"/>
    <mergeCell ref="B18:F18"/>
    <mergeCell ref="G18:L18"/>
    <mergeCell ref="C24:H24"/>
    <mergeCell ref="C25:H25"/>
  </mergeCells>
  <pageMargins left="0.19685039370078741" right="0.19685039370078741" top="0.78740157480314965" bottom="0.78740157480314965" header="0.31496062992125984" footer="0.31496062992125984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zoomScale="70" zoomScaleNormal="100" zoomScaleSheetLayoutView="70" workbookViewId="0">
      <selection activeCell="C6" sqref="C6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59" t="s">
        <v>64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3" x14ac:dyDescent="0.25">
      <c r="A2" s="61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3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3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3" x14ac:dyDescent="0.25">
      <c r="A5" s="1" t="s">
        <v>0</v>
      </c>
      <c r="C5" s="1" t="s">
        <v>80</v>
      </c>
    </row>
    <row r="6" spans="1:13" ht="15.75" thickBot="1" x14ac:dyDescent="0.3"/>
    <row r="7" spans="1:13" ht="15.75" thickBot="1" x14ac:dyDescent="0.3">
      <c r="A7" s="64" t="s">
        <v>1</v>
      </c>
      <c r="B7" s="65"/>
      <c r="C7" s="66" t="s">
        <v>2</v>
      </c>
      <c r="D7" s="67"/>
      <c r="E7" s="67"/>
      <c r="F7" s="67"/>
      <c r="G7" s="67"/>
      <c r="H7" s="67"/>
      <c r="I7" s="4" t="s">
        <v>3</v>
      </c>
      <c r="J7" s="15" t="s">
        <v>4</v>
      </c>
      <c r="K7" s="4" t="s">
        <v>5</v>
      </c>
      <c r="L7" s="4" t="s">
        <v>6</v>
      </c>
    </row>
    <row r="8" spans="1:13" x14ac:dyDescent="0.25">
      <c r="A8" s="6"/>
      <c r="B8" s="62" t="s">
        <v>63</v>
      </c>
      <c r="C8" s="63"/>
      <c r="D8" s="63"/>
      <c r="E8" s="63"/>
      <c r="F8" s="63"/>
      <c r="G8" s="39"/>
      <c r="H8" s="40"/>
      <c r="I8" s="40"/>
      <c r="J8" s="40"/>
      <c r="K8" s="40"/>
      <c r="L8" s="40"/>
    </row>
    <row r="9" spans="1:13" x14ac:dyDescent="0.25">
      <c r="A9" s="3">
        <v>1</v>
      </c>
      <c r="B9" s="7"/>
      <c r="C9" s="53" t="s">
        <v>62</v>
      </c>
      <c r="D9" s="54"/>
      <c r="E9" s="54"/>
      <c r="F9" s="54"/>
      <c r="G9" s="54"/>
      <c r="H9" s="54"/>
      <c r="I9" s="8">
        <v>1</v>
      </c>
      <c r="J9" s="14" t="s">
        <v>65</v>
      </c>
      <c r="K9" s="8"/>
      <c r="L9" s="9">
        <f t="shared" ref="L9:L14" si="0">ROUND(I9*K9,2)</f>
        <v>0</v>
      </c>
      <c r="M9" t="s">
        <v>23</v>
      </c>
    </row>
    <row r="10" spans="1:13" x14ac:dyDescent="0.25">
      <c r="A10" s="3">
        <v>2</v>
      </c>
      <c r="B10" s="7"/>
      <c r="C10" s="53" t="s">
        <v>66</v>
      </c>
      <c r="D10" s="54"/>
      <c r="E10" s="54"/>
      <c r="F10" s="54"/>
      <c r="G10" s="54"/>
      <c r="H10" s="54"/>
      <c r="I10" s="8">
        <v>1</v>
      </c>
      <c r="J10" s="14" t="s">
        <v>65</v>
      </c>
      <c r="K10" s="8"/>
      <c r="L10" s="9">
        <f t="shared" si="0"/>
        <v>0</v>
      </c>
      <c r="M10" t="s">
        <v>24</v>
      </c>
    </row>
    <row r="11" spans="1:13" x14ac:dyDescent="0.25">
      <c r="A11" s="3">
        <v>3</v>
      </c>
      <c r="B11" s="7"/>
      <c r="C11" s="53" t="s">
        <v>71</v>
      </c>
      <c r="D11" s="54"/>
      <c r="E11" s="54"/>
      <c r="F11" s="54"/>
      <c r="G11" s="54"/>
      <c r="H11" s="54"/>
      <c r="I11" s="8">
        <v>1</v>
      </c>
      <c r="J11" s="14" t="s">
        <v>65</v>
      </c>
      <c r="K11" s="8"/>
      <c r="L11" s="9">
        <f t="shared" si="0"/>
        <v>0</v>
      </c>
      <c r="M11" t="s">
        <v>25</v>
      </c>
    </row>
    <row r="12" spans="1:13" x14ac:dyDescent="0.25">
      <c r="A12" s="6"/>
      <c r="B12" s="62" t="s">
        <v>67</v>
      </c>
      <c r="C12" s="63"/>
      <c r="D12" s="63"/>
      <c r="E12" s="63"/>
      <c r="F12" s="63"/>
      <c r="G12" s="39"/>
      <c r="H12" s="40"/>
      <c r="I12" s="40"/>
      <c r="J12" s="40"/>
      <c r="K12" s="40"/>
      <c r="L12" s="40"/>
    </row>
    <row r="13" spans="1:13" x14ac:dyDescent="0.25">
      <c r="A13" s="3">
        <v>5</v>
      </c>
      <c r="B13" s="7"/>
      <c r="C13" s="53" t="s">
        <v>68</v>
      </c>
      <c r="D13" s="54"/>
      <c r="E13" s="54"/>
      <c r="F13" s="54"/>
      <c r="G13" s="54"/>
      <c r="H13" s="54"/>
      <c r="I13" s="8">
        <v>1</v>
      </c>
      <c r="J13" s="14" t="s">
        <v>65</v>
      </c>
      <c r="K13" s="8"/>
      <c r="L13" s="9">
        <f t="shared" si="0"/>
        <v>0</v>
      </c>
      <c r="M13" t="s">
        <v>26</v>
      </c>
    </row>
    <row r="14" spans="1:13" x14ac:dyDescent="0.25">
      <c r="A14" s="3">
        <v>6</v>
      </c>
      <c r="B14" s="7"/>
      <c r="C14" s="53" t="s">
        <v>72</v>
      </c>
      <c r="D14" s="54"/>
      <c r="E14" s="54"/>
      <c r="F14" s="54"/>
      <c r="G14" s="54"/>
      <c r="H14" s="54"/>
      <c r="I14" s="8">
        <v>1</v>
      </c>
      <c r="J14" s="14" t="s">
        <v>65</v>
      </c>
      <c r="K14" s="8"/>
      <c r="L14" s="9">
        <f t="shared" si="0"/>
        <v>0</v>
      </c>
    </row>
    <row r="15" spans="1:13" x14ac:dyDescent="0.25">
      <c r="A15" s="39"/>
      <c r="B15" s="40"/>
      <c r="C15" s="40"/>
      <c r="D15" s="40"/>
      <c r="E15" s="40"/>
      <c r="F15" s="40"/>
      <c r="G15" s="55" t="s">
        <v>69</v>
      </c>
      <c r="H15" s="56"/>
      <c r="I15" s="56"/>
      <c r="J15" s="56"/>
      <c r="K15" s="56"/>
      <c r="L15" s="10">
        <f>SUM(L9:M14)</f>
        <v>0</v>
      </c>
    </row>
    <row r="16" spans="1:13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 s="47" t="s">
        <v>42</v>
      </c>
      <c r="B18" s="48"/>
      <c r="C18" s="48"/>
      <c r="D18" s="52" t="s">
        <v>43</v>
      </c>
      <c r="E18" s="44"/>
      <c r="F18" s="52" t="s">
        <v>44</v>
      </c>
      <c r="G18" s="44"/>
      <c r="H18" s="50" t="s">
        <v>45</v>
      </c>
      <c r="I18" s="51"/>
      <c r="J18" s="11"/>
      <c r="K18" s="41">
        <f>L15</f>
        <v>0</v>
      </c>
      <c r="L18" s="42"/>
    </row>
    <row r="19" spans="1:12" x14ac:dyDescent="0.25">
      <c r="A19" s="49"/>
      <c r="B19" s="49"/>
      <c r="C19" s="49"/>
      <c r="D19" s="57"/>
      <c r="E19" s="58"/>
      <c r="F19" s="57"/>
      <c r="G19" s="58"/>
      <c r="H19" s="57"/>
      <c r="I19" s="58"/>
      <c r="J19" s="58"/>
      <c r="K19" s="58"/>
      <c r="L19" s="58"/>
    </row>
    <row r="20" spans="1:12" x14ac:dyDescent="0.25">
      <c r="A20" s="49"/>
      <c r="B20" s="49"/>
      <c r="C20" s="49"/>
      <c r="D20" s="43">
        <v>21</v>
      </c>
      <c r="E20" s="44"/>
      <c r="F20" s="41">
        <f>ROUNDUP(K18*0.21,2)</f>
        <v>0</v>
      </c>
      <c r="G20" s="42"/>
      <c r="H20" s="50" t="s">
        <v>46</v>
      </c>
      <c r="I20" s="51"/>
      <c r="J20" s="11"/>
      <c r="K20" s="41">
        <f>K18+F20+F19</f>
        <v>0</v>
      </c>
      <c r="L20" s="42"/>
    </row>
    <row r="21" spans="1:12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 x14ac:dyDescent="0.25">
      <c r="A23" s="37"/>
      <c r="B23" s="38"/>
      <c r="C23" s="37"/>
      <c r="D23" s="38"/>
      <c r="E23" s="38"/>
      <c r="F23" s="39"/>
      <c r="G23" s="40"/>
      <c r="H23" s="40"/>
      <c r="I23" s="40"/>
      <c r="J23" s="40"/>
      <c r="K23" s="40"/>
      <c r="L23" s="40"/>
    </row>
    <row r="24" spans="1:12" x14ac:dyDescent="0.25">
      <c r="A24" s="37"/>
      <c r="B24" s="38"/>
      <c r="C24" s="37"/>
      <c r="D24" s="38"/>
      <c r="E24" s="38"/>
      <c r="F24" s="39"/>
      <c r="G24" s="40"/>
      <c r="H24" s="40"/>
      <c r="I24" s="40"/>
      <c r="J24" s="40"/>
      <c r="K24" s="40"/>
      <c r="L24" s="40"/>
    </row>
  </sheetData>
  <mergeCells count="36">
    <mergeCell ref="A24:B24"/>
    <mergeCell ref="C24:E24"/>
    <mergeCell ref="F24:L24"/>
    <mergeCell ref="F20:G20"/>
    <mergeCell ref="H20:I20"/>
    <mergeCell ref="K20:L20"/>
    <mergeCell ref="A21:L21"/>
    <mergeCell ref="A22:L22"/>
    <mergeCell ref="A23:B23"/>
    <mergeCell ref="C23:E23"/>
    <mergeCell ref="F23:L23"/>
    <mergeCell ref="A17:L17"/>
    <mergeCell ref="A18:C20"/>
    <mergeCell ref="D18:E18"/>
    <mergeCell ref="F18:G18"/>
    <mergeCell ref="H18:I18"/>
    <mergeCell ref="K18:L18"/>
    <mergeCell ref="D19:E19"/>
    <mergeCell ref="F19:G19"/>
    <mergeCell ref="H19:L19"/>
    <mergeCell ref="D20:E20"/>
    <mergeCell ref="A16:L16"/>
    <mergeCell ref="C11:H11"/>
    <mergeCell ref="C13:H13"/>
    <mergeCell ref="C14:H14"/>
    <mergeCell ref="C9:H9"/>
    <mergeCell ref="C10:H10"/>
    <mergeCell ref="B12:F12"/>
    <mergeCell ref="G12:L12"/>
    <mergeCell ref="A15:F15"/>
    <mergeCell ref="G15:K15"/>
    <mergeCell ref="A1:L4"/>
    <mergeCell ref="A7:B7"/>
    <mergeCell ref="C7:H7"/>
    <mergeCell ref="B8:F8"/>
    <mergeCell ref="G8:L8"/>
  </mergeCells>
  <pageMargins left="0.19685039370078741" right="0.19685039370078741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pavilony A_B</vt:lpstr>
      <vt:lpstr>pavilony F_D</vt:lpstr>
      <vt:lpstr>pavilony A_C_H</vt:lpstr>
      <vt:lpstr>Nestavební náklady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Ing. Petr Baťka</cp:lastModifiedBy>
  <cp:lastPrinted>2019-08-22T10:39:32Z</cp:lastPrinted>
  <dcterms:created xsi:type="dcterms:W3CDTF">2016-03-02T12:32:43Z</dcterms:created>
  <dcterms:modified xsi:type="dcterms:W3CDTF">2019-08-22T10:39:37Z</dcterms:modified>
</cp:coreProperties>
</file>