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vláštní škola Horní Česká - okna\"/>
    </mc:Choice>
  </mc:AlternateContent>
  <xr:revisionPtr revIDLastSave="0" documentId="8_{400EE132-4791-4D28-8C34-B36F1837772A}" xr6:coauthVersionLast="45" xr6:coauthVersionMax="45" xr10:uidLastSave="{00000000-0000-0000-0000-000000000000}"/>
  <bookViews>
    <workbookView xWindow="-28920" yWindow="-9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9_3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2019_33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2019_33 Pol'!$A$1:$X$124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16" i="1" s="1"/>
  <c r="I55" i="1"/>
  <c r="I54" i="1"/>
  <c r="I53" i="1"/>
  <c r="I52" i="1"/>
  <c r="I51" i="1"/>
  <c r="I50" i="1"/>
  <c r="G42" i="1"/>
  <c r="F42" i="1"/>
  <c r="H42" i="1" s="1"/>
  <c r="I42" i="1" s="1"/>
  <c r="G41" i="1"/>
  <c r="H41" i="1" s="1"/>
  <c r="I41" i="1" s="1"/>
  <c r="F41" i="1"/>
  <c r="G39" i="1"/>
  <c r="H39" i="1" s="1"/>
  <c r="I39" i="1" s="1"/>
  <c r="I43" i="1" s="1"/>
  <c r="F39" i="1"/>
  <c r="G123" i="12"/>
  <c r="BA31" i="12"/>
  <c r="BA27" i="12"/>
  <c r="BA13" i="12"/>
  <c r="BA10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6" i="12"/>
  <c r="M16" i="12"/>
  <c r="V16" i="12"/>
  <c r="G17" i="12"/>
  <c r="I17" i="12"/>
  <c r="I16" i="12" s="1"/>
  <c r="K17" i="12"/>
  <c r="K16" i="12" s="1"/>
  <c r="M17" i="12"/>
  <c r="O17" i="12"/>
  <c r="O16" i="12" s="1"/>
  <c r="Q17" i="12"/>
  <c r="Q16" i="12" s="1"/>
  <c r="V17" i="12"/>
  <c r="G21" i="12"/>
  <c r="I21" i="12"/>
  <c r="K21" i="12"/>
  <c r="M21" i="12"/>
  <c r="O21" i="12"/>
  <c r="Q21" i="12"/>
  <c r="V21" i="12"/>
  <c r="G25" i="12"/>
  <c r="V25" i="12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I29" i="12"/>
  <c r="O29" i="12"/>
  <c r="G30" i="12"/>
  <c r="G29" i="12" s="1"/>
  <c r="I30" i="12"/>
  <c r="K30" i="12"/>
  <c r="K29" i="12" s="1"/>
  <c r="M30" i="12"/>
  <c r="M29" i="12" s="1"/>
  <c r="O30" i="12"/>
  <c r="Q30" i="12"/>
  <c r="Q29" i="12" s="1"/>
  <c r="V30" i="12"/>
  <c r="V29" i="12" s="1"/>
  <c r="G33" i="12"/>
  <c r="K33" i="12"/>
  <c r="Q33" i="12"/>
  <c r="V33" i="12"/>
  <c r="G34" i="12"/>
  <c r="I34" i="12"/>
  <c r="I33" i="12" s="1"/>
  <c r="K34" i="12"/>
  <c r="M34" i="12"/>
  <c r="M33" i="12" s="1"/>
  <c r="O34" i="12"/>
  <c r="O33" i="12" s="1"/>
  <c r="Q34" i="12"/>
  <c r="V34" i="12"/>
  <c r="G36" i="12"/>
  <c r="G37" i="12"/>
  <c r="I37" i="12"/>
  <c r="I36" i="12" s="1"/>
  <c r="K37" i="12"/>
  <c r="K36" i="12" s="1"/>
  <c r="M37" i="12"/>
  <c r="O37" i="12"/>
  <c r="Q37" i="12"/>
  <c r="Q36" i="12" s="1"/>
  <c r="V37" i="12"/>
  <c r="G40" i="12"/>
  <c r="M40" i="12" s="1"/>
  <c r="I40" i="12"/>
  <c r="K40" i="12"/>
  <c r="O40" i="12"/>
  <c r="O36" i="12" s="1"/>
  <c r="Q40" i="12"/>
  <c r="V40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V36" i="12" s="1"/>
  <c r="G54" i="12"/>
  <c r="I54" i="12"/>
  <c r="K54" i="12"/>
  <c r="M54" i="12"/>
  <c r="O54" i="12"/>
  <c r="Q54" i="12"/>
  <c r="V54" i="12"/>
  <c r="I58" i="12"/>
  <c r="K58" i="12"/>
  <c r="O58" i="12"/>
  <c r="G59" i="12"/>
  <c r="G58" i="12" s="1"/>
  <c r="I59" i="12"/>
  <c r="K59" i="12"/>
  <c r="M59" i="12"/>
  <c r="M58" i="12" s="1"/>
  <c r="O59" i="12"/>
  <c r="Q59" i="12"/>
  <c r="Q58" i="12" s="1"/>
  <c r="V59" i="12"/>
  <c r="V58" i="12" s="1"/>
  <c r="K61" i="12"/>
  <c r="G62" i="12"/>
  <c r="I62" i="12"/>
  <c r="I61" i="12" s="1"/>
  <c r="K62" i="12"/>
  <c r="M62" i="12"/>
  <c r="O62" i="12"/>
  <c r="O61" i="12" s="1"/>
  <c r="Q62" i="12"/>
  <c r="V62" i="12"/>
  <c r="G64" i="12"/>
  <c r="M64" i="12" s="1"/>
  <c r="I64" i="12"/>
  <c r="K64" i="12"/>
  <c r="O64" i="12"/>
  <c r="Q64" i="12"/>
  <c r="V64" i="12"/>
  <c r="V61" i="12" s="1"/>
  <c r="G67" i="12"/>
  <c r="I67" i="12"/>
  <c r="K67" i="12"/>
  <c r="M67" i="12"/>
  <c r="O67" i="12"/>
  <c r="Q67" i="12"/>
  <c r="Q61" i="12" s="1"/>
  <c r="V67" i="12"/>
  <c r="G69" i="12"/>
  <c r="M69" i="12" s="1"/>
  <c r="I69" i="12"/>
  <c r="K69" i="12"/>
  <c r="O69" i="12"/>
  <c r="Q69" i="12"/>
  <c r="V69" i="12"/>
  <c r="G72" i="12"/>
  <c r="M72" i="12" s="1"/>
  <c r="I72" i="12"/>
  <c r="K72" i="12"/>
  <c r="K71" i="12" s="1"/>
  <c r="O72" i="12"/>
  <c r="O71" i="12" s="1"/>
  <c r="Q72" i="12"/>
  <c r="Q71" i="12" s="1"/>
  <c r="V72" i="12"/>
  <c r="G75" i="12"/>
  <c r="I75" i="12"/>
  <c r="I71" i="12" s="1"/>
  <c r="K75" i="12"/>
  <c r="M75" i="12"/>
  <c r="O75" i="12"/>
  <c r="Q75" i="12"/>
  <c r="V75" i="12"/>
  <c r="G77" i="12"/>
  <c r="G71" i="12" s="1"/>
  <c r="I77" i="12"/>
  <c r="K77" i="12"/>
  <c r="O77" i="12"/>
  <c r="Q77" i="12"/>
  <c r="V77" i="12"/>
  <c r="V71" i="12" s="1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O93" i="12"/>
  <c r="G94" i="12"/>
  <c r="G93" i="12" s="1"/>
  <c r="I94" i="12"/>
  <c r="K94" i="12"/>
  <c r="M94" i="12"/>
  <c r="O94" i="12"/>
  <c r="Q94" i="12"/>
  <c r="Q93" i="12" s="1"/>
  <c r="V94" i="12"/>
  <c r="V93" i="12" s="1"/>
  <c r="G96" i="12"/>
  <c r="M96" i="12" s="1"/>
  <c r="I96" i="12"/>
  <c r="K96" i="12"/>
  <c r="K93" i="12" s="1"/>
  <c r="O96" i="12"/>
  <c r="Q96" i="12"/>
  <c r="V96" i="12"/>
  <c r="G98" i="12"/>
  <c r="I98" i="12"/>
  <c r="I93" i="12" s="1"/>
  <c r="K98" i="12"/>
  <c r="M98" i="12"/>
  <c r="O98" i="12"/>
  <c r="Q98" i="12"/>
  <c r="V98" i="12"/>
  <c r="G100" i="12"/>
  <c r="M100" i="12"/>
  <c r="O100" i="12"/>
  <c r="V100" i="12"/>
  <c r="G101" i="12"/>
  <c r="I101" i="12"/>
  <c r="I100" i="12" s="1"/>
  <c r="K101" i="12"/>
  <c r="K100" i="12" s="1"/>
  <c r="M101" i="12"/>
  <c r="O101" i="12"/>
  <c r="Q101" i="12"/>
  <c r="Q100" i="12" s="1"/>
  <c r="V101" i="12"/>
  <c r="I104" i="12"/>
  <c r="O104" i="12"/>
  <c r="G105" i="12"/>
  <c r="G104" i="12" s="1"/>
  <c r="I105" i="12"/>
  <c r="K105" i="12"/>
  <c r="M105" i="12"/>
  <c r="M104" i="12" s="1"/>
  <c r="O105" i="12"/>
  <c r="Q105" i="12"/>
  <c r="Q104" i="12" s="1"/>
  <c r="V105" i="12"/>
  <c r="V104" i="12" s="1"/>
  <c r="G108" i="12"/>
  <c r="M108" i="12" s="1"/>
  <c r="I108" i="12"/>
  <c r="K108" i="12"/>
  <c r="K104" i="12" s="1"/>
  <c r="O108" i="12"/>
  <c r="Q108" i="12"/>
  <c r="V108" i="12"/>
  <c r="G111" i="12"/>
  <c r="M111" i="12" s="1"/>
  <c r="I111" i="12"/>
  <c r="K111" i="12"/>
  <c r="K110" i="12" s="1"/>
  <c r="O111" i="12"/>
  <c r="Q111" i="12"/>
  <c r="Q110" i="12" s="1"/>
  <c r="V111" i="12"/>
  <c r="V110" i="12" s="1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O110" i="12" s="1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I110" i="12" s="1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O120" i="12"/>
  <c r="G121" i="12"/>
  <c r="I121" i="12"/>
  <c r="K121" i="12"/>
  <c r="K120" i="12" s="1"/>
  <c r="M121" i="12"/>
  <c r="M120" i="12" s="1"/>
  <c r="O121" i="12"/>
  <c r="Q121" i="12"/>
  <c r="Q120" i="12" s="1"/>
  <c r="V121" i="12"/>
  <c r="V120" i="12" s="1"/>
  <c r="AE123" i="12"/>
  <c r="I20" i="1"/>
  <c r="I19" i="1"/>
  <c r="I18" i="1"/>
  <c r="I17" i="1"/>
  <c r="F43" i="1"/>
  <c r="G23" i="1" s="1"/>
  <c r="G43" i="1"/>
  <c r="G25" i="1" s="1"/>
  <c r="A25" i="1" s="1"/>
  <c r="H40" i="1"/>
  <c r="I40" i="1" s="1"/>
  <c r="I64" i="1" l="1"/>
  <c r="J61" i="1" s="1"/>
  <c r="J57" i="1"/>
  <c r="J62" i="1"/>
  <c r="A26" i="1"/>
  <c r="G26" i="1"/>
  <c r="A23" i="1"/>
  <c r="G28" i="1"/>
  <c r="H43" i="1"/>
  <c r="M61" i="12"/>
  <c r="M110" i="12"/>
  <c r="M93" i="12"/>
  <c r="M36" i="12"/>
  <c r="AF123" i="12"/>
  <c r="G110" i="12"/>
  <c r="G61" i="12"/>
  <c r="M77" i="12"/>
  <c r="M71" i="12" s="1"/>
  <c r="J41" i="1"/>
  <c r="J39" i="1"/>
  <c r="J43" i="1" s="1"/>
  <c r="J42" i="1"/>
  <c r="J40" i="1"/>
  <c r="I21" i="1"/>
  <c r="J28" i="1"/>
  <c r="J26" i="1"/>
  <c r="G38" i="1"/>
  <c r="F38" i="1"/>
  <c r="J23" i="1"/>
  <c r="J24" i="1"/>
  <c r="J25" i="1"/>
  <c r="J27" i="1"/>
  <c r="E24" i="1"/>
  <c r="E26" i="1"/>
  <c r="J55" i="1" l="1"/>
  <c r="J52" i="1"/>
  <c r="J50" i="1"/>
  <c r="J51" i="1"/>
  <c r="J59" i="1"/>
  <c r="J60" i="1"/>
  <c r="J56" i="1"/>
  <c r="J63" i="1"/>
  <c r="J58" i="1"/>
  <c r="J53" i="1"/>
  <c r="J54" i="1"/>
  <c r="G24" i="1"/>
  <c r="A27" i="1" s="1"/>
  <c r="A29" i="1" s="1"/>
  <c r="G29" i="1" s="1"/>
  <c r="G27" i="1" s="1"/>
  <c r="A24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8C0C4EE-4D46-4C58-99F3-2FEADB4659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3C8B2C-2A0F-4D5B-AD11-B114B1C9A4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<sst xmlns="http://schemas.openxmlformats.org/spreadsheetml/2006/main" count="680" uniqueCount="290">
  <si>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</si>
  <si>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</si>
  <si>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</si>
  <si>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</si>
  <si>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</si>
  <si>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</si>
  <si>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</si>
  <si>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</si>
  <si>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</si>
  <si>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</si>
  <si>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</si>
  <si>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</si>
  <si>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</si>
  <si>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</si>
  <si>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</si>
  <si>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</si>
  <si>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</si>
  <si>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</si>
  <si>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</si>
  <si>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</si>
  <si>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</si>
  <si>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</si>
  <si>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</si>
  <si>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</si>
  <si>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</si>
  <si>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</si>
  <si>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</si>
  <si>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</si>
  <si>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</si>
  <si>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</si>
  <si>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</si>
  <si>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</si>
  <si>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</si>
  <si>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</si>
  <si>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</si>
  <si>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</si>
  <si>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</si>
  <si>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</si>
  <si>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</si>
  <si>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</si>
  <si>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</si>
  <si>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</si>
  <si>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</si>
  <si>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2019/33</t>
  </si>
  <si>
    <t>MŠ,ZŠ a PrŠ Znojmo, H.Česká 15</t>
  </si>
  <si>
    <t>01</t>
  </si>
  <si>
    <t>Výměna oken</t>
  </si>
  <si>
    <t>Objekt:</t>
  </si>
  <si>
    <t>Rozpočet: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</si>
  <si>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</si>
  <si>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</si>
  <si>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</si>
  <si>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</si>
  <si>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</si>
  <si>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1.11.2019</t>
  </si>
  <si>
    <t>Stavba</t>
  </si>
  <si>
    <t>Stavební objekt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</si>
  <si>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</si>
  <si>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</si>
  <si>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</si>
  <si>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</si>
  <si>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</si>
  <si>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</si>
  <si>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</si>
  <si>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</si>
  <si>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</si>
  <si>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</si>
  <si>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</si>
  <si>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</si>
  <si>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</si>
  <si>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</si>
  <si>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</si>
  <si>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</si>
  <si>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</si>
  <si>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</si>
  <si>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</si>
  <si>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</si>
  <si>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</si>
  <si>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</si>
  <si>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</si>
  <si>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</si>
  <si>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</si>
  <si>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</si>
  <si>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</si>
  <si>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</si>
  <si>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</si>
  <si>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</si>
  <si>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</si>
  <si>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</si>
  <si>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</si>
  <si>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</si>
  <si>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</si>
  <si>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</si>
  <si>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</si>
  <si>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</si>
  <si>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</si>
  <si>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</si>
  <si>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</si>
  <si>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</si>
  <si>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</si>
  <si>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</si>
  <si>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</si>
  <si>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</si>
  <si>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</si>
  <si>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</si>
  <si>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</si>
  <si>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</si>
  <si>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</si>
  <si>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</si>
  <si>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</si>
  <si>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</si>
  <si>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</si>
  <si>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</si>
  <si>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</si>
  <si>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</si>
  <si>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</si>
  <si>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</si>
  <si>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</si>
  <si>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</si>
  <si>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otvorů, předmětů apod. fólií Pe 0,05-0,2 mm</t>
  </si>
  <si>
    <t>m2</t>
  </si>
  <si>
    <t>801-1</t>
  </si>
  <si>
    <t>RTS 19/ II</t>
  </si>
  <si>
    <t>Práce</t>
  </si>
  <si>
    <t>POL1_</t>
  </si>
  <si>
    <t>které se zřizují před úpravami povrchu, a obalení osazených dveřních zárubní před znečištěním při úpravách povrchu nástřikem plastických maltovin včetně pozdějšího odkrytí,</t>
  </si>
  <si>
    <t>SPI</t>
  </si>
  <si>
    <t>2,1*1,9*26+2,1*1,85*14+1,2*1,85*14+0,6*0,85+0,6*1,2*3+0,6*1*2+1,15*2,6</t>
  </si>
  <si>
    <t>VV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</si>
  <si>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</si>
  <si>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</si>
  <si>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</si>
  <si>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</si>
  <si>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Odkaz na mn. položky pořadí 14 : 231,63000</t>
  </si>
  <si>
    <t>pod parapety pruh 20cm : 0,2*(2,1*26+2,1*14+1,2*14+0,6+0,6*3+0,6*2)</t>
  </si>
  <si>
    <t>612409991RT2</t>
  </si>
  <si>
    <t>Začištění omítek kolem oken, dveří a obkladů apod. s použitím suché maltové směsi</t>
  </si>
  <si>
    <t>m</t>
  </si>
  <si>
    <t xml:space="preserve">vnější spára okno-fasáda : </t>
  </si>
  <si>
    <t>ostění : ((2,1+1,9*2)*26+(2,1+1,85*2)*14+(1,2+1,85*2)*14+(0,6+0,85*2)+(0,6+1,2*2)*3+(0,6+1*2)*2)</t>
  </si>
  <si>
    <t>(1,15+2,6*2)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</si>
  <si>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</si>
  <si>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</si>
  <si>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</si>
  <si>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ostění : 0,22*((2,1+1,9*2)*26+(2,1+1,85*2)*14+(1,2+1,85*2)*14+(0,6+0,85*2)+(0,6+1,2*2)*3+(0,6+1*2)*2)</t>
  </si>
  <si>
    <t>0,22*(1,15+2,6*2)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</si>
  <si>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</si>
  <si>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</si>
  <si>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</si>
  <si>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>pod parapety : 0,3*(2,1*26+2,1*14+1,2*14+0,6+0,6*3+0,6*2)</t>
  </si>
  <si>
    <t>648952421RT2</t>
  </si>
  <si>
    <t>Osazení parapetních desek dřevěných včetně dodávky parapetní desky_x000D_
 šířky 300 mm</t>
  </si>
  <si>
    <t>na montážní pěnu, zapravení omítky pod parapetem, těsnění spáry mezi parapetem a rámem okna, dodávka silikonu.</t>
  </si>
  <si>
    <t>parapety : (2,1*26+2,1*14+1,2*14+0,6+0,6*3+0,6*2)</t>
  </si>
  <si>
    <t>941955002R00</t>
  </si>
  <si>
    <t>Lešení lehké pracovní pomocné pomocné, o výšce lešeňové podlahy přes 1,2 do 1,9 m</t>
  </si>
  <si>
    <t>800-3</t>
  </si>
  <si>
    <t>pro výměnu oken : (21*26+2,1*14+1,2*14+0,6+0,6*3+0,6*2+1,15)*1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</si>
  <si>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</si>
  <si>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</si>
  <si>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</si>
  <si>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</si>
  <si>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</si>
  <si>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12*26+12*14+8*14+2*3+2*2</t>
  </si>
  <si>
    <t>968061125R00</t>
  </si>
  <si>
    <t>Vyvěšení nebo zavěšení dřevěných křídel dveří, plochy do 2 m2</t>
  </si>
  <si>
    <t>1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</si>
  <si>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</si>
  <si>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</si>
  <si>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</si>
  <si>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0,6*0,85+0,6*1,2*3+0,6*1*2</t>
  </si>
  <si>
    <t>968062356R00</t>
  </si>
  <si>
    <t>Vybourání dřevěných rámů oken dvojitých nebo zdvojených, plochy do 4 m2</t>
  </si>
  <si>
    <t>2,1*1,9*26+2,1*1,85*14+1,2*1,85*14</t>
  </si>
  <si>
    <t>968062456R00</t>
  </si>
  <si>
    <t>Vybourání dřevěných rámů dveřních zárubní, plochy přes 2 m2</t>
  </si>
  <si>
    <t>1,15*2,6</t>
  </si>
  <si>
    <t>968095001R00</t>
  </si>
  <si>
    <t xml:space="preserve">Vybourání vnitřních parapetů dřevěných, šířky do 25 cm,  </t>
  </si>
  <si>
    <t>2,1*26+2,1*14+1,2*14+0,6+0,6*3+0,6*2</t>
  </si>
  <si>
    <t>978013191R00</t>
  </si>
  <si>
    <t>Otlučení omítek vápenných nebo vápenocementových vnitřních s vyškrabáním spár, s očištěním zdiva stěn, v rozsahu do 100 %</t>
  </si>
  <si>
    <t>ostění : 0,6*((2,1+1,9*2)*26+(2,1+1,85*2)*14+(1,2+1,85*2)*14+(0,6+0,85*2)+(0,6+1,2*2)*3+(0,6+1*2)*2)</t>
  </si>
  <si>
    <t>0,6*(1,15+2,6*2)</t>
  </si>
  <si>
    <t>ostění pod úrovní parapetů : 0,3*(1*2*26+1*2*14+1*2*14+1*2+1*2*3+1*2*2)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</si>
  <si>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</si>
  <si>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</si>
  <si>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</si>
  <si>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</si>
  <si>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</si>
  <si>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</si>
  <si>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767991921R00</t>
  </si>
  <si>
    <t>Opravy ostatní řezání plechu tl. do 2 mm</t>
  </si>
  <si>
    <t>800-767</t>
  </si>
  <si>
    <t>odříznutí stáv. oplech parapetů u okenního rámu : 104,4</t>
  </si>
  <si>
    <t>764410910RV1</t>
  </si>
  <si>
    <t>Pz plechu,rš 100 mm, lišta parapetu + tmelení spáry</t>
  </si>
  <si>
    <t>Vlastní</t>
  </si>
  <si>
    <t>Indiv</t>
  </si>
  <si>
    <t xml:space="preserve">lišta parapetu : </t>
  </si>
  <si>
    <t>(2,1*26+2,1*14+1,2*14+0,6+0,6*3+0,6*2)</t>
  </si>
  <si>
    <t>23153013R</t>
  </si>
  <si>
    <t>tmel bitumenové elastomery; těsnicí, lepicí; pro exteriér; přilnavost k materiálům beton, ocel, dřevo, kovy, zdivo, kámen, břidlice; přísady fungicidní; tepelná odolnost do 110 °C</t>
  </si>
  <si>
    <t>SPCM</t>
  </si>
  <si>
    <t>Specifikace</t>
  </si>
  <si>
    <t>POL3_</t>
  </si>
  <si>
    <t>styk lišta parapetu - stáv. parapet : 20</t>
  </si>
  <si>
    <t>998764202R00</t>
  </si>
  <si>
    <t>Přesun hmot pro konstrukce klempířské v objektech výšky do 12 m</t>
  </si>
  <si>
    <t>800-764</t>
  </si>
  <si>
    <t>50 m vodorovně</t>
  </si>
  <si>
    <t>766711001R00</t>
  </si>
  <si>
    <t xml:space="preserve">Montáž otvorových prvků plastových oken a balkonových dveří,  </t>
  </si>
  <si>
    <t>800-766</t>
  </si>
  <si>
    <t>(2,1*2+1,9*2)*26+(2,1*2+1,85*2)*14+(1,2*2+1,85*2)*14</t>
  </si>
  <si>
    <t>(0,6*2+0,85*2)+(0,6*2+1,2*2)*3+(0,6*2+1*2)*2</t>
  </si>
  <si>
    <t>766711021R00</t>
  </si>
  <si>
    <t xml:space="preserve">Montáž otvorových prvků plastových vstupních dveří,  </t>
  </si>
  <si>
    <t>1,15*2+2,6*2</t>
  </si>
  <si>
    <t>766-100</t>
  </si>
  <si>
    <t>Okno dřevěné 210x190cm, specifikace viz PD</t>
  </si>
  <si>
    <t>1 : 26</t>
  </si>
  <si>
    <t>766-101</t>
  </si>
  <si>
    <t>Okno dřevěné 210x185cm, specifikace viz PD</t>
  </si>
  <si>
    <t>2 : 14</t>
  </si>
  <si>
    <t>766-102</t>
  </si>
  <si>
    <t>Okno dřevěné 120x185cm, specifikace viz PD</t>
  </si>
  <si>
    <t>3 : 14</t>
  </si>
  <si>
    <t>766-103</t>
  </si>
  <si>
    <t>Okno dřevěné 60x85cm, specifikace viz PD</t>
  </si>
  <si>
    <t>4 : 1</t>
  </si>
  <si>
    <t>766-104</t>
  </si>
  <si>
    <t>Okno dřevěné 60x120cm, specifikace viz PD</t>
  </si>
  <si>
    <t>5 : 3</t>
  </si>
  <si>
    <t>766-106</t>
  </si>
  <si>
    <t>Okno dřevěné 60x100cm, specifikace viz PD</t>
  </si>
  <si>
    <t>6 : 2</t>
  </si>
  <si>
    <t>766-107</t>
  </si>
  <si>
    <t>Dveře vchodové dřevěné 115x260cm, specifikace viz PD</t>
  </si>
  <si>
    <t>1/P : 1</t>
  </si>
  <si>
    <t>998766202R00</t>
  </si>
  <si>
    <t>Přesun hmot pro konstrukce truhlářské v objektech výšky do 12 m</t>
  </si>
  <si>
    <t>767662110R00</t>
  </si>
  <si>
    <t>Montáž mříží pevných - šroubováním</t>
  </si>
  <si>
    <t>dočasná demontáž mříží oken : (1,2*0,9*2+0,6*1,2*3)</t>
  </si>
  <si>
    <t>767996801R00</t>
  </si>
  <si>
    <t>Demontáž ostatních doplňků staveb atypických konstrukcí_x000D_
 o hmotnosti přes 20 do 50 kg</t>
  </si>
  <si>
    <t>kg</t>
  </si>
  <si>
    <t>dočasná demontáž mříží oken : 10,5*(1,2*0,9*2+0,6*1,2*3)</t>
  </si>
  <si>
    <t>998767202R00</t>
  </si>
  <si>
    <t>Přesun hmot pro kovové stavební doplňk. konstrukce v objektech výšky do 12 m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</si>
  <si>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</si>
  <si>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</si>
  <si>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</si>
  <si>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</si>
  <si>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 xml:space="preserve"> mříže oken : 2*(1,2*0,9*2+0,6*1,2*3)</t>
  </si>
  <si>
    <t>784161101R00</t>
  </si>
  <si>
    <t>Příprava povrchu Penetrace (napouštění) podkladu akrylát, jednonásobná</t>
  </si>
  <si>
    <t>800-784</t>
  </si>
  <si>
    <t>pod parapety - celá výška : 1*(2,1*26+2,1*14+1,2*14+0,6+0,6*3+0,6*2)</t>
  </si>
  <si>
    <t>784165222R00</t>
  </si>
  <si>
    <t>Malby z malířských směsí disperzních,  , barevné, dvojnásobné</t>
  </si>
  <si>
    <t>Odkaz na mn. položky pořadí 34 : 336,03000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</si>
  <si>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</si>
  <si>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</si>
  <si>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</si>
  <si>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</si>
  <si>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</si>
  <si>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</si>
  <si>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</si>
  <si>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</si>
  <si>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</si>
  <si>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</si>
  <si>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</si>
  <si>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</si>
  <si>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</si>
  <si>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</si>
  <si>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</si>
  <si>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</si>
  <si>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</si>
  <si>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</si>
  <si>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</si>
  <si>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dřevo+sklo</t>
  </si>
  <si>
    <t>005121 R</t>
  </si>
  <si>
    <t>Zařízení staveniště</t>
  </si>
  <si>
    <t>Soubor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</si>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</sst>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8ItyWyQMD4E1phcrZFS/+aKlBQnoYATdpozA9p5AD/nsuiRfgHU60CdHGCFEPxhh5TFG+a7yqfHWjn3Cn3hKA==" saltValue="r6GkLDY2azz+dBq1xkFBq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717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SUMIF(F50:F63,A16,I50:I63)+SUMIF(F50:F63,"PSU",I50:I63)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SUMIF(F50:F63,A17,I50:I63)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SUMIF(F50:F63,A18,I50:I63)</f>
        <v>0</v>
      </c>
      <c r="J18" s="85"/>
    </row>
    <row r="19" spans="1:10" ht="23.25" customHeight="1" x14ac:dyDescent="0.2">
      <c r="A19" s="198" t="s">
        <v>89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SUMIF(F50:F63,A19,I50:I63)</f>
        <v>0</v>
      </c>
      <c r="J19" s="85"/>
    </row>
    <row r="20" spans="1:10" ht="23.25" customHeight="1" x14ac:dyDescent="0.2">
      <c r="A20" s="198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SUMIF(F50:F63,A20,I50:I63)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54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55</v>
      </c>
      <c r="C39" s="150"/>
      <c r="D39" s="150"/>
      <c r="E39" s="150"/>
      <c r="F39" s="151">
        <f>'01 2019_33 Pol'!AE123</f>
        <v>0</v>
      </c>
      <c r="G39" s="152">
        <f>'01 2019_33 Pol'!AF123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56</v>
      </c>
      <c r="D40" s="156"/>
      <c r="E40" s="156"/>
      <c r="F40" s="157"/>
      <c r="G40" s="158"/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'01 2019_33 Pol'!AE123</f>
        <v>0</v>
      </c>
      <c r="G41" s="158">
        <f>'01 2019_33 Pol'!AF123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'01 2019_33 Pol'!AE123</f>
        <v>0</v>
      </c>
      <c r="G42" s="153">
        <f>'01 2019_33 Pol'!AF123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57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59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60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61</v>
      </c>
      <c r="C50" s="187" t="s">
        <v>62</v>
      </c>
      <c r="D50" s="188"/>
      <c r="E50" s="188"/>
      <c r="F50" s="194" t="s">
        <v>24</v>
      </c>
      <c r="G50" s="195"/>
      <c r="H50" s="195"/>
      <c r="I50" s="195">
        <f>'01 2019_33 Pol'!G8</f>
        <v>0</v>
      </c>
      <c r="J50" s="192" t="str">
        <f>IF(I64=0,"",I50/I64*100)</f>
        <v/>
      </c>
    </row>
    <row r="51" spans="1:10" ht="36.75" customHeight="1" x14ac:dyDescent="0.2">
      <c r="A51" s="181"/>
      <c r="B51" s="186" t="s">
        <v>63</v>
      </c>
      <c r="C51" s="187" t="s">
        <v>64</v>
      </c>
      <c r="D51" s="188"/>
      <c r="E51" s="188"/>
      <c r="F51" s="194" t="s">
        <v>24</v>
      </c>
      <c r="G51" s="195"/>
      <c r="H51" s="195"/>
      <c r="I51" s="195">
        <f>'01 2019_33 Pol'!G16</f>
        <v>0</v>
      </c>
      <c r="J51" s="192" t="str">
        <f>IF(I64=0,"",I51/I64*100)</f>
        <v/>
      </c>
    </row>
    <row r="52" spans="1:10" ht="36.75" customHeight="1" x14ac:dyDescent="0.2">
      <c r="A52" s="181"/>
      <c r="B52" s="186" t="s">
        <v>65</v>
      </c>
      <c r="C52" s="187" t="s">
        <v>66</v>
      </c>
      <c r="D52" s="188"/>
      <c r="E52" s="188"/>
      <c r="F52" s="194" t="s">
        <v>24</v>
      </c>
      <c r="G52" s="195"/>
      <c r="H52" s="195"/>
      <c r="I52" s="195">
        <f>'01 2019_33 Pol'!G25</f>
        <v>0</v>
      </c>
      <c r="J52" s="192" t="str">
        <f>IF(I64=0,"",I52/I64*100)</f>
        <v/>
      </c>
    </row>
    <row r="53" spans="1:10" ht="36.75" customHeight="1" x14ac:dyDescent="0.2">
      <c r="A53" s="181"/>
      <c r="B53" s="186" t="s">
        <v>67</v>
      </c>
      <c r="C53" s="187" t="s">
        <v>68</v>
      </c>
      <c r="D53" s="188"/>
      <c r="E53" s="188"/>
      <c r="F53" s="194" t="s">
        <v>24</v>
      </c>
      <c r="G53" s="195"/>
      <c r="H53" s="195"/>
      <c r="I53" s="195">
        <f>'01 2019_33 Pol'!G29</f>
        <v>0</v>
      </c>
      <c r="J53" s="192" t="str">
        <f>IF(I64=0,"",I53/I64*100)</f>
        <v/>
      </c>
    </row>
    <row r="54" spans="1:10" ht="36.75" customHeight="1" x14ac:dyDescent="0.2">
      <c r="A54" s="181"/>
      <c r="B54" s="186" t="s">
        <v>69</v>
      </c>
      <c r="C54" s="187" t="s">
        <v>70</v>
      </c>
      <c r="D54" s="188"/>
      <c r="E54" s="188"/>
      <c r="F54" s="194" t="s">
        <v>24</v>
      </c>
      <c r="G54" s="195"/>
      <c r="H54" s="195"/>
      <c r="I54" s="195">
        <f>'01 2019_33 Pol'!G33</f>
        <v>0</v>
      </c>
      <c r="J54" s="192" t="str">
        <f>IF(I64=0,"",I54/I64*100)</f>
        <v/>
      </c>
    </row>
    <row r="55" spans="1:10" ht="36.75" customHeight="1" x14ac:dyDescent="0.2">
      <c r="A55" s="181"/>
      <c r="B55" s="186" t="s">
        <v>71</v>
      </c>
      <c r="C55" s="187" t="s">
        <v>72</v>
      </c>
      <c r="D55" s="188"/>
      <c r="E55" s="188"/>
      <c r="F55" s="194" t="s">
        <v>24</v>
      </c>
      <c r="G55" s="195"/>
      <c r="H55" s="195"/>
      <c r="I55" s="195">
        <f>'01 2019_33 Pol'!G36</f>
        <v>0</v>
      </c>
      <c r="J55" s="192" t="str">
        <f>IF(I64=0,"",I55/I64*100)</f>
        <v/>
      </c>
    </row>
    <row r="56" spans="1:10" ht="36.75" customHeight="1" x14ac:dyDescent="0.2">
      <c r="A56" s="181"/>
      <c r="B56" s="186" t="s">
        <v>73</v>
      </c>
      <c r="C56" s="187" t="s">
        <v>74</v>
      </c>
      <c r="D56" s="188"/>
      <c r="E56" s="188"/>
      <c r="F56" s="194" t="s">
        <v>24</v>
      </c>
      <c r="G56" s="195"/>
      <c r="H56" s="195"/>
      <c r="I56" s="195">
        <f>'01 2019_33 Pol'!G58</f>
        <v>0</v>
      </c>
      <c r="J56" s="192" t="str">
        <f>IF(I64=0,"",I56/I64*100)</f>
        <v/>
      </c>
    </row>
    <row r="57" spans="1:10" ht="36.75" customHeight="1" x14ac:dyDescent="0.2">
      <c r="A57" s="181"/>
      <c r="B57" s="186" t="s">
        <v>75</v>
      </c>
      <c r="C57" s="187" t="s">
        <v>76</v>
      </c>
      <c r="D57" s="188"/>
      <c r="E57" s="188"/>
      <c r="F57" s="194" t="s">
        <v>25</v>
      </c>
      <c r="G57" s="195"/>
      <c r="H57" s="195"/>
      <c r="I57" s="195">
        <f>'01 2019_33 Pol'!G61</f>
        <v>0</v>
      </c>
      <c r="J57" s="192" t="str">
        <f>IF(I64=0,"",I57/I64*100)</f>
        <v/>
      </c>
    </row>
    <row r="58" spans="1:10" ht="36.75" customHeight="1" x14ac:dyDescent="0.2">
      <c r="A58" s="181"/>
      <c r="B58" s="186" t="s">
        <v>77</v>
      </c>
      <c r="C58" s="187" t="s">
        <v>78</v>
      </c>
      <c r="D58" s="188"/>
      <c r="E58" s="188"/>
      <c r="F58" s="194" t="s">
        <v>25</v>
      </c>
      <c r="G58" s="195"/>
      <c r="H58" s="195"/>
      <c r="I58" s="195">
        <f>'01 2019_33 Pol'!G71</f>
        <v>0</v>
      </c>
      <c r="J58" s="192" t="str">
        <f>IF(I64=0,"",I58/I64*100)</f>
        <v/>
      </c>
    </row>
    <row r="59" spans="1:10" ht="36.75" customHeight="1" x14ac:dyDescent="0.2">
      <c r="A59" s="181"/>
      <c r="B59" s="186" t="s">
        <v>79</v>
      </c>
      <c r="C59" s="187" t="s">
        <v>80</v>
      </c>
      <c r="D59" s="188"/>
      <c r="E59" s="188"/>
      <c r="F59" s="194" t="s">
        <v>25</v>
      </c>
      <c r="G59" s="195"/>
      <c r="H59" s="195"/>
      <c r="I59" s="195">
        <f>'01 2019_33 Pol'!G93</f>
        <v>0</v>
      </c>
      <c r="J59" s="192" t="str">
        <f>IF(I64=0,"",I59/I64*100)</f>
        <v/>
      </c>
    </row>
    <row r="60" spans="1:10" ht="36.75" customHeight="1" x14ac:dyDescent="0.2">
      <c r="A60" s="181"/>
      <c r="B60" s="186" t="s">
        <v>81</v>
      </c>
      <c r="C60" s="187" t="s">
        <v>82</v>
      </c>
      <c r="D60" s="188"/>
      <c r="E60" s="188"/>
      <c r="F60" s="194" t="s">
        <v>25</v>
      </c>
      <c r="G60" s="195"/>
      <c r="H60" s="195"/>
      <c r="I60" s="195">
        <f>'01 2019_33 Pol'!G100</f>
        <v>0</v>
      </c>
      <c r="J60" s="192" t="str">
        <f>IF(I64=0,"",I60/I64*100)</f>
        <v/>
      </c>
    </row>
    <row r="61" spans="1:10" ht="36.75" customHeight="1" x14ac:dyDescent="0.2">
      <c r="A61" s="181"/>
      <c r="B61" s="186" t="s">
        <v>83</v>
      </c>
      <c r="C61" s="187" t="s">
        <v>84</v>
      </c>
      <c r="D61" s="188"/>
      <c r="E61" s="188"/>
      <c r="F61" s="194" t="s">
        <v>25</v>
      </c>
      <c r="G61" s="195"/>
      <c r="H61" s="195"/>
      <c r="I61" s="195">
        <f>'01 2019_33 Pol'!G104</f>
        <v>0</v>
      </c>
      <c r="J61" s="192" t="str">
        <f>IF(I64=0,"",I61/I64*100)</f>
        <v/>
      </c>
    </row>
    <row r="62" spans="1:10" ht="36.75" customHeight="1" x14ac:dyDescent="0.2">
      <c r="A62" s="181"/>
      <c r="B62" s="186" t="s">
        <v>85</v>
      </c>
      <c r="C62" s="187" t="s">
        <v>86</v>
      </c>
      <c r="D62" s="188"/>
      <c r="E62" s="188"/>
      <c r="F62" s="194" t="s">
        <v>87</v>
      </c>
      <c r="G62" s="195"/>
      <c r="H62" s="195"/>
      <c r="I62" s="195">
        <f>'01 2019_33 Pol'!G110</f>
        <v>0</v>
      </c>
      <c r="J62" s="192" t="str">
        <f>IF(I64=0,"",I62/I64*100)</f>
        <v/>
      </c>
    </row>
    <row r="63" spans="1:10" ht="36.75" customHeight="1" x14ac:dyDescent="0.2">
      <c r="A63" s="181"/>
      <c r="B63" s="186" t="s">
        <v>88</v>
      </c>
      <c r="C63" s="187" t="s">
        <v>28</v>
      </c>
      <c r="D63" s="188"/>
      <c r="E63" s="188"/>
      <c r="F63" s="194" t="s">
        <v>88</v>
      </c>
      <c r="G63" s="195"/>
      <c r="H63" s="195"/>
      <c r="I63" s="195">
        <f>'01 2019_33 Pol'!G120</f>
        <v>0</v>
      </c>
      <c r="J63" s="192" t="str">
        <f>IF(I64=0,"",I63/I64*100)</f>
        <v/>
      </c>
    </row>
    <row r="64" spans="1:10" ht="25.5" customHeight="1" x14ac:dyDescent="0.2">
      <c r="A64" s="182"/>
      <c r="B64" s="189" t="s">
        <v>1</v>
      </c>
      <c r="C64" s="190"/>
      <c r="D64" s="191"/>
      <c r="E64" s="191"/>
      <c r="F64" s="196"/>
      <c r="G64" s="197"/>
      <c r="H64" s="197"/>
      <c r="I64" s="197">
        <f>SUM(I50:I63)</f>
        <v>0</v>
      </c>
      <c r="J64" s="193">
        <f>SUM(J50:J63)</f>
        <v>0</v>
      </c>
    </row>
    <row r="65" spans="6:10" x14ac:dyDescent="0.2">
      <c r="F65" s="137"/>
      <c r="G65" s="137"/>
      <c r="H65" s="137"/>
      <c r="I65" s="137"/>
      <c r="J65" s="138"/>
    </row>
    <row r="66" spans="6:10" x14ac:dyDescent="0.2">
      <c r="F66" s="137"/>
      <c r="G66" s="137"/>
      <c r="H66" s="137"/>
      <c r="I66" s="137"/>
      <c r="J66" s="138"/>
    </row>
    <row r="67" spans="6:10" x14ac:dyDescent="0.2">
      <c r="F67" s="137"/>
      <c r="G67" s="137"/>
      <c r="H67" s="137"/>
      <c r="I67" s="137"/>
      <c r="J67" s="138"/>
    </row>
  </sheetData>
  <sheetProtection algorithmName="SHA-512" hashValue="6lADKZ4VepVF5tVwmjaz5U0VsBNWR8PeVbIhS6rGStmKF9UBEDYr9kHR3WrG7VHK3n46YiFdxG7ZOE43FvDxNA==" saltValue="582giwrniElLKxYAPU4O6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F4tYWep/QKHI40I7jMLZxbXnpGhpeF78odkcRh6n+NZknB2SwkZDWe9n8Qye4V4Y9PwprM2Gax6+vefD4FdyBg==" saltValue="uqdylnwkgxR6hBMwmC9nW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5BE7-6B30-4A63-84B1-D85643AC21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90</v>
      </c>
      <c r="B1" s="199"/>
      <c r="C1" s="199"/>
      <c r="D1" s="199"/>
      <c r="E1" s="199"/>
      <c r="F1" s="199"/>
      <c r="G1" s="199"/>
      <c r="AG1" t="s">
        <v>91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92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92</v>
      </c>
      <c r="AG3" t="s">
        <v>93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 x14ac:dyDescent="0.2">
      <c r="D5" s="10"/>
    </row>
    <row r="6" spans="1:60" ht="38.25" x14ac:dyDescent="0.2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29</v>
      </c>
      <c r="H6" s="213" t="s">
        <v>30</v>
      </c>
      <c r="I6" s="213" t="s">
        <v>101</v>
      </c>
      <c r="J6" s="213" t="s">
        <v>31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9" t="s">
        <v>116</v>
      </c>
      <c r="B8" s="230" t="s">
        <v>61</v>
      </c>
      <c r="C8" s="254" t="s">
        <v>62</v>
      </c>
      <c r="D8" s="231"/>
      <c r="E8" s="232"/>
      <c r="F8" s="233"/>
      <c r="G8" s="233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3"/>
      <c r="O8" s="233">
        <f>SUM(O9:O15)</f>
        <v>8.83</v>
      </c>
      <c r="P8" s="233"/>
      <c r="Q8" s="233">
        <f>SUM(Q9:Q15)</f>
        <v>0</v>
      </c>
      <c r="R8" s="233"/>
      <c r="S8" s="233"/>
      <c r="T8" s="234"/>
      <c r="U8" s="228"/>
      <c r="V8" s="228">
        <f>SUM(V9:V15)</f>
        <v>314.3</v>
      </c>
      <c r="W8" s="228"/>
      <c r="X8" s="228"/>
      <c r="AG8" t="s">
        <v>117</v>
      </c>
    </row>
    <row r="9" spans="1:60" outlineLevel="1" x14ac:dyDescent="0.2">
      <c r="A9" s="235">
        <v>1</v>
      </c>
      <c r="B9" s="236" t="s">
        <v>118</v>
      </c>
      <c r="C9" s="255" t="s">
        <v>119</v>
      </c>
      <c r="D9" s="237" t="s">
        <v>120</v>
      </c>
      <c r="E9" s="238">
        <v>196.07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4.0000000000000003E-5</v>
      </c>
      <c r="O9" s="240">
        <f>ROUND(E9*N9,2)</f>
        <v>0.01</v>
      </c>
      <c r="P9" s="240">
        <v>0</v>
      </c>
      <c r="Q9" s="240">
        <f>ROUND(E9*P9,2)</f>
        <v>0</v>
      </c>
      <c r="R9" s="240" t="s">
        <v>121</v>
      </c>
      <c r="S9" s="240" t="s">
        <v>122</v>
      </c>
      <c r="T9" s="241" t="s">
        <v>122</v>
      </c>
      <c r="U9" s="224">
        <v>7.8E-2</v>
      </c>
      <c r="V9" s="224">
        <f>ROUND(E9*U9,2)</f>
        <v>15.29</v>
      </c>
      <c r="W9" s="224"/>
      <c r="X9" s="224" t="s">
        <v>123</v>
      </c>
      <c r="Y9" s="214"/>
      <c r="Z9" s="214"/>
      <c r="AA9" s="214"/>
      <c r="AB9" s="214"/>
      <c r="AC9" s="214"/>
      <c r="AD9" s="214"/>
      <c r="AE9" s="214"/>
      <c r="AF9" s="214"/>
      <c r="AG9" s="214" t="s">
        <v>124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6" t="s">
        <v>125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které se zřizují před úpravami povrchu, a obalení osazených dveřních zárubní před znečištěním při úpravách povrchu nástřikem plastických maltovin včetně pozdějšího odkrytí,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57" t="s">
        <v>127</v>
      </c>
      <c r="D11" s="226"/>
      <c r="E11" s="227">
        <v>196.07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128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5">
        <v>2</v>
      </c>
      <c r="B12" s="236" t="s">
        <v>129</v>
      </c>
      <c r="C12" s="255" t="s">
        <v>130</v>
      </c>
      <c r="D12" s="237" t="s">
        <v>120</v>
      </c>
      <c r="E12" s="238">
        <v>252.51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3.4909999999999997E-2</v>
      </c>
      <c r="O12" s="240">
        <f>ROUND(E12*N12,2)</f>
        <v>8.82</v>
      </c>
      <c r="P12" s="240">
        <v>0</v>
      </c>
      <c r="Q12" s="240">
        <f>ROUND(E12*P12,2)</f>
        <v>0</v>
      </c>
      <c r="R12" s="240" t="s">
        <v>131</v>
      </c>
      <c r="S12" s="240" t="s">
        <v>122</v>
      </c>
      <c r="T12" s="241" t="s">
        <v>122</v>
      </c>
      <c r="U12" s="224">
        <v>1.1841699999999999</v>
      </c>
      <c r="V12" s="224">
        <f>ROUND(E12*U12,2)</f>
        <v>299.01</v>
      </c>
      <c r="W12" s="224"/>
      <c r="X12" s="224" t="s">
        <v>123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124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56" t="s">
        <v>132</v>
      </c>
      <c r="D13" s="243"/>
      <c r="E13" s="243"/>
      <c r="F13" s="243"/>
      <c r="G13" s="24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126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42" t="str">
        <f>C13</f>
        <v>okenního nebo dveřního, z pomocného pracovního lešení o výšce podlahy do 1900 mm a pro zatížení do 1,5 kPa,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57" t="s">
        <v>133</v>
      </c>
      <c r="D14" s="226"/>
      <c r="E14" s="227">
        <v>231.63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128</v>
      </c>
      <c r="AH14" s="214">
        <v>5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57" t="s">
        <v>134</v>
      </c>
      <c r="D15" s="226"/>
      <c r="E15" s="227">
        <v>20.88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128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29" t="s">
        <v>116</v>
      </c>
      <c r="B16" s="230" t="s">
        <v>63</v>
      </c>
      <c r="C16" s="254" t="s">
        <v>64</v>
      </c>
      <c r="D16" s="231"/>
      <c r="E16" s="232"/>
      <c r="F16" s="233"/>
      <c r="G16" s="233">
        <f>SUMIF(AG17:AG24,"&lt;&gt;NOR",G17:G24)</f>
        <v>0</v>
      </c>
      <c r="H16" s="233"/>
      <c r="I16" s="233">
        <f>SUM(I17:I24)</f>
        <v>0</v>
      </c>
      <c r="J16" s="233"/>
      <c r="K16" s="233">
        <f>SUM(K17:K24)</f>
        <v>0</v>
      </c>
      <c r="L16" s="233"/>
      <c r="M16" s="233">
        <f>SUM(M17:M24)</f>
        <v>0</v>
      </c>
      <c r="N16" s="233"/>
      <c r="O16" s="233">
        <f>SUM(O17:O24)</f>
        <v>0.83000000000000007</v>
      </c>
      <c r="P16" s="233"/>
      <c r="Q16" s="233">
        <f>SUM(Q17:Q24)</f>
        <v>0</v>
      </c>
      <c r="R16" s="233"/>
      <c r="S16" s="233"/>
      <c r="T16" s="234"/>
      <c r="U16" s="228"/>
      <c r="V16" s="228">
        <f>SUM(V17:V24)</f>
        <v>75.19</v>
      </c>
      <c r="W16" s="228"/>
      <c r="X16" s="228"/>
      <c r="AG16" t="s">
        <v>117</v>
      </c>
    </row>
    <row r="17" spans="1:60" outlineLevel="1" x14ac:dyDescent="0.2">
      <c r="A17" s="235">
        <v>3</v>
      </c>
      <c r="B17" s="236" t="s">
        <v>135</v>
      </c>
      <c r="C17" s="255" t="s">
        <v>136</v>
      </c>
      <c r="D17" s="237" t="s">
        <v>137</v>
      </c>
      <c r="E17" s="238">
        <v>326.05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2.3800000000000002E-3</v>
      </c>
      <c r="O17" s="240">
        <f>ROUND(E17*N17,2)</f>
        <v>0.78</v>
      </c>
      <c r="P17" s="240">
        <v>0</v>
      </c>
      <c r="Q17" s="240">
        <f>ROUND(E17*P17,2)</f>
        <v>0</v>
      </c>
      <c r="R17" s="240" t="s">
        <v>131</v>
      </c>
      <c r="S17" s="240" t="s">
        <v>122</v>
      </c>
      <c r="T17" s="241" t="s">
        <v>122</v>
      </c>
      <c r="U17" s="224">
        <v>0.18</v>
      </c>
      <c r="V17" s="224">
        <f>ROUND(E17*U17,2)</f>
        <v>58.69</v>
      </c>
      <c r="W17" s="224"/>
      <c r="X17" s="224" t="s">
        <v>123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124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7" t="s">
        <v>138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128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33.75" outlineLevel="1" x14ac:dyDescent="0.2">
      <c r="A19" s="221"/>
      <c r="B19" s="222"/>
      <c r="C19" s="257" t="s">
        <v>139</v>
      </c>
      <c r="D19" s="226"/>
      <c r="E19" s="227">
        <v>319.7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128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21"/>
      <c r="B20" s="222"/>
      <c r="C20" s="257" t="s">
        <v>140</v>
      </c>
      <c r="D20" s="226"/>
      <c r="E20" s="227">
        <v>6.35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128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35">
        <v>4</v>
      </c>
      <c r="B21" s="236" t="s">
        <v>141</v>
      </c>
      <c r="C21" s="255" t="s">
        <v>142</v>
      </c>
      <c r="D21" s="237" t="s">
        <v>120</v>
      </c>
      <c r="E21" s="238">
        <v>71.730999999999995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7.6000000000000004E-4</v>
      </c>
      <c r="O21" s="240">
        <f>ROUND(E21*N21,2)</f>
        <v>0.05</v>
      </c>
      <c r="P21" s="240">
        <v>0</v>
      </c>
      <c r="Q21" s="240">
        <f>ROUND(E21*P21,2)</f>
        <v>0</v>
      </c>
      <c r="R21" s="240" t="s">
        <v>121</v>
      </c>
      <c r="S21" s="240" t="s">
        <v>122</v>
      </c>
      <c r="T21" s="241" t="s">
        <v>122</v>
      </c>
      <c r="U21" s="224">
        <v>0.23</v>
      </c>
      <c r="V21" s="224">
        <f>ROUND(E21*U21,2)</f>
        <v>16.5</v>
      </c>
      <c r="W21" s="224"/>
      <c r="X21" s="224" t="s">
        <v>123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124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56" t="s">
        <v>143</v>
      </c>
      <c r="D22" s="243"/>
      <c r="E22" s="243"/>
      <c r="F22" s="243"/>
      <c r="G22" s="243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126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3.75" outlineLevel="1" x14ac:dyDescent="0.2">
      <c r="A23" s="221"/>
      <c r="B23" s="222"/>
      <c r="C23" s="257" t="s">
        <v>144</v>
      </c>
      <c r="D23" s="226"/>
      <c r="E23" s="227">
        <v>70.334000000000003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128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57" t="s">
        <v>145</v>
      </c>
      <c r="D24" s="226"/>
      <c r="E24" s="227">
        <v>1.397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29" t="s">
        <v>116</v>
      </c>
      <c r="B25" s="230" t="s">
        <v>65</v>
      </c>
      <c r="C25" s="254" t="s">
        <v>66</v>
      </c>
      <c r="D25" s="231"/>
      <c r="E25" s="232"/>
      <c r="F25" s="233"/>
      <c r="G25" s="233">
        <f>SUMIF(AG26:AG28,"&lt;&gt;NOR",G26:G28)</f>
        <v>0</v>
      </c>
      <c r="H25" s="233"/>
      <c r="I25" s="233">
        <f>SUM(I26:I28)</f>
        <v>0</v>
      </c>
      <c r="J25" s="233"/>
      <c r="K25" s="233">
        <f>SUM(K26:K28)</f>
        <v>0</v>
      </c>
      <c r="L25" s="233"/>
      <c r="M25" s="233">
        <f>SUM(M26:M28)</f>
        <v>0</v>
      </c>
      <c r="N25" s="233"/>
      <c r="O25" s="233">
        <f>SUM(O26:O28)</f>
        <v>3.09</v>
      </c>
      <c r="P25" s="233"/>
      <c r="Q25" s="233">
        <f>SUM(Q26:Q28)</f>
        <v>0</v>
      </c>
      <c r="R25" s="233"/>
      <c r="S25" s="233"/>
      <c r="T25" s="234"/>
      <c r="U25" s="228"/>
      <c r="V25" s="228">
        <f>SUM(V26:V28)</f>
        <v>12.9</v>
      </c>
      <c r="W25" s="228"/>
      <c r="X25" s="228"/>
      <c r="AG25" t="s">
        <v>117</v>
      </c>
    </row>
    <row r="26" spans="1:60" ht="22.5" outlineLevel="1" x14ac:dyDescent="0.2">
      <c r="A26" s="235">
        <v>5</v>
      </c>
      <c r="B26" s="236" t="s">
        <v>146</v>
      </c>
      <c r="C26" s="255" t="s">
        <v>147</v>
      </c>
      <c r="D26" s="237" t="s">
        <v>120</v>
      </c>
      <c r="E26" s="238">
        <v>31.32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9.8680000000000004E-2</v>
      </c>
      <c r="O26" s="240">
        <f>ROUND(E26*N26,2)</f>
        <v>3.09</v>
      </c>
      <c r="P26" s="240">
        <v>0</v>
      </c>
      <c r="Q26" s="240">
        <f>ROUND(E26*P26,2)</f>
        <v>0</v>
      </c>
      <c r="R26" s="240" t="s">
        <v>121</v>
      </c>
      <c r="S26" s="240" t="s">
        <v>122</v>
      </c>
      <c r="T26" s="241" t="s">
        <v>122</v>
      </c>
      <c r="U26" s="224">
        <v>0.41199999999999998</v>
      </c>
      <c r="V26" s="224">
        <f>ROUND(E26*U26,2)</f>
        <v>12.9</v>
      </c>
      <c r="W26" s="224"/>
      <c r="X26" s="224" t="s">
        <v>123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21"/>
      <c r="B27" s="222"/>
      <c r="C27" s="256" t="s">
        <v>148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126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42" t="str">
        <f>C27</f>
        <v>na zdivu jako podklad např. pod izolaci, na parapetech z prefabrikovaných dílců, pod oplechování apod., vodorovný nebo ve spádu do 15°, hlazený dřevěným hladítkem,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7" t="s">
        <v>149</v>
      </c>
      <c r="D28" s="226"/>
      <c r="E28" s="227">
        <v>31.32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29" t="s">
        <v>116</v>
      </c>
      <c r="B29" s="230" t="s">
        <v>67</v>
      </c>
      <c r="C29" s="254" t="s">
        <v>68</v>
      </c>
      <c r="D29" s="231"/>
      <c r="E29" s="232"/>
      <c r="F29" s="233"/>
      <c r="G29" s="233">
        <f>SUMIF(AG30:AG32,"&lt;&gt;NOR",G30:G32)</f>
        <v>0</v>
      </c>
      <c r="H29" s="233"/>
      <c r="I29" s="233">
        <f>SUM(I30:I32)</f>
        <v>0</v>
      </c>
      <c r="J29" s="233"/>
      <c r="K29" s="233">
        <f>SUM(K30:K32)</f>
        <v>0</v>
      </c>
      <c r="L29" s="233"/>
      <c r="M29" s="233">
        <f>SUM(M30:M32)</f>
        <v>0</v>
      </c>
      <c r="N29" s="233"/>
      <c r="O29" s="233">
        <f>SUM(O30:O32)</f>
        <v>1.47</v>
      </c>
      <c r="P29" s="233"/>
      <c r="Q29" s="233">
        <f>SUM(Q30:Q32)</f>
        <v>0</v>
      </c>
      <c r="R29" s="233"/>
      <c r="S29" s="233"/>
      <c r="T29" s="234"/>
      <c r="U29" s="228"/>
      <c r="V29" s="228">
        <f>SUM(V30:V32)</f>
        <v>55.33</v>
      </c>
      <c r="W29" s="228"/>
      <c r="X29" s="228"/>
      <c r="AG29" t="s">
        <v>117</v>
      </c>
    </row>
    <row r="30" spans="1:60" ht="22.5" outlineLevel="1" x14ac:dyDescent="0.2">
      <c r="A30" s="235">
        <v>6</v>
      </c>
      <c r="B30" s="236" t="s">
        <v>150</v>
      </c>
      <c r="C30" s="255" t="s">
        <v>151</v>
      </c>
      <c r="D30" s="237" t="s">
        <v>137</v>
      </c>
      <c r="E30" s="238">
        <v>104.4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1.4069999999999999E-2</v>
      </c>
      <c r="O30" s="240">
        <f>ROUND(E30*N30,2)</f>
        <v>1.47</v>
      </c>
      <c r="P30" s="240">
        <v>0</v>
      </c>
      <c r="Q30" s="240">
        <f>ROUND(E30*P30,2)</f>
        <v>0</v>
      </c>
      <c r="R30" s="240" t="s">
        <v>121</v>
      </c>
      <c r="S30" s="240" t="s">
        <v>122</v>
      </c>
      <c r="T30" s="241" t="s">
        <v>122</v>
      </c>
      <c r="U30" s="224">
        <v>0.53</v>
      </c>
      <c r="V30" s="224">
        <f>ROUND(E30*U30,2)</f>
        <v>55.33</v>
      </c>
      <c r="W30" s="224"/>
      <c r="X30" s="224" t="s">
        <v>123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124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56" t="s">
        <v>152</v>
      </c>
      <c r="D31" s="243"/>
      <c r="E31" s="243"/>
      <c r="F31" s="243"/>
      <c r="G31" s="24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126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42" t="str">
        <f>C31</f>
        <v>na montážní pěnu, zapravení omítky pod parapetem, těsnění spáry mezi parapetem a rámem okna, dodávka silikonu.</v>
      </c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57" t="s">
        <v>153</v>
      </c>
      <c r="D32" s="226"/>
      <c r="E32" s="227">
        <v>104.4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128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29" t="s">
        <v>116</v>
      </c>
      <c r="B33" s="230" t="s">
        <v>69</v>
      </c>
      <c r="C33" s="254" t="s">
        <v>70</v>
      </c>
      <c r="D33" s="231"/>
      <c r="E33" s="232"/>
      <c r="F33" s="233"/>
      <c r="G33" s="233">
        <f>SUMIF(AG34:AG35,"&lt;&gt;NOR",G34:G35)</f>
        <v>0</v>
      </c>
      <c r="H33" s="233"/>
      <c r="I33" s="233">
        <f>SUM(I34:I35)</f>
        <v>0</v>
      </c>
      <c r="J33" s="233"/>
      <c r="K33" s="233">
        <f>SUM(K34:K35)</f>
        <v>0</v>
      </c>
      <c r="L33" s="233"/>
      <c r="M33" s="233">
        <f>SUM(M34:M35)</f>
        <v>0</v>
      </c>
      <c r="N33" s="233"/>
      <c r="O33" s="233">
        <f>SUM(O34:O35)</f>
        <v>0.94</v>
      </c>
      <c r="P33" s="233"/>
      <c r="Q33" s="233">
        <f>SUM(Q34:Q35)</f>
        <v>0</v>
      </c>
      <c r="R33" s="233"/>
      <c r="S33" s="233"/>
      <c r="T33" s="234"/>
      <c r="U33" s="228"/>
      <c r="V33" s="228">
        <f>SUM(V34:V35)</f>
        <v>127.75</v>
      </c>
      <c r="W33" s="228"/>
      <c r="X33" s="228"/>
      <c r="AG33" t="s">
        <v>117</v>
      </c>
    </row>
    <row r="34" spans="1:60" outlineLevel="1" x14ac:dyDescent="0.2">
      <c r="A34" s="235">
        <v>7</v>
      </c>
      <c r="B34" s="236" t="s">
        <v>154</v>
      </c>
      <c r="C34" s="255" t="s">
        <v>155</v>
      </c>
      <c r="D34" s="237" t="s">
        <v>120</v>
      </c>
      <c r="E34" s="238">
        <v>596.95000000000005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1.58E-3</v>
      </c>
      <c r="O34" s="240">
        <f>ROUND(E34*N34,2)</f>
        <v>0.94</v>
      </c>
      <c r="P34" s="240">
        <v>0</v>
      </c>
      <c r="Q34" s="240">
        <f>ROUND(E34*P34,2)</f>
        <v>0</v>
      </c>
      <c r="R34" s="240" t="s">
        <v>156</v>
      </c>
      <c r="S34" s="240" t="s">
        <v>122</v>
      </c>
      <c r="T34" s="241" t="s">
        <v>122</v>
      </c>
      <c r="U34" s="224">
        <v>0.214</v>
      </c>
      <c r="V34" s="224">
        <f>ROUND(E34*U34,2)</f>
        <v>127.75</v>
      </c>
      <c r="W34" s="224"/>
      <c r="X34" s="224" t="s">
        <v>123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124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57" t="s">
        <v>157</v>
      </c>
      <c r="D35" s="226"/>
      <c r="E35" s="227">
        <v>596.95000000000005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128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29" t="s">
        <v>116</v>
      </c>
      <c r="B36" s="230" t="s">
        <v>71</v>
      </c>
      <c r="C36" s="254" t="s">
        <v>72</v>
      </c>
      <c r="D36" s="231"/>
      <c r="E36" s="232"/>
      <c r="F36" s="233"/>
      <c r="G36" s="233">
        <f>SUMIF(AG37:AG57,"&lt;&gt;NOR",G37:G57)</f>
        <v>0</v>
      </c>
      <c r="H36" s="233"/>
      <c r="I36" s="233">
        <f>SUM(I37:I57)</f>
        <v>0</v>
      </c>
      <c r="J36" s="233"/>
      <c r="K36" s="233">
        <f>SUM(K37:K57)</f>
        <v>0</v>
      </c>
      <c r="L36" s="233"/>
      <c r="M36" s="233">
        <f>SUM(M37:M57)</f>
        <v>0</v>
      </c>
      <c r="N36" s="233"/>
      <c r="O36" s="233">
        <f>SUM(O37:O57)</f>
        <v>0.18000000000000002</v>
      </c>
      <c r="P36" s="233"/>
      <c r="Q36" s="233">
        <f>SUM(Q37:Q57)</f>
        <v>22.52</v>
      </c>
      <c r="R36" s="233"/>
      <c r="S36" s="233"/>
      <c r="T36" s="234"/>
      <c r="U36" s="228"/>
      <c r="V36" s="228">
        <f>SUM(V37:V57)</f>
        <v>180.27</v>
      </c>
      <c r="W36" s="228"/>
      <c r="X36" s="228"/>
      <c r="AG36" t="s">
        <v>117</v>
      </c>
    </row>
    <row r="37" spans="1:60" outlineLevel="1" x14ac:dyDescent="0.2">
      <c r="A37" s="235">
        <v>8</v>
      </c>
      <c r="B37" s="236" t="s">
        <v>158</v>
      </c>
      <c r="C37" s="255" t="s">
        <v>159</v>
      </c>
      <c r="D37" s="237" t="s">
        <v>160</v>
      </c>
      <c r="E37" s="238">
        <v>602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161</v>
      </c>
      <c r="S37" s="240" t="s">
        <v>122</v>
      </c>
      <c r="T37" s="241" t="s">
        <v>122</v>
      </c>
      <c r="U37" s="224">
        <v>0.03</v>
      </c>
      <c r="V37" s="224">
        <f>ROUND(E37*U37,2)</f>
        <v>18.059999999999999</v>
      </c>
      <c r="W37" s="224"/>
      <c r="X37" s="224" t="s">
        <v>123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56" t="s">
        <v>162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126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57" t="s">
        <v>163</v>
      </c>
      <c r="D39" s="226"/>
      <c r="E39" s="227">
        <v>602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128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5">
        <v>9</v>
      </c>
      <c r="B40" s="236" t="s">
        <v>164</v>
      </c>
      <c r="C40" s="255" t="s">
        <v>165</v>
      </c>
      <c r="D40" s="237" t="s">
        <v>160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 t="s">
        <v>161</v>
      </c>
      <c r="S40" s="240" t="s">
        <v>122</v>
      </c>
      <c r="T40" s="241" t="s">
        <v>122</v>
      </c>
      <c r="U40" s="224">
        <v>0.05</v>
      </c>
      <c r="V40" s="224">
        <f>ROUND(E40*U40,2)</f>
        <v>0.05</v>
      </c>
      <c r="W40" s="224"/>
      <c r="X40" s="224" t="s">
        <v>123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124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56" t="s">
        <v>162</v>
      </c>
      <c r="D41" s="243"/>
      <c r="E41" s="243"/>
      <c r="F41" s="243"/>
      <c r="G41" s="243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126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57" t="s">
        <v>166</v>
      </c>
      <c r="D42" s="226"/>
      <c r="E42" s="227">
        <v>1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128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5">
        <v>10</v>
      </c>
      <c r="B43" s="236" t="s">
        <v>167</v>
      </c>
      <c r="C43" s="255" t="s">
        <v>168</v>
      </c>
      <c r="D43" s="237" t="s">
        <v>120</v>
      </c>
      <c r="E43" s="238">
        <v>3.87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2.1900000000000001E-3</v>
      </c>
      <c r="O43" s="240">
        <f>ROUND(E43*N43,2)</f>
        <v>0.01</v>
      </c>
      <c r="P43" s="240">
        <v>7.4999999999999997E-2</v>
      </c>
      <c r="Q43" s="240">
        <f>ROUND(E43*P43,2)</f>
        <v>0.28999999999999998</v>
      </c>
      <c r="R43" s="240" t="s">
        <v>161</v>
      </c>
      <c r="S43" s="240" t="s">
        <v>122</v>
      </c>
      <c r="T43" s="241" t="s">
        <v>122</v>
      </c>
      <c r="U43" s="224">
        <v>0.95499999999999996</v>
      </c>
      <c r="V43" s="224">
        <f>ROUND(E43*U43,2)</f>
        <v>3.7</v>
      </c>
      <c r="W43" s="224"/>
      <c r="X43" s="224" t="s">
        <v>123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124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56" t="s">
        <v>169</v>
      </c>
      <c r="D44" s="243"/>
      <c r="E44" s="243"/>
      <c r="F44" s="243"/>
      <c r="G44" s="243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126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57" t="s">
        <v>170</v>
      </c>
      <c r="D45" s="226"/>
      <c r="E45" s="227">
        <v>3.87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128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5">
        <v>11</v>
      </c>
      <c r="B46" s="236" t="s">
        <v>171</v>
      </c>
      <c r="C46" s="255" t="s">
        <v>172</v>
      </c>
      <c r="D46" s="237" t="s">
        <v>120</v>
      </c>
      <c r="E46" s="238">
        <v>189.21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9.2000000000000003E-4</v>
      </c>
      <c r="O46" s="240">
        <f>ROUND(E46*N46,2)</f>
        <v>0.17</v>
      </c>
      <c r="P46" s="240">
        <v>5.3999999999999999E-2</v>
      </c>
      <c r="Q46" s="240">
        <f>ROUND(E46*P46,2)</f>
        <v>10.220000000000001</v>
      </c>
      <c r="R46" s="240" t="s">
        <v>161</v>
      </c>
      <c r="S46" s="240" t="s">
        <v>122</v>
      </c>
      <c r="T46" s="241" t="s">
        <v>122</v>
      </c>
      <c r="U46" s="224">
        <v>0.46500000000000002</v>
      </c>
      <c r="V46" s="224">
        <f>ROUND(E46*U46,2)</f>
        <v>87.98</v>
      </c>
      <c r="W46" s="224"/>
      <c r="X46" s="224" t="s">
        <v>123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124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56" t="s">
        <v>169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126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57" t="s">
        <v>173</v>
      </c>
      <c r="D48" s="226"/>
      <c r="E48" s="227">
        <v>189.21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128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5">
        <v>12</v>
      </c>
      <c r="B49" s="236" t="s">
        <v>174</v>
      </c>
      <c r="C49" s="255" t="s">
        <v>175</v>
      </c>
      <c r="D49" s="237" t="s">
        <v>120</v>
      </c>
      <c r="E49" s="238">
        <v>2.99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1E-3</v>
      </c>
      <c r="O49" s="240">
        <f>ROUND(E49*N49,2)</f>
        <v>0</v>
      </c>
      <c r="P49" s="240">
        <v>6.7000000000000004E-2</v>
      </c>
      <c r="Q49" s="240">
        <f>ROUND(E49*P49,2)</f>
        <v>0.2</v>
      </c>
      <c r="R49" s="240" t="s">
        <v>161</v>
      </c>
      <c r="S49" s="240" t="s">
        <v>122</v>
      </c>
      <c r="T49" s="241" t="s">
        <v>122</v>
      </c>
      <c r="U49" s="224">
        <v>0.53300000000000003</v>
      </c>
      <c r="V49" s="224">
        <f>ROUND(E49*U49,2)</f>
        <v>1.59</v>
      </c>
      <c r="W49" s="224"/>
      <c r="X49" s="224" t="s">
        <v>123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124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56" t="s">
        <v>169</v>
      </c>
      <c r="D50" s="243"/>
      <c r="E50" s="243"/>
      <c r="F50" s="243"/>
      <c r="G50" s="243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126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7" t="s">
        <v>176</v>
      </c>
      <c r="D51" s="226"/>
      <c r="E51" s="227">
        <v>2.99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128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5">
        <v>13</v>
      </c>
      <c r="B52" s="236" t="s">
        <v>177</v>
      </c>
      <c r="C52" s="255" t="s">
        <v>178</v>
      </c>
      <c r="D52" s="237" t="s">
        <v>137</v>
      </c>
      <c r="E52" s="238">
        <v>104.4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40">
        <v>0</v>
      </c>
      <c r="O52" s="240">
        <f>ROUND(E52*N52,2)</f>
        <v>0</v>
      </c>
      <c r="P52" s="240">
        <v>1.1129999999999999E-2</v>
      </c>
      <c r="Q52" s="240">
        <f>ROUND(E52*P52,2)</f>
        <v>1.1599999999999999</v>
      </c>
      <c r="R52" s="240" t="s">
        <v>161</v>
      </c>
      <c r="S52" s="240" t="s">
        <v>122</v>
      </c>
      <c r="T52" s="241" t="s">
        <v>122</v>
      </c>
      <c r="U52" s="224">
        <v>8.3000000000000004E-2</v>
      </c>
      <c r="V52" s="224">
        <f>ROUND(E52*U52,2)</f>
        <v>8.67</v>
      </c>
      <c r="W52" s="224"/>
      <c r="X52" s="224" t="s">
        <v>123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124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57" t="s">
        <v>179</v>
      </c>
      <c r="D53" s="226"/>
      <c r="E53" s="227">
        <v>104.4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128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35">
        <v>14</v>
      </c>
      <c r="B54" s="236" t="s">
        <v>180</v>
      </c>
      <c r="C54" s="255" t="s">
        <v>181</v>
      </c>
      <c r="D54" s="237" t="s">
        <v>120</v>
      </c>
      <c r="E54" s="238">
        <v>231.63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40">
        <v>0</v>
      </c>
      <c r="O54" s="240">
        <f>ROUND(E54*N54,2)</f>
        <v>0</v>
      </c>
      <c r="P54" s="240">
        <v>4.5999999999999999E-2</v>
      </c>
      <c r="Q54" s="240">
        <f>ROUND(E54*P54,2)</f>
        <v>10.65</v>
      </c>
      <c r="R54" s="240" t="s">
        <v>161</v>
      </c>
      <c r="S54" s="240" t="s">
        <v>122</v>
      </c>
      <c r="T54" s="241" t="s">
        <v>122</v>
      </c>
      <c r="U54" s="224">
        <v>0.26</v>
      </c>
      <c r="V54" s="224">
        <f>ROUND(E54*U54,2)</f>
        <v>60.22</v>
      </c>
      <c r="W54" s="224"/>
      <c r="X54" s="224" t="s">
        <v>123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124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33.75" outlineLevel="1" x14ac:dyDescent="0.2">
      <c r="A55" s="221"/>
      <c r="B55" s="222"/>
      <c r="C55" s="257" t="s">
        <v>182</v>
      </c>
      <c r="D55" s="226"/>
      <c r="E55" s="227">
        <v>191.82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128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57" t="s">
        <v>183</v>
      </c>
      <c r="D56" s="226"/>
      <c r="E56" s="227">
        <v>3.81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128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57" t="s">
        <v>184</v>
      </c>
      <c r="D57" s="226"/>
      <c r="E57" s="227">
        <v>36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128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29" t="s">
        <v>116</v>
      </c>
      <c r="B58" s="230" t="s">
        <v>73</v>
      </c>
      <c r="C58" s="254" t="s">
        <v>74</v>
      </c>
      <c r="D58" s="231"/>
      <c r="E58" s="232"/>
      <c r="F58" s="233"/>
      <c r="G58" s="233">
        <f>SUMIF(AG59:AG60,"&lt;&gt;NOR",G59:G60)</f>
        <v>0</v>
      </c>
      <c r="H58" s="233"/>
      <c r="I58" s="233">
        <f>SUM(I59:I60)</f>
        <v>0</v>
      </c>
      <c r="J58" s="233"/>
      <c r="K58" s="233">
        <f>SUM(K59:K60)</f>
        <v>0</v>
      </c>
      <c r="L58" s="233"/>
      <c r="M58" s="233">
        <f>SUM(M59:M60)</f>
        <v>0</v>
      </c>
      <c r="N58" s="233"/>
      <c r="O58" s="233">
        <f>SUM(O59:O60)</f>
        <v>0</v>
      </c>
      <c r="P58" s="233"/>
      <c r="Q58" s="233">
        <f>SUM(Q59:Q60)</f>
        <v>0</v>
      </c>
      <c r="R58" s="233"/>
      <c r="S58" s="233"/>
      <c r="T58" s="234"/>
      <c r="U58" s="228"/>
      <c r="V58" s="228">
        <f>SUM(V59:V60)</f>
        <v>29.03</v>
      </c>
      <c r="W58" s="228"/>
      <c r="X58" s="228"/>
      <c r="AG58" t="s">
        <v>117</v>
      </c>
    </row>
    <row r="59" spans="1:60" ht="33.75" outlineLevel="1" x14ac:dyDescent="0.2">
      <c r="A59" s="235">
        <v>15</v>
      </c>
      <c r="B59" s="236" t="s">
        <v>185</v>
      </c>
      <c r="C59" s="255" t="s">
        <v>186</v>
      </c>
      <c r="D59" s="237" t="s">
        <v>187</v>
      </c>
      <c r="E59" s="238">
        <v>15.34177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0" t="s">
        <v>131</v>
      </c>
      <c r="S59" s="240" t="s">
        <v>122</v>
      </c>
      <c r="T59" s="241" t="s">
        <v>122</v>
      </c>
      <c r="U59" s="224">
        <v>1.8919999999999999</v>
      </c>
      <c r="V59" s="224">
        <f>ROUND(E59*U59,2)</f>
        <v>29.03</v>
      </c>
      <c r="W59" s="224"/>
      <c r="X59" s="224" t="s">
        <v>188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189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56" t="s">
        <v>190</v>
      </c>
      <c r="D60" s="243"/>
      <c r="E60" s="243"/>
      <c r="F60" s="243"/>
      <c r="G60" s="24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126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29" t="s">
        <v>116</v>
      </c>
      <c r="B61" s="230" t="s">
        <v>75</v>
      </c>
      <c r="C61" s="254" t="s">
        <v>76</v>
      </c>
      <c r="D61" s="231"/>
      <c r="E61" s="232"/>
      <c r="F61" s="233"/>
      <c r="G61" s="233">
        <f>SUMIF(AG62:AG70,"&lt;&gt;NOR",G62:G70)</f>
        <v>0</v>
      </c>
      <c r="H61" s="233"/>
      <c r="I61" s="233">
        <f>SUM(I62:I70)</f>
        <v>0</v>
      </c>
      <c r="J61" s="233"/>
      <c r="K61" s="233">
        <f>SUM(K62:K70)</f>
        <v>0</v>
      </c>
      <c r="L61" s="233"/>
      <c r="M61" s="233">
        <f>SUM(M62:M70)</f>
        <v>0</v>
      </c>
      <c r="N61" s="233"/>
      <c r="O61" s="233">
        <f>SUM(O62:O70)</f>
        <v>0.16</v>
      </c>
      <c r="P61" s="233"/>
      <c r="Q61" s="233">
        <f>SUM(Q62:Q70)</f>
        <v>0</v>
      </c>
      <c r="R61" s="233"/>
      <c r="S61" s="233"/>
      <c r="T61" s="234"/>
      <c r="U61" s="228"/>
      <c r="V61" s="228">
        <f>SUM(V62:V70)</f>
        <v>70.989999999999995</v>
      </c>
      <c r="W61" s="228"/>
      <c r="X61" s="228"/>
      <c r="AG61" t="s">
        <v>117</v>
      </c>
    </row>
    <row r="62" spans="1:60" outlineLevel="1" x14ac:dyDescent="0.2">
      <c r="A62" s="235">
        <v>16</v>
      </c>
      <c r="B62" s="236" t="s">
        <v>191</v>
      </c>
      <c r="C62" s="255" t="s">
        <v>192</v>
      </c>
      <c r="D62" s="237" t="s">
        <v>137</v>
      </c>
      <c r="E62" s="238">
        <v>104.4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0" t="s">
        <v>193</v>
      </c>
      <c r="S62" s="240" t="s">
        <v>122</v>
      </c>
      <c r="T62" s="241" t="s">
        <v>122</v>
      </c>
      <c r="U62" s="224">
        <v>0.23</v>
      </c>
      <c r="V62" s="224">
        <f>ROUND(E62*U62,2)</f>
        <v>24.01</v>
      </c>
      <c r="W62" s="224"/>
      <c r="X62" s="224" t="s">
        <v>123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124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57" t="s">
        <v>194</v>
      </c>
      <c r="D63" s="226"/>
      <c r="E63" s="227">
        <v>104.4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128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5">
        <v>17</v>
      </c>
      <c r="B64" s="236" t="s">
        <v>195</v>
      </c>
      <c r="C64" s="255" t="s">
        <v>196</v>
      </c>
      <c r="D64" s="237" t="s">
        <v>137</v>
      </c>
      <c r="E64" s="238">
        <v>104.4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1.4599999999999999E-3</v>
      </c>
      <c r="O64" s="240">
        <f>ROUND(E64*N64,2)</f>
        <v>0.15</v>
      </c>
      <c r="P64" s="240">
        <v>0</v>
      </c>
      <c r="Q64" s="240">
        <f>ROUND(E64*P64,2)</f>
        <v>0</v>
      </c>
      <c r="R64" s="240"/>
      <c r="S64" s="240" t="s">
        <v>197</v>
      </c>
      <c r="T64" s="241" t="s">
        <v>198</v>
      </c>
      <c r="U64" s="224">
        <v>0.45</v>
      </c>
      <c r="V64" s="224">
        <f>ROUND(E64*U64,2)</f>
        <v>46.98</v>
      </c>
      <c r="W64" s="224"/>
      <c r="X64" s="224" t="s">
        <v>123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57" t="s">
        <v>199</v>
      </c>
      <c r="D65" s="226"/>
      <c r="E65" s="227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128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57" t="s">
        <v>200</v>
      </c>
      <c r="D66" s="226"/>
      <c r="E66" s="227">
        <v>104.4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128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35">
        <v>18</v>
      </c>
      <c r="B67" s="236" t="s">
        <v>201</v>
      </c>
      <c r="C67" s="255" t="s">
        <v>202</v>
      </c>
      <c r="D67" s="237" t="s">
        <v>160</v>
      </c>
      <c r="E67" s="238">
        <v>20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3.4000000000000002E-4</v>
      </c>
      <c r="O67" s="240">
        <f>ROUND(E67*N67,2)</f>
        <v>0.01</v>
      </c>
      <c r="P67" s="240">
        <v>0</v>
      </c>
      <c r="Q67" s="240">
        <f>ROUND(E67*P67,2)</f>
        <v>0</v>
      </c>
      <c r="R67" s="240" t="s">
        <v>203</v>
      </c>
      <c r="S67" s="240" t="s">
        <v>122</v>
      </c>
      <c r="T67" s="241" t="s">
        <v>122</v>
      </c>
      <c r="U67" s="224">
        <v>0</v>
      </c>
      <c r="V67" s="224">
        <f>ROUND(E67*U67,2)</f>
        <v>0</v>
      </c>
      <c r="W67" s="224"/>
      <c r="X67" s="224" t="s">
        <v>204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205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57" t="s">
        <v>206</v>
      </c>
      <c r="D68" s="226"/>
      <c r="E68" s="227">
        <v>20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128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>
        <v>19</v>
      </c>
      <c r="B69" s="222" t="s">
        <v>207</v>
      </c>
      <c r="C69" s="258" t="s">
        <v>208</v>
      </c>
      <c r="D69" s="223" t="s">
        <v>0</v>
      </c>
      <c r="E69" s="244"/>
      <c r="F69" s="225"/>
      <c r="G69" s="224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 t="s">
        <v>209</v>
      </c>
      <c r="S69" s="224" t="s">
        <v>122</v>
      </c>
      <c r="T69" s="224" t="s">
        <v>122</v>
      </c>
      <c r="U69" s="224">
        <v>0</v>
      </c>
      <c r="V69" s="224">
        <f>ROUND(E69*U69,2)</f>
        <v>0</v>
      </c>
      <c r="W69" s="224"/>
      <c r="X69" s="224" t="s">
        <v>188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189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59" t="s">
        <v>210</v>
      </c>
      <c r="D70" s="245"/>
      <c r="E70" s="245"/>
      <c r="F70" s="245"/>
      <c r="G70" s="245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126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29" t="s">
        <v>116</v>
      </c>
      <c r="B71" s="230" t="s">
        <v>77</v>
      </c>
      <c r="C71" s="254" t="s">
        <v>78</v>
      </c>
      <c r="D71" s="231"/>
      <c r="E71" s="232"/>
      <c r="F71" s="233"/>
      <c r="G71" s="233">
        <f>SUMIF(AG72:AG92,"&lt;&gt;NOR",G72:G92)</f>
        <v>0</v>
      </c>
      <c r="H71" s="233"/>
      <c r="I71" s="233">
        <f>SUM(I72:I92)</f>
        <v>0</v>
      </c>
      <c r="J71" s="233"/>
      <c r="K71" s="233">
        <f>SUM(K72:K92)</f>
        <v>0</v>
      </c>
      <c r="L71" s="233"/>
      <c r="M71" s="233">
        <f>SUM(M72:M92)</f>
        <v>0</v>
      </c>
      <c r="N71" s="233"/>
      <c r="O71" s="233">
        <f>SUM(O72:O92)</f>
        <v>0.01</v>
      </c>
      <c r="P71" s="233"/>
      <c r="Q71" s="233">
        <f>SUM(Q72:Q92)</f>
        <v>0</v>
      </c>
      <c r="R71" s="233"/>
      <c r="S71" s="233"/>
      <c r="T71" s="234"/>
      <c r="U71" s="228"/>
      <c r="V71" s="228">
        <f>SUM(V72:V92)</f>
        <v>204.16</v>
      </c>
      <c r="W71" s="228"/>
      <c r="X71" s="228"/>
      <c r="AG71" t="s">
        <v>117</v>
      </c>
    </row>
    <row r="72" spans="1:60" outlineLevel="1" x14ac:dyDescent="0.2">
      <c r="A72" s="235">
        <v>20</v>
      </c>
      <c r="B72" s="236" t="s">
        <v>211</v>
      </c>
      <c r="C72" s="255" t="s">
        <v>212</v>
      </c>
      <c r="D72" s="237" t="s">
        <v>137</v>
      </c>
      <c r="E72" s="238">
        <v>424.1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2.0000000000000002E-5</v>
      </c>
      <c r="O72" s="240">
        <f>ROUND(E72*N72,2)</f>
        <v>0.01</v>
      </c>
      <c r="P72" s="240">
        <v>0</v>
      </c>
      <c r="Q72" s="240">
        <f>ROUND(E72*P72,2)</f>
        <v>0</v>
      </c>
      <c r="R72" s="240" t="s">
        <v>213</v>
      </c>
      <c r="S72" s="240" t="s">
        <v>122</v>
      </c>
      <c r="T72" s="241" t="s">
        <v>122</v>
      </c>
      <c r="U72" s="224">
        <v>0.46800000000000003</v>
      </c>
      <c r="V72" s="224">
        <f>ROUND(E72*U72,2)</f>
        <v>198.48</v>
      </c>
      <c r="W72" s="224"/>
      <c r="X72" s="224" t="s">
        <v>123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124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57" t="s">
        <v>214</v>
      </c>
      <c r="D73" s="226"/>
      <c r="E73" s="227">
        <v>404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128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7" t="s">
        <v>215</v>
      </c>
      <c r="D74" s="226"/>
      <c r="E74" s="227">
        <v>20.100000000000001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5">
        <v>21</v>
      </c>
      <c r="B75" s="236" t="s">
        <v>216</v>
      </c>
      <c r="C75" s="255" t="s">
        <v>217</v>
      </c>
      <c r="D75" s="237" t="s">
        <v>137</v>
      </c>
      <c r="E75" s="238">
        <v>7.5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2.0000000000000002E-5</v>
      </c>
      <c r="O75" s="240">
        <f>ROUND(E75*N75,2)</f>
        <v>0</v>
      </c>
      <c r="P75" s="240">
        <v>0</v>
      </c>
      <c r="Q75" s="240">
        <f>ROUND(E75*P75,2)</f>
        <v>0</v>
      </c>
      <c r="R75" s="240" t="s">
        <v>213</v>
      </c>
      <c r="S75" s="240" t="s">
        <v>122</v>
      </c>
      <c r="T75" s="241" t="s">
        <v>122</v>
      </c>
      <c r="U75" s="224">
        <v>0.75700000000000001</v>
      </c>
      <c r="V75" s="224">
        <f>ROUND(E75*U75,2)</f>
        <v>5.68</v>
      </c>
      <c r="W75" s="224"/>
      <c r="X75" s="224" t="s">
        <v>123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124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7" t="s">
        <v>218</v>
      </c>
      <c r="D76" s="226"/>
      <c r="E76" s="227">
        <v>7.5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128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5">
        <v>22</v>
      </c>
      <c r="B77" s="236" t="s">
        <v>219</v>
      </c>
      <c r="C77" s="255" t="s">
        <v>220</v>
      </c>
      <c r="D77" s="237" t="s">
        <v>160</v>
      </c>
      <c r="E77" s="238">
        <v>26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0"/>
      <c r="S77" s="240" t="s">
        <v>197</v>
      </c>
      <c r="T77" s="241" t="s">
        <v>198</v>
      </c>
      <c r="U77" s="224">
        <v>0</v>
      </c>
      <c r="V77" s="224">
        <f>ROUND(E77*U77,2)</f>
        <v>0</v>
      </c>
      <c r="W77" s="224"/>
      <c r="X77" s="224" t="s">
        <v>204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205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57" t="s">
        <v>221</v>
      </c>
      <c r="D78" s="226"/>
      <c r="E78" s="227">
        <v>26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128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5">
        <v>23</v>
      </c>
      <c r="B79" s="236" t="s">
        <v>222</v>
      </c>
      <c r="C79" s="255" t="s">
        <v>223</v>
      </c>
      <c r="D79" s="237" t="s">
        <v>160</v>
      </c>
      <c r="E79" s="238">
        <v>14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40">
        <v>0</v>
      </c>
      <c r="O79" s="240">
        <f>ROUND(E79*N79,2)</f>
        <v>0</v>
      </c>
      <c r="P79" s="240">
        <v>0</v>
      </c>
      <c r="Q79" s="240">
        <f>ROUND(E79*P79,2)</f>
        <v>0</v>
      </c>
      <c r="R79" s="240"/>
      <c r="S79" s="240" t="s">
        <v>197</v>
      </c>
      <c r="T79" s="241" t="s">
        <v>198</v>
      </c>
      <c r="U79" s="224">
        <v>0</v>
      </c>
      <c r="V79" s="224">
        <f>ROUND(E79*U79,2)</f>
        <v>0</v>
      </c>
      <c r="W79" s="224"/>
      <c r="X79" s="224" t="s">
        <v>204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205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57" t="s">
        <v>224</v>
      </c>
      <c r="D80" s="226"/>
      <c r="E80" s="227">
        <v>14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128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5">
        <v>24</v>
      </c>
      <c r="B81" s="236" t="s">
        <v>225</v>
      </c>
      <c r="C81" s="255" t="s">
        <v>226</v>
      </c>
      <c r="D81" s="237" t="s">
        <v>160</v>
      </c>
      <c r="E81" s="238">
        <v>14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0"/>
      <c r="S81" s="240" t="s">
        <v>197</v>
      </c>
      <c r="T81" s="241" t="s">
        <v>198</v>
      </c>
      <c r="U81" s="224">
        <v>0</v>
      </c>
      <c r="V81" s="224">
        <f>ROUND(E81*U81,2)</f>
        <v>0</v>
      </c>
      <c r="W81" s="224"/>
      <c r="X81" s="224" t="s">
        <v>204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205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57" t="s">
        <v>227</v>
      </c>
      <c r="D82" s="226"/>
      <c r="E82" s="227">
        <v>14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128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5">
        <v>25</v>
      </c>
      <c r="B83" s="236" t="s">
        <v>228</v>
      </c>
      <c r="C83" s="255" t="s">
        <v>229</v>
      </c>
      <c r="D83" s="237" t="s">
        <v>160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0"/>
      <c r="S83" s="240" t="s">
        <v>197</v>
      </c>
      <c r="T83" s="241" t="s">
        <v>198</v>
      </c>
      <c r="U83" s="224">
        <v>0</v>
      </c>
      <c r="V83" s="224">
        <f>ROUND(E83*U83,2)</f>
        <v>0</v>
      </c>
      <c r="W83" s="224"/>
      <c r="X83" s="224" t="s">
        <v>204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205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57" t="s">
        <v>230</v>
      </c>
      <c r="D84" s="226"/>
      <c r="E84" s="227">
        <v>1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128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5">
        <v>26</v>
      </c>
      <c r="B85" s="236" t="s">
        <v>231</v>
      </c>
      <c r="C85" s="255" t="s">
        <v>232</v>
      </c>
      <c r="D85" s="237" t="s">
        <v>160</v>
      </c>
      <c r="E85" s="238">
        <v>3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0"/>
      <c r="S85" s="240" t="s">
        <v>197</v>
      </c>
      <c r="T85" s="241" t="s">
        <v>198</v>
      </c>
      <c r="U85" s="224">
        <v>0</v>
      </c>
      <c r="V85" s="224">
        <f>ROUND(E85*U85,2)</f>
        <v>0</v>
      </c>
      <c r="W85" s="224"/>
      <c r="X85" s="224" t="s">
        <v>204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205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57" t="s">
        <v>233</v>
      </c>
      <c r="D86" s="226"/>
      <c r="E86" s="227">
        <v>3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128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5">
        <v>27</v>
      </c>
      <c r="B87" s="236" t="s">
        <v>234</v>
      </c>
      <c r="C87" s="255" t="s">
        <v>235</v>
      </c>
      <c r="D87" s="237" t="s">
        <v>160</v>
      </c>
      <c r="E87" s="238">
        <v>2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197</v>
      </c>
      <c r="T87" s="241" t="s">
        <v>198</v>
      </c>
      <c r="U87" s="224">
        <v>0</v>
      </c>
      <c r="V87" s="224">
        <f>ROUND(E87*U87,2)</f>
        <v>0</v>
      </c>
      <c r="W87" s="224"/>
      <c r="X87" s="224" t="s">
        <v>204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7" t="s">
        <v>236</v>
      </c>
      <c r="D88" s="226"/>
      <c r="E88" s="227">
        <v>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5">
        <v>28</v>
      </c>
      <c r="B89" s="236" t="s">
        <v>237</v>
      </c>
      <c r="C89" s="255" t="s">
        <v>238</v>
      </c>
      <c r="D89" s="237" t="s">
        <v>160</v>
      </c>
      <c r="E89" s="238">
        <v>1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0"/>
      <c r="S89" s="240" t="s">
        <v>197</v>
      </c>
      <c r="T89" s="241" t="s">
        <v>198</v>
      </c>
      <c r="U89" s="224">
        <v>0</v>
      </c>
      <c r="V89" s="224">
        <f>ROUND(E89*U89,2)</f>
        <v>0</v>
      </c>
      <c r="W89" s="224"/>
      <c r="X89" s="224" t="s">
        <v>204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205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7" t="s">
        <v>239</v>
      </c>
      <c r="D90" s="226"/>
      <c r="E90" s="227">
        <v>1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128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>
        <v>29</v>
      </c>
      <c r="B91" s="222" t="s">
        <v>240</v>
      </c>
      <c r="C91" s="258" t="s">
        <v>241</v>
      </c>
      <c r="D91" s="223" t="s">
        <v>0</v>
      </c>
      <c r="E91" s="244"/>
      <c r="F91" s="225"/>
      <c r="G91" s="224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 t="s">
        <v>213</v>
      </c>
      <c r="S91" s="224" t="s">
        <v>122</v>
      </c>
      <c r="T91" s="224" t="s">
        <v>122</v>
      </c>
      <c r="U91" s="224">
        <v>0</v>
      </c>
      <c r="V91" s="224">
        <f>ROUND(E91*U91,2)</f>
        <v>0</v>
      </c>
      <c r="W91" s="224"/>
      <c r="X91" s="224" t="s">
        <v>188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189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59" t="s">
        <v>210</v>
      </c>
      <c r="D92" s="245"/>
      <c r="E92" s="245"/>
      <c r="F92" s="245"/>
      <c r="G92" s="245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126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x14ac:dyDescent="0.2">
      <c r="A93" s="229" t="s">
        <v>116</v>
      </c>
      <c r="B93" s="230" t="s">
        <v>79</v>
      </c>
      <c r="C93" s="254" t="s">
        <v>80</v>
      </c>
      <c r="D93" s="231"/>
      <c r="E93" s="232"/>
      <c r="F93" s="233"/>
      <c r="G93" s="233">
        <f>SUMIF(AG94:AG99,"&lt;&gt;NOR",G94:G99)</f>
        <v>0</v>
      </c>
      <c r="H93" s="233"/>
      <c r="I93" s="233">
        <f>SUM(I94:I99)</f>
        <v>0</v>
      </c>
      <c r="J93" s="233"/>
      <c r="K93" s="233">
        <f>SUM(K94:K99)</f>
        <v>0</v>
      </c>
      <c r="L93" s="233"/>
      <c r="M93" s="233">
        <f>SUM(M94:M99)</f>
        <v>0</v>
      </c>
      <c r="N93" s="233"/>
      <c r="O93" s="233">
        <f>SUM(O94:O99)</f>
        <v>0</v>
      </c>
      <c r="P93" s="233"/>
      <c r="Q93" s="233">
        <f>SUM(Q94:Q99)</f>
        <v>0</v>
      </c>
      <c r="R93" s="233"/>
      <c r="S93" s="233"/>
      <c r="T93" s="234"/>
      <c r="U93" s="228"/>
      <c r="V93" s="228">
        <f>SUM(V94:V99)</f>
        <v>7.33</v>
      </c>
      <c r="W93" s="228"/>
      <c r="X93" s="228"/>
      <c r="AG93" t="s">
        <v>117</v>
      </c>
    </row>
    <row r="94" spans="1:60" outlineLevel="1" x14ac:dyDescent="0.2">
      <c r="A94" s="235">
        <v>30</v>
      </c>
      <c r="B94" s="236" t="s">
        <v>242</v>
      </c>
      <c r="C94" s="255" t="s">
        <v>243</v>
      </c>
      <c r="D94" s="237" t="s">
        <v>120</v>
      </c>
      <c r="E94" s="238">
        <v>4.32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 t="s">
        <v>193</v>
      </c>
      <c r="S94" s="240" t="s">
        <v>122</v>
      </c>
      <c r="T94" s="241" t="s">
        <v>122</v>
      </c>
      <c r="U94" s="224">
        <v>0.67800000000000005</v>
      </c>
      <c r="V94" s="224">
        <f>ROUND(E94*U94,2)</f>
        <v>2.93</v>
      </c>
      <c r="W94" s="224"/>
      <c r="X94" s="224" t="s">
        <v>123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124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57" t="s">
        <v>244</v>
      </c>
      <c r="D95" s="226"/>
      <c r="E95" s="227">
        <v>4.32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128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35">
        <v>31</v>
      </c>
      <c r="B96" s="236" t="s">
        <v>245</v>
      </c>
      <c r="C96" s="255" t="s">
        <v>246</v>
      </c>
      <c r="D96" s="237" t="s">
        <v>247</v>
      </c>
      <c r="E96" s="238">
        <v>45.36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5.0000000000000002E-5</v>
      </c>
      <c r="O96" s="240">
        <f>ROUND(E96*N96,2)</f>
        <v>0</v>
      </c>
      <c r="P96" s="240">
        <v>0</v>
      </c>
      <c r="Q96" s="240">
        <f>ROUND(E96*P96,2)</f>
        <v>0</v>
      </c>
      <c r="R96" s="240" t="s">
        <v>193</v>
      </c>
      <c r="S96" s="240" t="s">
        <v>122</v>
      </c>
      <c r="T96" s="241" t="s">
        <v>122</v>
      </c>
      <c r="U96" s="224">
        <v>9.7000000000000003E-2</v>
      </c>
      <c r="V96" s="224">
        <f>ROUND(E96*U96,2)</f>
        <v>4.4000000000000004</v>
      </c>
      <c r="W96" s="224"/>
      <c r="X96" s="224" t="s">
        <v>123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124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57" t="s">
        <v>248</v>
      </c>
      <c r="D97" s="226"/>
      <c r="E97" s="227">
        <v>45.36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128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>
        <v>32</v>
      </c>
      <c r="B98" s="222" t="s">
        <v>249</v>
      </c>
      <c r="C98" s="258" t="s">
        <v>250</v>
      </c>
      <c r="D98" s="223" t="s">
        <v>0</v>
      </c>
      <c r="E98" s="244"/>
      <c r="F98" s="225"/>
      <c r="G98" s="224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4" t="s">
        <v>193</v>
      </c>
      <c r="S98" s="224" t="s">
        <v>122</v>
      </c>
      <c r="T98" s="224" t="s">
        <v>122</v>
      </c>
      <c r="U98" s="224">
        <v>0</v>
      </c>
      <c r="V98" s="224">
        <f>ROUND(E98*U98,2)</f>
        <v>0</v>
      </c>
      <c r="W98" s="224"/>
      <c r="X98" s="224" t="s">
        <v>188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189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21"/>
      <c r="B99" s="222"/>
      <c r="C99" s="259" t="s">
        <v>210</v>
      </c>
      <c r="D99" s="245"/>
      <c r="E99" s="245"/>
      <c r="F99" s="245"/>
      <c r="G99" s="245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126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229" t="s">
        <v>116</v>
      </c>
      <c r="B100" s="230" t="s">
        <v>81</v>
      </c>
      <c r="C100" s="254" t="s">
        <v>82</v>
      </c>
      <c r="D100" s="231"/>
      <c r="E100" s="232"/>
      <c r="F100" s="233"/>
      <c r="G100" s="233">
        <f>SUMIF(AG101:AG103,"&lt;&gt;NOR",G101:G103)</f>
        <v>0</v>
      </c>
      <c r="H100" s="233"/>
      <c r="I100" s="233">
        <f>SUM(I101:I103)</f>
        <v>0</v>
      </c>
      <c r="J100" s="233"/>
      <c r="K100" s="233">
        <f>SUM(K101:K103)</f>
        <v>0</v>
      </c>
      <c r="L100" s="233"/>
      <c r="M100" s="233">
        <f>SUM(M101:M103)</f>
        <v>0</v>
      </c>
      <c r="N100" s="233"/>
      <c r="O100" s="233">
        <f>SUM(O101:O103)</f>
        <v>0</v>
      </c>
      <c r="P100" s="233"/>
      <c r="Q100" s="233">
        <f>SUM(Q101:Q103)</f>
        <v>0</v>
      </c>
      <c r="R100" s="233"/>
      <c r="S100" s="233"/>
      <c r="T100" s="234"/>
      <c r="U100" s="228"/>
      <c r="V100" s="228">
        <f>SUM(V101:V103)</f>
        <v>2.64</v>
      </c>
      <c r="W100" s="228"/>
      <c r="X100" s="228"/>
      <c r="AG100" t="s">
        <v>117</v>
      </c>
    </row>
    <row r="101" spans="1:60" outlineLevel="1" x14ac:dyDescent="0.2">
      <c r="A101" s="235">
        <v>33</v>
      </c>
      <c r="B101" s="236" t="s">
        <v>251</v>
      </c>
      <c r="C101" s="255" t="s">
        <v>252</v>
      </c>
      <c r="D101" s="237" t="s">
        <v>120</v>
      </c>
      <c r="E101" s="238">
        <v>8.64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40">
        <v>2.5000000000000001E-4</v>
      </c>
      <c r="O101" s="240">
        <f>ROUND(E101*N101,2)</f>
        <v>0</v>
      </c>
      <c r="P101" s="240">
        <v>0</v>
      </c>
      <c r="Q101" s="240">
        <f>ROUND(E101*P101,2)</f>
        <v>0</v>
      </c>
      <c r="R101" s="240" t="s">
        <v>253</v>
      </c>
      <c r="S101" s="240" t="s">
        <v>122</v>
      </c>
      <c r="T101" s="241" t="s">
        <v>122</v>
      </c>
      <c r="U101" s="224">
        <v>0.30599999999999999</v>
      </c>
      <c r="V101" s="224">
        <f>ROUND(E101*U101,2)</f>
        <v>2.64</v>
      </c>
      <c r="W101" s="224"/>
      <c r="X101" s="224" t="s">
        <v>123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124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56" t="s">
        <v>254</v>
      </c>
      <c r="D102" s="243"/>
      <c r="E102" s="243"/>
      <c r="F102" s="243"/>
      <c r="G102" s="243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126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21"/>
      <c r="B103" s="222"/>
      <c r="C103" s="257" t="s">
        <v>255</v>
      </c>
      <c r="D103" s="226"/>
      <c r="E103" s="227">
        <v>8.64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29" t="s">
        <v>116</v>
      </c>
      <c r="B104" s="230" t="s">
        <v>83</v>
      </c>
      <c r="C104" s="254" t="s">
        <v>84</v>
      </c>
      <c r="D104" s="231"/>
      <c r="E104" s="232"/>
      <c r="F104" s="233"/>
      <c r="G104" s="233">
        <f>SUMIF(AG105:AG109,"&lt;&gt;NOR",G105:G109)</f>
        <v>0</v>
      </c>
      <c r="H104" s="233"/>
      <c r="I104" s="233">
        <f>SUM(I105:I109)</f>
        <v>0</v>
      </c>
      <c r="J104" s="233"/>
      <c r="K104" s="233">
        <f>SUM(K105:K109)</f>
        <v>0</v>
      </c>
      <c r="L104" s="233"/>
      <c r="M104" s="233">
        <f>SUM(M105:M109)</f>
        <v>0</v>
      </c>
      <c r="N104" s="233"/>
      <c r="O104" s="233">
        <f>SUM(O105:O109)</f>
        <v>0.13</v>
      </c>
      <c r="P104" s="233"/>
      <c r="Q104" s="233">
        <f>SUM(Q105:Q109)</f>
        <v>0</v>
      </c>
      <c r="R104" s="233"/>
      <c r="S104" s="233"/>
      <c r="T104" s="234"/>
      <c r="U104" s="228"/>
      <c r="V104" s="228">
        <f>SUM(V105:V109)</f>
        <v>47.540000000000006</v>
      </c>
      <c r="W104" s="228"/>
      <c r="X104" s="228"/>
      <c r="AG104" t="s">
        <v>117</v>
      </c>
    </row>
    <row r="105" spans="1:60" outlineLevel="1" x14ac:dyDescent="0.2">
      <c r="A105" s="235">
        <v>34</v>
      </c>
      <c r="B105" s="236" t="s">
        <v>256</v>
      </c>
      <c r="C105" s="255" t="s">
        <v>257</v>
      </c>
      <c r="D105" s="237" t="s">
        <v>120</v>
      </c>
      <c r="E105" s="238">
        <v>336.03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1.4999999999999999E-4</v>
      </c>
      <c r="O105" s="240">
        <f>ROUND(E105*N105,2)</f>
        <v>0.05</v>
      </c>
      <c r="P105" s="240">
        <v>0</v>
      </c>
      <c r="Q105" s="240">
        <f>ROUND(E105*P105,2)</f>
        <v>0</v>
      </c>
      <c r="R105" s="240" t="s">
        <v>258</v>
      </c>
      <c r="S105" s="240" t="s">
        <v>122</v>
      </c>
      <c r="T105" s="241" t="s">
        <v>122</v>
      </c>
      <c r="U105" s="224">
        <v>3.2480000000000002E-2</v>
      </c>
      <c r="V105" s="224">
        <f>ROUND(E105*U105,2)</f>
        <v>10.91</v>
      </c>
      <c r="W105" s="224"/>
      <c r="X105" s="224" t="s">
        <v>123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124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57" t="s">
        <v>133</v>
      </c>
      <c r="D106" s="226"/>
      <c r="E106" s="227">
        <v>231.63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128</v>
      </c>
      <c r="AH106" s="214">
        <v>5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57" t="s">
        <v>259</v>
      </c>
      <c r="D107" s="226"/>
      <c r="E107" s="227">
        <v>104.4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5">
        <v>35</v>
      </c>
      <c r="B108" s="236" t="s">
        <v>260</v>
      </c>
      <c r="C108" s="255" t="s">
        <v>261</v>
      </c>
      <c r="D108" s="237" t="s">
        <v>120</v>
      </c>
      <c r="E108" s="238">
        <v>336.03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2.3000000000000001E-4</v>
      </c>
      <c r="O108" s="240">
        <f>ROUND(E108*N108,2)</f>
        <v>0.08</v>
      </c>
      <c r="P108" s="240">
        <v>0</v>
      </c>
      <c r="Q108" s="240">
        <f>ROUND(E108*P108,2)</f>
        <v>0</v>
      </c>
      <c r="R108" s="240" t="s">
        <v>258</v>
      </c>
      <c r="S108" s="240" t="s">
        <v>122</v>
      </c>
      <c r="T108" s="241" t="s">
        <v>122</v>
      </c>
      <c r="U108" s="224">
        <v>0.10902000000000001</v>
      </c>
      <c r="V108" s="224">
        <f>ROUND(E108*U108,2)</f>
        <v>36.630000000000003</v>
      </c>
      <c r="W108" s="224"/>
      <c r="X108" s="224" t="s">
        <v>123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124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57" t="s">
        <v>262</v>
      </c>
      <c r="D109" s="226"/>
      <c r="E109" s="227">
        <v>336.03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128</v>
      </c>
      <c r="AH109" s="214">
        <v>5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x14ac:dyDescent="0.2">
      <c r="A110" s="229" t="s">
        <v>116</v>
      </c>
      <c r="B110" s="230" t="s">
        <v>85</v>
      </c>
      <c r="C110" s="254" t="s">
        <v>86</v>
      </c>
      <c r="D110" s="231"/>
      <c r="E110" s="232"/>
      <c r="F110" s="233"/>
      <c r="G110" s="233">
        <f>SUMIF(AG111:AG119,"&lt;&gt;NOR",G111:G119)</f>
        <v>0</v>
      </c>
      <c r="H110" s="233"/>
      <c r="I110" s="233">
        <f>SUM(I111:I119)</f>
        <v>0</v>
      </c>
      <c r="J110" s="233"/>
      <c r="K110" s="233">
        <f>SUM(K111:K119)</f>
        <v>0</v>
      </c>
      <c r="L110" s="233"/>
      <c r="M110" s="233">
        <f>SUM(M111:M119)</f>
        <v>0</v>
      </c>
      <c r="N110" s="233"/>
      <c r="O110" s="233">
        <f>SUM(O111:O119)</f>
        <v>0</v>
      </c>
      <c r="P110" s="233"/>
      <c r="Q110" s="233">
        <f>SUM(Q111:Q119)</f>
        <v>0</v>
      </c>
      <c r="R110" s="233"/>
      <c r="S110" s="233"/>
      <c r="T110" s="234"/>
      <c r="U110" s="228"/>
      <c r="V110" s="228">
        <f>SUM(V111:V119)</f>
        <v>114.81</v>
      </c>
      <c r="W110" s="228"/>
      <c r="X110" s="228"/>
      <c r="AG110" t="s">
        <v>117</v>
      </c>
    </row>
    <row r="111" spans="1:60" ht="22.5" outlineLevel="1" x14ac:dyDescent="0.2">
      <c r="A111" s="235">
        <v>36</v>
      </c>
      <c r="B111" s="236" t="s">
        <v>263</v>
      </c>
      <c r="C111" s="255" t="s">
        <v>264</v>
      </c>
      <c r="D111" s="237" t="s">
        <v>187</v>
      </c>
      <c r="E111" s="238">
        <v>22.52487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0" t="s">
        <v>265</v>
      </c>
      <c r="S111" s="240" t="s">
        <v>122</v>
      </c>
      <c r="T111" s="241" t="s">
        <v>122</v>
      </c>
      <c r="U111" s="224">
        <v>0.27700000000000002</v>
      </c>
      <c r="V111" s="224">
        <f>ROUND(E111*U111,2)</f>
        <v>6.24</v>
      </c>
      <c r="W111" s="224"/>
      <c r="X111" s="224" t="s">
        <v>266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267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56" t="s">
        <v>268</v>
      </c>
      <c r="D112" s="243"/>
      <c r="E112" s="243"/>
      <c r="F112" s="243"/>
      <c r="G112" s="243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126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46">
        <v>37</v>
      </c>
      <c r="B113" s="247" t="s">
        <v>269</v>
      </c>
      <c r="C113" s="260" t="s">
        <v>270</v>
      </c>
      <c r="D113" s="248" t="s">
        <v>187</v>
      </c>
      <c r="E113" s="249">
        <v>22.52487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 t="s">
        <v>161</v>
      </c>
      <c r="S113" s="251" t="s">
        <v>122</v>
      </c>
      <c r="T113" s="252" t="s">
        <v>122</v>
      </c>
      <c r="U113" s="224">
        <v>2.0089999999999999</v>
      </c>
      <c r="V113" s="224">
        <f>ROUND(E113*U113,2)</f>
        <v>45.25</v>
      </c>
      <c r="W113" s="224"/>
      <c r="X113" s="224" t="s">
        <v>266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267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1" x14ac:dyDescent="0.2">
      <c r="A114" s="246">
        <v>38</v>
      </c>
      <c r="B114" s="247" t="s">
        <v>271</v>
      </c>
      <c r="C114" s="260" t="s">
        <v>272</v>
      </c>
      <c r="D114" s="248" t="s">
        <v>187</v>
      </c>
      <c r="E114" s="249">
        <v>22.52487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 t="s">
        <v>161</v>
      </c>
      <c r="S114" s="251" t="s">
        <v>122</v>
      </c>
      <c r="T114" s="252" t="s">
        <v>122</v>
      </c>
      <c r="U114" s="224">
        <v>0.95899999999999996</v>
      </c>
      <c r="V114" s="224">
        <f>ROUND(E114*U114,2)</f>
        <v>21.6</v>
      </c>
      <c r="W114" s="224"/>
      <c r="X114" s="224" t="s">
        <v>266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267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46">
        <v>39</v>
      </c>
      <c r="B115" s="247" t="s">
        <v>273</v>
      </c>
      <c r="C115" s="260" t="s">
        <v>274</v>
      </c>
      <c r="D115" s="248" t="s">
        <v>187</v>
      </c>
      <c r="E115" s="249">
        <v>22.52487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 t="s">
        <v>161</v>
      </c>
      <c r="S115" s="251" t="s">
        <v>122</v>
      </c>
      <c r="T115" s="252" t="s">
        <v>122</v>
      </c>
      <c r="U115" s="224">
        <v>0.49</v>
      </c>
      <c r="V115" s="224">
        <f>ROUND(E115*U115,2)</f>
        <v>11.04</v>
      </c>
      <c r="W115" s="224"/>
      <c r="X115" s="224" t="s">
        <v>266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267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46">
        <v>40</v>
      </c>
      <c r="B116" s="247" t="s">
        <v>275</v>
      </c>
      <c r="C116" s="260" t="s">
        <v>276</v>
      </c>
      <c r="D116" s="248" t="s">
        <v>187</v>
      </c>
      <c r="E116" s="249">
        <v>202.72385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 t="s">
        <v>161</v>
      </c>
      <c r="S116" s="251" t="s">
        <v>122</v>
      </c>
      <c r="T116" s="252" t="s">
        <v>122</v>
      </c>
      <c r="U116" s="224">
        <v>0</v>
      </c>
      <c r="V116" s="224">
        <f>ROUND(E116*U116,2)</f>
        <v>0</v>
      </c>
      <c r="W116" s="224"/>
      <c r="X116" s="224" t="s">
        <v>266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267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46">
        <v>41</v>
      </c>
      <c r="B117" s="247" t="s">
        <v>277</v>
      </c>
      <c r="C117" s="260" t="s">
        <v>278</v>
      </c>
      <c r="D117" s="248" t="s">
        <v>187</v>
      </c>
      <c r="E117" s="249">
        <v>22.52487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 t="s">
        <v>161</v>
      </c>
      <c r="S117" s="251" t="s">
        <v>122</v>
      </c>
      <c r="T117" s="252" t="s">
        <v>122</v>
      </c>
      <c r="U117" s="224">
        <v>0.94199999999999995</v>
      </c>
      <c r="V117" s="224">
        <f>ROUND(E117*U117,2)</f>
        <v>21.22</v>
      </c>
      <c r="W117" s="224"/>
      <c r="X117" s="224" t="s">
        <v>266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267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46">
        <v>42</v>
      </c>
      <c r="B118" s="247" t="s">
        <v>279</v>
      </c>
      <c r="C118" s="260" t="s">
        <v>280</v>
      </c>
      <c r="D118" s="248" t="s">
        <v>187</v>
      </c>
      <c r="E118" s="249">
        <v>90.099490000000003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 t="s">
        <v>161</v>
      </c>
      <c r="S118" s="251" t="s">
        <v>122</v>
      </c>
      <c r="T118" s="252" t="s">
        <v>122</v>
      </c>
      <c r="U118" s="224">
        <v>0.105</v>
      </c>
      <c r="V118" s="224">
        <f>ROUND(E118*U118,2)</f>
        <v>9.4600000000000009</v>
      </c>
      <c r="W118" s="224"/>
      <c r="X118" s="224" t="s">
        <v>266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267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46">
        <v>43</v>
      </c>
      <c r="B119" s="247" t="s">
        <v>281</v>
      </c>
      <c r="C119" s="260" t="s">
        <v>282</v>
      </c>
      <c r="D119" s="248" t="s">
        <v>187</v>
      </c>
      <c r="E119" s="249">
        <v>22.52487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 t="s">
        <v>161</v>
      </c>
      <c r="S119" s="251" t="s">
        <v>122</v>
      </c>
      <c r="T119" s="252" t="s">
        <v>198</v>
      </c>
      <c r="U119" s="224">
        <v>0</v>
      </c>
      <c r="V119" s="224">
        <f>ROUND(E119*U119,2)</f>
        <v>0</v>
      </c>
      <c r="W119" s="224"/>
      <c r="X119" s="224" t="s">
        <v>266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267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x14ac:dyDescent="0.2">
      <c r="A120" s="229" t="s">
        <v>116</v>
      </c>
      <c r="B120" s="230" t="s">
        <v>88</v>
      </c>
      <c r="C120" s="254" t="s">
        <v>28</v>
      </c>
      <c r="D120" s="231"/>
      <c r="E120" s="232"/>
      <c r="F120" s="233"/>
      <c r="G120" s="233">
        <f>SUMIF(AG121:AG121,"&lt;&gt;NOR",G121:G121)</f>
        <v>0</v>
      </c>
      <c r="H120" s="233"/>
      <c r="I120" s="233">
        <f>SUM(I121:I121)</f>
        <v>0</v>
      </c>
      <c r="J120" s="233"/>
      <c r="K120" s="233">
        <f>SUM(K121:K121)</f>
        <v>0</v>
      </c>
      <c r="L120" s="233"/>
      <c r="M120" s="233">
        <f>SUM(M121:M121)</f>
        <v>0</v>
      </c>
      <c r="N120" s="233"/>
      <c r="O120" s="233">
        <f>SUM(O121:O121)</f>
        <v>0</v>
      </c>
      <c r="P120" s="233"/>
      <c r="Q120" s="233">
        <f>SUM(Q121:Q121)</f>
        <v>0</v>
      </c>
      <c r="R120" s="233"/>
      <c r="S120" s="233"/>
      <c r="T120" s="234"/>
      <c r="U120" s="228"/>
      <c r="V120" s="228">
        <f>SUM(V121:V121)</f>
        <v>0</v>
      </c>
      <c r="W120" s="228"/>
      <c r="X120" s="228"/>
      <c r="AG120" t="s">
        <v>117</v>
      </c>
    </row>
    <row r="121" spans="1:60" outlineLevel="1" x14ac:dyDescent="0.2">
      <c r="A121" s="235">
        <v>44</v>
      </c>
      <c r="B121" s="236" t="s">
        <v>283</v>
      </c>
      <c r="C121" s="255" t="s">
        <v>284</v>
      </c>
      <c r="D121" s="237" t="s">
        <v>285</v>
      </c>
      <c r="E121" s="238">
        <v>1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40">
        <v>0</v>
      </c>
      <c r="O121" s="240">
        <f>ROUND(E121*N121,2)</f>
        <v>0</v>
      </c>
      <c r="P121" s="240">
        <v>0</v>
      </c>
      <c r="Q121" s="240">
        <f>ROUND(E121*P121,2)</f>
        <v>0</v>
      </c>
      <c r="R121" s="240"/>
      <c r="S121" s="240" t="s">
        <v>122</v>
      </c>
      <c r="T121" s="241" t="s">
        <v>198</v>
      </c>
      <c r="U121" s="224">
        <v>0</v>
      </c>
      <c r="V121" s="224">
        <f>ROUND(E121*U121,2)</f>
        <v>0</v>
      </c>
      <c r="W121" s="224"/>
      <c r="X121" s="224" t="s">
        <v>286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287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x14ac:dyDescent="0.2">
      <c r="A122" s="3"/>
      <c r="B122" s="4"/>
      <c r="C122" s="261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103</v>
      </c>
    </row>
    <row r="123" spans="1:60" x14ac:dyDescent="0.2">
      <c r="A123" s="217"/>
      <c r="B123" s="218" t="s">
        <v>29</v>
      </c>
      <c r="C123" s="262"/>
      <c r="D123" s="219"/>
      <c r="E123" s="220"/>
      <c r="F123" s="220"/>
      <c r="G123" s="253">
        <f>G8+G16+G25+G29+G33+G36+G58+G61+G71+G93+G100+G104+G110+G120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288</v>
      </c>
    </row>
    <row r="124" spans="1:60" x14ac:dyDescent="0.2">
      <c r="C124" s="263"/>
      <c r="D124" s="10"/>
      <c r="AG124" t="s">
        <v>289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sSTCcsf0Id4ovpd2Lb/UT50kR794J+leXzXa0aIcykcXHOZq/ULzlPiTYLOwhVMCCEU91L8fFr6rZTu1RpxbA==" saltValue="qVkTRjv5eM2+YeanfdvjMw==" spinCount="100000" sheet="1"/>
  <mergeCells count="20">
    <mergeCell ref="C102:G102"/>
    <mergeCell ref="C112:G112"/>
    <mergeCell ref="C47:G47"/>
    <mergeCell ref="C50:G50"/>
    <mergeCell ref="C60:G60"/>
    <mergeCell ref="C70:G70"/>
    <mergeCell ref="C92:G92"/>
    <mergeCell ref="C99:G99"/>
    <mergeCell ref="C22:G22"/>
    <mergeCell ref="C27:G27"/>
    <mergeCell ref="C31:G31"/>
    <mergeCell ref="C38:G38"/>
    <mergeCell ref="C41:G41"/>
    <mergeCell ref="C44:G4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2019_33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2019_33 Pol'!Názvy_tisku</vt:lpstr>
      <vt:lpstr>oadresa</vt:lpstr>
      <vt:lpstr>Stavba!Objednatel</vt:lpstr>
      <vt:lpstr>Stavba!Objekt</vt:lpstr>
      <vt:lpstr>'01 2019_33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2019-11-01T10:13:25Z</dcterms:modified>
</cp:coreProperties>
</file>