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35" windowWidth="19320" windowHeight="84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'Položky'!$A$1:$G$706</definedName>
    <definedName name="_xlnm.Print_Area" localSheetId="1">'Rekapitulace'!$A$1:$I$42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4519"/>
</workbook>
</file>

<file path=xl/sharedStrings.xml><?xml version="1.0" encoding="utf-8"?>
<sst xmlns="http://schemas.openxmlformats.org/spreadsheetml/2006/main" count="1641" uniqueCount="744">
  <si>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</si>
  <si>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</si>
  <si>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</si>
  <si>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</si>
  <si>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</si>
  <si>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</si>
  <si>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</si>
  <si>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</si>
  <si>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</si>
  <si>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</si>
  <si>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</si>
  <si>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</si>
  <si>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</si>
  <si>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</si>
  <si>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</si>
  <si>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</si>
  <si>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</si>
  <si>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</si>
  <si>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</si>
  <si>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</si>
  <si>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</si>
  <si>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</si>
  <si>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</si>
  <si>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</si>
  <si>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</si>
  <si>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</si>
  <si>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</si>
  <si>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</si>
  <si>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</si>
  <si>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</si>
  <si>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</si>
  <si>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</si>
  <si>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</si>
  <si>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</si>
  <si>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</si>
  <si>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</si>
  <si>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</si>
  <si>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</si>
  <si>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</si>
  <si>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</si>
  <si>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</si>
  <si>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</si>
  <si>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</si>
  <si>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</si>
  <si>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</si>
  <si>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</si>
  <si>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</si>
  <si>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</si>
  <si>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</si>
  <si>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</si>
  <si>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</si>
  <si>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</si>
  <si>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</si>
  <si>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</si>
  <si>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</si>
  <si>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</si>
  <si>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</si>
  <si>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</si>
  <si>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</si>
  <si>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</si>
  <si>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</si>
  <si>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</si>
  <si>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</si>
  <si>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</si>
  <si>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</si>
  <si>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</si>
  <si>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</si>
  <si>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</si>
  <si>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</si>
  <si>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</si>
  <si>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</si>
  <si>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</si>
  <si>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</si>
  <si>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</si>
  <si>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</si>
  <si>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</si>
  <si>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</si>
  <si>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</si>
  <si>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</si>
  <si>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/>
  </si>
  <si>
    <t>SO.02-tělovýchovný pavilon</t>
  </si>
  <si>
    <t>113106121R00</t>
  </si>
  <si>
    <t xml:space="preserve">Rozebrání dlažeb z betonových dlaždic na sucho </t>
  </si>
  <si>
    <t>m2</t>
  </si>
  <si>
    <t>v.č.101-tělovýchovný pavilon půdorys 1.np :</t>
  </si>
  <si>
    <t>legenda stavebních úprav:</t>
  </si>
  <si>
    <t>SÚ/04-odstranění stáv.okap.chodníku z dlažby s podsypem š.500mm:((31,35+0,5)*2+31)*0,5</t>
  </si>
  <si>
    <t>-1,8*0,5*2</t>
  </si>
  <si>
    <t>113107111R00</t>
  </si>
  <si>
    <t xml:space="preserve">Odstranění podkladu pl. 200 m2,kam.těžené tl.10 cm </t>
  </si>
  <si>
    <t>199000002R00</t>
  </si>
  <si>
    <t xml:space="preserve">Poplatek za skládku horniny 1- 4 </t>
  </si>
  <si>
    <t>m3</t>
  </si>
  <si>
    <t>5,526</t>
  </si>
  <si>
    <t>139600012RBD</t>
  </si>
  <si>
    <t>Ruční výkop v hornině 3 hloubka do 1 m, odvoz do 15 km</t>
  </si>
  <si>
    <t>odkop pro obrubník:92,1*0,2*0,3</t>
  </si>
  <si>
    <t>3</t>
  </si>
  <si>
    <t>Svislé a kompletní konstrukce</t>
  </si>
  <si>
    <t>310237241R00</t>
  </si>
  <si>
    <t xml:space="preserve">Zazdívka otvorů pl. 0,25 m2 cihlami, tl. zdi 30 cm </t>
  </si>
  <si>
    <t>kus</t>
  </si>
  <si>
    <t>v.č.103-tělovýchovný pavilon půdorys 3.np+střecha:</t>
  </si>
  <si>
    <t xml:space="preserve">      104-tělovýchovný pavilon řez A-A a řez B-B:</t>
  </si>
  <si>
    <t>detail H-dozdění z plných cihel 900x200,tl.300mm:1</t>
  </si>
  <si>
    <t>342256365R00</t>
  </si>
  <si>
    <t xml:space="preserve">Příčka z tvárnic pórobetonových tl. 150 mm </t>
  </si>
  <si>
    <t>dozdívky u dveří:0,3*2,025*2</t>
  </si>
  <si>
    <t>342948112R00</t>
  </si>
  <si>
    <t xml:space="preserve">Ukotvení příček k beton.kcím přistřelenými kotvami </t>
  </si>
  <si>
    <t>m</t>
  </si>
  <si>
    <t>dozdívky u dveří-kotvení k panelu:2,025*2</t>
  </si>
  <si>
    <t>61</t>
  </si>
  <si>
    <t>Upravy povrchů vnitřní</t>
  </si>
  <si>
    <t>610991111R00</t>
  </si>
  <si>
    <t xml:space="preserve">Zakrývání výplní vnitřních otvorů </t>
  </si>
  <si>
    <t>okna+dveře:0,9*0,9*10+0,9*0,6*2+1,8*0,9*7</t>
  </si>
  <si>
    <t>1,8*0,6+3,6*0,9*7+3,6*1,8*7</t>
  </si>
  <si>
    <t>0,81*1,965*2+0,78*1,61</t>
  </si>
  <si>
    <t>612425931RT2</t>
  </si>
  <si>
    <t>Omítka vápenná vnitřního ostění - štuková s použitím suché maltové směsi</t>
  </si>
  <si>
    <t>oprava ostění u demontovaných výplní otvorů:</t>
  </si>
  <si>
    <t>podle výrobků oken+dveří:</t>
  </si>
  <si>
    <t>101:0,3*0,9*3*10</t>
  </si>
  <si>
    <t>102:0,3*(0,9+0,6*2)*2</t>
  </si>
  <si>
    <t>103:0,3*(1,8+0,9*2)*7</t>
  </si>
  <si>
    <t>104:0,3*(1,8+0,6*2)</t>
  </si>
  <si>
    <t>105:0,3*(3,6+0,9*2)*7</t>
  </si>
  <si>
    <t>106:0,3*(3,6+1,8*2)*7</t>
  </si>
  <si>
    <t>107P:0,3*(0,81+1,965*2)*2</t>
  </si>
  <si>
    <t>108P:0,3*(0,78+1,61*2)</t>
  </si>
  <si>
    <t>u zazdívky dveří:(0,3+0,17)*2,025*2</t>
  </si>
  <si>
    <t>62</t>
  </si>
  <si>
    <t>Úpravy povrchů vnější</t>
  </si>
  <si>
    <t>620991121R00</t>
  </si>
  <si>
    <t xml:space="preserve">Zakrývání výplní vnějších otvorů z lešení </t>
  </si>
  <si>
    <t>622311135RT3</t>
  </si>
  <si>
    <t>Zateplovací systém , fasáda, EPS F tl.150 mm s omítkou silikonovou, lepidlo</t>
  </si>
  <si>
    <t>EPS/15-obvodová stěna:649,99</t>
  </si>
  <si>
    <t>622311153RT3</t>
  </si>
  <si>
    <t>Zateplovací systém , ostění, EPS F tl. 30 mm s omítkou silikonovou, lepidlo</t>
  </si>
  <si>
    <t>EPS/3-ostění:24,162</t>
  </si>
  <si>
    <t>622311512R01</t>
  </si>
  <si>
    <t xml:space="preserve">Izolace soklu  XPS tl. 100 mm, bez PÚ </t>
  </si>
  <si>
    <t>XPS/10 pod út:25,91</t>
  </si>
  <si>
    <t>622311522RU1</t>
  </si>
  <si>
    <t>Zateplovací systém , sokl, XPS tl. 100 mm s mozaikovou omítkou 5,5 kg/m2</t>
  </si>
  <si>
    <t>XPS/10 nad út:199,84</t>
  </si>
  <si>
    <t>622319021R00</t>
  </si>
  <si>
    <t xml:space="preserve">Zakládací sada ETICS,zaklád+okap.profil PVC </t>
  </si>
  <si>
    <t>v.č.109-tělovýchovný pavilon klempířské výrobky:</t>
  </si>
  <si>
    <t>307:126</t>
  </si>
  <si>
    <t>622422121R00</t>
  </si>
  <si>
    <t xml:space="preserve">Oprava vnějších omítek vápen. štuk. II, do 10 % </t>
  </si>
  <si>
    <t>opravení nesourodé omítky z 5%:</t>
  </si>
  <si>
    <t>EPS/15:649,99</t>
  </si>
  <si>
    <t>622451131R00</t>
  </si>
  <si>
    <t xml:space="preserve">Omítka vnější stěn, MC, hladká, složitost 1 - 2 </t>
  </si>
  <si>
    <t>vyrovnání zateplené plochy pod út z 20%:</t>
  </si>
  <si>
    <t>XPS/10 pod út:25,91*0,2</t>
  </si>
  <si>
    <t>622473187RT2</t>
  </si>
  <si>
    <t>Příplatek za okenní lištu (APU) - montáž včetně dodávky lišty</t>
  </si>
  <si>
    <t>zevnitř+zvenku:</t>
  </si>
  <si>
    <t>v.č.107-tělovýchovný pavilon plastové výrobky:</t>
  </si>
  <si>
    <t>101:0,9*3*10*2</t>
  </si>
  <si>
    <t>102:(0,9+0,6*2)*2*2</t>
  </si>
  <si>
    <t>103:(1,8+0,9*2)*7*2</t>
  </si>
  <si>
    <t>104:(1,8+0,6*2)*2</t>
  </si>
  <si>
    <t>105:(3,6+0,9*2)*7*2</t>
  </si>
  <si>
    <t>106:(3,6+1,8*2)*7*2</t>
  </si>
  <si>
    <t>107P:(0,81+1,965*2)*2</t>
  </si>
  <si>
    <t>108P:(0,78+1,61*2)*2</t>
  </si>
  <si>
    <t>622904112R00</t>
  </si>
  <si>
    <t xml:space="preserve">Očištění fasád tlakovou vodou složitost 1 - 2 </t>
  </si>
  <si>
    <t>očištění fasády tlakovou vodou:</t>
  </si>
  <si>
    <t>XPS/10 pod út (v místě okapového chodníku) :25,91</t>
  </si>
  <si>
    <t>63</t>
  </si>
  <si>
    <t>Podlahy a podlahové konstrukce</t>
  </si>
  <si>
    <t>631571002R00</t>
  </si>
  <si>
    <t xml:space="preserve">Násyp z kameniva těženého 0 - 4, tř. I </t>
  </si>
  <si>
    <t>SÚ/04-nový okapový chodník z betonové dlažby 500x500x50mm:</t>
  </si>
  <si>
    <t>podsyp tl.50mm:((31,35+0,5)*2+31)*0,5*0,05</t>
  </si>
  <si>
    <t>-1,8*0,5*0,05*2</t>
  </si>
  <si>
    <t>632415110RT2</t>
  </si>
  <si>
    <t xml:space="preserve">Potěr samonivelační ručně tl. 10 mm vyrovnávací </t>
  </si>
  <si>
    <t>SÚ/03-vyrovnání povrchu pro osazení nové dlažby:1,8*1*2+1,8*(0,3+0,15)*3*2</t>
  </si>
  <si>
    <t>632451022R00</t>
  </si>
  <si>
    <t xml:space="preserve">Vyrovnávací potěr MC 15, v pásu, tl. 30 mm </t>
  </si>
  <si>
    <t>pod parapetní desku:</t>
  </si>
  <si>
    <t>101:0,9*10*0,2</t>
  </si>
  <si>
    <t>102:0,9*2*0,2</t>
  </si>
  <si>
    <t>103:1,8*7*0,2</t>
  </si>
  <si>
    <t>104:1,8*0,2</t>
  </si>
  <si>
    <t>105:3,6*7*0,2</t>
  </si>
  <si>
    <t>106:3,6*7*0,2</t>
  </si>
  <si>
    <t>632921913R00</t>
  </si>
  <si>
    <t xml:space="preserve">Dlažba z dlaždic betonových do písku, tl. 50 mm </t>
  </si>
  <si>
    <t>SÚ/04-nový okapový chodník z betonové dlažby 500x500x50mm:((31,35+0,5)*2+31)*0,5</t>
  </si>
  <si>
    <t>632921929R00</t>
  </si>
  <si>
    <t xml:space="preserve">Příplatek za zalévání asfaltem podél budovy </t>
  </si>
  <si>
    <t>SÚ/04-nový okapový chodník z betonové dlažby 500x500x50mm:31,35*2+31-1,8*2</t>
  </si>
  <si>
    <t>91</t>
  </si>
  <si>
    <t>Doplňující práce na komunikaci</t>
  </si>
  <si>
    <t>917862111R00</t>
  </si>
  <si>
    <t xml:space="preserve">Osazení stojat. obrub.bet. s opěrou,lože z C 12/15 </t>
  </si>
  <si>
    <t>lemování obrubníkem:(31,35+0,5)*2+31+0,5*2</t>
  </si>
  <si>
    <t>-1,8*2</t>
  </si>
  <si>
    <t>59217335.X</t>
  </si>
  <si>
    <t>Obrubník zahradní 1000/50/250 mm šedý</t>
  </si>
  <si>
    <t>lemování okapového chodníku:92,1*1,01</t>
  </si>
  <si>
    <t>94</t>
  </si>
  <si>
    <t>Lešení a stavební výtahy</t>
  </si>
  <si>
    <t>941941041R00</t>
  </si>
  <si>
    <t xml:space="preserve">Montáž lešení leh.řad.s podlahami,š.1,2 m, H 10 m </t>
  </si>
  <si>
    <t>pro úpravu fasády:</t>
  </si>
  <si>
    <t>v.č.105-tělovýchovný pavilon pohled východní a západní:</t>
  </si>
  <si>
    <t>pohled východní:(31,35+1,2)*8,425+1,2*(8,025-4,245)</t>
  </si>
  <si>
    <t xml:space="preserve">            západní:(31,35+1,2)*8,425+1,2*(8,025-4,245)</t>
  </si>
  <si>
    <t>v.č.106-tělovýchovný pavilon pohled severní a jižní:</t>
  </si>
  <si>
    <t>pohled severní:(31,3+1,2*2)*8,425</t>
  </si>
  <si>
    <t xml:space="preserve">            jižní:(9,45+1,2*2)*(11,075-4,245)</t>
  </si>
  <si>
    <t>941941291R00</t>
  </si>
  <si>
    <t xml:space="preserve">Příplatek za každý měsíc použití lešení k pol.1041 </t>
  </si>
  <si>
    <t>fasádní lešení (3 měsíce):922,3975*3</t>
  </si>
  <si>
    <t>941941501R00</t>
  </si>
  <si>
    <t xml:space="preserve">Doprava 1 m2 fasádního lešení (dovoz a odvoz) </t>
  </si>
  <si>
    <t>km</t>
  </si>
  <si>
    <t>fasádní lešení (do 30 km):922,3975*30*2</t>
  </si>
  <si>
    <t>941941841R00</t>
  </si>
  <si>
    <t xml:space="preserve">Demontáž lešení leh.řad.s podlahami,š.1,2 m,H 10 m </t>
  </si>
  <si>
    <t>fasádní lešení :922,3975</t>
  </si>
  <si>
    <t>941955002R00</t>
  </si>
  <si>
    <t xml:space="preserve">Lešení lehké pomocné, výška podlahy do 1,9 m </t>
  </si>
  <si>
    <t>pohled východní:(15,725+1,2*2)*1,2</t>
  </si>
  <si>
    <t xml:space="preserve">            západní:(15,725+1,2*2)*1,2</t>
  </si>
  <si>
    <t>pohled jižní:(31,2+1,2*2-(9,45+1,2*2))*1,2</t>
  </si>
  <si>
    <t>942941021R00</t>
  </si>
  <si>
    <t xml:space="preserve">Montáž lešení těž.,řad.s pod.š.2,5, H 10 m,300 kg </t>
  </si>
  <si>
    <t>v.č.101,102-tělovýchovný pavilon-půdorys 1.np,2.np:</t>
  </si>
  <si>
    <t>pro úpravu ostění oken v tělocvičně:11,5*6+29,5*6</t>
  </si>
  <si>
    <t>942941191R00</t>
  </si>
  <si>
    <t xml:space="preserve">Příplatek za každý měsíc použití lešení k pol.1021 </t>
  </si>
  <si>
    <t>lešení (2 měsíce):246*2</t>
  </si>
  <si>
    <t>942941821R00</t>
  </si>
  <si>
    <t xml:space="preserve">Demontáž lešení těž.řad.s pod.š.2,5, H 10 m,300 kg </t>
  </si>
  <si>
    <t>lešení :246</t>
  </si>
  <si>
    <t>944944011R00</t>
  </si>
  <si>
    <t xml:space="preserve">Montáž ochranné sítě z umělých vláken </t>
  </si>
  <si>
    <t>viz fasádní lešení :922,3975</t>
  </si>
  <si>
    <t>944944031R00</t>
  </si>
  <si>
    <t xml:space="preserve">Příplatek za každý měsíc použití sítí k pol. 4011 </t>
  </si>
  <si>
    <t>ochranná síť na lešení (3 měsíce):922,3975*3</t>
  </si>
  <si>
    <t>944944081R00</t>
  </si>
  <si>
    <t xml:space="preserve">Demontáž ochranné sítě z umělých vláken </t>
  </si>
  <si>
    <t>ochranná síť na lešení :922,3975</t>
  </si>
  <si>
    <t>70921002</t>
  </si>
  <si>
    <t>Síť na lešení ochranná s oky 1,80 x 15 m zelená</t>
  </si>
  <si>
    <t>ochranná síť na lešení (dodávka):922,3975*1,1</t>
  </si>
  <si>
    <t>95</t>
  </si>
  <si>
    <t>Dokončovací konstrukce na pozemních stavbách</t>
  </si>
  <si>
    <t>938533115R00</t>
  </si>
  <si>
    <t>Očištění povrchu podlah po odstranění nášlapu keramická dlažba,pvc</t>
  </si>
  <si>
    <t>SÚ/03-očištění povrchu po demontáži dlažby:1,8*1*2+1,8*(0,3+0,15)*3*2</t>
  </si>
  <si>
    <t>952901111R00</t>
  </si>
  <si>
    <t xml:space="preserve">Vyčištění budov o výšce podlaží do 4 m </t>
  </si>
  <si>
    <t>střecha:16*16/3</t>
  </si>
  <si>
    <t>952901114R00</t>
  </si>
  <si>
    <t xml:space="preserve">Vyčištění budov o výšce podlaží nad 4 m </t>
  </si>
  <si>
    <t>střecha:(31,3*31,2-16*16)/3</t>
  </si>
  <si>
    <t>952902110R00</t>
  </si>
  <si>
    <t xml:space="preserve">Čištění zametáním v místnostech a chodbách </t>
  </si>
  <si>
    <t>200*5</t>
  </si>
  <si>
    <t>střecha-zametení před provedením nové střechy:31,3*31,2</t>
  </si>
  <si>
    <t>58550185</t>
  </si>
  <si>
    <t>Materiál pro opětné osazení stávajících prvků na fasádě</t>
  </si>
  <si>
    <t>soubor</t>
  </si>
  <si>
    <t>materiál k prodloužení kotvení prvků,malta,omítka,beton:1</t>
  </si>
  <si>
    <t>900   RT3</t>
  </si>
  <si>
    <t xml:space="preserve">HZS-montážní práce Práce v tarifní třídě 6 </t>
  </si>
  <si>
    <t>h</t>
  </si>
  <si>
    <t>montáž stávajících prvků na fasádě (stříšky,rozvody,orient.desky, :</t>
  </si>
  <si>
    <t>čidla,žebříky,a pod.)-na prodloužené prvky kotvení :50</t>
  </si>
  <si>
    <t>96</t>
  </si>
  <si>
    <t>Bourání konstrukcí</t>
  </si>
  <si>
    <t>965081713RT1</t>
  </si>
  <si>
    <t>Bourání dlažeb keramických tl.10 mm, nad 1 m2 ručně, dlaždice keramické</t>
  </si>
  <si>
    <t>SÚ/03-demontáž dlažby:1,8*1*2+1,8*(0,3+0,15)*3*2</t>
  </si>
  <si>
    <t>968061112R00</t>
  </si>
  <si>
    <t xml:space="preserve">Vyvěšení dřevěných okenních křídel pl. do 1,5 m2 </t>
  </si>
  <si>
    <t>vyvěšení dřev.okenních křídel:</t>
  </si>
  <si>
    <t>900x900mm:1*2*10</t>
  </si>
  <si>
    <t>900x600mm:1*2*2</t>
  </si>
  <si>
    <t>1800x900mm:2*2*7</t>
  </si>
  <si>
    <t>1800x600mm:2*2</t>
  </si>
  <si>
    <t>3600x900mm:4*2*7</t>
  </si>
  <si>
    <t>968061113R00</t>
  </si>
  <si>
    <t xml:space="preserve">Vyvěšení dřevěných okenních křídel pl. nad 1,5 m2 </t>
  </si>
  <si>
    <t>3600x1800mm:4*2*7</t>
  </si>
  <si>
    <t>968061125R00</t>
  </si>
  <si>
    <t xml:space="preserve">Vyvěšení dřevěných dveřních křídel pl. do 2 m2 </t>
  </si>
  <si>
    <t>vyvěšení dřev.dveřních:</t>
  </si>
  <si>
    <t>810x1965mm:2</t>
  </si>
  <si>
    <t>780x1610mm:1</t>
  </si>
  <si>
    <t>968062354R00</t>
  </si>
  <si>
    <t xml:space="preserve">Vybourání dřevěných rámů oken dvojitých pl. 1 m2 </t>
  </si>
  <si>
    <t>vybourání dřev.rámů oken:</t>
  </si>
  <si>
    <t>900x900mm:0,9*0,9*10</t>
  </si>
  <si>
    <t>900x600mm:0,9*0,6*2</t>
  </si>
  <si>
    <t>968062355R00</t>
  </si>
  <si>
    <t xml:space="preserve">Vybourání dřevěných rámů oken dvojitých pl. 2 m2 </t>
  </si>
  <si>
    <t>1800x900mm:1,8*0,9*7</t>
  </si>
  <si>
    <t>1800x600mm:1,8*0,6</t>
  </si>
  <si>
    <t>968062356R00</t>
  </si>
  <si>
    <t xml:space="preserve">Vybourání dřevěných rámů oken dvojitých pl. 4 m2 </t>
  </si>
  <si>
    <t>3600x900mm:3,6*0,9*7</t>
  </si>
  <si>
    <t>968062357R00</t>
  </si>
  <si>
    <t xml:space="preserve">Vybourání dřevěných rámů oken dvojitých nad  4 m2 </t>
  </si>
  <si>
    <t>3600x1800mm:3,6*1,8*7</t>
  </si>
  <si>
    <t>968062455R00</t>
  </si>
  <si>
    <t xml:space="preserve">Vybourání dřevěných dveřních zárubní pl. do 2 m2 </t>
  </si>
  <si>
    <t>vybourání dřevěné zárubně:</t>
  </si>
  <si>
    <t>810x1965mm:0,81*1,965*2</t>
  </si>
  <si>
    <t>780x1610mm:0,78*1,61</t>
  </si>
  <si>
    <t>968095001R00</t>
  </si>
  <si>
    <t xml:space="preserve">Bourání parapetů dřevěných š. do 25 cm </t>
  </si>
  <si>
    <t>demontáž parapetních desek:75,6</t>
  </si>
  <si>
    <t>978015221R00</t>
  </si>
  <si>
    <t xml:space="preserve">Otlučení omítek vnějších MVC v složit.1-4 do 10 % </t>
  </si>
  <si>
    <t>odstranění nesourodé omítky z 5%:</t>
  </si>
  <si>
    <t>900   RT1</t>
  </si>
  <si>
    <t xml:space="preserve">HZS-demontáže Práce v tarifní třídě 4 </t>
  </si>
  <si>
    <t>SÚ/01-demontáž stávajícího lana hromosvodu na stěnách  s střešním:</t>
  </si>
  <si>
    <t>plášti (celk.dl.190m) vč.kotvení:50</t>
  </si>
  <si>
    <t>demontáž stávajících prvků na fasádě (stříšky,rozvody,orient.desky, :</t>
  </si>
  <si>
    <t>čidla,žebříky,a pod.) :50</t>
  </si>
  <si>
    <t>99</t>
  </si>
  <si>
    <t>Staveništní přesun hmot</t>
  </si>
  <si>
    <t>999281108R00</t>
  </si>
  <si>
    <t xml:space="preserve">Přesun hmot pro opravy a údržbu do výšky 12 m </t>
  </si>
  <si>
    <t>t</t>
  </si>
  <si>
    <t>712</t>
  </si>
  <si>
    <t>Živičné krytiny</t>
  </si>
  <si>
    <t>712300921R00</t>
  </si>
  <si>
    <t xml:space="preserve">Údržba-přípl.za správkový kus NAIP,střechy do 10° </t>
  </si>
  <si>
    <t>po demontáži větracích komínků ve střeše (doplnění izolace) :20</t>
  </si>
  <si>
    <t>712373111RU3</t>
  </si>
  <si>
    <t>Krytina střech do 10° fólie, 6 kotev/m2, na beton tl. izolace do 250 mm,tl. 1,5 mm</t>
  </si>
  <si>
    <t>mechanicky kotvená střešní mPVC folie tl.1,5mm vyztužená polyester.:</t>
  </si>
  <si>
    <t>tkaninou s odolností proti UV záření určená pro mechanic.kotvení:</t>
  </si>
  <si>
    <t>ZS/S1:934,26</t>
  </si>
  <si>
    <t>přetažení přes atiku vč.vytažení na svislo:</t>
  </si>
  <si>
    <t>detail A:(15,725*2+9,3)*(0,25+0,55)</t>
  </si>
  <si>
    <t xml:space="preserve">         F:((31+31,2)*2-9,3)*(0,25+0,55)</t>
  </si>
  <si>
    <t xml:space="preserve">         H:0,9*(0,15+0,2)</t>
  </si>
  <si>
    <t>712378006R00</t>
  </si>
  <si>
    <t xml:space="preserve">Rohová lišta vnější poplast.plech RŠ 100 mm </t>
  </si>
  <si>
    <t>304:150</t>
  </si>
  <si>
    <t>712378007R00</t>
  </si>
  <si>
    <t xml:space="preserve">Rohová lišta vnitřní poplast.plech RŠ 100 mm </t>
  </si>
  <si>
    <t>308:149,5</t>
  </si>
  <si>
    <t>712391171RT1</t>
  </si>
  <si>
    <t>Povlaková krytina střech do 10°, podklad. textilie 1 vrstva - materiál ve specifikaci</t>
  </si>
  <si>
    <t>geotextilie 300g/m2:</t>
  </si>
  <si>
    <t>vytažení na svislo v.300mm:</t>
  </si>
  <si>
    <t>detail G:(15,775*2+9,45-0,9)*0,3</t>
  </si>
  <si>
    <t>712861703RT1</t>
  </si>
  <si>
    <t>Samostatné vytažení izolace, fólií lepenou zplna 1 vrstva - folie ve specifikaci</t>
  </si>
  <si>
    <t>střešní mPVC folie tl.1,5mm vyztužená polyester.tkaninou s odolností:</t>
  </si>
  <si>
    <t>proti UV záření:</t>
  </si>
  <si>
    <t>28322012</t>
  </si>
  <si>
    <t>Fólie m PVC tl. 1,5 mm š. 1050 mm</t>
  </si>
  <si>
    <t>proti UV záření:12,03*1,15</t>
  </si>
  <si>
    <t>69366198</t>
  </si>
  <si>
    <t>Geotextilie 300 g/m2 š. 200cm 100% PP</t>
  </si>
  <si>
    <t>1071,285*1,05</t>
  </si>
  <si>
    <t>998712102R00</t>
  </si>
  <si>
    <t xml:space="preserve">Přesun hmot pro povlakové krytiny, výšky do 12 m </t>
  </si>
  <si>
    <t>713</t>
  </si>
  <si>
    <t>Izolace tepelné</t>
  </si>
  <si>
    <t>713111111RT1</t>
  </si>
  <si>
    <t>Izolace tepelné stropů vrchem kladené volně 1 vrstva - materiál ve specifikaci</t>
  </si>
  <si>
    <t>vložení izolace mezi latě pod deskou osb :</t>
  </si>
  <si>
    <t>polystyren EPS 100S ve spádu 40-50mm:</t>
  </si>
  <si>
    <t>detail F:115,1*0,3</t>
  </si>
  <si>
    <t>polystyren EPS 100S ve spádu 40-60mm:</t>
  </si>
  <si>
    <t>detail A:40,75*0,3</t>
  </si>
  <si>
    <t>713131153R00</t>
  </si>
  <si>
    <t xml:space="preserve">Montáž izolace na tmel a hmožd.6 ks/m2, beton </t>
  </si>
  <si>
    <t>polystyren 100S tl.100mm:</t>
  </si>
  <si>
    <t>ZS/A1:23,78</t>
  </si>
  <si>
    <t>713141312R00</t>
  </si>
  <si>
    <t xml:space="preserve">Izolace tepelná střech do tl.160 mm,1vrstva,kotvy </t>
  </si>
  <si>
    <t>polystyren EPS 150S tl.160mm,navýšení atiky š.300mm:</t>
  </si>
  <si>
    <t>713141336R00</t>
  </si>
  <si>
    <t xml:space="preserve">Izolace tepelná střech do tl.250 mm,3vrstvy,kotvy </t>
  </si>
  <si>
    <t>polystyren 100S tl.250mm (3 vrstvy):</t>
  </si>
  <si>
    <t>28375704</t>
  </si>
  <si>
    <t>Deska izolační stabilizov. EPS 100  1000 x 500 mm</t>
  </si>
  <si>
    <t>izolace střechy:</t>
  </si>
  <si>
    <t>polystyren 100S tl.250mm :934,26*0,25*1,1</t>
  </si>
  <si>
    <t>izolace atiky zevnitř střechy:</t>
  </si>
  <si>
    <t>polystyren 100S tl.100mm :23,78*0,1*1,1</t>
  </si>
  <si>
    <t>28375705</t>
  </si>
  <si>
    <t>Deska izolační stabilizov. EPS 150  1000 x 500 mm</t>
  </si>
  <si>
    <t>izolace atiky (navýšení):</t>
  </si>
  <si>
    <t>polystyren EPS 150S tl.160mm:12,225*0,16*1,1</t>
  </si>
  <si>
    <t>28375971</t>
  </si>
  <si>
    <t>Deska spádová EPS 100</t>
  </si>
  <si>
    <t>izolace atiky zhora:</t>
  </si>
  <si>
    <t>polystyren 100S tl.40-50mm :34,53*(0,04+0,05)/2*1,1</t>
  </si>
  <si>
    <t xml:space="preserve">                          tl.40-60mm:12,225*(0,04+0,06)/2*1,1</t>
  </si>
  <si>
    <t>31173251</t>
  </si>
  <si>
    <t>Hmoždinka talířová T8/60x155</t>
  </si>
  <si>
    <t>hmoždinka :</t>
  </si>
  <si>
    <t>ZS/A1 (6 ks/m2):143</t>
  </si>
  <si>
    <t>58582138.A</t>
  </si>
  <si>
    <t>Flexibilní lepicí tmel</t>
  </si>
  <si>
    <t>kg</t>
  </si>
  <si>
    <t>tmel:</t>
  </si>
  <si>
    <t>ZS/A1 (7 kg/m2):23,78*7</t>
  </si>
  <si>
    <t>998713102R00</t>
  </si>
  <si>
    <t xml:space="preserve">Přesun hmot pro izolace tepelné, výšky do 12 m </t>
  </si>
  <si>
    <t>721</t>
  </si>
  <si>
    <t>Vnitřní kanalizace</t>
  </si>
  <si>
    <t>721231212RT6</t>
  </si>
  <si>
    <t>Vtok střešní sanační v povl.kryt.,střecha zateplen průměr 125 mm</t>
  </si>
  <si>
    <t>305:4</t>
  </si>
  <si>
    <t>721231311R00</t>
  </si>
  <si>
    <t xml:space="preserve">Zápachová klapka pro střešní vtoky </t>
  </si>
  <si>
    <t>721231319R00</t>
  </si>
  <si>
    <t xml:space="preserve">Ochranný koš pro střešní vtoky </t>
  </si>
  <si>
    <t>998721102R00</t>
  </si>
  <si>
    <t xml:space="preserve">Přesun hmot pro vnitřní kanalizaci, výšky do 12 m </t>
  </si>
  <si>
    <t>762</t>
  </si>
  <si>
    <t>Konstrukce tesařské</t>
  </si>
  <si>
    <t>762335120R00</t>
  </si>
  <si>
    <t xml:space="preserve">Montáž krokví vlašských do 288 cm2 </t>
  </si>
  <si>
    <t>ukončení střechy u okapu,popř.v místě atiky:</t>
  </si>
  <si>
    <t>hranol 200x120mm:</t>
  </si>
  <si>
    <t>detail C:9</t>
  </si>
  <si>
    <t>hranol 260x80mm:</t>
  </si>
  <si>
    <t>detail A:40,75</t>
  </si>
  <si>
    <t>762395000R00</t>
  </si>
  <si>
    <t xml:space="preserve">Spojovací a ochranné prostředky pro střechy </t>
  </si>
  <si>
    <t>hranol 200x120mm:9*0,2*0,12</t>
  </si>
  <si>
    <t xml:space="preserve">           260x80mm:40,75*0,26*0,08</t>
  </si>
  <si>
    <t>762441112R00</t>
  </si>
  <si>
    <t xml:space="preserve">Montáž obložení atiky,OSB desky,1vrst.,šroubováním </t>
  </si>
  <si>
    <t>obklad atiky,případně ukončení střechy u okapu:</t>
  </si>
  <si>
    <t>osb tl.30mm:</t>
  </si>
  <si>
    <t>detail A:40,75*0,55</t>
  </si>
  <si>
    <t xml:space="preserve">         C:9*0,35</t>
  </si>
  <si>
    <t xml:space="preserve">         F:115,1*0,55</t>
  </si>
  <si>
    <t xml:space="preserve">         H:0,9*0,45</t>
  </si>
  <si>
    <t>762495000R00</t>
  </si>
  <si>
    <t xml:space="preserve">Spojovací a ochranné prostř. obložení stěn, stropů </t>
  </si>
  <si>
    <t>osb tl.30mm:89,2725</t>
  </si>
  <si>
    <t>762911121R00</t>
  </si>
  <si>
    <t xml:space="preserve">Impregnace řeziva tlakovakuová </t>
  </si>
  <si>
    <t>ukončení střechy u okapu,popř v místě atiky:</t>
  </si>
  <si>
    <t>953981203R00</t>
  </si>
  <si>
    <t>Chemické kotvy, beton, hl. 110 mm, M12, malta prodloužené kotvení</t>
  </si>
  <si>
    <t>ukončení střechy u okapu,popř.u atiky:</t>
  </si>
  <si>
    <t>kotvení hranolu do střechy po 200mm (2x):</t>
  </si>
  <si>
    <t>hranol 200x120mm:9*5*2</t>
  </si>
  <si>
    <t xml:space="preserve">           260x80mm:40,75*5*2</t>
  </si>
  <si>
    <t>956951114R00</t>
  </si>
  <si>
    <t xml:space="preserve">Dodání a osazení dřevěných latí, průřezu 5 x 5 cm </t>
  </si>
  <si>
    <t>latě 40x50,případně 60mm (pod deskou osb-oplechování atik):</t>
  </si>
  <si>
    <t>detail A-40x60mm :40,75*2</t>
  </si>
  <si>
    <t xml:space="preserve">         F-40x50mm:115,1*2</t>
  </si>
  <si>
    <t>60510112</t>
  </si>
  <si>
    <t>hranoly dřevěné</t>
  </si>
  <si>
    <t>Mezisoučet</t>
  </si>
  <si>
    <t>ztratné :1,0636*0,1</t>
  </si>
  <si>
    <t>60725019</t>
  </si>
  <si>
    <t>Deska dřevoštěpková OSB 3 N tl. 30 mm</t>
  </si>
  <si>
    <t>obklad atiky:89,2725*1,1</t>
  </si>
  <si>
    <t>998762102R00</t>
  </si>
  <si>
    <t xml:space="preserve">Přesun hmot pro tesařské konstrukce, výšky do 12 m </t>
  </si>
  <si>
    <t>764</t>
  </si>
  <si>
    <t>Konstrukce klempířské</t>
  </si>
  <si>
    <t>764334850R00</t>
  </si>
  <si>
    <t xml:space="preserve">Demontáž lemování zdí plochých střech,rš 500 mm </t>
  </si>
  <si>
    <t>150,9</t>
  </si>
  <si>
    <t>764342841R00</t>
  </si>
  <si>
    <t xml:space="preserve">Demontáž lemování trub D 250 mm, hl. kryt. do 30° </t>
  </si>
  <si>
    <t>demontáž větracích komínků ve střeše :20</t>
  </si>
  <si>
    <t>764410850R00</t>
  </si>
  <si>
    <t xml:space="preserve">Demontáž oplechování parapetů,rš od 100 do 330 mm </t>
  </si>
  <si>
    <t>80,3</t>
  </si>
  <si>
    <t>764813330R00</t>
  </si>
  <si>
    <t xml:space="preserve">Lemování zdí ploch.střech, lak.Pz plech, rš 330 mm </t>
  </si>
  <si>
    <t>302:145,4</t>
  </si>
  <si>
    <t>303:5,5</t>
  </si>
  <si>
    <t>764816133R00</t>
  </si>
  <si>
    <t xml:space="preserve">Oplechování parapetů, lakovaný Pz plech, rš 330 mm </t>
  </si>
  <si>
    <t>301:80,3</t>
  </si>
  <si>
    <t>764817118R00</t>
  </si>
  <si>
    <t xml:space="preserve">Oplechování zdí (atik) z lak.Pz plechu, rš 180 mm </t>
  </si>
  <si>
    <t>309:32</t>
  </si>
  <si>
    <t>764.306</t>
  </si>
  <si>
    <t>Lemování trubních prostupů systémovými pvc manžetami (odvětrání stávající kanalizace)</t>
  </si>
  <si>
    <t>306:6</t>
  </si>
  <si>
    <t>998764102R00</t>
  </si>
  <si>
    <t xml:space="preserve">Přesun hmot pro klempířské konstr., výšky do 12 m </t>
  </si>
  <si>
    <t>766</t>
  </si>
  <si>
    <t>Konstrukce truhlářské</t>
  </si>
  <si>
    <t>648991113RT2</t>
  </si>
  <si>
    <t>Osazení parapet.desek plast. a lamin. š.nad 20cm včetně dodávky plastové parapetní desky š. 250 mm</t>
  </si>
  <si>
    <t>parapetní deska s nosem š.220mm:</t>
  </si>
  <si>
    <t>barva bílá:</t>
  </si>
  <si>
    <t>101:0,9*10*1,05</t>
  </si>
  <si>
    <t>102:0,9*2*1,05</t>
  </si>
  <si>
    <t>103:1,8*7*1,05</t>
  </si>
  <si>
    <t>104:1,8*1,05</t>
  </si>
  <si>
    <t>105:3,6*7*1,05</t>
  </si>
  <si>
    <t>106:3,6*7*1,05</t>
  </si>
  <si>
    <t>766601211RT2</t>
  </si>
  <si>
    <t>Těsnění okenní spáry, ostění, PT fólie+ PP páska folie š.100 mm, páska tl. 6 mm, š. 15 mm</t>
  </si>
  <si>
    <t>po obvodě oken a dveří plastových:</t>
  </si>
  <si>
    <t>101:0,9*4*10</t>
  </si>
  <si>
    <t>102:(0,9+0,6)*2*2</t>
  </si>
  <si>
    <t>103:(1,8+0,9)*2*7</t>
  </si>
  <si>
    <t>104:(1,8+0,6)*2</t>
  </si>
  <si>
    <t>105:(3,6+0,9)*2*7</t>
  </si>
  <si>
    <t>106:(3,6+1,8)*2*7</t>
  </si>
  <si>
    <t>107P:(0,81+1,965)*2*2</t>
  </si>
  <si>
    <t>108P:(0,78+1,61)*2</t>
  </si>
  <si>
    <t>766629301R00</t>
  </si>
  <si>
    <t xml:space="preserve">Montáž oken plastových plochy do 1,50 m2 </t>
  </si>
  <si>
    <t>101:10</t>
  </si>
  <si>
    <t>102:2</t>
  </si>
  <si>
    <t>104:1</t>
  </si>
  <si>
    <t>766629302R00</t>
  </si>
  <si>
    <t xml:space="preserve">Montáž oken plastových plochy do 2,70 m2 </t>
  </si>
  <si>
    <t>103:7</t>
  </si>
  <si>
    <t>766629303R00</t>
  </si>
  <si>
    <t xml:space="preserve">Montáž oken plastových plochy do 4,50 m2 </t>
  </si>
  <si>
    <t>105:7</t>
  </si>
  <si>
    <t>766629303R01</t>
  </si>
  <si>
    <t xml:space="preserve">Montáž oken plastových plochy nad 4,50 m2 </t>
  </si>
  <si>
    <t>106:7</t>
  </si>
  <si>
    <t>766629304R00</t>
  </si>
  <si>
    <t xml:space="preserve">Montáž dveří plastových </t>
  </si>
  <si>
    <t>107P:2</t>
  </si>
  <si>
    <t>108P:1</t>
  </si>
  <si>
    <t>766669116R00</t>
  </si>
  <si>
    <t xml:space="preserve">Dokování samozavírače na plastovou zárubeň </t>
  </si>
  <si>
    <t>766694111R00</t>
  </si>
  <si>
    <t xml:space="preserve">Montáž parapetních desek š.do 30 cm,dl.do 100 cm </t>
  </si>
  <si>
    <t>v.č.110-tělovýchovný pavilon truhlářské výrobky:</t>
  </si>
  <si>
    <t>401:1</t>
  </si>
  <si>
    <t>611.101</t>
  </si>
  <si>
    <t>Plastové okno 900x900mm-101 zaskleno izolačním 3-sklem</t>
  </si>
  <si>
    <t>1x křídlo okna otevíravé sklopné:</t>
  </si>
  <si>
    <t>zaskleno izolačním 3-sklem:</t>
  </si>
  <si>
    <t>celé okno (rám i zasklení max Uw-0,9W/m2*K),meziskelní rámeček:</t>
  </si>
  <si>
    <t>bude splňovat požadavek ČSN 730540-2 (nesmí dojít k povrchové:</t>
  </si>
  <si>
    <t>kondenzaci):</t>
  </si>
  <si>
    <t>kování okenní sklápěcí a celoobvodové,těsnění celoobvodové, :</t>
  </si>
  <si>
    <t>přítlačné,mikroventilace:</t>
  </si>
  <si>
    <t>611.102</t>
  </si>
  <si>
    <t>Plastové okno 900x600mm-102 zaskleno izolačním 3-sklem</t>
  </si>
  <si>
    <t>611.103</t>
  </si>
  <si>
    <t>Plastové okno dělené 1800x900mm-103 zaskleno izolačním 3-sklem</t>
  </si>
  <si>
    <t>1x křídlo okna otevíravé:</t>
  </si>
  <si>
    <t>611.104</t>
  </si>
  <si>
    <t>Plastové okno dělené 1800x600mm-104 zaskleno izolačním 3-sklem</t>
  </si>
  <si>
    <t>611.105</t>
  </si>
  <si>
    <t>Plastové okno dělené 3600x900mm-105 zaskleno izolačním 3-sklem</t>
  </si>
  <si>
    <t>2x křídlo okna otevíravé sklopné:</t>
  </si>
  <si>
    <t>2x křídlo okna otevíravé:</t>
  </si>
  <si>
    <t>611.106</t>
  </si>
  <si>
    <t>Plastové okno dělené 3600x1800mm-106 zaskleno izolačním 3-sklem</t>
  </si>
  <si>
    <t>611.107P</t>
  </si>
  <si>
    <t>Plastové dveře plné 810x1965mm-107P</t>
  </si>
  <si>
    <t>plastové dveře 1-křídlové plné,vč.zárubně:</t>
  </si>
  <si>
    <t>kování klika/koule,zámek s cylindrickou vložkou:</t>
  </si>
  <si>
    <t>max U-1,2Wm2*K:</t>
  </si>
  <si>
    <t>těsnění celoobvodové přítlačné:</t>
  </si>
  <si>
    <t>611.108P</t>
  </si>
  <si>
    <t>Plastové dveře plné 780x1610mm-108P</t>
  </si>
  <si>
    <t>kování klika/klika,zámek s cylindrickou vložkou:</t>
  </si>
  <si>
    <t>611.401</t>
  </si>
  <si>
    <t>Parapetní deska 900x230x25mm-401 z impregn.vlkuvzdorné dřevotřísky</t>
  </si>
  <si>
    <t>opatřená dekorativním laminátem:</t>
  </si>
  <si>
    <t>54917001</t>
  </si>
  <si>
    <t>Integrovaný samozavírač s kluznou vodící lištou</t>
  </si>
  <si>
    <t>54926020</t>
  </si>
  <si>
    <t>panikové kování (ČSN EN 179) dodávka a montáž</t>
  </si>
  <si>
    <t>998766102R00</t>
  </si>
  <si>
    <t xml:space="preserve">Přesun hmot pro truhlářské konstr., výšky do 12 m </t>
  </si>
  <si>
    <t>767</t>
  </si>
  <si>
    <t>Konstrukce zámečnické</t>
  </si>
  <si>
    <t>767193804R01</t>
  </si>
  <si>
    <t xml:space="preserve">Demontáž větracích žaluzií </t>
  </si>
  <si>
    <t>v.č.108-tělovýchovný pavilon zámečnické výrobky:</t>
  </si>
  <si>
    <t>203:7</t>
  </si>
  <si>
    <t>204:23</t>
  </si>
  <si>
    <t>205:8</t>
  </si>
  <si>
    <t>767811100R00</t>
  </si>
  <si>
    <t xml:space="preserve">Montáž větracích mřížek, typ VM </t>
  </si>
  <si>
    <t>767832100R00</t>
  </si>
  <si>
    <t xml:space="preserve">Montáž žebříků do zdiva s vodovodní trubkou </t>
  </si>
  <si>
    <t>208:4,145</t>
  </si>
  <si>
    <t>767833291R00</t>
  </si>
  <si>
    <t xml:space="preserve">Příplatek za montáž žebříků na ocel.konstrukci </t>
  </si>
  <si>
    <t>767995101R00</t>
  </si>
  <si>
    <t xml:space="preserve">Výroba a montáž kov. atypických konstr. do 5 kg </t>
  </si>
  <si>
    <t>prodloužené kotvení k větracím žaluziím:</t>
  </si>
  <si>
    <t>203:(4*0,5)*7</t>
  </si>
  <si>
    <t>204:(2*0,5)*23</t>
  </si>
  <si>
    <t>205:(6*0,5)*8</t>
  </si>
  <si>
    <t>prodloužené kotvení k osazení žebříku:</t>
  </si>
  <si>
    <t>208:6*5</t>
  </si>
  <si>
    <t>767996801R01</t>
  </si>
  <si>
    <t>Demontáž atypických ocelových konstr. do 50 kg opatrná demontáž žebříku (opětné osazení)</t>
  </si>
  <si>
    <t>208:4,145*0,52*15</t>
  </si>
  <si>
    <t>953943112R00</t>
  </si>
  <si>
    <t xml:space="preserve">Osazení kovových předmětů do zdiva, 5 kg / kus </t>
  </si>
  <si>
    <t>206:1</t>
  </si>
  <si>
    <t>953943122R00</t>
  </si>
  <si>
    <t xml:space="preserve">Osazení kovových předmětů do betonu, 5 kg / kus </t>
  </si>
  <si>
    <t>207:1</t>
  </si>
  <si>
    <t>553.206</t>
  </si>
  <si>
    <t>Ocelové stupadlo trubka 300x300,dn 32/4,dl.900mm 206</t>
  </si>
  <si>
    <t>553.207</t>
  </si>
  <si>
    <t>Ocelové stupadlo trubka 700x150,dn 32/4,dl.1000mm 207</t>
  </si>
  <si>
    <t>553.zs.+767</t>
  </si>
  <si>
    <t xml:space="preserve">D+m záchytného a zádržného systému na střeše </t>
  </si>
  <si>
    <t>legenda záchytného systému:</t>
  </si>
  <si>
    <t>U1-kotvící bod,délka 800mm,19 ks:</t>
  </si>
  <si>
    <t>montážní lano nerezové lano:</t>
  </si>
  <si>
    <t>kompletní dodávka,montáž,revize a předání do užívání:1</t>
  </si>
  <si>
    <t>55399991</t>
  </si>
  <si>
    <t>Ocelové výrobky do 1 kg</t>
  </si>
  <si>
    <t>svary,kotvící materiál-20%:61*0,2</t>
  </si>
  <si>
    <t>55399992</t>
  </si>
  <si>
    <t>Ocelové výrobky do 10 kg</t>
  </si>
  <si>
    <t>svary,kotvící materiál-20%:30*0,2</t>
  </si>
  <si>
    <t>998767102R00</t>
  </si>
  <si>
    <t xml:space="preserve">Přesun hmot pro zámečnické konstr., výšky do 12 m </t>
  </si>
  <si>
    <t>771</t>
  </si>
  <si>
    <t>Podlahy z dlaždic a obklady</t>
  </si>
  <si>
    <t>771270010RAX</t>
  </si>
  <si>
    <t>Obklad schodišťových stupňů do tmele mrazuvzdorného</t>
  </si>
  <si>
    <t>vč.protiskluzných drážek:</t>
  </si>
  <si>
    <t>SÚ/03-nový obklad stupňů:1,8*3*2</t>
  </si>
  <si>
    <t>771570014RAX</t>
  </si>
  <si>
    <t>Dlažba z dlaždic keramických 30 x 30 cm do tmele mrazuvzdorného, dlažba ve specifikaci</t>
  </si>
  <si>
    <t>SÚ/03-nová dlažba podesty:1,8*1*2</t>
  </si>
  <si>
    <t>553.zábrad.+767</t>
  </si>
  <si>
    <t>Úprava zábradlí venkovního zkrácením o KZS o cca 200mm</t>
  </si>
  <si>
    <t>SÚ/03-úprava venkovního zábradlí zkrácením:4</t>
  </si>
  <si>
    <t>597623145</t>
  </si>
  <si>
    <t xml:space="preserve">Dlaždice 30x30 mrazuvzdorná protiskluzná </t>
  </si>
  <si>
    <t>3,6*1,1</t>
  </si>
  <si>
    <t>998771102R00</t>
  </si>
  <si>
    <t xml:space="preserve">Přesun hmot pro podlahy z dlaždic, výšky do 12 m </t>
  </si>
  <si>
    <t>783</t>
  </si>
  <si>
    <t>Nátěry</t>
  </si>
  <si>
    <t>783201821R00</t>
  </si>
  <si>
    <t xml:space="preserve">Odstranění nátěrů z kovových konstrukcí opálením </t>
  </si>
  <si>
    <t>SÚ/03-oprava nátěru zábradlí:1,6*1*4</t>
  </si>
  <si>
    <t>783225600R00</t>
  </si>
  <si>
    <t xml:space="preserve">Nátěr syntetický kovových konstrukcí 2x email </t>
  </si>
  <si>
    <t>203:0,5*7</t>
  </si>
  <si>
    <t>204:0,25*23</t>
  </si>
  <si>
    <t>205:0,6*0,45*2*8</t>
  </si>
  <si>
    <t>206:0,2</t>
  </si>
  <si>
    <t>207:0,2</t>
  </si>
  <si>
    <t>208:4,145*0,52*2</t>
  </si>
  <si>
    <t>783226100R00</t>
  </si>
  <si>
    <t xml:space="preserve">Nátěr syntetický kovových konstrukcí základní </t>
  </si>
  <si>
    <t>2 x základní:</t>
  </si>
  <si>
    <t>203:0,5*7*2</t>
  </si>
  <si>
    <t>204:0,25*23*2</t>
  </si>
  <si>
    <t>205:0,6*0,45*2*8*2</t>
  </si>
  <si>
    <t>206:0,2*2</t>
  </si>
  <si>
    <t>207:0,2*2</t>
  </si>
  <si>
    <t>208:4,145*0,52*2*2</t>
  </si>
  <si>
    <t>SÚ/03-oprava nátěru zábradlí:1,6*1*4*2</t>
  </si>
  <si>
    <t>MVY</t>
  </si>
  <si>
    <t>výměry-neoceňovat (potřebné k výpočtu ceny)</t>
  </si>
  <si>
    <t>EPS/15stěna</t>
  </si>
  <si>
    <t xml:space="preserve">EPS/15-zateplení obvodové stěny </t>
  </si>
  <si>
    <t>EPS/15-zateplení obvodové stěny:</t>
  </si>
  <si>
    <t>podle výměry projektanta:649,99</t>
  </si>
  <si>
    <t>EPS/3ostění</t>
  </si>
  <si>
    <t xml:space="preserve">EPS/3-zateplení ostění výplní otvorů </t>
  </si>
  <si>
    <t>101:0,15*0,9*3*10</t>
  </si>
  <si>
    <t>102:0,15*(0,9+0,6*2)*2</t>
  </si>
  <si>
    <t>103:0,15*(1,8+0,9*2)*7</t>
  </si>
  <si>
    <t>104:0,15*(1,8+0,6*2)</t>
  </si>
  <si>
    <t>105:0,15*(3,6+0,9*2)*7</t>
  </si>
  <si>
    <t>106:0,15*(3,6+1,8*2)*7</t>
  </si>
  <si>
    <t>107P:0,15*(0,81+1,965*2)*2</t>
  </si>
  <si>
    <t>108P:0,15*(0,78+1,61*2)</t>
  </si>
  <si>
    <t>XPS/10 nad út</t>
  </si>
  <si>
    <t xml:space="preserve">XPS/10-zateplení soklu nad út </t>
  </si>
  <si>
    <t>XPS/10-zateplení soklu nad út:</t>
  </si>
  <si>
    <t>podle výměry projektanta:199,84</t>
  </si>
  <si>
    <t>XPS/10 pod út</t>
  </si>
  <si>
    <t xml:space="preserve">XPS/10-zateplení soklu v místě okapového chodníku </t>
  </si>
  <si>
    <t>XPS/10-zateplení soklu pod út:</t>
  </si>
  <si>
    <t>v místě okapocého chodníku:25,91</t>
  </si>
  <si>
    <t>ZS/A1</t>
  </si>
  <si>
    <t xml:space="preserve">ZS/A1-skladba atiky </t>
  </si>
  <si>
    <t>ZS/A1-výměra atiky (pro tepelnou izolaci):</t>
  </si>
  <si>
    <t>podle výměry projektanta:23,78</t>
  </si>
  <si>
    <t>ZS/S1</t>
  </si>
  <si>
    <t xml:space="preserve">ZS/S1-střešní plášť </t>
  </si>
  <si>
    <t>ZS/S1-výměra střechy:</t>
  </si>
  <si>
    <t>podle výměry projektanta:934,26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</si>
  <si>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</si>
  <si>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</si>
  <si>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</si>
  <si>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</si>
  <si>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</si>
  <si>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</si>
  <si>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</si>
  <si>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</si>
  <si>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</si>
  <si>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</si>
  <si>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</si>
  <si>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</si>
  <si>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</si>
  <si>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</si>
  <si>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</si>
  <si>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</si>
  <si>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</si>
  <si>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</si>
  <si>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</si>
  <si>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</si>
  <si>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</si>
  <si>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</si>
  <si>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</si>
  <si>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</si>
  <si>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</si>
  <si>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</si>
  <si>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arch.Tihelka-Starycha s.r.o.</t>
  </si>
  <si>
    <t>Klasic.+španělské gymnasium Brno,Bystrc</t>
  </si>
  <si>
    <t>Snížení energetické náročnosti objektu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</si>
</sst>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46" fontId="16" fillId="0" borderId="0" xfId="20" applyNumberFormat="1" applyFont="1" applyAlignment="1">
      <alignment wrapText="1"/>
      <protection/>
    </xf>
    <xf numFmtId="4" fontId="22" fillId="3" borderId="52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49" fontId="22" fillId="3" borderId="61" xfId="20" applyNumberFormat="1" applyFont="1" applyFill="1" applyBorder="1" applyAlignment="1">
      <alignment horizontal="left" wrapText="1"/>
      <protection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3242</v>
      </c>
      <c r="D2" s="5" t="str">
        <f>Rekapitulace!G2</f>
        <v>SO.02-tělovýchovný pavilon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742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79</v>
      </c>
      <c r="B7" s="24"/>
      <c r="C7" s="25" t="s">
        <v>743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10" t="s">
        <v>5</v>
      </c>
      <c r="D8" s="210"/>
      <c r="E8" s="211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10" t="s">
        <v>741</v>
      </c>
      <c r="D9" s="210"/>
      <c r="E9" s="211"/>
      <c r="F9" s="11"/>
      <c r="G9" s="33"/>
      <c r="H9" s="34"/>
    </row>
    <row r="10" spans="1:8" ht="12.75">
      <c r="A10" s="28" t="s">
        <v>14</v>
      </c>
      <c r="B10" s="11"/>
      <c r="C10" s="210" t="s">
        <v>5</v>
      </c>
      <c r="D10" s="210"/>
      <c r="E10" s="210"/>
      <c r="F10" s="35"/>
      <c r="G10" s="36"/>
      <c r="H10" s="37"/>
    </row>
    <row r="11" spans="1:57" ht="13.5" customHeight="1">
      <c r="A11" s="28" t="s">
        <v>15</v>
      </c>
      <c r="B11" s="11"/>
      <c r="C11" s="210"/>
      <c r="D11" s="210"/>
      <c r="E11" s="210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12"/>
      <c r="D12" s="212"/>
      <c r="E12" s="212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Rekapitulace!A33</f>
        <v>Ztížené výrobní podmínky</v>
      </c>
      <c r="E15" s="57"/>
      <c r="F15" s="58"/>
      <c r="G15" s="55">
        <f>Rekapitulace!I33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Rekapitulace!A34</f>
        <v>Oborová přirážka</v>
      </c>
      <c r="E16" s="59"/>
      <c r="F16" s="60"/>
      <c r="G16" s="55">
        <f>Rekapitulace!I34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Rekapitulace!A35</f>
        <v>Přesun stavebních kapacit</v>
      </c>
      <c r="E17" s="59"/>
      <c r="F17" s="60"/>
      <c r="G17" s="55">
        <f>Rekapitulace!I35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Rekapitulace!A36</f>
        <v>Mimostaveništní doprava</v>
      </c>
      <c r="E18" s="59"/>
      <c r="F18" s="60"/>
      <c r="G18" s="55">
        <f>Rekapitulace!I36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Rekapitulace!A37</f>
        <v>Zařízení staveniště</v>
      </c>
      <c r="E19" s="59"/>
      <c r="F19" s="60"/>
      <c r="G19" s="55">
        <f>Rekapitulace!I37</f>
        <v>0</v>
      </c>
    </row>
    <row r="20" spans="1:7" ht="15.95" customHeight="1">
      <c r="A20" s="63"/>
      <c r="B20" s="54"/>
      <c r="C20" s="55"/>
      <c r="D20" s="8" t="str">
        <f>Rekapitulace!A38</f>
        <v>Provoz investora</v>
      </c>
      <c r="E20" s="59"/>
      <c r="F20" s="60"/>
      <c r="G20" s="55">
        <f>Rekapitulace!I38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Rekapitulace!A39</f>
        <v>Kompletační činnost (IČD)</v>
      </c>
      <c r="E21" s="59"/>
      <c r="F21" s="60"/>
      <c r="G21" s="55">
        <f>Rekapitulace!I39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13" t="s">
        <v>33</v>
      </c>
      <c r="B23" s="214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5">
        <f>C23-F32</f>
        <v>0</v>
      </c>
      <c r="G30" s="206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5">
        <f>ROUND(PRODUCT(F30,C31/100),0)</f>
        <v>0</v>
      </c>
      <c r="G31" s="206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5">
        <v>0</v>
      </c>
      <c r="G32" s="206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5">
        <f>ROUND(PRODUCT(F32,C33/100),0)</f>
        <v>0</v>
      </c>
      <c r="G33" s="206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7">
        <f>ROUND(SUM(F30:F33),0)</f>
        <v>0</v>
      </c>
      <c r="G34" s="208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5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5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5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5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5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5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5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5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2"/>
  <sheetViews>
    <sheetView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6" t="str">
        <f>CONCATENATE(cislostavby," ",nazevstavby)</f>
        <v xml:space="preserve"> Snížení energetické náročnosti objektu</v>
      </c>
      <c r="D1" s="97"/>
      <c r="E1" s="98"/>
      <c r="F1" s="97"/>
      <c r="G1" s="99" t="s">
        <v>49</v>
      </c>
      <c r="H1" s="100">
        <v>3242</v>
      </c>
      <c r="I1" s="101"/>
    </row>
    <row r="2" spans="1:9" ht="13.5" thickBot="1">
      <c r="A2" s="217" t="s">
        <v>50</v>
      </c>
      <c r="B2" s="218"/>
      <c r="C2" s="102" t="str">
        <f>CONCATENATE(cisloobjektu," ",nazevobjektu)</f>
        <v xml:space="preserve"> Klasic.+španělské gymnasium Brno,Bystrc</v>
      </c>
      <c r="D2" s="103"/>
      <c r="E2" s="104"/>
      <c r="F2" s="103"/>
      <c r="G2" s="219" t="s">
        <v>80</v>
      </c>
      <c r="H2" s="220"/>
      <c r="I2" s="221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1</v>
      </c>
      <c r="B7" s="114" t="str">
        <f>Položky!C7</f>
        <v>Zemní práce</v>
      </c>
      <c r="C7" s="65"/>
      <c r="D7" s="115"/>
      <c r="E7" s="198">
        <f>Položky!BA22</f>
        <v>0</v>
      </c>
      <c r="F7" s="199">
        <f>Položky!BB22</f>
        <v>0</v>
      </c>
      <c r="G7" s="199">
        <f>Položky!BC22</f>
        <v>0</v>
      </c>
      <c r="H7" s="199">
        <f>Položky!BD22</f>
        <v>0</v>
      </c>
      <c r="I7" s="200">
        <f>Položky!BE22</f>
        <v>0</v>
      </c>
    </row>
    <row r="8" spans="1:9" s="34" customFormat="1" ht="12.75">
      <c r="A8" s="197" t="str">
        <f>Položky!B23</f>
        <v>3</v>
      </c>
      <c r="B8" s="114" t="str">
        <f>Položky!C23</f>
        <v>Svislé a kompletní konstrukce</v>
      </c>
      <c r="C8" s="65"/>
      <c r="D8" s="115"/>
      <c r="E8" s="198">
        <f>Položky!BA34</f>
        <v>0</v>
      </c>
      <c r="F8" s="199">
        <f>Položky!BB34</f>
        <v>0</v>
      </c>
      <c r="G8" s="199">
        <f>Položky!BC34</f>
        <v>0</v>
      </c>
      <c r="H8" s="199">
        <f>Položky!BD34</f>
        <v>0</v>
      </c>
      <c r="I8" s="200">
        <f>Položky!BE34</f>
        <v>0</v>
      </c>
    </row>
    <row r="9" spans="1:9" s="34" customFormat="1" ht="12.75">
      <c r="A9" s="197" t="str">
        <f>Položky!B35</f>
        <v>61</v>
      </c>
      <c r="B9" s="114" t="str">
        <f>Položky!C35</f>
        <v>Upravy povrchů vnitřní</v>
      </c>
      <c r="C9" s="65"/>
      <c r="D9" s="115"/>
      <c r="E9" s="198">
        <f>Položky!BA52</f>
        <v>0</v>
      </c>
      <c r="F9" s="199">
        <f>Položky!BB52</f>
        <v>0</v>
      </c>
      <c r="G9" s="199">
        <f>Položky!BC52</f>
        <v>0</v>
      </c>
      <c r="H9" s="199">
        <f>Položky!BD52</f>
        <v>0</v>
      </c>
      <c r="I9" s="200">
        <f>Položky!BE52</f>
        <v>0</v>
      </c>
    </row>
    <row r="10" spans="1:9" s="34" customFormat="1" ht="12.75">
      <c r="A10" s="197" t="str">
        <f>Položky!B53</f>
        <v>62</v>
      </c>
      <c r="B10" s="114" t="str">
        <f>Položky!C53</f>
        <v>Úpravy povrchů vnější</v>
      </c>
      <c r="C10" s="65"/>
      <c r="D10" s="115"/>
      <c r="E10" s="198">
        <f>Položky!BA92</f>
        <v>0</v>
      </c>
      <c r="F10" s="199">
        <f>Položky!BB92</f>
        <v>0</v>
      </c>
      <c r="G10" s="199">
        <f>Položky!BC92</f>
        <v>0</v>
      </c>
      <c r="H10" s="199">
        <f>Položky!BD92</f>
        <v>0</v>
      </c>
      <c r="I10" s="200">
        <f>Položky!BE92</f>
        <v>0</v>
      </c>
    </row>
    <row r="11" spans="1:9" s="34" customFormat="1" ht="12.75">
      <c r="A11" s="197" t="str">
        <f>Položky!B93</f>
        <v>63</v>
      </c>
      <c r="B11" s="114" t="str">
        <f>Položky!C93</f>
        <v>Podlahy a podlahové konstrukce</v>
      </c>
      <c r="C11" s="65"/>
      <c r="D11" s="115"/>
      <c r="E11" s="198">
        <f>Položky!BA122</f>
        <v>0</v>
      </c>
      <c r="F11" s="199">
        <f>Položky!BB122</f>
        <v>0</v>
      </c>
      <c r="G11" s="199">
        <f>Položky!BC122</f>
        <v>0</v>
      </c>
      <c r="H11" s="199">
        <f>Položky!BD122</f>
        <v>0</v>
      </c>
      <c r="I11" s="200">
        <f>Položky!BE122</f>
        <v>0</v>
      </c>
    </row>
    <row r="12" spans="1:9" s="34" customFormat="1" ht="12.75">
      <c r="A12" s="197" t="str">
        <f>Položky!B123</f>
        <v>91</v>
      </c>
      <c r="B12" s="114" t="str">
        <f>Položky!C123</f>
        <v>Doplňující práce na komunikaci</v>
      </c>
      <c r="C12" s="65"/>
      <c r="D12" s="115"/>
      <c r="E12" s="198">
        <f>Položky!BA132</f>
        <v>0</v>
      </c>
      <c r="F12" s="199">
        <f>Položky!BB132</f>
        <v>0</v>
      </c>
      <c r="G12" s="199">
        <f>Položky!BC132</f>
        <v>0</v>
      </c>
      <c r="H12" s="199">
        <f>Položky!BD132</f>
        <v>0</v>
      </c>
      <c r="I12" s="200">
        <f>Položky!BE132</f>
        <v>0</v>
      </c>
    </row>
    <row r="13" spans="1:9" s="34" customFormat="1" ht="12.75">
      <c r="A13" s="197" t="str">
        <f>Položky!B133</f>
        <v>94</v>
      </c>
      <c r="B13" s="114" t="str">
        <f>Položky!C133</f>
        <v>Lešení a stavební výtahy</v>
      </c>
      <c r="C13" s="65"/>
      <c r="D13" s="115"/>
      <c r="E13" s="198">
        <f>Položky!BA170</f>
        <v>0</v>
      </c>
      <c r="F13" s="199">
        <f>Položky!BB170</f>
        <v>0</v>
      </c>
      <c r="G13" s="199">
        <f>Položky!BC170</f>
        <v>0</v>
      </c>
      <c r="H13" s="199">
        <f>Položky!BD170</f>
        <v>0</v>
      </c>
      <c r="I13" s="200">
        <f>Položky!BE170</f>
        <v>0</v>
      </c>
    </row>
    <row r="14" spans="1:9" s="34" customFormat="1" ht="12.75">
      <c r="A14" s="197" t="str">
        <f>Položky!B171</f>
        <v>95</v>
      </c>
      <c r="B14" s="114" t="str">
        <f>Položky!C171</f>
        <v>Dokončovací konstrukce na pozemních stavbách</v>
      </c>
      <c r="C14" s="65"/>
      <c r="D14" s="115"/>
      <c r="E14" s="198">
        <f>Položky!BA192</f>
        <v>0</v>
      </c>
      <c r="F14" s="199">
        <f>Položky!BB192</f>
        <v>0</v>
      </c>
      <c r="G14" s="199">
        <f>Položky!BC192</f>
        <v>0</v>
      </c>
      <c r="H14" s="199">
        <f>Položky!BD192</f>
        <v>0</v>
      </c>
      <c r="I14" s="200">
        <f>Položky!BE192</f>
        <v>0</v>
      </c>
    </row>
    <row r="15" spans="1:9" s="34" customFormat="1" ht="12.75">
      <c r="A15" s="197" t="str">
        <f>Položky!B193</f>
        <v>96</v>
      </c>
      <c r="B15" s="114" t="str">
        <f>Položky!C193</f>
        <v>Bourání konstrukcí</v>
      </c>
      <c r="C15" s="65"/>
      <c r="D15" s="115"/>
      <c r="E15" s="198">
        <f>Položky!BA243</f>
        <v>0</v>
      </c>
      <c r="F15" s="199">
        <f>Položky!BB243</f>
        <v>0</v>
      </c>
      <c r="G15" s="199">
        <f>Položky!BC243</f>
        <v>0</v>
      </c>
      <c r="H15" s="199">
        <f>Položky!BD243</f>
        <v>0</v>
      </c>
      <c r="I15" s="200">
        <f>Položky!BE243</f>
        <v>0</v>
      </c>
    </row>
    <row r="16" spans="1:9" s="34" customFormat="1" ht="12.75">
      <c r="A16" s="197" t="str">
        <f>Položky!B244</f>
        <v>99</v>
      </c>
      <c r="B16" s="114" t="str">
        <f>Položky!C244</f>
        <v>Staveništní přesun hmot</v>
      </c>
      <c r="C16" s="65"/>
      <c r="D16" s="115"/>
      <c r="E16" s="198">
        <f>Položky!BA246</f>
        <v>0</v>
      </c>
      <c r="F16" s="199">
        <f>Položky!BB246</f>
        <v>0</v>
      </c>
      <c r="G16" s="199">
        <f>Položky!BC246</f>
        <v>0</v>
      </c>
      <c r="H16" s="199">
        <f>Položky!BD246</f>
        <v>0</v>
      </c>
      <c r="I16" s="200">
        <f>Položky!BE246</f>
        <v>0</v>
      </c>
    </row>
    <row r="17" spans="1:9" s="34" customFormat="1" ht="12.75">
      <c r="A17" s="197" t="str">
        <f>Položky!B247</f>
        <v>712</v>
      </c>
      <c r="B17" s="114" t="str">
        <f>Položky!C247</f>
        <v>Živičné krytiny</v>
      </c>
      <c r="C17" s="65"/>
      <c r="D17" s="115"/>
      <c r="E17" s="198">
        <f>Položky!BA291</f>
        <v>0</v>
      </c>
      <c r="F17" s="199">
        <f>Položky!BB291</f>
        <v>0</v>
      </c>
      <c r="G17" s="199">
        <f>Položky!BC291</f>
        <v>0</v>
      </c>
      <c r="H17" s="199">
        <f>Položky!BD291</f>
        <v>0</v>
      </c>
      <c r="I17" s="200">
        <f>Položky!BE291</f>
        <v>0</v>
      </c>
    </row>
    <row r="18" spans="1:9" s="34" customFormat="1" ht="12.75">
      <c r="A18" s="197" t="str">
        <f>Položky!B292</f>
        <v>713</v>
      </c>
      <c r="B18" s="114" t="str">
        <f>Položky!C292</f>
        <v>Izolace tepelné</v>
      </c>
      <c r="C18" s="65"/>
      <c r="D18" s="115"/>
      <c r="E18" s="198">
        <f>Položky!BA331</f>
        <v>0</v>
      </c>
      <c r="F18" s="199">
        <f>Položky!BB331</f>
        <v>0</v>
      </c>
      <c r="G18" s="199">
        <f>Položky!BC331</f>
        <v>0</v>
      </c>
      <c r="H18" s="199">
        <f>Položky!BD331</f>
        <v>0</v>
      </c>
      <c r="I18" s="200">
        <f>Položky!BE331</f>
        <v>0</v>
      </c>
    </row>
    <row r="19" spans="1:9" s="34" customFormat="1" ht="12.75">
      <c r="A19" s="197" t="str">
        <f>Položky!B332</f>
        <v>721</v>
      </c>
      <c r="B19" s="114" t="str">
        <f>Položky!C332</f>
        <v>Vnitřní kanalizace</v>
      </c>
      <c r="C19" s="65"/>
      <c r="D19" s="115"/>
      <c r="E19" s="198">
        <f>Položky!BA343</f>
        <v>0</v>
      </c>
      <c r="F19" s="199">
        <f>Položky!BB343</f>
        <v>0</v>
      </c>
      <c r="G19" s="199">
        <f>Položky!BC343</f>
        <v>0</v>
      </c>
      <c r="H19" s="199">
        <f>Položky!BD343</f>
        <v>0</v>
      </c>
      <c r="I19" s="200">
        <f>Položky!BE343</f>
        <v>0</v>
      </c>
    </row>
    <row r="20" spans="1:9" s="34" customFormat="1" ht="12.75">
      <c r="A20" s="197" t="str">
        <f>Položky!B344</f>
        <v>762</v>
      </c>
      <c r="B20" s="114" t="str">
        <f>Položky!C344</f>
        <v>Konstrukce tesařské</v>
      </c>
      <c r="C20" s="65"/>
      <c r="D20" s="115"/>
      <c r="E20" s="198">
        <f>Položky!BA394</f>
        <v>0</v>
      </c>
      <c r="F20" s="199">
        <f>Položky!BB394</f>
        <v>0</v>
      </c>
      <c r="G20" s="199">
        <f>Položky!BC394</f>
        <v>0</v>
      </c>
      <c r="H20" s="199">
        <f>Položky!BD394</f>
        <v>0</v>
      </c>
      <c r="I20" s="200">
        <f>Položky!BE394</f>
        <v>0</v>
      </c>
    </row>
    <row r="21" spans="1:9" s="34" customFormat="1" ht="12.75">
      <c r="A21" s="197" t="str">
        <f>Položky!B395</f>
        <v>764</v>
      </c>
      <c r="B21" s="114" t="str">
        <f>Položky!C395</f>
        <v>Konstrukce klempířské</v>
      </c>
      <c r="C21" s="65"/>
      <c r="D21" s="115"/>
      <c r="E21" s="198">
        <f>Položky!BA417</f>
        <v>0</v>
      </c>
      <c r="F21" s="199">
        <f>Položky!BB417</f>
        <v>0</v>
      </c>
      <c r="G21" s="199">
        <f>Položky!BC417</f>
        <v>0</v>
      </c>
      <c r="H21" s="199">
        <f>Položky!BD417</f>
        <v>0</v>
      </c>
      <c r="I21" s="200">
        <f>Položky!BE417</f>
        <v>0</v>
      </c>
    </row>
    <row r="22" spans="1:9" s="34" customFormat="1" ht="12.75">
      <c r="A22" s="197" t="str">
        <f>Položky!B418</f>
        <v>766</v>
      </c>
      <c r="B22" s="114" t="str">
        <f>Položky!C418</f>
        <v>Konstrukce truhlářské</v>
      </c>
      <c r="C22" s="65"/>
      <c r="D22" s="115"/>
      <c r="E22" s="198">
        <f>Položky!BA561</f>
        <v>0</v>
      </c>
      <c r="F22" s="199">
        <f>Položky!BB561</f>
        <v>0</v>
      </c>
      <c r="G22" s="199">
        <f>Položky!BC561</f>
        <v>0</v>
      </c>
      <c r="H22" s="199">
        <f>Položky!BD561</f>
        <v>0</v>
      </c>
      <c r="I22" s="200">
        <f>Položky!BE561</f>
        <v>0</v>
      </c>
    </row>
    <row r="23" spans="1:9" s="34" customFormat="1" ht="12.75">
      <c r="A23" s="197" t="str">
        <f>Položky!B562</f>
        <v>767</v>
      </c>
      <c r="B23" s="114" t="str">
        <f>Položky!C562</f>
        <v>Konstrukce zámečnické</v>
      </c>
      <c r="C23" s="65"/>
      <c r="D23" s="115"/>
      <c r="E23" s="198">
        <f>Položky!BA622</f>
        <v>0</v>
      </c>
      <c r="F23" s="199">
        <f>Položky!BB622</f>
        <v>0</v>
      </c>
      <c r="G23" s="199">
        <f>Položky!BC622</f>
        <v>0</v>
      </c>
      <c r="H23" s="199">
        <f>Položky!BD622</f>
        <v>0</v>
      </c>
      <c r="I23" s="200">
        <f>Položky!BE622</f>
        <v>0</v>
      </c>
    </row>
    <row r="24" spans="1:9" s="34" customFormat="1" ht="12.75">
      <c r="A24" s="197" t="str">
        <f>Položky!B623</f>
        <v>771</v>
      </c>
      <c r="B24" s="114" t="str">
        <f>Položky!C623</f>
        <v>Podlahy z dlaždic a obklady</v>
      </c>
      <c r="C24" s="65"/>
      <c r="D24" s="115"/>
      <c r="E24" s="198">
        <f>Položky!BA640</f>
        <v>0</v>
      </c>
      <c r="F24" s="199">
        <f>Položky!BB640</f>
        <v>0</v>
      </c>
      <c r="G24" s="199">
        <f>Položky!BC640</f>
        <v>0</v>
      </c>
      <c r="H24" s="199">
        <f>Položky!BD640</f>
        <v>0</v>
      </c>
      <c r="I24" s="200">
        <f>Položky!BE640</f>
        <v>0</v>
      </c>
    </row>
    <row r="25" spans="1:9" s="34" customFormat="1" ht="12.75">
      <c r="A25" s="197" t="str">
        <f>Položky!B641</f>
        <v>783</v>
      </c>
      <c r="B25" s="114" t="str">
        <f>Položky!C641</f>
        <v>Nátěry</v>
      </c>
      <c r="C25" s="65"/>
      <c r="D25" s="115"/>
      <c r="E25" s="198">
        <f>Položky!BA669</f>
        <v>0</v>
      </c>
      <c r="F25" s="199">
        <f>Položky!BB669</f>
        <v>0</v>
      </c>
      <c r="G25" s="199">
        <f>Položky!BC669</f>
        <v>0</v>
      </c>
      <c r="H25" s="199">
        <f>Položky!BD669</f>
        <v>0</v>
      </c>
      <c r="I25" s="200">
        <f>Položky!BE669</f>
        <v>0</v>
      </c>
    </row>
    <row r="26" spans="1:9" s="34" customFormat="1" ht="12.75">
      <c r="A26" s="197" t="str">
        <f>Položky!B670</f>
        <v>MVY</v>
      </c>
      <c r="B26" s="114" t="str">
        <f>Položky!C670</f>
        <v>výměry-neoceňovat (potřebné k výpočtu ceny)</v>
      </c>
      <c r="C26" s="65"/>
      <c r="D26" s="115"/>
      <c r="E26" s="198">
        <f>Položky!BA696</f>
        <v>0</v>
      </c>
      <c r="F26" s="199">
        <f>Položky!BB696</f>
        <v>0</v>
      </c>
      <c r="G26" s="199">
        <f>Položky!BC696</f>
        <v>0</v>
      </c>
      <c r="H26" s="199">
        <f>Položky!BD696</f>
        <v>0</v>
      </c>
      <c r="I26" s="200">
        <f>Položky!BE696</f>
        <v>0</v>
      </c>
    </row>
    <row r="27" spans="1:9" s="34" customFormat="1" ht="13.5" thickBot="1">
      <c r="A27" s="197" t="str">
        <f>Položky!B697</f>
        <v>D96</v>
      </c>
      <c r="B27" s="114" t="str">
        <f>Položky!C697</f>
        <v>Přesuny suti a vybouraných hmot</v>
      </c>
      <c r="C27" s="65"/>
      <c r="D27" s="115"/>
      <c r="E27" s="198">
        <f>Položky!BA706</f>
        <v>0</v>
      </c>
      <c r="F27" s="199">
        <f>Položky!BB706</f>
        <v>0</v>
      </c>
      <c r="G27" s="199">
        <f>Položky!BC706</f>
        <v>0</v>
      </c>
      <c r="H27" s="199">
        <f>Položky!BD706</f>
        <v>0</v>
      </c>
      <c r="I27" s="200">
        <f>Položky!BE706</f>
        <v>0</v>
      </c>
    </row>
    <row r="28" spans="1:9" s="122" customFormat="1" ht="13.5" thickBot="1">
      <c r="A28" s="116"/>
      <c r="B28" s="117" t="s">
        <v>57</v>
      </c>
      <c r="C28" s="117"/>
      <c r="D28" s="118"/>
      <c r="E28" s="119">
        <f>SUM(E7:E27)</f>
        <v>0</v>
      </c>
      <c r="F28" s="120">
        <f>SUM(F7:F27)</f>
        <v>0</v>
      </c>
      <c r="G28" s="120">
        <f>SUM(G7:G27)</f>
        <v>0</v>
      </c>
      <c r="H28" s="120">
        <f>SUM(H7:H27)</f>
        <v>0</v>
      </c>
      <c r="I28" s="121">
        <f>SUM(I7:I27)</f>
        <v>0</v>
      </c>
    </row>
    <row r="29" spans="1:9" ht="12.75">
      <c r="A29" s="65"/>
      <c r="B29" s="65"/>
      <c r="C29" s="65"/>
      <c r="D29" s="65"/>
      <c r="E29" s="65"/>
      <c r="F29" s="65"/>
      <c r="G29" s="65"/>
      <c r="H29" s="65"/>
      <c r="I29" s="65"/>
    </row>
    <row r="30" spans="1:57" ht="19.5" customHeight="1">
      <c r="A30" s="106" t="s">
        <v>58</v>
      </c>
      <c r="B30" s="106"/>
      <c r="C30" s="106"/>
      <c r="D30" s="106"/>
      <c r="E30" s="106"/>
      <c r="F30" s="106"/>
      <c r="G30" s="123"/>
      <c r="H30" s="106"/>
      <c r="I30" s="106"/>
      <c r="BA30" s="40"/>
      <c r="BB30" s="40"/>
      <c r="BC30" s="40"/>
      <c r="BD30" s="40"/>
      <c r="BE30" s="40"/>
    </row>
    <row r="31" spans="1:9" ht="13.5" thickBo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12.75">
      <c r="A32" s="70" t="s">
        <v>59</v>
      </c>
      <c r="B32" s="71"/>
      <c r="C32" s="71"/>
      <c r="D32" s="124"/>
      <c r="E32" s="125" t="s">
        <v>60</v>
      </c>
      <c r="F32" s="126" t="s">
        <v>61</v>
      </c>
      <c r="G32" s="127" t="s">
        <v>62</v>
      </c>
      <c r="H32" s="128"/>
      <c r="I32" s="129" t="s">
        <v>60</v>
      </c>
    </row>
    <row r="33" spans="1:53" ht="12.75">
      <c r="A33" s="63" t="s">
        <v>733</v>
      </c>
      <c r="B33" s="54"/>
      <c r="C33" s="54"/>
      <c r="D33" s="130"/>
      <c r="E33" s="131"/>
      <c r="F33" s="132"/>
      <c r="G33" s="133">
        <f aca="true" t="shared" si="0" ref="G33:G40">CHOOSE(BA33+1,HSV+PSV,HSV+PSV+Mont,HSV+PSV+Dodavka+Mont,HSV,PSV,Mont,Dodavka,Mont+Dodavka,0)</f>
        <v>0</v>
      </c>
      <c r="H33" s="134"/>
      <c r="I33" s="135">
        <f aca="true" t="shared" si="1" ref="I33:I40">E33+F33*G33/100</f>
        <v>0</v>
      </c>
      <c r="BA33">
        <v>0</v>
      </c>
    </row>
    <row r="34" spans="1:53" ht="12.75">
      <c r="A34" s="63" t="s">
        <v>734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0</v>
      </c>
    </row>
    <row r="35" spans="1:53" ht="12.75">
      <c r="A35" s="63" t="s">
        <v>735</v>
      </c>
      <c r="B35" s="54"/>
      <c r="C35" s="54"/>
      <c r="D35" s="130"/>
      <c r="E35" s="131"/>
      <c r="F35" s="132"/>
      <c r="G35" s="133">
        <f t="shared" si="0"/>
        <v>0</v>
      </c>
      <c r="H35" s="134"/>
      <c r="I35" s="135">
        <f t="shared" si="1"/>
        <v>0</v>
      </c>
      <c r="BA35">
        <v>0</v>
      </c>
    </row>
    <row r="36" spans="1:53" ht="12.75">
      <c r="A36" s="63" t="s">
        <v>736</v>
      </c>
      <c r="B36" s="54"/>
      <c r="C36" s="54"/>
      <c r="D36" s="130"/>
      <c r="E36" s="131"/>
      <c r="F36" s="132"/>
      <c r="G36" s="133">
        <f t="shared" si="0"/>
        <v>0</v>
      </c>
      <c r="H36" s="134"/>
      <c r="I36" s="135">
        <f t="shared" si="1"/>
        <v>0</v>
      </c>
      <c r="BA36">
        <v>0</v>
      </c>
    </row>
    <row r="37" spans="1:53" ht="12.75">
      <c r="A37" s="63" t="s">
        <v>737</v>
      </c>
      <c r="B37" s="54"/>
      <c r="C37" s="54"/>
      <c r="D37" s="130"/>
      <c r="E37" s="131"/>
      <c r="F37" s="132"/>
      <c r="G37" s="133">
        <f t="shared" si="0"/>
        <v>0</v>
      </c>
      <c r="H37" s="134"/>
      <c r="I37" s="135">
        <f t="shared" si="1"/>
        <v>0</v>
      </c>
      <c r="BA37">
        <v>1</v>
      </c>
    </row>
    <row r="38" spans="1:53" ht="12.75">
      <c r="A38" s="63" t="s">
        <v>738</v>
      </c>
      <c r="B38" s="54"/>
      <c r="C38" s="54"/>
      <c r="D38" s="130"/>
      <c r="E38" s="131"/>
      <c r="F38" s="132"/>
      <c r="G38" s="133">
        <f t="shared" si="0"/>
        <v>0</v>
      </c>
      <c r="H38" s="134"/>
      <c r="I38" s="135">
        <f t="shared" si="1"/>
        <v>0</v>
      </c>
      <c r="BA38">
        <v>1</v>
      </c>
    </row>
    <row r="39" spans="1:53" ht="12.75">
      <c r="A39" s="63" t="s">
        <v>739</v>
      </c>
      <c r="B39" s="54"/>
      <c r="C39" s="54"/>
      <c r="D39" s="130"/>
      <c r="E39" s="131"/>
      <c r="F39" s="132"/>
      <c r="G39" s="133">
        <f t="shared" si="0"/>
        <v>0</v>
      </c>
      <c r="H39" s="134"/>
      <c r="I39" s="135">
        <f t="shared" si="1"/>
        <v>0</v>
      </c>
      <c r="BA39">
        <v>2</v>
      </c>
    </row>
    <row r="40" spans="1:53" ht="12.75">
      <c r="A40" s="63" t="s">
        <v>740</v>
      </c>
      <c r="B40" s="54"/>
      <c r="C40" s="54"/>
      <c r="D40" s="130"/>
      <c r="E40" s="131"/>
      <c r="F40" s="132"/>
      <c r="G40" s="133">
        <f t="shared" si="0"/>
        <v>0</v>
      </c>
      <c r="H40" s="134"/>
      <c r="I40" s="135">
        <f t="shared" si="1"/>
        <v>0</v>
      </c>
      <c r="BA40">
        <v>2</v>
      </c>
    </row>
    <row r="41" spans="1:9" ht="13.5" thickBot="1">
      <c r="A41" s="136"/>
      <c r="B41" s="137" t="s">
        <v>63</v>
      </c>
      <c r="C41" s="138"/>
      <c r="D41" s="139"/>
      <c r="E41" s="140"/>
      <c r="F41" s="141"/>
      <c r="G41" s="141"/>
      <c r="H41" s="222">
        <f>SUM(I33:I40)</f>
        <v>0</v>
      </c>
      <c r="I41" s="223"/>
    </row>
    <row r="43" spans="2:9" ht="12.75">
      <c r="B43" s="122"/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  <row r="91" spans="6:9" ht="12.75">
      <c r="F91" s="142"/>
      <c r="G91" s="143"/>
      <c r="H91" s="143"/>
      <c r="I91" s="144"/>
    </row>
    <row r="92" spans="6:9" ht="12.75">
      <c r="F92" s="142"/>
      <c r="G92" s="143"/>
      <c r="H92" s="143"/>
      <c r="I92" s="144"/>
    </row>
  </sheetData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779"/>
  <sheetViews>
    <sheetView showGridLines="0" showZeros="0" workbookViewId="0" topLeftCell="A232">
      <selection activeCell="F9" sqref="F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7" t="s">
        <v>78</v>
      </c>
      <c r="B1" s="227"/>
      <c r="C1" s="227"/>
      <c r="D1" s="227"/>
      <c r="E1" s="227"/>
      <c r="F1" s="227"/>
      <c r="G1" s="227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5" t="s">
        <v>48</v>
      </c>
      <c r="B3" s="216"/>
      <c r="C3" s="96" t="str">
        <f>CONCATENATE(cislostavby," ",nazevstavby)</f>
        <v xml:space="preserve"> Snížení energetické náročnosti objektu</v>
      </c>
      <c r="D3" s="97"/>
      <c r="E3" s="150" t="s">
        <v>64</v>
      </c>
      <c r="F3" s="151">
        <f>Rekapitulace!H1</f>
        <v>3242</v>
      </c>
      <c r="G3" s="152"/>
    </row>
    <row r="4" spans="1:7" ht="13.5" thickBot="1">
      <c r="A4" s="228" t="s">
        <v>50</v>
      </c>
      <c r="B4" s="218"/>
      <c r="C4" s="102" t="str">
        <f>CONCATENATE(cisloobjektu," ",nazevobjektu)</f>
        <v xml:space="preserve"> Klasic.+španělské gymnasium Brno,Bystrc</v>
      </c>
      <c r="D4" s="103"/>
      <c r="E4" s="229" t="str">
        <f>Rekapitulace!G2</f>
        <v>SO.02-tělovýchovný pavilon</v>
      </c>
      <c r="F4" s="230"/>
      <c r="G4" s="231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73</v>
      </c>
      <c r="C7" s="162" t="s">
        <v>74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81</v>
      </c>
      <c r="C8" s="170" t="s">
        <v>82</v>
      </c>
      <c r="D8" s="171" t="s">
        <v>83</v>
      </c>
      <c r="E8" s="172">
        <v>45.55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5" ht="12.75">
      <c r="A9" s="175"/>
      <c r="B9" s="177"/>
      <c r="C9" s="224" t="s">
        <v>84</v>
      </c>
      <c r="D9" s="225"/>
      <c r="E9" s="178">
        <v>0</v>
      </c>
      <c r="F9" s="179"/>
      <c r="G9" s="180"/>
      <c r="M9" s="176" t="s">
        <v>84</v>
      </c>
      <c r="O9" s="167"/>
    </row>
    <row r="10" spans="1:15" ht="12.75">
      <c r="A10" s="175"/>
      <c r="B10" s="177"/>
      <c r="C10" s="224" t="s">
        <v>85</v>
      </c>
      <c r="D10" s="225"/>
      <c r="E10" s="178">
        <v>0</v>
      </c>
      <c r="F10" s="179"/>
      <c r="G10" s="180"/>
      <c r="M10" s="176" t="s">
        <v>85</v>
      </c>
      <c r="O10" s="167"/>
    </row>
    <row r="11" spans="1:15" ht="22.5">
      <c r="A11" s="175"/>
      <c r="B11" s="177"/>
      <c r="C11" s="224" t="s">
        <v>86</v>
      </c>
      <c r="D11" s="225"/>
      <c r="E11" s="178">
        <v>47.35</v>
      </c>
      <c r="F11" s="179"/>
      <c r="G11" s="180"/>
      <c r="M11" s="176" t="s">
        <v>86</v>
      </c>
      <c r="O11" s="167"/>
    </row>
    <row r="12" spans="1:15" ht="12.75">
      <c r="A12" s="175"/>
      <c r="B12" s="177"/>
      <c r="C12" s="224" t="s">
        <v>87</v>
      </c>
      <c r="D12" s="225"/>
      <c r="E12" s="178">
        <v>-1.8</v>
      </c>
      <c r="F12" s="179"/>
      <c r="G12" s="180"/>
      <c r="M12" s="176" t="s">
        <v>87</v>
      </c>
      <c r="O12" s="167"/>
    </row>
    <row r="13" spans="1:104" ht="12.75">
      <c r="A13" s="168">
        <v>2</v>
      </c>
      <c r="B13" s="169" t="s">
        <v>88</v>
      </c>
      <c r="C13" s="170" t="s">
        <v>89</v>
      </c>
      <c r="D13" s="171" t="s">
        <v>83</v>
      </c>
      <c r="E13" s="172">
        <v>45.55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</v>
      </c>
    </row>
    <row r="14" spans="1:15" ht="12.75">
      <c r="A14" s="175"/>
      <c r="B14" s="177"/>
      <c r="C14" s="224" t="s">
        <v>84</v>
      </c>
      <c r="D14" s="225"/>
      <c r="E14" s="178">
        <v>0</v>
      </c>
      <c r="F14" s="179"/>
      <c r="G14" s="180"/>
      <c r="M14" s="176" t="s">
        <v>84</v>
      </c>
      <c r="O14" s="167"/>
    </row>
    <row r="15" spans="1:15" ht="12.75">
      <c r="A15" s="175"/>
      <c r="B15" s="177"/>
      <c r="C15" s="224" t="s">
        <v>85</v>
      </c>
      <c r="D15" s="225"/>
      <c r="E15" s="178">
        <v>0</v>
      </c>
      <c r="F15" s="179"/>
      <c r="G15" s="180"/>
      <c r="M15" s="176" t="s">
        <v>85</v>
      </c>
      <c r="O15" s="167"/>
    </row>
    <row r="16" spans="1:15" ht="22.5">
      <c r="A16" s="175"/>
      <c r="B16" s="177"/>
      <c r="C16" s="224" t="s">
        <v>86</v>
      </c>
      <c r="D16" s="225"/>
      <c r="E16" s="178">
        <v>47.35</v>
      </c>
      <c r="F16" s="179"/>
      <c r="G16" s="180"/>
      <c r="M16" s="176" t="s">
        <v>86</v>
      </c>
      <c r="O16" s="167"/>
    </row>
    <row r="17" spans="1:15" ht="12.75">
      <c r="A17" s="175"/>
      <c r="B17" s="177"/>
      <c r="C17" s="224" t="s">
        <v>87</v>
      </c>
      <c r="D17" s="225"/>
      <c r="E17" s="178">
        <v>-1.8</v>
      </c>
      <c r="F17" s="179"/>
      <c r="G17" s="180"/>
      <c r="M17" s="176" t="s">
        <v>87</v>
      </c>
      <c r="O17" s="167"/>
    </row>
    <row r="18" spans="1:104" ht="12.75">
      <c r="A18" s="168">
        <v>3</v>
      </c>
      <c r="B18" s="169" t="s">
        <v>90</v>
      </c>
      <c r="C18" s="170" t="s">
        <v>91</v>
      </c>
      <c r="D18" s="171" t="s">
        <v>92</v>
      </c>
      <c r="E18" s="172">
        <v>5.526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</v>
      </c>
    </row>
    <row r="19" spans="1:15" ht="12.75">
      <c r="A19" s="175"/>
      <c r="B19" s="177"/>
      <c r="C19" s="224" t="s">
        <v>93</v>
      </c>
      <c r="D19" s="225"/>
      <c r="E19" s="178">
        <v>5.526</v>
      </c>
      <c r="F19" s="179"/>
      <c r="G19" s="180"/>
      <c r="M19" s="201">
        <v>5526</v>
      </c>
      <c r="O19" s="167"/>
    </row>
    <row r="20" spans="1:104" ht="22.5">
      <c r="A20" s="168">
        <v>4</v>
      </c>
      <c r="B20" s="169" t="s">
        <v>94</v>
      </c>
      <c r="C20" s="170" t="s">
        <v>95</v>
      </c>
      <c r="D20" s="171" t="s">
        <v>92</v>
      </c>
      <c r="E20" s="172">
        <v>5.526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</v>
      </c>
    </row>
    <row r="21" spans="1:15" ht="12.75">
      <c r="A21" s="175"/>
      <c r="B21" s="177"/>
      <c r="C21" s="224" t="s">
        <v>96</v>
      </c>
      <c r="D21" s="225"/>
      <c r="E21" s="178">
        <v>5.526</v>
      </c>
      <c r="F21" s="179"/>
      <c r="G21" s="180"/>
      <c r="M21" s="176" t="s">
        <v>96</v>
      </c>
      <c r="O21" s="167"/>
    </row>
    <row r="22" spans="1:57" ht="12.75">
      <c r="A22" s="181"/>
      <c r="B22" s="182" t="s">
        <v>76</v>
      </c>
      <c r="C22" s="183" t="str">
        <f>CONCATENATE(B7," ",C7)</f>
        <v>1 Zemní práce</v>
      </c>
      <c r="D22" s="184"/>
      <c r="E22" s="185"/>
      <c r="F22" s="186"/>
      <c r="G22" s="187">
        <f>SUM(G7:G21)</f>
        <v>0</v>
      </c>
      <c r="O22" s="167">
        <v>4</v>
      </c>
      <c r="BA22" s="188">
        <f>SUM(BA7:BA21)</f>
        <v>0</v>
      </c>
      <c r="BB22" s="188">
        <f>SUM(BB7:BB21)</f>
        <v>0</v>
      </c>
      <c r="BC22" s="188">
        <f>SUM(BC7:BC21)</f>
        <v>0</v>
      </c>
      <c r="BD22" s="188">
        <f>SUM(BD7:BD21)</f>
        <v>0</v>
      </c>
      <c r="BE22" s="188">
        <f>SUM(BE7:BE21)</f>
        <v>0</v>
      </c>
    </row>
    <row r="23" spans="1:15" ht="12.75">
      <c r="A23" s="160" t="s">
        <v>72</v>
      </c>
      <c r="B23" s="161" t="s">
        <v>97</v>
      </c>
      <c r="C23" s="162" t="s">
        <v>98</v>
      </c>
      <c r="D23" s="163"/>
      <c r="E23" s="164"/>
      <c r="F23" s="164"/>
      <c r="G23" s="165"/>
      <c r="H23" s="166"/>
      <c r="I23" s="166"/>
      <c r="O23" s="167">
        <v>1</v>
      </c>
    </row>
    <row r="24" spans="1:104" ht="12.75">
      <c r="A24" s="168">
        <v>5</v>
      </c>
      <c r="B24" s="169" t="s">
        <v>99</v>
      </c>
      <c r="C24" s="170" t="s">
        <v>100</v>
      </c>
      <c r="D24" s="171" t="s">
        <v>101</v>
      </c>
      <c r="E24" s="172">
        <v>1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</v>
      </c>
    </row>
    <row r="25" spans="1:15" ht="12.75">
      <c r="A25" s="175"/>
      <c r="B25" s="177"/>
      <c r="C25" s="224" t="s">
        <v>102</v>
      </c>
      <c r="D25" s="225"/>
      <c r="E25" s="178">
        <v>0</v>
      </c>
      <c r="F25" s="179"/>
      <c r="G25" s="180"/>
      <c r="M25" s="176" t="s">
        <v>102</v>
      </c>
      <c r="O25" s="167"/>
    </row>
    <row r="26" spans="1:15" ht="12.75">
      <c r="A26" s="175"/>
      <c r="B26" s="177"/>
      <c r="C26" s="224" t="s">
        <v>103</v>
      </c>
      <c r="D26" s="225"/>
      <c r="E26" s="178">
        <v>0</v>
      </c>
      <c r="F26" s="179"/>
      <c r="G26" s="180"/>
      <c r="M26" s="176" t="s">
        <v>103</v>
      </c>
      <c r="O26" s="167"/>
    </row>
    <row r="27" spans="1:15" ht="12.75">
      <c r="A27" s="175"/>
      <c r="B27" s="177"/>
      <c r="C27" s="224" t="s">
        <v>104</v>
      </c>
      <c r="D27" s="225"/>
      <c r="E27" s="178">
        <v>1</v>
      </c>
      <c r="F27" s="179"/>
      <c r="G27" s="180"/>
      <c r="M27" s="176" t="s">
        <v>104</v>
      </c>
      <c r="O27" s="167"/>
    </row>
    <row r="28" spans="1:104" ht="12.75">
      <c r="A28" s="168">
        <v>6</v>
      </c>
      <c r="B28" s="169" t="s">
        <v>105</v>
      </c>
      <c r="C28" s="170" t="s">
        <v>106</v>
      </c>
      <c r="D28" s="171" t="s">
        <v>83</v>
      </c>
      <c r="E28" s="172">
        <v>1.215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1</v>
      </c>
      <c r="CZ28" s="145">
        <v>0</v>
      </c>
    </row>
    <row r="29" spans="1:15" ht="12.75">
      <c r="A29" s="175"/>
      <c r="B29" s="177"/>
      <c r="C29" s="224" t="s">
        <v>84</v>
      </c>
      <c r="D29" s="225"/>
      <c r="E29" s="178">
        <v>0</v>
      </c>
      <c r="F29" s="179"/>
      <c r="G29" s="180"/>
      <c r="M29" s="176" t="s">
        <v>84</v>
      </c>
      <c r="O29" s="167"/>
    </row>
    <row r="30" spans="1:15" ht="12.75">
      <c r="A30" s="175"/>
      <c r="B30" s="177"/>
      <c r="C30" s="224" t="s">
        <v>107</v>
      </c>
      <c r="D30" s="225"/>
      <c r="E30" s="178">
        <v>1.215</v>
      </c>
      <c r="F30" s="179"/>
      <c r="G30" s="180"/>
      <c r="M30" s="176" t="s">
        <v>107</v>
      </c>
      <c r="O30" s="167"/>
    </row>
    <row r="31" spans="1:104" ht="12.75">
      <c r="A31" s="168">
        <v>7</v>
      </c>
      <c r="B31" s="169" t="s">
        <v>108</v>
      </c>
      <c r="C31" s="170" t="s">
        <v>109</v>
      </c>
      <c r="D31" s="171" t="s">
        <v>110</v>
      </c>
      <c r="E31" s="172">
        <v>4.05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1</v>
      </c>
      <c r="CZ31" s="145">
        <v>0</v>
      </c>
    </row>
    <row r="32" spans="1:15" ht="12.75">
      <c r="A32" s="175"/>
      <c r="B32" s="177"/>
      <c r="C32" s="224" t="s">
        <v>84</v>
      </c>
      <c r="D32" s="225"/>
      <c r="E32" s="178">
        <v>0</v>
      </c>
      <c r="F32" s="179"/>
      <c r="G32" s="180"/>
      <c r="M32" s="176" t="s">
        <v>84</v>
      </c>
      <c r="O32" s="167"/>
    </row>
    <row r="33" spans="1:15" ht="12.75">
      <c r="A33" s="175"/>
      <c r="B33" s="177"/>
      <c r="C33" s="224" t="s">
        <v>111</v>
      </c>
      <c r="D33" s="225"/>
      <c r="E33" s="178">
        <v>4.05</v>
      </c>
      <c r="F33" s="179"/>
      <c r="G33" s="180"/>
      <c r="M33" s="176" t="s">
        <v>111</v>
      </c>
      <c r="O33" s="167"/>
    </row>
    <row r="34" spans="1:57" ht="12.75">
      <c r="A34" s="181"/>
      <c r="B34" s="182" t="s">
        <v>76</v>
      </c>
      <c r="C34" s="183" t="str">
        <f>CONCATENATE(B23," ",C23)</f>
        <v>3 Svislé a kompletní konstrukce</v>
      </c>
      <c r="D34" s="184"/>
      <c r="E34" s="185"/>
      <c r="F34" s="186"/>
      <c r="G34" s="187">
        <f>SUM(G23:G33)</f>
        <v>0</v>
      </c>
      <c r="O34" s="167">
        <v>4</v>
      </c>
      <c r="BA34" s="188">
        <f>SUM(BA23:BA33)</f>
        <v>0</v>
      </c>
      <c r="BB34" s="188">
        <f>SUM(BB23:BB33)</f>
        <v>0</v>
      </c>
      <c r="BC34" s="188">
        <f>SUM(BC23:BC33)</f>
        <v>0</v>
      </c>
      <c r="BD34" s="188">
        <f>SUM(BD23:BD33)</f>
        <v>0</v>
      </c>
      <c r="BE34" s="188">
        <f>SUM(BE23:BE33)</f>
        <v>0</v>
      </c>
    </row>
    <row r="35" spans="1:15" ht="12.75">
      <c r="A35" s="160" t="s">
        <v>72</v>
      </c>
      <c r="B35" s="161" t="s">
        <v>112</v>
      </c>
      <c r="C35" s="162" t="s">
        <v>113</v>
      </c>
      <c r="D35" s="163"/>
      <c r="E35" s="164"/>
      <c r="F35" s="164"/>
      <c r="G35" s="165"/>
      <c r="H35" s="166"/>
      <c r="I35" s="166"/>
      <c r="O35" s="167">
        <v>1</v>
      </c>
    </row>
    <row r="36" spans="1:104" ht="12.75">
      <c r="A36" s="168">
        <v>8</v>
      </c>
      <c r="B36" s="169" t="s">
        <v>114</v>
      </c>
      <c r="C36" s="170" t="s">
        <v>115</v>
      </c>
      <c r="D36" s="171" t="s">
        <v>83</v>
      </c>
      <c r="E36" s="172">
        <v>94.0791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</v>
      </c>
    </row>
    <row r="37" spans="1:15" ht="12.75">
      <c r="A37" s="175"/>
      <c r="B37" s="177"/>
      <c r="C37" s="224" t="s">
        <v>116</v>
      </c>
      <c r="D37" s="225"/>
      <c r="E37" s="178">
        <v>20.52</v>
      </c>
      <c r="F37" s="179"/>
      <c r="G37" s="180"/>
      <c r="M37" s="176" t="s">
        <v>116</v>
      </c>
      <c r="O37" s="167"/>
    </row>
    <row r="38" spans="1:15" ht="12.75">
      <c r="A38" s="175"/>
      <c r="B38" s="177"/>
      <c r="C38" s="224" t="s">
        <v>117</v>
      </c>
      <c r="D38" s="225"/>
      <c r="E38" s="178">
        <v>69.12</v>
      </c>
      <c r="F38" s="179"/>
      <c r="G38" s="180"/>
      <c r="M38" s="176" t="s">
        <v>117</v>
      </c>
      <c r="O38" s="167"/>
    </row>
    <row r="39" spans="1:15" ht="12.75">
      <c r="A39" s="175"/>
      <c r="B39" s="177"/>
      <c r="C39" s="224" t="s">
        <v>118</v>
      </c>
      <c r="D39" s="225"/>
      <c r="E39" s="178">
        <v>4.4391</v>
      </c>
      <c r="F39" s="179"/>
      <c r="G39" s="180"/>
      <c r="M39" s="176" t="s">
        <v>118</v>
      </c>
      <c r="O39" s="167"/>
    </row>
    <row r="40" spans="1:104" ht="22.5">
      <c r="A40" s="168">
        <v>9</v>
      </c>
      <c r="B40" s="169" t="s">
        <v>119</v>
      </c>
      <c r="C40" s="170" t="s">
        <v>120</v>
      </c>
      <c r="D40" s="171" t="s">
        <v>83</v>
      </c>
      <c r="E40" s="172">
        <v>50.2275</v>
      </c>
      <c r="F40" s="172">
        <v>0</v>
      </c>
      <c r="G40" s="173">
        <f>E40*F40</f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1</v>
      </c>
      <c r="CZ40" s="145">
        <v>0</v>
      </c>
    </row>
    <row r="41" spans="1:15" ht="12.75">
      <c r="A41" s="175"/>
      <c r="B41" s="177"/>
      <c r="C41" s="224" t="s">
        <v>121</v>
      </c>
      <c r="D41" s="225"/>
      <c r="E41" s="178">
        <v>0</v>
      </c>
      <c r="F41" s="179"/>
      <c r="G41" s="180"/>
      <c r="M41" s="176" t="s">
        <v>121</v>
      </c>
      <c r="O41" s="167"/>
    </row>
    <row r="42" spans="1:15" ht="12.75">
      <c r="A42" s="175"/>
      <c r="B42" s="177"/>
      <c r="C42" s="224" t="s">
        <v>122</v>
      </c>
      <c r="D42" s="225"/>
      <c r="E42" s="178">
        <v>0</v>
      </c>
      <c r="F42" s="179"/>
      <c r="G42" s="180"/>
      <c r="M42" s="176" t="s">
        <v>122</v>
      </c>
      <c r="O42" s="167"/>
    </row>
    <row r="43" spans="1:15" ht="12.75">
      <c r="A43" s="175"/>
      <c r="B43" s="177"/>
      <c r="C43" s="224" t="s">
        <v>123</v>
      </c>
      <c r="D43" s="225"/>
      <c r="E43" s="178">
        <v>8.1</v>
      </c>
      <c r="F43" s="179"/>
      <c r="G43" s="180"/>
      <c r="M43" s="176" t="s">
        <v>123</v>
      </c>
      <c r="O43" s="167"/>
    </row>
    <row r="44" spans="1:15" ht="12.75">
      <c r="A44" s="175"/>
      <c r="B44" s="177"/>
      <c r="C44" s="224" t="s">
        <v>124</v>
      </c>
      <c r="D44" s="225"/>
      <c r="E44" s="178">
        <v>1.26</v>
      </c>
      <c r="F44" s="179"/>
      <c r="G44" s="180"/>
      <c r="M44" s="176" t="s">
        <v>124</v>
      </c>
      <c r="O44" s="167"/>
    </row>
    <row r="45" spans="1:15" ht="12.75">
      <c r="A45" s="175"/>
      <c r="B45" s="177"/>
      <c r="C45" s="224" t="s">
        <v>125</v>
      </c>
      <c r="D45" s="225"/>
      <c r="E45" s="178">
        <v>7.56</v>
      </c>
      <c r="F45" s="179"/>
      <c r="G45" s="180"/>
      <c r="M45" s="176" t="s">
        <v>125</v>
      </c>
      <c r="O45" s="167"/>
    </row>
    <row r="46" spans="1:15" ht="12.75">
      <c r="A46" s="175"/>
      <c r="B46" s="177"/>
      <c r="C46" s="224" t="s">
        <v>126</v>
      </c>
      <c r="D46" s="225"/>
      <c r="E46" s="178">
        <v>0.9</v>
      </c>
      <c r="F46" s="179"/>
      <c r="G46" s="180"/>
      <c r="M46" s="176" t="s">
        <v>126</v>
      </c>
      <c r="O46" s="167"/>
    </row>
    <row r="47" spans="1:15" ht="12.75">
      <c r="A47" s="175"/>
      <c r="B47" s="177"/>
      <c r="C47" s="224" t="s">
        <v>127</v>
      </c>
      <c r="D47" s="225"/>
      <c r="E47" s="178">
        <v>11.34</v>
      </c>
      <c r="F47" s="179"/>
      <c r="G47" s="180"/>
      <c r="M47" s="176" t="s">
        <v>127</v>
      </c>
      <c r="O47" s="167"/>
    </row>
    <row r="48" spans="1:15" ht="12.75">
      <c r="A48" s="175"/>
      <c r="B48" s="177"/>
      <c r="C48" s="224" t="s">
        <v>128</v>
      </c>
      <c r="D48" s="225"/>
      <c r="E48" s="178">
        <v>15.12</v>
      </c>
      <c r="F48" s="179"/>
      <c r="G48" s="180"/>
      <c r="M48" s="176" t="s">
        <v>128</v>
      </c>
      <c r="O48" s="167"/>
    </row>
    <row r="49" spans="1:15" ht="12.75">
      <c r="A49" s="175"/>
      <c r="B49" s="177"/>
      <c r="C49" s="224" t="s">
        <v>129</v>
      </c>
      <c r="D49" s="225"/>
      <c r="E49" s="178">
        <v>2.844</v>
      </c>
      <c r="F49" s="179"/>
      <c r="G49" s="180"/>
      <c r="M49" s="176" t="s">
        <v>129</v>
      </c>
      <c r="O49" s="167"/>
    </row>
    <row r="50" spans="1:15" ht="12.75">
      <c r="A50" s="175"/>
      <c r="B50" s="177"/>
      <c r="C50" s="224" t="s">
        <v>130</v>
      </c>
      <c r="D50" s="225"/>
      <c r="E50" s="178">
        <v>1.2</v>
      </c>
      <c r="F50" s="179"/>
      <c r="G50" s="180"/>
      <c r="M50" s="176" t="s">
        <v>130</v>
      </c>
      <c r="O50" s="167"/>
    </row>
    <row r="51" spans="1:15" ht="12.75">
      <c r="A51" s="175"/>
      <c r="B51" s="177"/>
      <c r="C51" s="224" t="s">
        <v>131</v>
      </c>
      <c r="D51" s="225"/>
      <c r="E51" s="178">
        <v>1.9035</v>
      </c>
      <c r="F51" s="179"/>
      <c r="G51" s="180"/>
      <c r="M51" s="176" t="s">
        <v>131</v>
      </c>
      <c r="O51" s="167"/>
    </row>
    <row r="52" spans="1:57" ht="12.75">
      <c r="A52" s="181"/>
      <c r="B52" s="182" t="s">
        <v>76</v>
      </c>
      <c r="C52" s="183" t="str">
        <f>CONCATENATE(B35," ",C35)</f>
        <v>61 Upravy povrchů vnitřní</v>
      </c>
      <c r="D52" s="184"/>
      <c r="E52" s="185"/>
      <c r="F52" s="186"/>
      <c r="G52" s="187">
        <f>SUM(G35:G51)</f>
        <v>0</v>
      </c>
      <c r="O52" s="167">
        <v>4</v>
      </c>
      <c r="BA52" s="188">
        <f>SUM(BA35:BA51)</f>
        <v>0</v>
      </c>
      <c r="BB52" s="188">
        <f>SUM(BB35:BB51)</f>
        <v>0</v>
      </c>
      <c r="BC52" s="188">
        <f>SUM(BC35:BC51)</f>
        <v>0</v>
      </c>
      <c r="BD52" s="188">
        <f>SUM(BD35:BD51)</f>
        <v>0</v>
      </c>
      <c r="BE52" s="188">
        <f>SUM(BE35:BE51)</f>
        <v>0</v>
      </c>
    </row>
    <row r="53" spans="1:15" ht="12.75">
      <c r="A53" s="160" t="s">
        <v>72</v>
      </c>
      <c r="B53" s="161" t="s">
        <v>132</v>
      </c>
      <c r="C53" s="162" t="s">
        <v>133</v>
      </c>
      <c r="D53" s="163"/>
      <c r="E53" s="164"/>
      <c r="F53" s="164"/>
      <c r="G53" s="165"/>
      <c r="H53" s="166"/>
      <c r="I53" s="166"/>
      <c r="O53" s="167">
        <v>1</v>
      </c>
    </row>
    <row r="54" spans="1:104" ht="12.75">
      <c r="A54" s="168">
        <v>10</v>
      </c>
      <c r="B54" s="169" t="s">
        <v>134</v>
      </c>
      <c r="C54" s="170" t="s">
        <v>135</v>
      </c>
      <c r="D54" s="171" t="s">
        <v>83</v>
      </c>
      <c r="E54" s="172">
        <v>94.0791</v>
      </c>
      <c r="F54" s="172">
        <v>0</v>
      </c>
      <c r="G54" s="173">
        <f>E54*F54</f>
        <v>0</v>
      </c>
      <c r="O54" s="167">
        <v>2</v>
      </c>
      <c r="AA54" s="145">
        <v>1</v>
      </c>
      <c r="AB54" s="145">
        <v>1</v>
      </c>
      <c r="AC54" s="145">
        <v>1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1</v>
      </c>
      <c r="CZ54" s="145">
        <v>0</v>
      </c>
    </row>
    <row r="55" spans="1:15" ht="12.75">
      <c r="A55" s="175"/>
      <c r="B55" s="177"/>
      <c r="C55" s="224" t="s">
        <v>116</v>
      </c>
      <c r="D55" s="225"/>
      <c r="E55" s="178">
        <v>20.52</v>
      </c>
      <c r="F55" s="179"/>
      <c r="G55" s="180"/>
      <c r="M55" s="176" t="s">
        <v>116</v>
      </c>
      <c r="O55" s="167"/>
    </row>
    <row r="56" spans="1:15" ht="12.75">
      <c r="A56" s="175"/>
      <c r="B56" s="177"/>
      <c r="C56" s="224" t="s">
        <v>117</v>
      </c>
      <c r="D56" s="225"/>
      <c r="E56" s="178">
        <v>69.12</v>
      </c>
      <c r="F56" s="179"/>
      <c r="G56" s="180"/>
      <c r="M56" s="176" t="s">
        <v>117</v>
      </c>
      <c r="O56" s="167"/>
    </row>
    <row r="57" spans="1:15" ht="12.75">
      <c r="A57" s="175"/>
      <c r="B57" s="177"/>
      <c r="C57" s="224" t="s">
        <v>118</v>
      </c>
      <c r="D57" s="225"/>
      <c r="E57" s="178">
        <v>4.4391</v>
      </c>
      <c r="F57" s="179"/>
      <c r="G57" s="180"/>
      <c r="M57" s="176" t="s">
        <v>118</v>
      </c>
      <c r="O57" s="167"/>
    </row>
    <row r="58" spans="1:104" ht="22.5">
      <c r="A58" s="168">
        <v>11</v>
      </c>
      <c r="B58" s="169" t="s">
        <v>136</v>
      </c>
      <c r="C58" s="170" t="s">
        <v>137</v>
      </c>
      <c r="D58" s="171" t="s">
        <v>83</v>
      </c>
      <c r="E58" s="172">
        <v>649.99</v>
      </c>
      <c r="F58" s="172">
        <v>0</v>
      </c>
      <c r="G58" s="173">
        <f>E58*F58</f>
        <v>0</v>
      </c>
      <c r="O58" s="167">
        <v>2</v>
      </c>
      <c r="AA58" s="145">
        <v>1</v>
      </c>
      <c r="AB58" s="145">
        <v>1</v>
      </c>
      <c r="AC58" s="145">
        <v>1</v>
      </c>
      <c r="AZ58" s="145">
        <v>1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1</v>
      </c>
      <c r="CZ58" s="145">
        <v>0</v>
      </c>
    </row>
    <row r="59" spans="1:15" ht="12.75">
      <c r="A59" s="175"/>
      <c r="B59" s="177"/>
      <c r="C59" s="224" t="s">
        <v>138</v>
      </c>
      <c r="D59" s="225"/>
      <c r="E59" s="178">
        <v>649.99</v>
      </c>
      <c r="F59" s="179"/>
      <c r="G59" s="180"/>
      <c r="M59" s="176" t="s">
        <v>138</v>
      </c>
      <c r="O59" s="167"/>
    </row>
    <row r="60" spans="1:104" ht="22.5">
      <c r="A60" s="168">
        <v>12</v>
      </c>
      <c r="B60" s="169" t="s">
        <v>139</v>
      </c>
      <c r="C60" s="170" t="s">
        <v>140</v>
      </c>
      <c r="D60" s="171" t="s">
        <v>83</v>
      </c>
      <c r="E60" s="172">
        <v>24.162</v>
      </c>
      <c r="F60" s="172">
        <v>0</v>
      </c>
      <c r="G60" s="173">
        <f>E60*F60</f>
        <v>0</v>
      </c>
      <c r="O60" s="167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1</v>
      </c>
      <c r="CZ60" s="145">
        <v>0</v>
      </c>
    </row>
    <row r="61" spans="1:15" ht="12.75">
      <c r="A61" s="175"/>
      <c r="B61" s="177"/>
      <c r="C61" s="224" t="s">
        <v>141</v>
      </c>
      <c r="D61" s="225"/>
      <c r="E61" s="178">
        <v>24.162</v>
      </c>
      <c r="F61" s="179"/>
      <c r="G61" s="180"/>
      <c r="M61" s="176" t="s">
        <v>141</v>
      </c>
      <c r="O61" s="167"/>
    </row>
    <row r="62" spans="1:104" ht="12.75">
      <c r="A62" s="168">
        <v>13</v>
      </c>
      <c r="B62" s="169" t="s">
        <v>142</v>
      </c>
      <c r="C62" s="170" t="s">
        <v>143</v>
      </c>
      <c r="D62" s="171" t="s">
        <v>83</v>
      </c>
      <c r="E62" s="172">
        <v>25.91</v>
      </c>
      <c r="F62" s="172">
        <v>0</v>
      </c>
      <c r="G62" s="173">
        <f>E62*F62</f>
        <v>0</v>
      </c>
      <c r="O62" s="167">
        <v>2</v>
      </c>
      <c r="AA62" s="145">
        <v>1</v>
      </c>
      <c r="AB62" s="145">
        <v>1</v>
      </c>
      <c r="AC62" s="145">
        <v>1</v>
      </c>
      <c r="AZ62" s="145">
        <v>1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1</v>
      </c>
      <c r="CZ62" s="145">
        <v>0</v>
      </c>
    </row>
    <row r="63" spans="1:15" ht="12.75">
      <c r="A63" s="175"/>
      <c r="B63" s="177"/>
      <c r="C63" s="224" t="s">
        <v>144</v>
      </c>
      <c r="D63" s="225"/>
      <c r="E63" s="178">
        <v>25.91</v>
      </c>
      <c r="F63" s="179"/>
      <c r="G63" s="180"/>
      <c r="M63" s="176" t="s">
        <v>144</v>
      </c>
      <c r="O63" s="167"/>
    </row>
    <row r="64" spans="1:104" ht="22.5">
      <c r="A64" s="168">
        <v>14</v>
      </c>
      <c r="B64" s="169" t="s">
        <v>145</v>
      </c>
      <c r="C64" s="170" t="s">
        <v>146</v>
      </c>
      <c r="D64" s="171" t="s">
        <v>83</v>
      </c>
      <c r="E64" s="172">
        <v>199.84</v>
      </c>
      <c r="F64" s="172">
        <v>0</v>
      </c>
      <c r="G64" s="173">
        <f>E64*F64</f>
        <v>0</v>
      </c>
      <c r="O64" s="167">
        <v>2</v>
      </c>
      <c r="AA64" s="145">
        <v>1</v>
      </c>
      <c r="AB64" s="145">
        <v>1</v>
      </c>
      <c r="AC64" s="145">
        <v>1</v>
      </c>
      <c r="AZ64" s="145">
        <v>1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</v>
      </c>
      <c r="CB64" s="174">
        <v>1</v>
      </c>
      <c r="CZ64" s="145">
        <v>0</v>
      </c>
    </row>
    <row r="65" spans="1:15" ht="12.75">
      <c r="A65" s="175"/>
      <c r="B65" s="177"/>
      <c r="C65" s="224" t="s">
        <v>147</v>
      </c>
      <c r="D65" s="225"/>
      <c r="E65" s="178">
        <v>199.84</v>
      </c>
      <c r="F65" s="179"/>
      <c r="G65" s="180"/>
      <c r="M65" s="176" t="s">
        <v>147</v>
      </c>
      <c r="O65" s="167"/>
    </row>
    <row r="66" spans="1:104" ht="12.75">
      <c r="A66" s="168">
        <v>15</v>
      </c>
      <c r="B66" s="169" t="s">
        <v>148</v>
      </c>
      <c r="C66" s="170" t="s">
        <v>149</v>
      </c>
      <c r="D66" s="171" t="s">
        <v>110</v>
      </c>
      <c r="E66" s="172">
        <v>126</v>
      </c>
      <c r="F66" s="172">
        <v>0</v>
      </c>
      <c r="G66" s="173">
        <f>E66*F66</f>
        <v>0</v>
      </c>
      <c r="O66" s="167">
        <v>2</v>
      </c>
      <c r="AA66" s="145">
        <v>1</v>
      </c>
      <c r="AB66" s="145">
        <v>1</v>
      </c>
      <c r="AC66" s="145">
        <v>1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</v>
      </c>
      <c r="CB66" s="174">
        <v>1</v>
      </c>
      <c r="CZ66" s="145">
        <v>0</v>
      </c>
    </row>
    <row r="67" spans="1:15" ht="12.75">
      <c r="A67" s="175"/>
      <c r="B67" s="177"/>
      <c r="C67" s="224" t="s">
        <v>150</v>
      </c>
      <c r="D67" s="225"/>
      <c r="E67" s="178">
        <v>0</v>
      </c>
      <c r="F67" s="179"/>
      <c r="G67" s="180"/>
      <c r="M67" s="176" t="s">
        <v>150</v>
      </c>
      <c r="O67" s="167"/>
    </row>
    <row r="68" spans="1:15" ht="12.75">
      <c r="A68" s="175"/>
      <c r="B68" s="177"/>
      <c r="C68" s="224" t="s">
        <v>151</v>
      </c>
      <c r="D68" s="225"/>
      <c r="E68" s="178">
        <v>126</v>
      </c>
      <c r="F68" s="179"/>
      <c r="G68" s="180"/>
      <c r="M68" s="176" t="s">
        <v>151</v>
      </c>
      <c r="O68" s="167"/>
    </row>
    <row r="69" spans="1:104" ht="12.75">
      <c r="A69" s="168">
        <v>16</v>
      </c>
      <c r="B69" s="169" t="s">
        <v>152</v>
      </c>
      <c r="C69" s="170" t="s">
        <v>153</v>
      </c>
      <c r="D69" s="171" t="s">
        <v>83</v>
      </c>
      <c r="E69" s="172">
        <v>849.83</v>
      </c>
      <c r="F69" s="172">
        <v>0</v>
      </c>
      <c r="G69" s="173">
        <f>E69*F69</f>
        <v>0</v>
      </c>
      <c r="O69" s="167">
        <v>2</v>
      </c>
      <c r="AA69" s="145">
        <v>1</v>
      </c>
      <c r="AB69" s="145">
        <v>1</v>
      </c>
      <c r="AC69" s="145">
        <v>1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1</v>
      </c>
      <c r="CZ69" s="145">
        <v>0</v>
      </c>
    </row>
    <row r="70" spans="1:15" ht="12.75">
      <c r="A70" s="175"/>
      <c r="B70" s="177"/>
      <c r="C70" s="224" t="s">
        <v>154</v>
      </c>
      <c r="D70" s="225"/>
      <c r="E70" s="178">
        <v>0</v>
      </c>
      <c r="F70" s="179"/>
      <c r="G70" s="180"/>
      <c r="M70" s="176" t="s">
        <v>154</v>
      </c>
      <c r="O70" s="167"/>
    </row>
    <row r="71" spans="1:15" ht="12.75">
      <c r="A71" s="175"/>
      <c r="B71" s="177"/>
      <c r="C71" s="224" t="s">
        <v>147</v>
      </c>
      <c r="D71" s="225"/>
      <c r="E71" s="178">
        <v>199.84</v>
      </c>
      <c r="F71" s="179"/>
      <c r="G71" s="180"/>
      <c r="M71" s="176" t="s">
        <v>147</v>
      </c>
      <c r="O71" s="167"/>
    </row>
    <row r="72" spans="1:15" ht="12.75">
      <c r="A72" s="175"/>
      <c r="B72" s="177"/>
      <c r="C72" s="224" t="s">
        <v>155</v>
      </c>
      <c r="D72" s="225"/>
      <c r="E72" s="178">
        <v>649.99</v>
      </c>
      <c r="F72" s="179"/>
      <c r="G72" s="180"/>
      <c r="M72" s="176" t="s">
        <v>155</v>
      </c>
      <c r="O72" s="167"/>
    </row>
    <row r="73" spans="1:104" ht="12.75">
      <c r="A73" s="168">
        <v>17</v>
      </c>
      <c r="B73" s="169" t="s">
        <v>156</v>
      </c>
      <c r="C73" s="170" t="s">
        <v>157</v>
      </c>
      <c r="D73" s="171" t="s">
        <v>83</v>
      </c>
      <c r="E73" s="172">
        <v>5.182</v>
      </c>
      <c r="F73" s="172">
        <v>0</v>
      </c>
      <c r="G73" s="173">
        <f>E73*F73</f>
        <v>0</v>
      </c>
      <c r="O73" s="167">
        <v>2</v>
      </c>
      <c r="AA73" s="145">
        <v>1</v>
      </c>
      <c r="AB73" s="145">
        <v>1</v>
      </c>
      <c r="AC73" s="145">
        <v>1</v>
      </c>
      <c r="AZ73" s="145">
        <v>1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</v>
      </c>
      <c r="CB73" s="174">
        <v>1</v>
      </c>
      <c r="CZ73" s="145">
        <v>0</v>
      </c>
    </row>
    <row r="74" spans="1:15" ht="12.75">
      <c r="A74" s="175"/>
      <c r="B74" s="177"/>
      <c r="C74" s="224" t="s">
        <v>158</v>
      </c>
      <c r="D74" s="225"/>
      <c r="E74" s="178">
        <v>0</v>
      </c>
      <c r="F74" s="179"/>
      <c r="G74" s="180"/>
      <c r="M74" s="176" t="s">
        <v>158</v>
      </c>
      <c r="O74" s="167"/>
    </row>
    <row r="75" spans="1:15" ht="12.75">
      <c r="A75" s="175"/>
      <c r="B75" s="177"/>
      <c r="C75" s="224" t="s">
        <v>159</v>
      </c>
      <c r="D75" s="225"/>
      <c r="E75" s="178">
        <v>5.182</v>
      </c>
      <c r="F75" s="179"/>
      <c r="G75" s="180"/>
      <c r="M75" s="176" t="s">
        <v>159</v>
      </c>
      <c r="O75" s="167"/>
    </row>
    <row r="76" spans="1:104" ht="22.5">
      <c r="A76" s="168">
        <v>18</v>
      </c>
      <c r="B76" s="169" t="s">
        <v>160</v>
      </c>
      <c r="C76" s="170" t="s">
        <v>161</v>
      </c>
      <c r="D76" s="171" t="s">
        <v>110</v>
      </c>
      <c r="E76" s="172">
        <v>312.68</v>
      </c>
      <c r="F76" s="172">
        <v>0</v>
      </c>
      <c r="G76" s="173">
        <f>E76*F76</f>
        <v>0</v>
      </c>
      <c r="O76" s="167">
        <v>2</v>
      </c>
      <c r="AA76" s="145">
        <v>1</v>
      </c>
      <c r="AB76" s="145">
        <v>1</v>
      </c>
      <c r="AC76" s="145">
        <v>1</v>
      </c>
      <c r="AZ76" s="145">
        <v>1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1</v>
      </c>
      <c r="CB76" s="174">
        <v>1</v>
      </c>
      <c r="CZ76" s="145">
        <v>0</v>
      </c>
    </row>
    <row r="77" spans="1:15" ht="12.75">
      <c r="A77" s="175"/>
      <c r="B77" s="177"/>
      <c r="C77" s="224" t="s">
        <v>162</v>
      </c>
      <c r="D77" s="225"/>
      <c r="E77" s="178">
        <v>0</v>
      </c>
      <c r="F77" s="179"/>
      <c r="G77" s="180"/>
      <c r="M77" s="176" t="s">
        <v>162</v>
      </c>
      <c r="O77" s="167"/>
    </row>
    <row r="78" spans="1:15" ht="12.75">
      <c r="A78" s="175"/>
      <c r="B78" s="177"/>
      <c r="C78" s="224" t="s">
        <v>163</v>
      </c>
      <c r="D78" s="225"/>
      <c r="E78" s="178">
        <v>0</v>
      </c>
      <c r="F78" s="179"/>
      <c r="G78" s="180"/>
      <c r="M78" s="176" t="s">
        <v>163</v>
      </c>
      <c r="O78" s="167"/>
    </row>
    <row r="79" spans="1:15" ht="12.75">
      <c r="A79" s="175"/>
      <c r="B79" s="177"/>
      <c r="C79" s="224" t="s">
        <v>164</v>
      </c>
      <c r="D79" s="225"/>
      <c r="E79" s="178">
        <v>54</v>
      </c>
      <c r="F79" s="179"/>
      <c r="G79" s="180"/>
      <c r="M79" s="176" t="s">
        <v>164</v>
      </c>
      <c r="O79" s="167"/>
    </row>
    <row r="80" spans="1:15" ht="12.75">
      <c r="A80" s="175"/>
      <c r="B80" s="177"/>
      <c r="C80" s="224" t="s">
        <v>165</v>
      </c>
      <c r="D80" s="225"/>
      <c r="E80" s="178">
        <v>8.4</v>
      </c>
      <c r="F80" s="179"/>
      <c r="G80" s="180"/>
      <c r="M80" s="176" t="s">
        <v>165</v>
      </c>
      <c r="O80" s="167"/>
    </row>
    <row r="81" spans="1:15" ht="12.75">
      <c r="A81" s="175"/>
      <c r="B81" s="177"/>
      <c r="C81" s="224" t="s">
        <v>166</v>
      </c>
      <c r="D81" s="225"/>
      <c r="E81" s="178">
        <v>50.4</v>
      </c>
      <c r="F81" s="179"/>
      <c r="G81" s="180"/>
      <c r="M81" s="176" t="s">
        <v>166</v>
      </c>
      <c r="O81" s="167"/>
    </row>
    <row r="82" spans="1:15" ht="12.75">
      <c r="A82" s="175"/>
      <c r="B82" s="177"/>
      <c r="C82" s="224" t="s">
        <v>167</v>
      </c>
      <c r="D82" s="225"/>
      <c r="E82" s="178">
        <v>6</v>
      </c>
      <c r="F82" s="179"/>
      <c r="G82" s="180"/>
      <c r="M82" s="176" t="s">
        <v>167</v>
      </c>
      <c r="O82" s="167"/>
    </row>
    <row r="83" spans="1:15" ht="12.75">
      <c r="A83" s="175"/>
      <c r="B83" s="177"/>
      <c r="C83" s="224" t="s">
        <v>168</v>
      </c>
      <c r="D83" s="225"/>
      <c r="E83" s="178">
        <v>75.6</v>
      </c>
      <c r="F83" s="179"/>
      <c r="G83" s="180"/>
      <c r="M83" s="176" t="s">
        <v>168</v>
      </c>
      <c r="O83" s="167"/>
    </row>
    <row r="84" spans="1:15" ht="12.75">
      <c r="A84" s="175"/>
      <c r="B84" s="177"/>
      <c r="C84" s="224" t="s">
        <v>169</v>
      </c>
      <c r="D84" s="225"/>
      <c r="E84" s="178">
        <v>100.8</v>
      </c>
      <c r="F84" s="179"/>
      <c r="G84" s="180"/>
      <c r="M84" s="176" t="s">
        <v>169</v>
      </c>
      <c r="O84" s="167"/>
    </row>
    <row r="85" spans="1:15" ht="12.75">
      <c r="A85" s="175"/>
      <c r="B85" s="177"/>
      <c r="C85" s="224" t="s">
        <v>170</v>
      </c>
      <c r="D85" s="225"/>
      <c r="E85" s="178">
        <v>9.48</v>
      </c>
      <c r="F85" s="179"/>
      <c r="G85" s="180"/>
      <c r="M85" s="176" t="s">
        <v>170</v>
      </c>
      <c r="O85" s="167"/>
    </row>
    <row r="86" spans="1:15" ht="12.75">
      <c r="A86" s="175"/>
      <c r="B86" s="177"/>
      <c r="C86" s="224" t="s">
        <v>171</v>
      </c>
      <c r="D86" s="225"/>
      <c r="E86" s="178">
        <v>8</v>
      </c>
      <c r="F86" s="179"/>
      <c r="G86" s="180"/>
      <c r="M86" s="176" t="s">
        <v>171</v>
      </c>
      <c r="O86" s="167"/>
    </row>
    <row r="87" spans="1:104" ht="12.75">
      <c r="A87" s="168">
        <v>19</v>
      </c>
      <c r="B87" s="169" t="s">
        <v>172</v>
      </c>
      <c r="C87" s="170" t="s">
        <v>173</v>
      </c>
      <c r="D87" s="171" t="s">
        <v>83</v>
      </c>
      <c r="E87" s="172">
        <v>875.74</v>
      </c>
      <c r="F87" s="172">
        <v>0</v>
      </c>
      <c r="G87" s="173">
        <f>E87*F87</f>
        <v>0</v>
      </c>
      <c r="O87" s="167">
        <v>2</v>
      </c>
      <c r="AA87" s="145">
        <v>1</v>
      </c>
      <c r="AB87" s="145">
        <v>1</v>
      </c>
      <c r="AC87" s="145">
        <v>1</v>
      </c>
      <c r="AZ87" s="145">
        <v>1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1</v>
      </c>
      <c r="CB87" s="174">
        <v>1</v>
      </c>
      <c r="CZ87" s="145">
        <v>0</v>
      </c>
    </row>
    <row r="88" spans="1:15" ht="12.75">
      <c r="A88" s="175"/>
      <c r="B88" s="177"/>
      <c r="C88" s="224" t="s">
        <v>174</v>
      </c>
      <c r="D88" s="225"/>
      <c r="E88" s="178">
        <v>0</v>
      </c>
      <c r="F88" s="179"/>
      <c r="G88" s="180"/>
      <c r="M88" s="176" t="s">
        <v>174</v>
      </c>
      <c r="O88" s="167"/>
    </row>
    <row r="89" spans="1:15" ht="12.75">
      <c r="A89" s="175"/>
      <c r="B89" s="177"/>
      <c r="C89" s="224" t="s">
        <v>175</v>
      </c>
      <c r="D89" s="225"/>
      <c r="E89" s="178">
        <v>25.91</v>
      </c>
      <c r="F89" s="179"/>
      <c r="G89" s="180"/>
      <c r="M89" s="176" t="s">
        <v>175</v>
      </c>
      <c r="O89" s="167"/>
    </row>
    <row r="90" spans="1:15" ht="12.75">
      <c r="A90" s="175"/>
      <c r="B90" s="177"/>
      <c r="C90" s="224" t="s">
        <v>147</v>
      </c>
      <c r="D90" s="225"/>
      <c r="E90" s="178">
        <v>199.84</v>
      </c>
      <c r="F90" s="179"/>
      <c r="G90" s="180"/>
      <c r="M90" s="176" t="s">
        <v>147</v>
      </c>
      <c r="O90" s="167"/>
    </row>
    <row r="91" spans="1:15" ht="12.75">
      <c r="A91" s="175"/>
      <c r="B91" s="177"/>
      <c r="C91" s="224" t="s">
        <v>155</v>
      </c>
      <c r="D91" s="225"/>
      <c r="E91" s="178">
        <v>649.99</v>
      </c>
      <c r="F91" s="179"/>
      <c r="G91" s="180"/>
      <c r="M91" s="176" t="s">
        <v>155</v>
      </c>
      <c r="O91" s="167"/>
    </row>
    <row r="92" spans="1:57" ht="12.75">
      <c r="A92" s="181"/>
      <c r="B92" s="182" t="s">
        <v>76</v>
      </c>
      <c r="C92" s="183" t="str">
        <f>CONCATENATE(B53," ",C53)</f>
        <v>62 Úpravy povrchů vnější</v>
      </c>
      <c r="D92" s="184"/>
      <c r="E92" s="185"/>
      <c r="F92" s="186"/>
      <c r="G92" s="187">
        <f>SUM(G53:G91)</f>
        <v>0</v>
      </c>
      <c r="O92" s="167">
        <v>4</v>
      </c>
      <c r="BA92" s="188">
        <f>SUM(BA53:BA91)</f>
        <v>0</v>
      </c>
      <c r="BB92" s="188">
        <f>SUM(BB53:BB91)</f>
        <v>0</v>
      </c>
      <c r="BC92" s="188">
        <f>SUM(BC53:BC91)</f>
        <v>0</v>
      </c>
      <c r="BD92" s="188">
        <f>SUM(BD53:BD91)</f>
        <v>0</v>
      </c>
      <c r="BE92" s="188">
        <f>SUM(BE53:BE91)</f>
        <v>0</v>
      </c>
    </row>
    <row r="93" spans="1:15" ht="12.75">
      <c r="A93" s="160" t="s">
        <v>72</v>
      </c>
      <c r="B93" s="161" t="s">
        <v>176</v>
      </c>
      <c r="C93" s="162" t="s">
        <v>177</v>
      </c>
      <c r="D93" s="163"/>
      <c r="E93" s="164"/>
      <c r="F93" s="164"/>
      <c r="G93" s="165"/>
      <c r="H93" s="166"/>
      <c r="I93" s="166"/>
      <c r="O93" s="167">
        <v>1</v>
      </c>
    </row>
    <row r="94" spans="1:104" ht="12.75">
      <c r="A94" s="168">
        <v>20</v>
      </c>
      <c r="B94" s="169" t="s">
        <v>178</v>
      </c>
      <c r="C94" s="170" t="s">
        <v>179</v>
      </c>
      <c r="D94" s="171" t="s">
        <v>92</v>
      </c>
      <c r="E94" s="172">
        <v>2.2775</v>
      </c>
      <c r="F94" s="172">
        <v>0</v>
      </c>
      <c r="G94" s="173">
        <f>E94*F94</f>
        <v>0</v>
      </c>
      <c r="O94" s="167">
        <v>2</v>
      </c>
      <c r="AA94" s="145">
        <v>1</v>
      </c>
      <c r="AB94" s="145">
        <v>1</v>
      </c>
      <c r="AC94" s="145">
        <v>1</v>
      </c>
      <c r="AZ94" s="145">
        <v>1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1</v>
      </c>
      <c r="CB94" s="174">
        <v>1</v>
      </c>
      <c r="CZ94" s="145">
        <v>0</v>
      </c>
    </row>
    <row r="95" spans="1:15" ht="12.75">
      <c r="A95" s="175"/>
      <c r="B95" s="177"/>
      <c r="C95" s="224" t="s">
        <v>84</v>
      </c>
      <c r="D95" s="225"/>
      <c r="E95" s="178">
        <v>0</v>
      </c>
      <c r="F95" s="179"/>
      <c r="G95" s="180"/>
      <c r="M95" s="176" t="s">
        <v>84</v>
      </c>
      <c r="O95" s="167"/>
    </row>
    <row r="96" spans="1:15" ht="12.75">
      <c r="A96" s="175"/>
      <c r="B96" s="177"/>
      <c r="C96" s="224" t="s">
        <v>85</v>
      </c>
      <c r="D96" s="225"/>
      <c r="E96" s="178">
        <v>0</v>
      </c>
      <c r="F96" s="179"/>
      <c r="G96" s="180"/>
      <c r="M96" s="176" t="s">
        <v>85</v>
      </c>
      <c r="O96" s="167"/>
    </row>
    <row r="97" spans="1:15" ht="22.5">
      <c r="A97" s="175"/>
      <c r="B97" s="177"/>
      <c r="C97" s="224" t="s">
        <v>180</v>
      </c>
      <c r="D97" s="225"/>
      <c r="E97" s="178">
        <v>0</v>
      </c>
      <c r="F97" s="179"/>
      <c r="G97" s="180"/>
      <c r="M97" s="176" t="s">
        <v>180</v>
      </c>
      <c r="O97" s="167"/>
    </row>
    <row r="98" spans="1:15" ht="12.75">
      <c r="A98" s="175"/>
      <c r="B98" s="177"/>
      <c r="C98" s="224" t="s">
        <v>181</v>
      </c>
      <c r="D98" s="225"/>
      <c r="E98" s="178">
        <v>2.3675</v>
      </c>
      <c r="F98" s="179"/>
      <c r="G98" s="180"/>
      <c r="M98" s="176" t="s">
        <v>181</v>
      </c>
      <c r="O98" s="167"/>
    </row>
    <row r="99" spans="1:15" ht="12.75">
      <c r="A99" s="175"/>
      <c r="B99" s="177"/>
      <c r="C99" s="224" t="s">
        <v>182</v>
      </c>
      <c r="D99" s="225"/>
      <c r="E99" s="178">
        <v>-0.09</v>
      </c>
      <c r="F99" s="179"/>
      <c r="G99" s="180"/>
      <c r="M99" s="176" t="s">
        <v>182</v>
      </c>
      <c r="O99" s="167"/>
    </row>
    <row r="100" spans="1:104" ht="12.75">
      <c r="A100" s="168">
        <v>21</v>
      </c>
      <c r="B100" s="169" t="s">
        <v>183</v>
      </c>
      <c r="C100" s="170" t="s">
        <v>184</v>
      </c>
      <c r="D100" s="171" t="s">
        <v>83</v>
      </c>
      <c r="E100" s="172">
        <v>8.46</v>
      </c>
      <c r="F100" s="172">
        <v>0</v>
      </c>
      <c r="G100" s="173">
        <f>E100*F100</f>
        <v>0</v>
      </c>
      <c r="O100" s="167">
        <v>2</v>
      </c>
      <c r="AA100" s="145">
        <v>1</v>
      </c>
      <c r="AB100" s="145">
        <v>1</v>
      </c>
      <c r="AC100" s="145">
        <v>1</v>
      </c>
      <c r="AZ100" s="145">
        <v>1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</v>
      </c>
      <c r="CB100" s="174">
        <v>1</v>
      </c>
      <c r="CZ100" s="145">
        <v>0</v>
      </c>
    </row>
    <row r="101" spans="1:15" ht="12.75">
      <c r="A101" s="175"/>
      <c r="B101" s="177"/>
      <c r="C101" s="224" t="s">
        <v>84</v>
      </c>
      <c r="D101" s="225"/>
      <c r="E101" s="178">
        <v>0</v>
      </c>
      <c r="F101" s="179"/>
      <c r="G101" s="180"/>
      <c r="M101" s="176" t="s">
        <v>84</v>
      </c>
      <c r="O101" s="167"/>
    </row>
    <row r="102" spans="1:15" ht="12.75">
      <c r="A102" s="175"/>
      <c r="B102" s="177"/>
      <c r="C102" s="224" t="s">
        <v>85</v>
      </c>
      <c r="D102" s="225"/>
      <c r="E102" s="178">
        <v>0</v>
      </c>
      <c r="F102" s="179"/>
      <c r="G102" s="180"/>
      <c r="M102" s="176" t="s">
        <v>85</v>
      </c>
      <c r="O102" s="167"/>
    </row>
    <row r="103" spans="1:15" ht="22.5">
      <c r="A103" s="175"/>
      <c r="B103" s="177"/>
      <c r="C103" s="224" t="s">
        <v>185</v>
      </c>
      <c r="D103" s="225"/>
      <c r="E103" s="178">
        <v>8.46</v>
      </c>
      <c r="F103" s="179"/>
      <c r="G103" s="180"/>
      <c r="M103" s="176" t="s">
        <v>185</v>
      </c>
      <c r="O103" s="167"/>
    </row>
    <row r="104" spans="1:104" ht="12.75">
      <c r="A104" s="168">
        <v>22</v>
      </c>
      <c r="B104" s="169" t="s">
        <v>186</v>
      </c>
      <c r="C104" s="170" t="s">
        <v>187</v>
      </c>
      <c r="D104" s="171" t="s">
        <v>83</v>
      </c>
      <c r="E104" s="172">
        <v>15.12</v>
      </c>
      <c r="F104" s="172">
        <v>0</v>
      </c>
      <c r="G104" s="173">
        <f>E104*F104</f>
        <v>0</v>
      </c>
      <c r="O104" s="167">
        <v>2</v>
      </c>
      <c r="AA104" s="145">
        <v>1</v>
      </c>
      <c r="AB104" s="145">
        <v>1</v>
      </c>
      <c r="AC104" s="145">
        <v>1</v>
      </c>
      <c r="AZ104" s="145">
        <v>1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</v>
      </c>
      <c r="CB104" s="174">
        <v>1</v>
      </c>
      <c r="CZ104" s="145">
        <v>0</v>
      </c>
    </row>
    <row r="105" spans="1:15" ht="12.75">
      <c r="A105" s="175"/>
      <c r="B105" s="177"/>
      <c r="C105" s="224" t="s">
        <v>188</v>
      </c>
      <c r="D105" s="225"/>
      <c r="E105" s="178">
        <v>0</v>
      </c>
      <c r="F105" s="179"/>
      <c r="G105" s="180"/>
      <c r="M105" s="176" t="s">
        <v>188</v>
      </c>
      <c r="O105" s="167"/>
    </row>
    <row r="106" spans="1:15" ht="12.75">
      <c r="A106" s="175"/>
      <c r="B106" s="177"/>
      <c r="C106" s="224" t="s">
        <v>163</v>
      </c>
      <c r="D106" s="225"/>
      <c r="E106" s="178">
        <v>0</v>
      </c>
      <c r="F106" s="179"/>
      <c r="G106" s="180"/>
      <c r="M106" s="176" t="s">
        <v>163</v>
      </c>
      <c r="O106" s="167"/>
    </row>
    <row r="107" spans="1:15" ht="12.75">
      <c r="A107" s="175"/>
      <c r="B107" s="177"/>
      <c r="C107" s="224" t="s">
        <v>189</v>
      </c>
      <c r="D107" s="225"/>
      <c r="E107" s="178">
        <v>1.8</v>
      </c>
      <c r="F107" s="179"/>
      <c r="G107" s="180"/>
      <c r="M107" s="176" t="s">
        <v>189</v>
      </c>
      <c r="O107" s="167"/>
    </row>
    <row r="108" spans="1:15" ht="12.75">
      <c r="A108" s="175"/>
      <c r="B108" s="177"/>
      <c r="C108" s="224" t="s">
        <v>190</v>
      </c>
      <c r="D108" s="225"/>
      <c r="E108" s="178">
        <v>0.36</v>
      </c>
      <c r="F108" s="179"/>
      <c r="G108" s="180"/>
      <c r="M108" s="176" t="s">
        <v>190</v>
      </c>
      <c r="O108" s="167"/>
    </row>
    <row r="109" spans="1:15" ht="12.75">
      <c r="A109" s="175"/>
      <c r="B109" s="177"/>
      <c r="C109" s="224" t="s">
        <v>191</v>
      </c>
      <c r="D109" s="225"/>
      <c r="E109" s="178">
        <v>2.52</v>
      </c>
      <c r="F109" s="179"/>
      <c r="G109" s="180"/>
      <c r="M109" s="176" t="s">
        <v>191</v>
      </c>
      <c r="O109" s="167"/>
    </row>
    <row r="110" spans="1:15" ht="12.75">
      <c r="A110" s="175"/>
      <c r="B110" s="177"/>
      <c r="C110" s="224" t="s">
        <v>192</v>
      </c>
      <c r="D110" s="225"/>
      <c r="E110" s="178">
        <v>0.36</v>
      </c>
      <c r="F110" s="179"/>
      <c r="G110" s="180"/>
      <c r="M110" s="176" t="s">
        <v>192</v>
      </c>
      <c r="O110" s="167"/>
    </row>
    <row r="111" spans="1:15" ht="12.75">
      <c r="A111" s="175"/>
      <c r="B111" s="177"/>
      <c r="C111" s="224" t="s">
        <v>193</v>
      </c>
      <c r="D111" s="225"/>
      <c r="E111" s="178">
        <v>5.04</v>
      </c>
      <c r="F111" s="179"/>
      <c r="G111" s="180"/>
      <c r="M111" s="176" t="s">
        <v>193</v>
      </c>
      <c r="O111" s="167"/>
    </row>
    <row r="112" spans="1:15" ht="12.75">
      <c r="A112" s="175"/>
      <c r="B112" s="177"/>
      <c r="C112" s="224" t="s">
        <v>194</v>
      </c>
      <c r="D112" s="225"/>
      <c r="E112" s="178">
        <v>5.04</v>
      </c>
      <c r="F112" s="179"/>
      <c r="G112" s="180"/>
      <c r="M112" s="176" t="s">
        <v>194</v>
      </c>
      <c r="O112" s="167"/>
    </row>
    <row r="113" spans="1:104" ht="12.75">
      <c r="A113" s="168">
        <v>23</v>
      </c>
      <c r="B113" s="169" t="s">
        <v>195</v>
      </c>
      <c r="C113" s="170" t="s">
        <v>196</v>
      </c>
      <c r="D113" s="171" t="s">
        <v>83</v>
      </c>
      <c r="E113" s="172">
        <v>45.55</v>
      </c>
      <c r="F113" s="172">
        <v>0</v>
      </c>
      <c r="G113" s="173">
        <f>E113*F113</f>
        <v>0</v>
      </c>
      <c r="O113" s="167">
        <v>2</v>
      </c>
      <c r="AA113" s="145">
        <v>1</v>
      </c>
      <c r="AB113" s="145">
        <v>1</v>
      </c>
      <c r="AC113" s="145">
        <v>1</v>
      </c>
      <c r="AZ113" s="145">
        <v>1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1</v>
      </c>
      <c r="CB113" s="174">
        <v>1</v>
      </c>
      <c r="CZ113" s="145">
        <v>0</v>
      </c>
    </row>
    <row r="114" spans="1:15" ht="12.75">
      <c r="A114" s="175"/>
      <c r="B114" s="177"/>
      <c r="C114" s="224" t="s">
        <v>84</v>
      </c>
      <c r="D114" s="225"/>
      <c r="E114" s="178">
        <v>0</v>
      </c>
      <c r="F114" s="179"/>
      <c r="G114" s="180"/>
      <c r="M114" s="176" t="s">
        <v>84</v>
      </c>
      <c r="O114" s="167"/>
    </row>
    <row r="115" spans="1:15" ht="12.75">
      <c r="A115" s="175"/>
      <c r="B115" s="177"/>
      <c r="C115" s="224" t="s">
        <v>85</v>
      </c>
      <c r="D115" s="225"/>
      <c r="E115" s="178">
        <v>0</v>
      </c>
      <c r="F115" s="179"/>
      <c r="G115" s="180"/>
      <c r="M115" s="176" t="s">
        <v>85</v>
      </c>
      <c r="O115" s="167"/>
    </row>
    <row r="116" spans="1:15" ht="22.5">
      <c r="A116" s="175"/>
      <c r="B116" s="177"/>
      <c r="C116" s="224" t="s">
        <v>197</v>
      </c>
      <c r="D116" s="225"/>
      <c r="E116" s="178">
        <v>47.35</v>
      </c>
      <c r="F116" s="179"/>
      <c r="G116" s="180"/>
      <c r="M116" s="176" t="s">
        <v>197</v>
      </c>
      <c r="O116" s="167"/>
    </row>
    <row r="117" spans="1:15" ht="12.75">
      <c r="A117" s="175"/>
      <c r="B117" s="177"/>
      <c r="C117" s="224" t="s">
        <v>87</v>
      </c>
      <c r="D117" s="225"/>
      <c r="E117" s="178">
        <v>-1.8</v>
      </c>
      <c r="F117" s="179"/>
      <c r="G117" s="180"/>
      <c r="M117" s="176" t="s">
        <v>87</v>
      </c>
      <c r="O117" s="167"/>
    </row>
    <row r="118" spans="1:104" ht="12.75">
      <c r="A118" s="168">
        <v>24</v>
      </c>
      <c r="B118" s="169" t="s">
        <v>198</v>
      </c>
      <c r="C118" s="170" t="s">
        <v>199</v>
      </c>
      <c r="D118" s="171" t="s">
        <v>110</v>
      </c>
      <c r="E118" s="172">
        <v>90.1</v>
      </c>
      <c r="F118" s="172">
        <v>0</v>
      </c>
      <c r="G118" s="173">
        <f>E118*F118</f>
        <v>0</v>
      </c>
      <c r="O118" s="167">
        <v>2</v>
      </c>
      <c r="AA118" s="145">
        <v>1</v>
      </c>
      <c r="AB118" s="145">
        <v>1</v>
      </c>
      <c r="AC118" s="145">
        <v>1</v>
      </c>
      <c r="AZ118" s="145">
        <v>1</v>
      </c>
      <c r="BA118" s="145">
        <f>IF(AZ118=1,G118,0)</f>
        <v>0</v>
      </c>
      <c r="BB118" s="145">
        <f>IF(AZ118=2,G118,0)</f>
        <v>0</v>
      </c>
      <c r="BC118" s="145">
        <f>IF(AZ118=3,G118,0)</f>
        <v>0</v>
      </c>
      <c r="BD118" s="145">
        <f>IF(AZ118=4,G118,0)</f>
        <v>0</v>
      </c>
      <c r="BE118" s="145">
        <f>IF(AZ118=5,G118,0)</f>
        <v>0</v>
      </c>
      <c r="CA118" s="174">
        <v>1</v>
      </c>
      <c r="CB118" s="174">
        <v>1</v>
      </c>
      <c r="CZ118" s="145">
        <v>0</v>
      </c>
    </row>
    <row r="119" spans="1:15" ht="12.75">
      <c r="A119" s="175"/>
      <c r="B119" s="177"/>
      <c r="C119" s="224" t="s">
        <v>84</v>
      </c>
      <c r="D119" s="225"/>
      <c r="E119" s="178">
        <v>0</v>
      </c>
      <c r="F119" s="179"/>
      <c r="G119" s="180"/>
      <c r="M119" s="176" t="s">
        <v>84</v>
      </c>
      <c r="O119" s="167"/>
    </row>
    <row r="120" spans="1:15" ht="12.75">
      <c r="A120" s="175"/>
      <c r="B120" s="177"/>
      <c r="C120" s="224" t="s">
        <v>85</v>
      </c>
      <c r="D120" s="225"/>
      <c r="E120" s="178">
        <v>0</v>
      </c>
      <c r="F120" s="179"/>
      <c r="G120" s="180"/>
      <c r="M120" s="176" t="s">
        <v>85</v>
      </c>
      <c r="O120" s="167"/>
    </row>
    <row r="121" spans="1:15" ht="22.5">
      <c r="A121" s="175"/>
      <c r="B121" s="177"/>
      <c r="C121" s="224" t="s">
        <v>200</v>
      </c>
      <c r="D121" s="225"/>
      <c r="E121" s="178">
        <v>90.1</v>
      </c>
      <c r="F121" s="179"/>
      <c r="G121" s="180"/>
      <c r="M121" s="176" t="s">
        <v>200</v>
      </c>
      <c r="O121" s="167"/>
    </row>
    <row r="122" spans="1:57" ht="12.75">
      <c r="A122" s="181"/>
      <c r="B122" s="182" t="s">
        <v>76</v>
      </c>
      <c r="C122" s="183" t="str">
        <f>CONCATENATE(B93," ",C93)</f>
        <v>63 Podlahy a podlahové konstrukce</v>
      </c>
      <c r="D122" s="184"/>
      <c r="E122" s="185"/>
      <c r="F122" s="186"/>
      <c r="G122" s="187">
        <f>SUM(G93:G121)</f>
        <v>0</v>
      </c>
      <c r="O122" s="167">
        <v>4</v>
      </c>
      <c r="BA122" s="188">
        <f>SUM(BA93:BA121)</f>
        <v>0</v>
      </c>
      <c r="BB122" s="188">
        <f>SUM(BB93:BB121)</f>
        <v>0</v>
      </c>
      <c r="BC122" s="188">
        <f>SUM(BC93:BC121)</f>
        <v>0</v>
      </c>
      <c r="BD122" s="188">
        <f>SUM(BD93:BD121)</f>
        <v>0</v>
      </c>
      <c r="BE122" s="188">
        <f>SUM(BE93:BE121)</f>
        <v>0</v>
      </c>
    </row>
    <row r="123" spans="1:15" ht="12.75">
      <c r="A123" s="160" t="s">
        <v>72</v>
      </c>
      <c r="B123" s="161" t="s">
        <v>201</v>
      </c>
      <c r="C123" s="162" t="s">
        <v>202</v>
      </c>
      <c r="D123" s="163"/>
      <c r="E123" s="164"/>
      <c r="F123" s="164"/>
      <c r="G123" s="165"/>
      <c r="H123" s="166"/>
      <c r="I123" s="166"/>
      <c r="O123" s="167">
        <v>1</v>
      </c>
    </row>
    <row r="124" spans="1:104" ht="12.75">
      <c r="A124" s="168">
        <v>25</v>
      </c>
      <c r="B124" s="169" t="s">
        <v>203</v>
      </c>
      <c r="C124" s="170" t="s">
        <v>204</v>
      </c>
      <c r="D124" s="171" t="s">
        <v>110</v>
      </c>
      <c r="E124" s="172">
        <v>92.1</v>
      </c>
      <c r="F124" s="172">
        <v>0</v>
      </c>
      <c r="G124" s="173">
        <f>E124*F124</f>
        <v>0</v>
      </c>
      <c r="O124" s="167">
        <v>2</v>
      </c>
      <c r="AA124" s="145">
        <v>1</v>
      </c>
      <c r="AB124" s="145">
        <v>1</v>
      </c>
      <c r="AC124" s="145">
        <v>1</v>
      </c>
      <c r="AZ124" s="145">
        <v>1</v>
      </c>
      <c r="BA124" s="145">
        <f>IF(AZ124=1,G124,0)</f>
        <v>0</v>
      </c>
      <c r="BB124" s="145">
        <f>IF(AZ124=2,G124,0)</f>
        <v>0</v>
      </c>
      <c r="BC124" s="145">
        <f>IF(AZ124=3,G124,0)</f>
        <v>0</v>
      </c>
      <c r="BD124" s="145">
        <f>IF(AZ124=4,G124,0)</f>
        <v>0</v>
      </c>
      <c r="BE124" s="145">
        <f>IF(AZ124=5,G124,0)</f>
        <v>0</v>
      </c>
      <c r="CA124" s="174">
        <v>1</v>
      </c>
      <c r="CB124" s="174">
        <v>1</v>
      </c>
      <c r="CZ124" s="145">
        <v>0</v>
      </c>
    </row>
    <row r="125" spans="1:15" ht="12.75">
      <c r="A125" s="175"/>
      <c r="B125" s="177"/>
      <c r="C125" s="224" t="s">
        <v>84</v>
      </c>
      <c r="D125" s="225"/>
      <c r="E125" s="178">
        <v>0</v>
      </c>
      <c r="F125" s="179"/>
      <c r="G125" s="180"/>
      <c r="M125" s="176" t="s">
        <v>84</v>
      </c>
      <c r="O125" s="167"/>
    </row>
    <row r="126" spans="1:15" ht="12.75">
      <c r="A126" s="175"/>
      <c r="B126" s="177"/>
      <c r="C126" s="224" t="s">
        <v>85</v>
      </c>
      <c r="D126" s="225"/>
      <c r="E126" s="178">
        <v>0</v>
      </c>
      <c r="F126" s="179"/>
      <c r="G126" s="180"/>
      <c r="M126" s="176" t="s">
        <v>85</v>
      </c>
      <c r="O126" s="167"/>
    </row>
    <row r="127" spans="1:15" ht="22.5">
      <c r="A127" s="175"/>
      <c r="B127" s="177"/>
      <c r="C127" s="224" t="s">
        <v>180</v>
      </c>
      <c r="D127" s="225"/>
      <c r="E127" s="178">
        <v>0</v>
      </c>
      <c r="F127" s="179"/>
      <c r="G127" s="180"/>
      <c r="M127" s="176" t="s">
        <v>180</v>
      </c>
      <c r="O127" s="167"/>
    </row>
    <row r="128" spans="1:15" ht="12.75">
      <c r="A128" s="175"/>
      <c r="B128" s="177"/>
      <c r="C128" s="224" t="s">
        <v>205</v>
      </c>
      <c r="D128" s="225"/>
      <c r="E128" s="178">
        <v>95.7</v>
      </c>
      <c r="F128" s="179"/>
      <c r="G128" s="180"/>
      <c r="M128" s="176" t="s">
        <v>205</v>
      </c>
      <c r="O128" s="167"/>
    </row>
    <row r="129" spans="1:15" ht="12.75">
      <c r="A129" s="175"/>
      <c r="B129" s="177"/>
      <c r="C129" s="224" t="s">
        <v>206</v>
      </c>
      <c r="D129" s="225"/>
      <c r="E129" s="178">
        <v>-3.6</v>
      </c>
      <c r="F129" s="179"/>
      <c r="G129" s="180"/>
      <c r="M129" s="176" t="s">
        <v>206</v>
      </c>
      <c r="O129" s="167"/>
    </row>
    <row r="130" spans="1:104" ht="12.75">
      <c r="A130" s="168">
        <v>26</v>
      </c>
      <c r="B130" s="169" t="s">
        <v>207</v>
      </c>
      <c r="C130" s="170" t="s">
        <v>208</v>
      </c>
      <c r="D130" s="171" t="s">
        <v>101</v>
      </c>
      <c r="E130" s="172">
        <v>93.021</v>
      </c>
      <c r="F130" s="172">
        <v>0</v>
      </c>
      <c r="G130" s="173">
        <f>E130*F130</f>
        <v>0</v>
      </c>
      <c r="O130" s="167">
        <v>2</v>
      </c>
      <c r="AA130" s="145">
        <v>3</v>
      </c>
      <c r="AB130" s="145">
        <v>1</v>
      </c>
      <c r="AC130" s="145" t="s">
        <v>207</v>
      </c>
      <c r="AZ130" s="145">
        <v>1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4">
        <v>3</v>
      </c>
      <c r="CB130" s="174">
        <v>1</v>
      </c>
      <c r="CZ130" s="145">
        <v>0</v>
      </c>
    </row>
    <row r="131" spans="1:15" ht="12.75">
      <c r="A131" s="175"/>
      <c r="B131" s="177"/>
      <c r="C131" s="224" t="s">
        <v>209</v>
      </c>
      <c r="D131" s="225"/>
      <c r="E131" s="178">
        <v>93.021</v>
      </c>
      <c r="F131" s="179"/>
      <c r="G131" s="180"/>
      <c r="M131" s="176" t="s">
        <v>209</v>
      </c>
      <c r="O131" s="167"/>
    </row>
    <row r="132" spans="1:57" ht="12.75">
      <c r="A132" s="181"/>
      <c r="B132" s="182" t="s">
        <v>76</v>
      </c>
      <c r="C132" s="183" t="str">
        <f>CONCATENATE(B123," ",C123)</f>
        <v>91 Doplňující práce na komunikaci</v>
      </c>
      <c r="D132" s="184"/>
      <c r="E132" s="185"/>
      <c r="F132" s="186"/>
      <c r="G132" s="187">
        <f>SUM(G123:G131)</f>
        <v>0</v>
      </c>
      <c r="O132" s="167">
        <v>4</v>
      </c>
      <c r="BA132" s="188">
        <f>SUM(BA123:BA131)</f>
        <v>0</v>
      </c>
      <c r="BB132" s="188">
        <f>SUM(BB123:BB131)</f>
        <v>0</v>
      </c>
      <c r="BC132" s="188">
        <f>SUM(BC123:BC131)</f>
        <v>0</v>
      </c>
      <c r="BD132" s="188">
        <f>SUM(BD123:BD131)</f>
        <v>0</v>
      </c>
      <c r="BE132" s="188">
        <f>SUM(BE123:BE131)</f>
        <v>0</v>
      </c>
    </row>
    <row r="133" spans="1:15" ht="12.75">
      <c r="A133" s="160" t="s">
        <v>72</v>
      </c>
      <c r="B133" s="161" t="s">
        <v>210</v>
      </c>
      <c r="C133" s="162" t="s">
        <v>211</v>
      </c>
      <c r="D133" s="163"/>
      <c r="E133" s="164"/>
      <c r="F133" s="164"/>
      <c r="G133" s="165"/>
      <c r="H133" s="166"/>
      <c r="I133" s="166"/>
      <c r="O133" s="167">
        <v>1</v>
      </c>
    </row>
    <row r="134" spans="1:104" ht="12.75">
      <c r="A134" s="168">
        <v>27</v>
      </c>
      <c r="B134" s="169" t="s">
        <v>212</v>
      </c>
      <c r="C134" s="170" t="s">
        <v>213</v>
      </c>
      <c r="D134" s="171" t="s">
        <v>83</v>
      </c>
      <c r="E134" s="172">
        <v>922.3975</v>
      </c>
      <c r="F134" s="172">
        <v>0</v>
      </c>
      <c r="G134" s="173">
        <f>E134*F134</f>
        <v>0</v>
      </c>
      <c r="O134" s="167">
        <v>2</v>
      </c>
      <c r="AA134" s="145">
        <v>1</v>
      </c>
      <c r="AB134" s="145">
        <v>1</v>
      </c>
      <c r="AC134" s="145">
        <v>1</v>
      </c>
      <c r="AZ134" s="145">
        <v>1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A134" s="174">
        <v>1</v>
      </c>
      <c r="CB134" s="174">
        <v>1</v>
      </c>
      <c r="CZ134" s="145">
        <v>0</v>
      </c>
    </row>
    <row r="135" spans="1:15" ht="12.75">
      <c r="A135" s="175"/>
      <c r="B135" s="177"/>
      <c r="C135" s="224" t="s">
        <v>214</v>
      </c>
      <c r="D135" s="225"/>
      <c r="E135" s="178">
        <v>0</v>
      </c>
      <c r="F135" s="179"/>
      <c r="G135" s="180"/>
      <c r="M135" s="176" t="s">
        <v>214</v>
      </c>
      <c r="O135" s="167"/>
    </row>
    <row r="136" spans="1:15" ht="12.75">
      <c r="A136" s="175"/>
      <c r="B136" s="177"/>
      <c r="C136" s="224" t="s">
        <v>215</v>
      </c>
      <c r="D136" s="225"/>
      <c r="E136" s="178">
        <v>0</v>
      </c>
      <c r="F136" s="179"/>
      <c r="G136" s="180"/>
      <c r="M136" s="176" t="s">
        <v>215</v>
      </c>
      <c r="O136" s="167"/>
    </row>
    <row r="137" spans="1:15" ht="12.75">
      <c r="A137" s="175"/>
      <c r="B137" s="177"/>
      <c r="C137" s="224" t="s">
        <v>216</v>
      </c>
      <c r="D137" s="225"/>
      <c r="E137" s="178">
        <v>278.7698</v>
      </c>
      <c r="F137" s="179"/>
      <c r="G137" s="180"/>
      <c r="M137" s="176" t="s">
        <v>216</v>
      </c>
      <c r="O137" s="167"/>
    </row>
    <row r="138" spans="1:15" ht="12.75">
      <c r="A138" s="175"/>
      <c r="B138" s="177"/>
      <c r="C138" s="224" t="s">
        <v>217</v>
      </c>
      <c r="D138" s="225"/>
      <c r="E138" s="178">
        <v>278.7698</v>
      </c>
      <c r="F138" s="179"/>
      <c r="G138" s="180"/>
      <c r="M138" s="176" t="s">
        <v>217</v>
      </c>
      <c r="O138" s="167"/>
    </row>
    <row r="139" spans="1:15" ht="12.75">
      <c r="A139" s="175"/>
      <c r="B139" s="177"/>
      <c r="C139" s="224" t="s">
        <v>218</v>
      </c>
      <c r="D139" s="225"/>
      <c r="E139" s="178">
        <v>0</v>
      </c>
      <c r="F139" s="179"/>
      <c r="G139" s="180"/>
      <c r="M139" s="176" t="s">
        <v>218</v>
      </c>
      <c r="O139" s="167"/>
    </row>
    <row r="140" spans="1:15" ht="12.75">
      <c r="A140" s="175"/>
      <c r="B140" s="177"/>
      <c r="C140" s="224" t="s">
        <v>219</v>
      </c>
      <c r="D140" s="225"/>
      <c r="E140" s="178">
        <v>283.9225</v>
      </c>
      <c r="F140" s="179"/>
      <c r="G140" s="180"/>
      <c r="M140" s="176" t="s">
        <v>219</v>
      </c>
      <c r="O140" s="167"/>
    </row>
    <row r="141" spans="1:15" ht="12.75">
      <c r="A141" s="175"/>
      <c r="B141" s="177"/>
      <c r="C141" s="224" t="s">
        <v>220</v>
      </c>
      <c r="D141" s="225"/>
      <c r="E141" s="178">
        <v>80.9355</v>
      </c>
      <c r="F141" s="179"/>
      <c r="G141" s="180"/>
      <c r="M141" s="176" t="s">
        <v>220</v>
      </c>
      <c r="O141" s="167"/>
    </row>
    <row r="142" spans="1:104" ht="12.75">
      <c r="A142" s="168">
        <v>28</v>
      </c>
      <c r="B142" s="169" t="s">
        <v>221</v>
      </c>
      <c r="C142" s="170" t="s">
        <v>222</v>
      </c>
      <c r="D142" s="171" t="s">
        <v>83</v>
      </c>
      <c r="E142" s="172">
        <v>2767.1925</v>
      </c>
      <c r="F142" s="172">
        <v>0</v>
      </c>
      <c r="G142" s="173">
        <f>E142*F142</f>
        <v>0</v>
      </c>
      <c r="O142" s="167">
        <v>2</v>
      </c>
      <c r="AA142" s="145">
        <v>1</v>
      </c>
      <c r="AB142" s="145">
        <v>1</v>
      </c>
      <c r="AC142" s="145">
        <v>1</v>
      </c>
      <c r="AZ142" s="145">
        <v>1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4">
        <v>1</v>
      </c>
      <c r="CB142" s="174">
        <v>1</v>
      </c>
      <c r="CZ142" s="145">
        <v>0</v>
      </c>
    </row>
    <row r="143" spans="1:15" ht="12.75">
      <c r="A143" s="175"/>
      <c r="B143" s="177"/>
      <c r="C143" s="224" t="s">
        <v>223</v>
      </c>
      <c r="D143" s="225"/>
      <c r="E143" s="178">
        <v>2767.1925</v>
      </c>
      <c r="F143" s="179"/>
      <c r="G143" s="180"/>
      <c r="M143" s="176" t="s">
        <v>223</v>
      </c>
      <c r="O143" s="167"/>
    </row>
    <row r="144" spans="1:104" ht="12.75">
      <c r="A144" s="168">
        <v>29</v>
      </c>
      <c r="B144" s="169" t="s">
        <v>224</v>
      </c>
      <c r="C144" s="170" t="s">
        <v>225</v>
      </c>
      <c r="D144" s="171" t="s">
        <v>226</v>
      </c>
      <c r="E144" s="172">
        <v>55343.85</v>
      </c>
      <c r="F144" s="172">
        <v>0</v>
      </c>
      <c r="G144" s="173">
        <f>E144*F144</f>
        <v>0</v>
      </c>
      <c r="O144" s="167">
        <v>2</v>
      </c>
      <c r="AA144" s="145">
        <v>1</v>
      </c>
      <c r="AB144" s="145">
        <v>1</v>
      </c>
      <c r="AC144" s="145">
        <v>1</v>
      </c>
      <c r="AZ144" s="145">
        <v>1</v>
      </c>
      <c r="BA144" s="145">
        <f>IF(AZ144=1,G144,0)</f>
        <v>0</v>
      </c>
      <c r="BB144" s="145">
        <f>IF(AZ144=2,G144,0)</f>
        <v>0</v>
      </c>
      <c r="BC144" s="145">
        <f>IF(AZ144=3,G144,0)</f>
        <v>0</v>
      </c>
      <c r="BD144" s="145">
        <f>IF(AZ144=4,G144,0)</f>
        <v>0</v>
      </c>
      <c r="BE144" s="145">
        <f>IF(AZ144=5,G144,0)</f>
        <v>0</v>
      </c>
      <c r="CA144" s="174">
        <v>1</v>
      </c>
      <c r="CB144" s="174">
        <v>1</v>
      </c>
      <c r="CZ144" s="145">
        <v>0</v>
      </c>
    </row>
    <row r="145" spans="1:15" ht="12.75">
      <c r="A145" s="175"/>
      <c r="B145" s="177"/>
      <c r="C145" s="224" t="s">
        <v>227</v>
      </c>
      <c r="D145" s="225"/>
      <c r="E145" s="178">
        <v>55343.85</v>
      </c>
      <c r="F145" s="179"/>
      <c r="G145" s="180"/>
      <c r="M145" s="176" t="s">
        <v>227</v>
      </c>
      <c r="O145" s="167"/>
    </row>
    <row r="146" spans="1:104" ht="12.75">
      <c r="A146" s="168">
        <v>30</v>
      </c>
      <c r="B146" s="169" t="s">
        <v>228</v>
      </c>
      <c r="C146" s="170" t="s">
        <v>229</v>
      </c>
      <c r="D146" s="171" t="s">
        <v>83</v>
      </c>
      <c r="E146" s="172">
        <v>922.3975</v>
      </c>
      <c r="F146" s="172">
        <v>0</v>
      </c>
      <c r="G146" s="173">
        <f>E146*F146</f>
        <v>0</v>
      </c>
      <c r="O146" s="167">
        <v>2</v>
      </c>
      <c r="AA146" s="145">
        <v>1</v>
      </c>
      <c r="AB146" s="145">
        <v>1</v>
      </c>
      <c r="AC146" s="145">
        <v>1</v>
      </c>
      <c r="AZ146" s="145">
        <v>1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4">
        <v>1</v>
      </c>
      <c r="CB146" s="174">
        <v>1</v>
      </c>
      <c r="CZ146" s="145">
        <v>0</v>
      </c>
    </row>
    <row r="147" spans="1:15" ht="12.75">
      <c r="A147" s="175"/>
      <c r="B147" s="177"/>
      <c r="C147" s="224" t="s">
        <v>230</v>
      </c>
      <c r="D147" s="225"/>
      <c r="E147" s="178">
        <v>922.3975</v>
      </c>
      <c r="F147" s="179"/>
      <c r="G147" s="180"/>
      <c r="M147" s="176" t="s">
        <v>230</v>
      </c>
      <c r="O147" s="167"/>
    </row>
    <row r="148" spans="1:104" ht="12.75">
      <c r="A148" s="168">
        <v>31</v>
      </c>
      <c r="B148" s="169" t="s">
        <v>231</v>
      </c>
      <c r="C148" s="170" t="s">
        <v>232</v>
      </c>
      <c r="D148" s="171" t="s">
        <v>83</v>
      </c>
      <c r="E148" s="172">
        <v>69.6</v>
      </c>
      <c r="F148" s="172">
        <v>0</v>
      </c>
      <c r="G148" s="173">
        <f>E148*F148</f>
        <v>0</v>
      </c>
      <c r="O148" s="167">
        <v>2</v>
      </c>
      <c r="AA148" s="145">
        <v>1</v>
      </c>
      <c r="AB148" s="145">
        <v>1</v>
      </c>
      <c r="AC148" s="145">
        <v>1</v>
      </c>
      <c r="AZ148" s="145">
        <v>1</v>
      </c>
      <c r="BA148" s="145">
        <f>IF(AZ148=1,G148,0)</f>
        <v>0</v>
      </c>
      <c r="BB148" s="145">
        <f>IF(AZ148=2,G148,0)</f>
        <v>0</v>
      </c>
      <c r="BC148" s="145">
        <f>IF(AZ148=3,G148,0)</f>
        <v>0</v>
      </c>
      <c r="BD148" s="145">
        <f>IF(AZ148=4,G148,0)</f>
        <v>0</v>
      </c>
      <c r="BE148" s="145">
        <f>IF(AZ148=5,G148,0)</f>
        <v>0</v>
      </c>
      <c r="CA148" s="174">
        <v>1</v>
      </c>
      <c r="CB148" s="174">
        <v>1</v>
      </c>
      <c r="CZ148" s="145">
        <v>0</v>
      </c>
    </row>
    <row r="149" spans="1:15" ht="12.75">
      <c r="A149" s="175"/>
      <c r="B149" s="177"/>
      <c r="C149" s="224" t="s">
        <v>214</v>
      </c>
      <c r="D149" s="225"/>
      <c r="E149" s="178">
        <v>0</v>
      </c>
      <c r="F149" s="179"/>
      <c r="G149" s="180"/>
      <c r="M149" s="176" t="s">
        <v>214</v>
      </c>
      <c r="O149" s="167"/>
    </row>
    <row r="150" spans="1:15" ht="12.75">
      <c r="A150" s="175"/>
      <c r="B150" s="177"/>
      <c r="C150" s="224" t="s">
        <v>215</v>
      </c>
      <c r="D150" s="225"/>
      <c r="E150" s="178">
        <v>0</v>
      </c>
      <c r="F150" s="179"/>
      <c r="G150" s="180"/>
      <c r="M150" s="176" t="s">
        <v>215</v>
      </c>
      <c r="O150" s="167"/>
    </row>
    <row r="151" spans="1:15" ht="12.75">
      <c r="A151" s="175"/>
      <c r="B151" s="177"/>
      <c r="C151" s="224" t="s">
        <v>233</v>
      </c>
      <c r="D151" s="225"/>
      <c r="E151" s="178">
        <v>21.75</v>
      </c>
      <c r="F151" s="179"/>
      <c r="G151" s="180"/>
      <c r="M151" s="176" t="s">
        <v>233</v>
      </c>
      <c r="O151" s="167"/>
    </row>
    <row r="152" spans="1:15" ht="12.75">
      <c r="A152" s="175"/>
      <c r="B152" s="177"/>
      <c r="C152" s="224" t="s">
        <v>234</v>
      </c>
      <c r="D152" s="225"/>
      <c r="E152" s="178">
        <v>21.75</v>
      </c>
      <c r="F152" s="179"/>
      <c r="G152" s="180"/>
      <c r="M152" s="176" t="s">
        <v>234</v>
      </c>
      <c r="O152" s="167"/>
    </row>
    <row r="153" spans="1:15" ht="12.75">
      <c r="A153" s="175"/>
      <c r="B153" s="177"/>
      <c r="C153" s="224" t="s">
        <v>218</v>
      </c>
      <c r="D153" s="225"/>
      <c r="E153" s="178">
        <v>0</v>
      </c>
      <c r="F153" s="179"/>
      <c r="G153" s="180"/>
      <c r="M153" s="176" t="s">
        <v>218</v>
      </c>
      <c r="O153" s="167"/>
    </row>
    <row r="154" spans="1:15" ht="12.75">
      <c r="A154" s="175"/>
      <c r="B154" s="177"/>
      <c r="C154" s="224" t="s">
        <v>235</v>
      </c>
      <c r="D154" s="225"/>
      <c r="E154" s="178">
        <v>26.1</v>
      </c>
      <c r="F154" s="179"/>
      <c r="G154" s="180"/>
      <c r="M154" s="176" t="s">
        <v>235</v>
      </c>
      <c r="O154" s="167"/>
    </row>
    <row r="155" spans="1:104" ht="12.75">
      <c r="A155" s="168">
        <v>32</v>
      </c>
      <c r="B155" s="169" t="s">
        <v>236</v>
      </c>
      <c r="C155" s="170" t="s">
        <v>237</v>
      </c>
      <c r="D155" s="171" t="s">
        <v>83</v>
      </c>
      <c r="E155" s="172">
        <v>246</v>
      </c>
      <c r="F155" s="172">
        <v>0</v>
      </c>
      <c r="G155" s="173">
        <f>E155*F155</f>
        <v>0</v>
      </c>
      <c r="O155" s="167">
        <v>2</v>
      </c>
      <c r="AA155" s="145">
        <v>1</v>
      </c>
      <c r="AB155" s="145">
        <v>1</v>
      </c>
      <c r="AC155" s="145">
        <v>1</v>
      </c>
      <c r="AZ155" s="145">
        <v>1</v>
      </c>
      <c r="BA155" s="145">
        <f>IF(AZ155=1,G155,0)</f>
        <v>0</v>
      </c>
      <c r="BB155" s="145">
        <f>IF(AZ155=2,G155,0)</f>
        <v>0</v>
      </c>
      <c r="BC155" s="145">
        <f>IF(AZ155=3,G155,0)</f>
        <v>0</v>
      </c>
      <c r="BD155" s="145">
        <f>IF(AZ155=4,G155,0)</f>
        <v>0</v>
      </c>
      <c r="BE155" s="145">
        <f>IF(AZ155=5,G155,0)</f>
        <v>0</v>
      </c>
      <c r="CA155" s="174">
        <v>1</v>
      </c>
      <c r="CB155" s="174">
        <v>1</v>
      </c>
      <c r="CZ155" s="145">
        <v>0</v>
      </c>
    </row>
    <row r="156" spans="1:15" ht="12.75">
      <c r="A156" s="175"/>
      <c r="B156" s="177"/>
      <c r="C156" s="224" t="s">
        <v>238</v>
      </c>
      <c r="D156" s="225"/>
      <c r="E156" s="178">
        <v>0</v>
      </c>
      <c r="F156" s="179"/>
      <c r="G156" s="180"/>
      <c r="M156" s="176" t="s">
        <v>238</v>
      </c>
      <c r="O156" s="167"/>
    </row>
    <row r="157" spans="1:15" ht="12.75">
      <c r="A157" s="175"/>
      <c r="B157" s="177"/>
      <c r="C157" s="224" t="s">
        <v>239</v>
      </c>
      <c r="D157" s="225"/>
      <c r="E157" s="178">
        <v>246</v>
      </c>
      <c r="F157" s="179"/>
      <c r="G157" s="180"/>
      <c r="M157" s="176" t="s">
        <v>239</v>
      </c>
      <c r="O157" s="167"/>
    </row>
    <row r="158" spans="1:104" ht="12.75">
      <c r="A158" s="168">
        <v>33</v>
      </c>
      <c r="B158" s="169" t="s">
        <v>240</v>
      </c>
      <c r="C158" s="170" t="s">
        <v>241</v>
      </c>
      <c r="D158" s="171" t="s">
        <v>83</v>
      </c>
      <c r="E158" s="172">
        <v>492</v>
      </c>
      <c r="F158" s="172">
        <v>0</v>
      </c>
      <c r="G158" s="173">
        <f>E158*F158</f>
        <v>0</v>
      </c>
      <c r="O158" s="167">
        <v>2</v>
      </c>
      <c r="AA158" s="145">
        <v>1</v>
      </c>
      <c r="AB158" s="145">
        <v>1</v>
      </c>
      <c r="AC158" s="145">
        <v>1</v>
      </c>
      <c r="AZ158" s="145">
        <v>1</v>
      </c>
      <c r="BA158" s="145">
        <f>IF(AZ158=1,G158,0)</f>
        <v>0</v>
      </c>
      <c r="BB158" s="145">
        <f>IF(AZ158=2,G158,0)</f>
        <v>0</v>
      </c>
      <c r="BC158" s="145">
        <f>IF(AZ158=3,G158,0)</f>
        <v>0</v>
      </c>
      <c r="BD158" s="145">
        <f>IF(AZ158=4,G158,0)</f>
        <v>0</v>
      </c>
      <c r="BE158" s="145">
        <f>IF(AZ158=5,G158,0)</f>
        <v>0</v>
      </c>
      <c r="CA158" s="174">
        <v>1</v>
      </c>
      <c r="CB158" s="174">
        <v>1</v>
      </c>
      <c r="CZ158" s="145">
        <v>0</v>
      </c>
    </row>
    <row r="159" spans="1:15" ht="12.75">
      <c r="A159" s="175"/>
      <c r="B159" s="177"/>
      <c r="C159" s="224" t="s">
        <v>242</v>
      </c>
      <c r="D159" s="225"/>
      <c r="E159" s="178">
        <v>492</v>
      </c>
      <c r="F159" s="179"/>
      <c r="G159" s="180"/>
      <c r="M159" s="176" t="s">
        <v>242</v>
      </c>
      <c r="O159" s="167"/>
    </row>
    <row r="160" spans="1:104" ht="12.75">
      <c r="A160" s="168">
        <v>34</v>
      </c>
      <c r="B160" s="169" t="s">
        <v>243</v>
      </c>
      <c r="C160" s="170" t="s">
        <v>244</v>
      </c>
      <c r="D160" s="171" t="s">
        <v>83</v>
      </c>
      <c r="E160" s="172">
        <v>246</v>
      </c>
      <c r="F160" s="172">
        <v>0</v>
      </c>
      <c r="G160" s="173">
        <f>E160*F160</f>
        <v>0</v>
      </c>
      <c r="O160" s="167">
        <v>2</v>
      </c>
      <c r="AA160" s="145">
        <v>1</v>
      </c>
      <c r="AB160" s="145">
        <v>1</v>
      </c>
      <c r="AC160" s="145">
        <v>1</v>
      </c>
      <c r="AZ160" s="145">
        <v>1</v>
      </c>
      <c r="BA160" s="145">
        <f>IF(AZ160=1,G160,0)</f>
        <v>0</v>
      </c>
      <c r="BB160" s="145">
        <f>IF(AZ160=2,G160,0)</f>
        <v>0</v>
      </c>
      <c r="BC160" s="145">
        <f>IF(AZ160=3,G160,0)</f>
        <v>0</v>
      </c>
      <c r="BD160" s="145">
        <f>IF(AZ160=4,G160,0)</f>
        <v>0</v>
      </c>
      <c r="BE160" s="145">
        <f>IF(AZ160=5,G160,0)</f>
        <v>0</v>
      </c>
      <c r="CA160" s="174">
        <v>1</v>
      </c>
      <c r="CB160" s="174">
        <v>1</v>
      </c>
      <c r="CZ160" s="145">
        <v>0</v>
      </c>
    </row>
    <row r="161" spans="1:15" ht="12.75">
      <c r="A161" s="175"/>
      <c r="B161" s="177"/>
      <c r="C161" s="224" t="s">
        <v>245</v>
      </c>
      <c r="D161" s="225"/>
      <c r="E161" s="178">
        <v>246</v>
      </c>
      <c r="F161" s="179"/>
      <c r="G161" s="180"/>
      <c r="M161" s="176" t="s">
        <v>245</v>
      </c>
      <c r="O161" s="167"/>
    </row>
    <row r="162" spans="1:104" ht="12.75">
      <c r="A162" s="168">
        <v>35</v>
      </c>
      <c r="B162" s="169" t="s">
        <v>246</v>
      </c>
      <c r="C162" s="170" t="s">
        <v>247</v>
      </c>
      <c r="D162" s="171" t="s">
        <v>83</v>
      </c>
      <c r="E162" s="172">
        <v>922.3975</v>
      </c>
      <c r="F162" s="172">
        <v>0</v>
      </c>
      <c r="G162" s="173">
        <f>E162*F162</f>
        <v>0</v>
      </c>
      <c r="O162" s="167">
        <v>2</v>
      </c>
      <c r="AA162" s="145">
        <v>1</v>
      </c>
      <c r="AB162" s="145">
        <v>1</v>
      </c>
      <c r="AC162" s="145">
        <v>1</v>
      </c>
      <c r="AZ162" s="145">
        <v>1</v>
      </c>
      <c r="BA162" s="145">
        <f>IF(AZ162=1,G162,0)</f>
        <v>0</v>
      </c>
      <c r="BB162" s="145">
        <f>IF(AZ162=2,G162,0)</f>
        <v>0</v>
      </c>
      <c r="BC162" s="145">
        <f>IF(AZ162=3,G162,0)</f>
        <v>0</v>
      </c>
      <c r="BD162" s="145">
        <f>IF(AZ162=4,G162,0)</f>
        <v>0</v>
      </c>
      <c r="BE162" s="145">
        <f>IF(AZ162=5,G162,0)</f>
        <v>0</v>
      </c>
      <c r="CA162" s="174">
        <v>1</v>
      </c>
      <c r="CB162" s="174">
        <v>1</v>
      </c>
      <c r="CZ162" s="145">
        <v>0</v>
      </c>
    </row>
    <row r="163" spans="1:15" ht="12.75">
      <c r="A163" s="175"/>
      <c r="B163" s="177"/>
      <c r="C163" s="224" t="s">
        <v>248</v>
      </c>
      <c r="D163" s="225"/>
      <c r="E163" s="178">
        <v>922.3975</v>
      </c>
      <c r="F163" s="179"/>
      <c r="G163" s="180"/>
      <c r="M163" s="176" t="s">
        <v>248</v>
      </c>
      <c r="O163" s="167"/>
    </row>
    <row r="164" spans="1:104" ht="12.75">
      <c r="A164" s="168">
        <v>36</v>
      </c>
      <c r="B164" s="169" t="s">
        <v>249</v>
      </c>
      <c r="C164" s="170" t="s">
        <v>250</v>
      </c>
      <c r="D164" s="171" t="s">
        <v>83</v>
      </c>
      <c r="E164" s="172">
        <v>2767.1925</v>
      </c>
      <c r="F164" s="172">
        <v>0</v>
      </c>
      <c r="G164" s="173">
        <f>E164*F164</f>
        <v>0</v>
      </c>
      <c r="O164" s="167">
        <v>2</v>
      </c>
      <c r="AA164" s="145">
        <v>1</v>
      </c>
      <c r="AB164" s="145">
        <v>1</v>
      </c>
      <c r="AC164" s="145">
        <v>1</v>
      </c>
      <c r="AZ164" s="145">
        <v>1</v>
      </c>
      <c r="BA164" s="145">
        <f>IF(AZ164=1,G164,0)</f>
        <v>0</v>
      </c>
      <c r="BB164" s="145">
        <f>IF(AZ164=2,G164,0)</f>
        <v>0</v>
      </c>
      <c r="BC164" s="145">
        <f>IF(AZ164=3,G164,0)</f>
        <v>0</v>
      </c>
      <c r="BD164" s="145">
        <f>IF(AZ164=4,G164,0)</f>
        <v>0</v>
      </c>
      <c r="BE164" s="145">
        <f>IF(AZ164=5,G164,0)</f>
        <v>0</v>
      </c>
      <c r="CA164" s="174">
        <v>1</v>
      </c>
      <c r="CB164" s="174">
        <v>1</v>
      </c>
      <c r="CZ164" s="145">
        <v>0</v>
      </c>
    </row>
    <row r="165" spans="1:15" ht="12.75">
      <c r="A165" s="175"/>
      <c r="B165" s="177"/>
      <c r="C165" s="224" t="s">
        <v>251</v>
      </c>
      <c r="D165" s="225"/>
      <c r="E165" s="178">
        <v>2767.1925</v>
      </c>
      <c r="F165" s="179"/>
      <c r="G165" s="180"/>
      <c r="M165" s="176" t="s">
        <v>251</v>
      </c>
      <c r="O165" s="167"/>
    </row>
    <row r="166" spans="1:104" ht="12.75">
      <c r="A166" s="168">
        <v>37</v>
      </c>
      <c r="B166" s="169" t="s">
        <v>252</v>
      </c>
      <c r="C166" s="170" t="s">
        <v>253</v>
      </c>
      <c r="D166" s="171" t="s">
        <v>83</v>
      </c>
      <c r="E166" s="172">
        <v>922.3975</v>
      </c>
      <c r="F166" s="172">
        <v>0</v>
      </c>
      <c r="G166" s="173">
        <f>E166*F166</f>
        <v>0</v>
      </c>
      <c r="O166" s="167">
        <v>2</v>
      </c>
      <c r="AA166" s="145">
        <v>1</v>
      </c>
      <c r="AB166" s="145">
        <v>1</v>
      </c>
      <c r="AC166" s="145">
        <v>1</v>
      </c>
      <c r="AZ166" s="145">
        <v>1</v>
      </c>
      <c r="BA166" s="145">
        <f>IF(AZ166=1,G166,0)</f>
        <v>0</v>
      </c>
      <c r="BB166" s="145">
        <f>IF(AZ166=2,G166,0)</f>
        <v>0</v>
      </c>
      <c r="BC166" s="145">
        <f>IF(AZ166=3,G166,0)</f>
        <v>0</v>
      </c>
      <c r="BD166" s="145">
        <f>IF(AZ166=4,G166,0)</f>
        <v>0</v>
      </c>
      <c r="BE166" s="145">
        <f>IF(AZ166=5,G166,0)</f>
        <v>0</v>
      </c>
      <c r="CA166" s="174">
        <v>1</v>
      </c>
      <c r="CB166" s="174">
        <v>1</v>
      </c>
      <c r="CZ166" s="145">
        <v>0</v>
      </c>
    </row>
    <row r="167" spans="1:15" ht="12.75">
      <c r="A167" s="175"/>
      <c r="B167" s="177"/>
      <c r="C167" s="224" t="s">
        <v>254</v>
      </c>
      <c r="D167" s="225"/>
      <c r="E167" s="178">
        <v>922.3975</v>
      </c>
      <c r="F167" s="179"/>
      <c r="G167" s="180"/>
      <c r="M167" s="176" t="s">
        <v>254</v>
      </c>
      <c r="O167" s="167"/>
    </row>
    <row r="168" spans="1:104" ht="12.75">
      <c r="A168" s="168">
        <v>38</v>
      </c>
      <c r="B168" s="169" t="s">
        <v>255</v>
      </c>
      <c r="C168" s="170" t="s">
        <v>256</v>
      </c>
      <c r="D168" s="171" t="s">
        <v>83</v>
      </c>
      <c r="E168" s="172">
        <v>1014.6373</v>
      </c>
      <c r="F168" s="172">
        <v>0</v>
      </c>
      <c r="G168" s="173">
        <f>E168*F168</f>
        <v>0</v>
      </c>
      <c r="O168" s="167">
        <v>2</v>
      </c>
      <c r="AA168" s="145">
        <v>3</v>
      </c>
      <c r="AB168" s="145">
        <v>1</v>
      </c>
      <c r="AC168" s="145">
        <v>70921002</v>
      </c>
      <c r="AZ168" s="145">
        <v>1</v>
      </c>
      <c r="BA168" s="145">
        <f>IF(AZ168=1,G168,0)</f>
        <v>0</v>
      </c>
      <c r="BB168" s="145">
        <f>IF(AZ168=2,G168,0)</f>
        <v>0</v>
      </c>
      <c r="BC168" s="145">
        <f>IF(AZ168=3,G168,0)</f>
        <v>0</v>
      </c>
      <c r="BD168" s="145">
        <f>IF(AZ168=4,G168,0)</f>
        <v>0</v>
      </c>
      <c r="BE168" s="145">
        <f>IF(AZ168=5,G168,0)</f>
        <v>0</v>
      </c>
      <c r="CA168" s="174">
        <v>3</v>
      </c>
      <c r="CB168" s="174">
        <v>1</v>
      </c>
      <c r="CZ168" s="145">
        <v>0</v>
      </c>
    </row>
    <row r="169" spans="1:15" ht="12.75">
      <c r="A169" s="175"/>
      <c r="B169" s="177"/>
      <c r="C169" s="224" t="s">
        <v>257</v>
      </c>
      <c r="D169" s="225"/>
      <c r="E169" s="178">
        <v>1014.6373</v>
      </c>
      <c r="F169" s="179"/>
      <c r="G169" s="180"/>
      <c r="M169" s="176" t="s">
        <v>257</v>
      </c>
      <c r="O169" s="167"/>
    </row>
    <row r="170" spans="1:57" ht="12.75">
      <c r="A170" s="181"/>
      <c r="B170" s="182" t="s">
        <v>76</v>
      </c>
      <c r="C170" s="183" t="str">
        <f>CONCATENATE(B133," ",C133)</f>
        <v>94 Lešení a stavební výtahy</v>
      </c>
      <c r="D170" s="184"/>
      <c r="E170" s="185"/>
      <c r="F170" s="186"/>
      <c r="G170" s="187">
        <f>SUM(G133:G169)</f>
        <v>0</v>
      </c>
      <c r="O170" s="167">
        <v>4</v>
      </c>
      <c r="BA170" s="188">
        <f>SUM(BA133:BA169)</f>
        <v>0</v>
      </c>
      <c r="BB170" s="188">
        <f>SUM(BB133:BB169)</f>
        <v>0</v>
      </c>
      <c r="BC170" s="188">
        <f>SUM(BC133:BC169)</f>
        <v>0</v>
      </c>
      <c r="BD170" s="188">
        <f>SUM(BD133:BD169)</f>
        <v>0</v>
      </c>
      <c r="BE170" s="188">
        <f>SUM(BE133:BE169)</f>
        <v>0</v>
      </c>
    </row>
    <row r="171" spans="1:15" ht="12.75">
      <c r="A171" s="160" t="s">
        <v>72</v>
      </c>
      <c r="B171" s="161" t="s">
        <v>258</v>
      </c>
      <c r="C171" s="162" t="s">
        <v>259</v>
      </c>
      <c r="D171" s="163"/>
      <c r="E171" s="164"/>
      <c r="F171" s="164"/>
      <c r="G171" s="165"/>
      <c r="H171" s="166"/>
      <c r="I171" s="166"/>
      <c r="O171" s="167">
        <v>1</v>
      </c>
    </row>
    <row r="172" spans="1:104" ht="22.5">
      <c r="A172" s="168">
        <v>39</v>
      </c>
      <c r="B172" s="169" t="s">
        <v>260</v>
      </c>
      <c r="C172" s="170" t="s">
        <v>261</v>
      </c>
      <c r="D172" s="171" t="s">
        <v>83</v>
      </c>
      <c r="E172" s="172">
        <v>8.46</v>
      </c>
      <c r="F172" s="172">
        <v>0</v>
      </c>
      <c r="G172" s="173">
        <f>E172*F172</f>
        <v>0</v>
      </c>
      <c r="O172" s="167">
        <v>2</v>
      </c>
      <c r="AA172" s="145">
        <v>1</v>
      </c>
      <c r="AB172" s="145">
        <v>1</v>
      </c>
      <c r="AC172" s="145">
        <v>1</v>
      </c>
      <c r="AZ172" s="145">
        <v>1</v>
      </c>
      <c r="BA172" s="145">
        <f>IF(AZ172=1,G172,0)</f>
        <v>0</v>
      </c>
      <c r="BB172" s="145">
        <f>IF(AZ172=2,G172,0)</f>
        <v>0</v>
      </c>
      <c r="BC172" s="145">
        <f>IF(AZ172=3,G172,0)</f>
        <v>0</v>
      </c>
      <c r="BD172" s="145">
        <f>IF(AZ172=4,G172,0)</f>
        <v>0</v>
      </c>
      <c r="BE172" s="145">
        <f>IF(AZ172=5,G172,0)</f>
        <v>0</v>
      </c>
      <c r="CA172" s="174">
        <v>1</v>
      </c>
      <c r="CB172" s="174">
        <v>1</v>
      </c>
      <c r="CZ172" s="145">
        <v>0</v>
      </c>
    </row>
    <row r="173" spans="1:15" ht="12.75">
      <c r="A173" s="175"/>
      <c r="B173" s="177"/>
      <c r="C173" s="224" t="s">
        <v>84</v>
      </c>
      <c r="D173" s="225"/>
      <c r="E173" s="178">
        <v>0</v>
      </c>
      <c r="F173" s="179"/>
      <c r="G173" s="180"/>
      <c r="M173" s="176" t="s">
        <v>84</v>
      </c>
      <c r="O173" s="167"/>
    </row>
    <row r="174" spans="1:15" ht="12.75">
      <c r="A174" s="175"/>
      <c r="B174" s="177"/>
      <c r="C174" s="224" t="s">
        <v>85</v>
      </c>
      <c r="D174" s="225"/>
      <c r="E174" s="178">
        <v>0</v>
      </c>
      <c r="F174" s="179"/>
      <c r="G174" s="180"/>
      <c r="M174" s="176" t="s">
        <v>85</v>
      </c>
      <c r="O174" s="167"/>
    </row>
    <row r="175" spans="1:15" ht="22.5">
      <c r="A175" s="175"/>
      <c r="B175" s="177"/>
      <c r="C175" s="224" t="s">
        <v>262</v>
      </c>
      <c r="D175" s="225"/>
      <c r="E175" s="178">
        <v>8.46</v>
      </c>
      <c r="F175" s="179"/>
      <c r="G175" s="180"/>
      <c r="M175" s="176" t="s">
        <v>262</v>
      </c>
      <c r="O175" s="167"/>
    </row>
    <row r="176" spans="1:104" ht="12.75">
      <c r="A176" s="168">
        <v>40</v>
      </c>
      <c r="B176" s="169" t="s">
        <v>263</v>
      </c>
      <c r="C176" s="170" t="s">
        <v>264</v>
      </c>
      <c r="D176" s="171" t="s">
        <v>83</v>
      </c>
      <c r="E176" s="172">
        <v>85.3333</v>
      </c>
      <c r="F176" s="172">
        <v>0</v>
      </c>
      <c r="G176" s="173">
        <f>E176*F176</f>
        <v>0</v>
      </c>
      <c r="O176" s="167">
        <v>2</v>
      </c>
      <c r="AA176" s="145">
        <v>1</v>
      </c>
      <c r="AB176" s="145">
        <v>1</v>
      </c>
      <c r="AC176" s="145">
        <v>1</v>
      </c>
      <c r="AZ176" s="145">
        <v>1</v>
      </c>
      <c r="BA176" s="145">
        <f>IF(AZ176=1,G176,0)</f>
        <v>0</v>
      </c>
      <c r="BB176" s="145">
        <f>IF(AZ176=2,G176,0)</f>
        <v>0</v>
      </c>
      <c r="BC176" s="145">
        <f>IF(AZ176=3,G176,0)</f>
        <v>0</v>
      </c>
      <c r="BD176" s="145">
        <f>IF(AZ176=4,G176,0)</f>
        <v>0</v>
      </c>
      <c r="BE176" s="145">
        <f>IF(AZ176=5,G176,0)</f>
        <v>0</v>
      </c>
      <c r="CA176" s="174">
        <v>1</v>
      </c>
      <c r="CB176" s="174">
        <v>1</v>
      </c>
      <c r="CZ176" s="145">
        <v>0</v>
      </c>
    </row>
    <row r="177" spans="1:15" ht="12.75">
      <c r="A177" s="175"/>
      <c r="B177" s="177"/>
      <c r="C177" s="224" t="s">
        <v>102</v>
      </c>
      <c r="D177" s="225"/>
      <c r="E177" s="178">
        <v>0</v>
      </c>
      <c r="F177" s="179"/>
      <c r="G177" s="180"/>
      <c r="M177" s="176" t="s">
        <v>102</v>
      </c>
      <c r="O177" s="167"/>
    </row>
    <row r="178" spans="1:15" ht="12.75">
      <c r="A178" s="175"/>
      <c r="B178" s="177"/>
      <c r="C178" s="224" t="s">
        <v>265</v>
      </c>
      <c r="D178" s="225"/>
      <c r="E178" s="178">
        <v>85.3333</v>
      </c>
      <c r="F178" s="179"/>
      <c r="G178" s="180"/>
      <c r="M178" s="176" t="s">
        <v>265</v>
      </c>
      <c r="O178" s="167"/>
    </row>
    <row r="179" spans="1:104" ht="12.75">
      <c r="A179" s="168">
        <v>41</v>
      </c>
      <c r="B179" s="169" t="s">
        <v>266</v>
      </c>
      <c r="C179" s="170" t="s">
        <v>267</v>
      </c>
      <c r="D179" s="171" t="s">
        <v>83</v>
      </c>
      <c r="E179" s="172">
        <v>240.1867</v>
      </c>
      <c r="F179" s="172">
        <v>0</v>
      </c>
      <c r="G179" s="173">
        <f>E179*F179</f>
        <v>0</v>
      </c>
      <c r="O179" s="167">
        <v>2</v>
      </c>
      <c r="AA179" s="145">
        <v>1</v>
      </c>
      <c r="AB179" s="145">
        <v>1</v>
      </c>
      <c r="AC179" s="145">
        <v>1</v>
      </c>
      <c r="AZ179" s="145">
        <v>1</v>
      </c>
      <c r="BA179" s="145">
        <f>IF(AZ179=1,G179,0)</f>
        <v>0</v>
      </c>
      <c r="BB179" s="145">
        <f>IF(AZ179=2,G179,0)</f>
        <v>0</v>
      </c>
      <c r="BC179" s="145">
        <f>IF(AZ179=3,G179,0)</f>
        <v>0</v>
      </c>
      <c r="BD179" s="145">
        <f>IF(AZ179=4,G179,0)</f>
        <v>0</v>
      </c>
      <c r="BE179" s="145">
        <f>IF(AZ179=5,G179,0)</f>
        <v>0</v>
      </c>
      <c r="CA179" s="174">
        <v>1</v>
      </c>
      <c r="CB179" s="174">
        <v>1</v>
      </c>
      <c r="CZ179" s="145">
        <v>0</v>
      </c>
    </row>
    <row r="180" spans="1:15" ht="12.75">
      <c r="A180" s="175"/>
      <c r="B180" s="177"/>
      <c r="C180" s="224" t="s">
        <v>102</v>
      </c>
      <c r="D180" s="225"/>
      <c r="E180" s="178">
        <v>0</v>
      </c>
      <c r="F180" s="179"/>
      <c r="G180" s="180"/>
      <c r="M180" s="176" t="s">
        <v>102</v>
      </c>
      <c r="O180" s="167"/>
    </row>
    <row r="181" spans="1:15" ht="12.75">
      <c r="A181" s="175"/>
      <c r="B181" s="177"/>
      <c r="C181" s="224" t="s">
        <v>268</v>
      </c>
      <c r="D181" s="225"/>
      <c r="E181" s="178">
        <v>240.1867</v>
      </c>
      <c r="F181" s="179"/>
      <c r="G181" s="180"/>
      <c r="M181" s="176" t="s">
        <v>268</v>
      </c>
      <c r="O181" s="167"/>
    </row>
    <row r="182" spans="1:104" ht="12.75">
      <c r="A182" s="168">
        <v>42</v>
      </c>
      <c r="B182" s="169" t="s">
        <v>269</v>
      </c>
      <c r="C182" s="170" t="s">
        <v>270</v>
      </c>
      <c r="D182" s="171" t="s">
        <v>83</v>
      </c>
      <c r="E182" s="172">
        <v>1976.56</v>
      </c>
      <c r="F182" s="172">
        <v>0</v>
      </c>
      <c r="G182" s="173">
        <f>E182*F182</f>
        <v>0</v>
      </c>
      <c r="O182" s="167">
        <v>2</v>
      </c>
      <c r="AA182" s="145">
        <v>1</v>
      </c>
      <c r="AB182" s="145">
        <v>1</v>
      </c>
      <c r="AC182" s="145">
        <v>1</v>
      </c>
      <c r="AZ182" s="145">
        <v>1</v>
      </c>
      <c r="BA182" s="145">
        <f>IF(AZ182=1,G182,0)</f>
        <v>0</v>
      </c>
      <c r="BB182" s="145">
        <f>IF(AZ182=2,G182,0)</f>
        <v>0</v>
      </c>
      <c r="BC182" s="145">
        <f>IF(AZ182=3,G182,0)</f>
        <v>0</v>
      </c>
      <c r="BD182" s="145">
        <f>IF(AZ182=4,G182,0)</f>
        <v>0</v>
      </c>
      <c r="BE182" s="145">
        <f>IF(AZ182=5,G182,0)</f>
        <v>0</v>
      </c>
      <c r="CA182" s="174">
        <v>1</v>
      </c>
      <c r="CB182" s="174">
        <v>1</v>
      </c>
      <c r="CZ182" s="145">
        <v>0</v>
      </c>
    </row>
    <row r="183" spans="1:15" ht="12.75">
      <c r="A183" s="175"/>
      <c r="B183" s="177"/>
      <c r="C183" s="224" t="s">
        <v>271</v>
      </c>
      <c r="D183" s="225"/>
      <c r="E183" s="178">
        <v>1000</v>
      </c>
      <c r="F183" s="179"/>
      <c r="G183" s="180"/>
      <c r="M183" s="176" t="s">
        <v>271</v>
      </c>
      <c r="O183" s="167"/>
    </row>
    <row r="184" spans="1:15" ht="12.75">
      <c r="A184" s="175"/>
      <c r="B184" s="177"/>
      <c r="C184" s="224" t="s">
        <v>102</v>
      </c>
      <c r="D184" s="225"/>
      <c r="E184" s="178">
        <v>0</v>
      </c>
      <c r="F184" s="179"/>
      <c r="G184" s="180"/>
      <c r="M184" s="176" t="s">
        <v>102</v>
      </c>
      <c r="O184" s="167"/>
    </row>
    <row r="185" spans="1:15" ht="12.75">
      <c r="A185" s="175"/>
      <c r="B185" s="177"/>
      <c r="C185" s="224" t="s">
        <v>272</v>
      </c>
      <c r="D185" s="225"/>
      <c r="E185" s="178">
        <v>976.56</v>
      </c>
      <c r="F185" s="179"/>
      <c r="G185" s="180"/>
      <c r="M185" s="176" t="s">
        <v>272</v>
      </c>
      <c r="O185" s="167"/>
    </row>
    <row r="186" spans="1:104" ht="12.75">
      <c r="A186" s="168">
        <v>43</v>
      </c>
      <c r="B186" s="169" t="s">
        <v>273</v>
      </c>
      <c r="C186" s="170" t="s">
        <v>274</v>
      </c>
      <c r="D186" s="171" t="s">
        <v>275</v>
      </c>
      <c r="E186" s="172">
        <v>1</v>
      </c>
      <c r="F186" s="172">
        <v>0</v>
      </c>
      <c r="G186" s="173">
        <f>E186*F186</f>
        <v>0</v>
      </c>
      <c r="O186" s="167">
        <v>2</v>
      </c>
      <c r="AA186" s="145">
        <v>3</v>
      </c>
      <c r="AB186" s="145">
        <v>1</v>
      </c>
      <c r="AC186" s="145">
        <v>58550185</v>
      </c>
      <c r="AZ186" s="145">
        <v>1</v>
      </c>
      <c r="BA186" s="145">
        <f>IF(AZ186=1,G186,0)</f>
        <v>0</v>
      </c>
      <c r="BB186" s="145">
        <f>IF(AZ186=2,G186,0)</f>
        <v>0</v>
      </c>
      <c r="BC186" s="145">
        <f>IF(AZ186=3,G186,0)</f>
        <v>0</v>
      </c>
      <c r="BD186" s="145">
        <f>IF(AZ186=4,G186,0)</f>
        <v>0</v>
      </c>
      <c r="BE186" s="145">
        <f>IF(AZ186=5,G186,0)</f>
        <v>0</v>
      </c>
      <c r="CA186" s="174">
        <v>3</v>
      </c>
      <c r="CB186" s="174">
        <v>1</v>
      </c>
      <c r="CZ186" s="145">
        <v>0</v>
      </c>
    </row>
    <row r="187" spans="1:15" ht="12.75">
      <c r="A187" s="175"/>
      <c r="B187" s="177"/>
      <c r="C187" s="224" t="s">
        <v>276</v>
      </c>
      <c r="D187" s="225"/>
      <c r="E187" s="178">
        <v>1</v>
      </c>
      <c r="F187" s="179"/>
      <c r="G187" s="180"/>
      <c r="M187" s="176" t="s">
        <v>276</v>
      </c>
      <c r="O187" s="167"/>
    </row>
    <row r="188" spans="1:104" ht="12.75">
      <c r="A188" s="168">
        <v>44</v>
      </c>
      <c r="B188" s="169" t="s">
        <v>277</v>
      </c>
      <c r="C188" s="170" t="s">
        <v>278</v>
      </c>
      <c r="D188" s="171" t="s">
        <v>279</v>
      </c>
      <c r="E188" s="172">
        <v>50</v>
      </c>
      <c r="F188" s="172">
        <v>0</v>
      </c>
      <c r="G188" s="173">
        <f>E188*F188</f>
        <v>0</v>
      </c>
      <c r="O188" s="167">
        <v>2</v>
      </c>
      <c r="AA188" s="145">
        <v>1</v>
      </c>
      <c r="AB188" s="145">
        <v>1</v>
      </c>
      <c r="AC188" s="145">
        <v>1</v>
      </c>
      <c r="AZ188" s="145">
        <v>1</v>
      </c>
      <c r="BA188" s="145">
        <f>IF(AZ188=1,G188,0)</f>
        <v>0</v>
      </c>
      <c r="BB188" s="145">
        <f>IF(AZ188=2,G188,0)</f>
        <v>0</v>
      </c>
      <c r="BC188" s="145">
        <f>IF(AZ188=3,G188,0)</f>
        <v>0</v>
      </c>
      <c r="BD188" s="145">
        <f>IF(AZ188=4,G188,0)</f>
        <v>0</v>
      </c>
      <c r="BE188" s="145">
        <f>IF(AZ188=5,G188,0)</f>
        <v>0</v>
      </c>
      <c r="CA188" s="174">
        <v>1</v>
      </c>
      <c r="CB188" s="174">
        <v>1</v>
      </c>
      <c r="CZ188" s="145">
        <v>0</v>
      </c>
    </row>
    <row r="189" spans="1:15" ht="12.75">
      <c r="A189" s="175"/>
      <c r="B189" s="177"/>
      <c r="C189" s="224" t="s">
        <v>84</v>
      </c>
      <c r="D189" s="225"/>
      <c r="E189" s="178">
        <v>0</v>
      </c>
      <c r="F189" s="179"/>
      <c r="G189" s="180"/>
      <c r="M189" s="176" t="s">
        <v>84</v>
      </c>
      <c r="O189" s="167"/>
    </row>
    <row r="190" spans="1:15" ht="22.5">
      <c r="A190" s="175"/>
      <c r="B190" s="177"/>
      <c r="C190" s="224" t="s">
        <v>280</v>
      </c>
      <c r="D190" s="225"/>
      <c r="E190" s="178">
        <v>0</v>
      </c>
      <c r="F190" s="179"/>
      <c r="G190" s="180"/>
      <c r="M190" s="176" t="s">
        <v>280</v>
      </c>
      <c r="O190" s="167"/>
    </row>
    <row r="191" spans="1:15" ht="12.75">
      <c r="A191" s="175"/>
      <c r="B191" s="177"/>
      <c r="C191" s="224" t="s">
        <v>281</v>
      </c>
      <c r="D191" s="225"/>
      <c r="E191" s="178">
        <v>50</v>
      </c>
      <c r="F191" s="179"/>
      <c r="G191" s="180"/>
      <c r="M191" s="176" t="s">
        <v>281</v>
      </c>
      <c r="O191" s="167"/>
    </row>
    <row r="192" spans="1:57" ht="12.75">
      <c r="A192" s="181"/>
      <c r="B192" s="182" t="s">
        <v>76</v>
      </c>
      <c r="C192" s="183" t="str">
        <f>CONCATENATE(B171," ",C171)</f>
        <v>95 Dokončovací konstrukce na pozemních stavbách</v>
      </c>
      <c r="D192" s="184"/>
      <c r="E192" s="185"/>
      <c r="F192" s="186"/>
      <c r="G192" s="187">
        <f>SUM(G171:G191)</f>
        <v>0</v>
      </c>
      <c r="O192" s="167">
        <v>4</v>
      </c>
      <c r="BA192" s="188">
        <f>SUM(BA171:BA191)</f>
        <v>0</v>
      </c>
      <c r="BB192" s="188">
        <f>SUM(BB171:BB191)</f>
        <v>0</v>
      </c>
      <c r="BC192" s="188">
        <f>SUM(BC171:BC191)</f>
        <v>0</v>
      </c>
      <c r="BD192" s="188">
        <f>SUM(BD171:BD191)</f>
        <v>0</v>
      </c>
      <c r="BE192" s="188">
        <f>SUM(BE171:BE191)</f>
        <v>0</v>
      </c>
    </row>
    <row r="193" spans="1:15" ht="12.75">
      <c r="A193" s="160" t="s">
        <v>72</v>
      </c>
      <c r="B193" s="161" t="s">
        <v>282</v>
      </c>
      <c r="C193" s="162" t="s">
        <v>283</v>
      </c>
      <c r="D193" s="163"/>
      <c r="E193" s="164"/>
      <c r="F193" s="164"/>
      <c r="G193" s="165"/>
      <c r="H193" s="166"/>
      <c r="I193" s="166"/>
      <c r="O193" s="167">
        <v>1</v>
      </c>
    </row>
    <row r="194" spans="1:104" ht="22.5">
      <c r="A194" s="168">
        <v>45</v>
      </c>
      <c r="B194" s="169" t="s">
        <v>284</v>
      </c>
      <c r="C194" s="170" t="s">
        <v>285</v>
      </c>
      <c r="D194" s="171" t="s">
        <v>83</v>
      </c>
      <c r="E194" s="172">
        <v>8.46</v>
      </c>
      <c r="F194" s="172">
        <v>0</v>
      </c>
      <c r="G194" s="173">
        <f>E194*F194</f>
        <v>0</v>
      </c>
      <c r="O194" s="167">
        <v>2</v>
      </c>
      <c r="AA194" s="145">
        <v>1</v>
      </c>
      <c r="AB194" s="145">
        <v>1</v>
      </c>
      <c r="AC194" s="145">
        <v>1</v>
      </c>
      <c r="AZ194" s="145">
        <v>1</v>
      </c>
      <c r="BA194" s="145">
        <f>IF(AZ194=1,G194,0)</f>
        <v>0</v>
      </c>
      <c r="BB194" s="145">
        <f>IF(AZ194=2,G194,0)</f>
        <v>0</v>
      </c>
      <c r="BC194" s="145">
        <f>IF(AZ194=3,G194,0)</f>
        <v>0</v>
      </c>
      <c r="BD194" s="145">
        <f>IF(AZ194=4,G194,0)</f>
        <v>0</v>
      </c>
      <c r="BE194" s="145">
        <f>IF(AZ194=5,G194,0)</f>
        <v>0</v>
      </c>
      <c r="CA194" s="174">
        <v>1</v>
      </c>
      <c r="CB194" s="174">
        <v>1</v>
      </c>
      <c r="CZ194" s="145">
        <v>0</v>
      </c>
    </row>
    <row r="195" spans="1:15" ht="12.75">
      <c r="A195" s="175"/>
      <c r="B195" s="177"/>
      <c r="C195" s="224" t="s">
        <v>84</v>
      </c>
      <c r="D195" s="225"/>
      <c r="E195" s="178">
        <v>0</v>
      </c>
      <c r="F195" s="179"/>
      <c r="G195" s="180"/>
      <c r="M195" s="176" t="s">
        <v>84</v>
      </c>
      <c r="O195" s="167"/>
    </row>
    <row r="196" spans="1:15" ht="12.75">
      <c r="A196" s="175"/>
      <c r="B196" s="177"/>
      <c r="C196" s="224" t="s">
        <v>85</v>
      </c>
      <c r="D196" s="225"/>
      <c r="E196" s="178">
        <v>0</v>
      </c>
      <c r="F196" s="179"/>
      <c r="G196" s="180"/>
      <c r="M196" s="176" t="s">
        <v>85</v>
      </c>
      <c r="O196" s="167"/>
    </row>
    <row r="197" spans="1:15" ht="12.75">
      <c r="A197" s="175"/>
      <c r="B197" s="177"/>
      <c r="C197" s="224" t="s">
        <v>286</v>
      </c>
      <c r="D197" s="225"/>
      <c r="E197" s="178">
        <v>8.46</v>
      </c>
      <c r="F197" s="179"/>
      <c r="G197" s="180"/>
      <c r="M197" s="176" t="s">
        <v>286</v>
      </c>
      <c r="O197" s="167"/>
    </row>
    <row r="198" spans="1:104" ht="12.75">
      <c r="A198" s="168">
        <v>46</v>
      </c>
      <c r="B198" s="169" t="s">
        <v>287</v>
      </c>
      <c r="C198" s="170" t="s">
        <v>288</v>
      </c>
      <c r="D198" s="171" t="s">
        <v>101</v>
      </c>
      <c r="E198" s="172">
        <v>112</v>
      </c>
      <c r="F198" s="172">
        <v>0</v>
      </c>
      <c r="G198" s="173">
        <f>E198*F198</f>
        <v>0</v>
      </c>
      <c r="O198" s="167">
        <v>2</v>
      </c>
      <c r="AA198" s="145">
        <v>1</v>
      </c>
      <c r="AB198" s="145">
        <v>1</v>
      </c>
      <c r="AC198" s="145">
        <v>1</v>
      </c>
      <c r="AZ198" s="145">
        <v>1</v>
      </c>
      <c r="BA198" s="145">
        <f>IF(AZ198=1,G198,0)</f>
        <v>0</v>
      </c>
      <c r="BB198" s="145">
        <f>IF(AZ198=2,G198,0)</f>
        <v>0</v>
      </c>
      <c r="BC198" s="145">
        <f>IF(AZ198=3,G198,0)</f>
        <v>0</v>
      </c>
      <c r="BD198" s="145">
        <f>IF(AZ198=4,G198,0)</f>
        <v>0</v>
      </c>
      <c r="BE198" s="145">
        <f>IF(AZ198=5,G198,0)</f>
        <v>0</v>
      </c>
      <c r="CA198" s="174">
        <v>1</v>
      </c>
      <c r="CB198" s="174">
        <v>1</v>
      </c>
      <c r="CZ198" s="145">
        <v>0</v>
      </c>
    </row>
    <row r="199" spans="1:15" ht="12.75">
      <c r="A199" s="175"/>
      <c r="B199" s="177"/>
      <c r="C199" s="224" t="s">
        <v>289</v>
      </c>
      <c r="D199" s="225"/>
      <c r="E199" s="178">
        <v>0</v>
      </c>
      <c r="F199" s="179"/>
      <c r="G199" s="180"/>
      <c r="M199" s="176" t="s">
        <v>289</v>
      </c>
      <c r="O199" s="167"/>
    </row>
    <row r="200" spans="1:15" ht="12.75">
      <c r="A200" s="175"/>
      <c r="B200" s="177"/>
      <c r="C200" s="224" t="s">
        <v>290</v>
      </c>
      <c r="D200" s="225"/>
      <c r="E200" s="178">
        <v>20</v>
      </c>
      <c r="F200" s="179"/>
      <c r="G200" s="180"/>
      <c r="M200" s="176" t="s">
        <v>290</v>
      </c>
      <c r="O200" s="167"/>
    </row>
    <row r="201" spans="1:15" ht="12.75">
      <c r="A201" s="175"/>
      <c r="B201" s="177"/>
      <c r="C201" s="224" t="s">
        <v>291</v>
      </c>
      <c r="D201" s="225"/>
      <c r="E201" s="178">
        <v>4</v>
      </c>
      <c r="F201" s="179"/>
      <c r="G201" s="180"/>
      <c r="M201" s="176" t="s">
        <v>291</v>
      </c>
      <c r="O201" s="167"/>
    </row>
    <row r="202" spans="1:15" ht="12.75">
      <c r="A202" s="175"/>
      <c r="B202" s="177"/>
      <c r="C202" s="224" t="s">
        <v>292</v>
      </c>
      <c r="D202" s="225"/>
      <c r="E202" s="178">
        <v>28</v>
      </c>
      <c r="F202" s="179"/>
      <c r="G202" s="180"/>
      <c r="M202" s="176" t="s">
        <v>292</v>
      </c>
      <c r="O202" s="167"/>
    </row>
    <row r="203" spans="1:15" ht="12.75">
      <c r="A203" s="175"/>
      <c r="B203" s="177"/>
      <c r="C203" s="224" t="s">
        <v>293</v>
      </c>
      <c r="D203" s="225"/>
      <c r="E203" s="178">
        <v>4</v>
      </c>
      <c r="F203" s="179"/>
      <c r="G203" s="180"/>
      <c r="M203" s="176" t="s">
        <v>293</v>
      </c>
      <c r="O203" s="167"/>
    </row>
    <row r="204" spans="1:15" ht="12.75">
      <c r="A204" s="175"/>
      <c r="B204" s="177"/>
      <c r="C204" s="224" t="s">
        <v>294</v>
      </c>
      <c r="D204" s="225"/>
      <c r="E204" s="178">
        <v>56</v>
      </c>
      <c r="F204" s="179"/>
      <c r="G204" s="180"/>
      <c r="M204" s="176" t="s">
        <v>294</v>
      </c>
      <c r="O204" s="167"/>
    </row>
    <row r="205" spans="1:104" ht="12.75">
      <c r="A205" s="168">
        <v>47</v>
      </c>
      <c r="B205" s="169" t="s">
        <v>295</v>
      </c>
      <c r="C205" s="170" t="s">
        <v>296</v>
      </c>
      <c r="D205" s="171" t="s">
        <v>101</v>
      </c>
      <c r="E205" s="172">
        <v>56</v>
      </c>
      <c r="F205" s="172">
        <v>0</v>
      </c>
      <c r="G205" s="173">
        <f>E205*F205</f>
        <v>0</v>
      </c>
      <c r="O205" s="167">
        <v>2</v>
      </c>
      <c r="AA205" s="145">
        <v>1</v>
      </c>
      <c r="AB205" s="145">
        <v>1</v>
      </c>
      <c r="AC205" s="145">
        <v>1</v>
      </c>
      <c r="AZ205" s="145">
        <v>1</v>
      </c>
      <c r="BA205" s="145">
        <f>IF(AZ205=1,G205,0)</f>
        <v>0</v>
      </c>
      <c r="BB205" s="145">
        <f>IF(AZ205=2,G205,0)</f>
        <v>0</v>
      </c>
      <c r="BC205" s="145">
        <f>IF(AZ205=3,G205,0)</f>
        <v>0</v>
      </c>
      <c r="BD205" s="145">
        <f>IF(AZ205=4,G205,0)</f>
        <v>0</v>
      </c>
      <c r="BE205" s="145">
        <f>IF(AZ205=5,G205,0)</f>
        <v>0</v>
      </c>
      <c r="CA205" s="174">
        <v>1</v>
      </c>
      <c r="CB205" s="174">
        <v>1</v>
      </c>
      <c r="CZ205" s="145">
        <v>0</v>
      </c>
    </row>
    <row r="206" spans="1:15" ht="12.75">
      <c r="A206" s="175"/>
      <c r="B206" s="177"/>
      <c r="C206" s="224" t="s">
        <v>289</v>
      </c>
      <c r="D206" s="225"/>
      <c r="E206" s="178">
        <v>0</v>
      </c>
      <c r="F206" s="179"/>
      <c r="G206" s="180"/>
      <c r="M206" s="176" t="s">
        <v>289</v>
      </c>
      <c r="O206" s="167"/>
    </row>
    <row r="207" spans="1:15" ht="12.75">
      <c r="A207" s="175"/>
      <c r="B207" s="177"/>
      <c r="C207" s="224" t="s">
        <v>297</v>
      </c>
      <c r="D207" s="225"/>
      <c r="E207" s="178">
        <v>56</v>
      </c>
      <c r="F207" s="179"/>
      <c r="G207" s="180"/>
      <c r="M207" s="176" t="s">
        <v>297</v>
      </c>
      <c r="O207" s="167"/>
    </row>
    <row r="208" spans="1:104" ht="12.75">
      <c r="A208" s="168">
        <v>48</v>
      </c>
      <c r="B208" s="169" t="s">
        <v>298</v>
      </c>
      <c r="C208" s="170" t="s">
        <v>299</v>
      </c>
      <c r="D208" s="171" t="s">
        <v>101</v>
      </c>
      <c r="E208" s="172">
        <v>3</v>
      </c>
      <c r="F208" s="172">
        <v>0</v>
      </c>
      <c r="G208" s="173">
        <f>E208*F208</f>
        <v>0</v>
      </c>
      <c r="O208" s="167">
        <v>2</v>
      </c>
      <c r="AA208" s="145">
        <v>1</v>
      </c>
      <c r="AB208" s="145">
        <v>1</v>
      </c>
      <c r="AC208" s="145">
        <v>1</v>
      </c>
      <c r="AZ208" s="145">
        <v>1</v>
      </c>
      <c r="BA208" s="145">
        <f>IF(AZ208=1,G208,0)</f>
        <v>0</v>
      </c>
      <c r="BB208" s="145">
        <f>IF(AZ208=2,G208,0)</f>
        <v>0</v>
      </c>
      <c r="BC208" s="145">
        <f>IF(AZ208=3,G208,0)</f>
        <v>0</v>
      </c>
      <c r="BD208" s="145">
        <f>IF(AZ208=4,G208,0)</f>
        <v>0</v>
      </c>
      <c r="BE208" s="145">
        <f>IF(AZ208=5,G208,0)</f>
        <v>0</v>
      </c>
      <c r="CA208" s="174">
        <v>1</v>
      </c>
      <c r="CB208" s="174">
        <v>1</v>
      </c>
      <c r="CZ208" s="145">
        <v>0</v>
      </c>
    </row>
    <row r="209" spans="1:15" ht="12.75">
      <c r="A209" s="175"/>
      <c r="B209" s="177"/>
      <c r="C209" s="224" t="s">
        <v>300</v>
      </c>
      <c r="D209" s="225"/>
      <c r="E209" s="178">
        <v>0</v>
      </c>
      <c r="F209" s="179"/>
      <c r="G209" s="180"/>
      <c r="M209" s="176" t="s">
        <v>300</v>
      </c>
      <c r="O209" s="167"/>
    </row>
    <row r="210" spans="1:15" ht="12.75">
      <c r="A210" s="175"/>
      <c r="B210" s="177"/>
      <c r="C210" s="224" t="s">
        <v>301</v>
      </c>
      <c r="D210" s="225"/>
      <c r="E210" s="178">
        <v>2</v>
      </c>
      <c r="F210" s="179"/>
      <c r="G210" s="180"/>
      <c r="M210" s="176" t="s">
        <v>301</v>
      </c>
      <c r="O210" s="167"/>
    </row>
    <row r="211" spans="1:15" ht="12.75">
      <c r="A211" s="175"/>
      <c r="B211" s="177"/>
      <c r="C211" s="224" t="s">
        <v>302</v>
      </c>
      <c r="D211" s="225"/>
      <c r="E211" s="178">
        <v>1</v>
      </c>
      <c r="F211" s="179"/>
      <c r="G211" s="180"/>
      <c r="M211" s="176" t="s">
        <v>302</v>
      </c>
      <c r="O211" s="167"/>
    </row>
    <row r="212" spans="1:104" ht="12.75">
      <c r="A212" s="168">
        <v>49</v>
      </c>
      <c r="B212" s="169" t="s">
        <v>303</v>
      </c>
      <c r="C212" s="170" t="s">
        <v>304</v>
      </c>
      <c r="D212" s="171" t="s">
        <v>83</v>
      </c>
      <c r="E212" s="172">
        <v>9.18</v>
      </c>
      <c r="F212" s="172">
        <v>0</v>
      </c>
      <c r="G212" s="173">
        <f>E212*F212</f>
        <v>0</v>
      </c>
      <c r="O212" s="167">
        <v>2</v>
      </c>
      <c r="AA212" s="145">
        <v>1</v>
      </c>
      <c r="AB212" s="145">
        <v>1</v>
      </c>
      <c r="AC212" s="145">
        <v>1</v>
      </c>
      <c r="AZ212" s="145">
        <v>1</v>
      </c>
      <c r="BA212" s="145">
        <f>IF(AZ212=1,G212,0)</f>
        <v>0</v>
      </c>
      <c r="BB212" s="145">
        <f>IF(AZ212=2,G212,0)</f>
        <v>0</v>
      </c>
      <c r="BC212" s="145">
        <f>IF(AZ212=3,G212,0)</f>
        <v>0</v>
      </c>
      <c r="BD212" s="145">
        <f>IF(AZ212=4,G212,0)</f>
        <v>0</v>
      </c>
      <c r="BE212" s="145">
        <f>IF(AZ212=5,G212,0)</f>
        <v>0</v>
      </c>
      <c r="CA212" s="174">
        <v>1</v>
      </c>
      <c r="CB212" s="174">
        <v>1</v>
      </c>
      <c r="CZ212" s="145">
        <v>0</v>
      </c>
    </row>
    <row r="213" spans="1:15" ht="12.75">
      <c r="A213" s="175"/>
      <c r="B213" s="177"/>
      <c r="C213" s="224" t="s">
        <v>305</v>
      </c>
      <c r="D213" s="225"/>
      <c r="E213" s="178">
        <v>0</v>
      </c>
      <c r="F213" s="179"/>
      <c r="G213" s="180"/>
      <c r="M213" s="176" t="s">
        <v>305</v>
      </c>
      <c r="O213" s="167"/>
    </row>
    <row r="214" spans="1:15" ht="12.75">
      <c r="A214" s="175"/>
      <c r="B214" s="177"/>
      <c r="C214" s="224" t="s">
        <v>306</v>
      </c>
      <c r="D214" s="225"/>
      <c r="E214" s="178">
        <v>8.1</v>
      </c>
      <c r="F214" s="179"/>
      <c r="G214" s="180"/>
      <c r="M214" s="176" t="s">
        <v>306</v>
      </c>
      <c r="O214" s="167"/>
    </row>
    <row r="215" spans="1:15" ht="12.75">
      <c r="A215" s="175"/>
      <c r="B215" s="177"/>
      <c r="C215" s="224" t="s">
        <v>307</v>
      </c>
      <c r="D215" s="225"/>
      <c r="E215" s="178">
        <v>1.08</v>
      </c>
      <c r="F215" s="179"/>
      <c r="G215" s="180"/>
      <c r="M215" s="176" t="s">
        <v>307</v>
      </c>
      <c r="O215" s="167"/>
    </row>
    <row r="216" spans="1:104" ht="12.75">
      <c r="A216" s="168">
        <v>50</v>
      </c>
      <c r="B216" s="169" t="s">
        <v>308</v>
      </c>
      <c r="C216" s="170" t="s">
        <v>309</v>
      </c>
      <c r="D216" s="171" t="s">
        <v>83</v>
      </c>
      <c r="E216" s="172">
        <v>12.42</v>
      </c>
      <c r="F216" s="172">
        <v>0</v>
      </c>
      <c r="G216" s="173">
        <f>E216*F216</f>
        <v>0</v>
      </c>
      <c r="O216" s="167">
        <v>2</v>
      </c>
      <c r="AA216" s="145">
        <v>1</v>
      </c>
      <c r="AB216" s="145">
        <v>1</v>
      </c>
      <c r="AC216" s="145">
        <v>1</v>
      </c>
      <c r="AZ216" s="145">
        <v>1</v>
      </c>
      <c r="BA216" s="145">
        <f>IF(AZ216=1,G216,0)</f>
        <v>0</v>
      </c>
      <c r="BB216" s="145">
        <f>IF(AZ216=2,G216,0)</f>
        <v>0</v>
      </c>
      <c r="BC216" s="145">
        <f>IF(AZ216=3,G216,0)</f>
        <v>0</v>
      </c>
      <c r="BD216" s="145">
        <f>IF(AZ216=4,G216,0)</f>
        <v>0</v>
      </c>
      <c r="BE216" s="145">
        <f>IF(AZ216=5,G216,0)</f>
        <v>0</v>
      </c>
      <c r="CA216" s="174">
        <v>1</v>
      </c>
      <c r="CB216" s="174">
        <v>1</v>
      </c>
      <c r="CZ216" s="145">
        <v>0</v>
      </c>
    </row>
    <row r="217" spans="1:15" ht="12.75">
      <c r="A217" s="175"/>
      <c r="B217" s="177"/>
      <c r="C217" s="224" t="s">
        <v>305</v>
      </c>
      <c r="D217" s="225"/>
      <c r="E217" s="178">
        <v>0</v>
      </c>
      <c r="F217" s="179"/>
      <c r="G217" s="180"/>
      <c r="M217" s="176" t="s">
        <v>305</v>
      </c>
      <c r="O217" s="167"/>
    </row>
    <row r="218" spans="1:15" ht="12.75">
      <c r="A218" s="175"/>
      <c r="B218" s="177"/>
      <c r="C218" s="224" t="s">
        <v>310</v>
      </c>
      <c r="D218" s="225"/>
      <c r="E218" s="178">
        <v>11.34</v>
      </c>
      <c r="F218" s="179"/>
      <c r="G218" s="180"/>
      <c r="M218" s="176" t="s">
        <v>310</v>
      </c>
      <c r="O218" s="167"/>
    </row>
    <row r="219" spans="1:15" ht="12.75">
      <c r="A219" s="175"/>
      <c r="B219" s="177"/>
      <c r="C219" s="224" t="s">
        <v>311</v>
      </c>
      <c r="D219" s="225"/>
      <c r="E219" s="178">
        <v>1.08</v>
      </c>
      <c r="F219" s="179"/>
      <c r="G219" s="180"/>
      <c r="M219" s="176" t="s">
        <v>311</v>
      </c>
      <c r="O219" s="167"/>
    </row>
    <row r="220" spans="1:104" ht="12.75">
      <c r="A220" s="168">
        <v>51</v>
      </c>
      <c r="B220" s="169" t="s">
        <v>312</v>
      </c>
      <c r="C220" s="170" t="s">
        <v>313</v>
      </c>
      <c r="D220" s="171" t="s">
        <v>83</v>
      </c>
      <c r="E220" s="172">
        <v>22.68</v>
      </c>
      <c r="F220" s="172">
        <v>0</v>
      </c>
      <c r="G220" s="173">
        <f>E220*F220</f>
        <v>0</v>
      </c>
      <c r="O220" s="167">
        <v>2</v>
      </c>
      <c r="AA220" s="145">
        <v>1</v>
      </c>
      <c r="AB220" s="145">
        <v>1</v>
      </c>
      <c r="AC220" s="145">
        <v>1</v>
      </c>
      <c r="AZ220" s="145">
        <v>1</v>
      </c>
      <c r="BA220" s="145">
        <f>IF(AZ220=1,G220,0)</f>
        <v>0</v>
      </c>
      <c r="BB220" s="145">
        <f>IF(AZ220=2,G220,0)</f>
        <v>0</v>
      </c>
      <c r="BC220" s="145">
        <f>IF(AZ220=3,G220,0)</f>
        <v>0</v>
      </c>
      <c r="BD220" s="145">
        <f>IF(AZ220=4,G220,0)</f>
        <v>0</v>
      </c>
      <c r="BE220" s="145">
        <f>IF(AZ220=5,G220,0)</f>
        <v>0</v>
      </c>
      <c r="CA220" s="174">
        <v>1</v>
      </c>
      <c r="CB220" s="174">
        <v>1</v>
      </c>
      <c r="CZ220" s="145">
        <v>0</v>
      </c>
    </row>
    <row r="221" spans="1:15" ht="12.75">
      <c r="A221" s="175"/>
      <c r="B221" s="177"/>
      <c r="C221" s="224" t="s">
        <v>305</v>
      </c>
      <c r="D221" s="225"/>
      <c r="E221" s="178">
        <v>0</v>
      </c>
      <c r="F221" s="179"/>
      <c r="G221" s="180"/>
      <c r="M221" s="176" t="s">
        <v>305</v>
      </c>
      <c r="O221" s="167"/>
    </row>
    <row r="222" spans="1:15" ht="12.75">
      <c r="A222" s="175"/>
      <c r="B222" s="177"/>
      <c r="C222" s="224" t="s">
        <v>314</v>
      </c>
      <c r="D222" s="225"/>
      <c r="E222" s="178">
        <v>22.68</v>
      </c>
      <c r="F222" s="179"/>
      <c r="G222" s="180"/>
      <c r="M222" s="176" t="s">
        <v>314</v>
      </c>
      <c r="O222" s="167"/>
    </row>
    <row r="223" spans="1:104" ht="12.75">
      <c r="A223" s="168">
        <v>52</v>
      </c>
      <c r="B223" s="169" t="s">
        <v>315</v>
      </c>
      <c r="C223" s="170" t="s">
        <v>316</v>
      </c>
      <c r="D223" s="171" t="s">
        <v>83</v>
      </c>
      <c r="E223" s="172">
        <v>45.36</v>
      </c>
      <c r="F223" s="172">
        <v>0</v>
      </c>
      <c r="G223" s="173">
        <f>E223*F223</f>
        <v>0</v>
      </c>
      <c r="O223" s="167">
        <v>2</v>
      </c>
      <c r="AA223" s="145">
        <v>1</v>
      </c>
      <c r="AB223" s="145">
        <v>1</v>
      </c>
      <c r="AC223" s="145">
        <v>1</v>
      </c>
      <c r="AZ223" s="145">
        <v>1</v>
      </c>
      <c r="BA223" s="145">
        <f>IF(AZ223=1,G223,0)</f>
        <v>0</v>
      </c>
      <c r="BB223" s="145">
        <f>IF(AZ223=2,G223,0)</f>
        <v>0</v>
      </c>
      <c r="BC223" s="145">
        <f>IF(AZ223=3,G223,0)</f>
        <v>0</v>
      </c>
      <c r="BD223" s="145">
        <f>IF(AZ223=4,G223,0)</f>
        <v>0</v>
      </c>
      <c r="BE223" s="145">
        <f>IF(AZ223=5,G223,0)</f>
        <v>0</v>
      </c>
      <c r="CA223" s="174">
        <v>1</v>
      </c>
      <c r="CB223" s="174">
        <v>1</v>
      </c>
      <c r="CZ223" s="145">
        <v>0</v>
      </c>
    </row>
    <row r="224" spans="1:15" ht="12.75">
      <c r="A224" s="175"/>
      <c r="B224" s="177"/>
      <c r="C224" s="224" t="s">
        <v>305</v>
      </c>
      <c r="D224" s="225"/>
      <c r="E224" s="178">
        <v>0</v>
      </c>
      <c r="F224" s="179"/>
      <c r="G224" s="180"/>
      <c r="M224" s="176" t="s">
        <v>305</v>
      </c>
      <c r="O224" s="167"/>
    </row>
    <row r="225" spans="1:15" ht="12.75">
      <c r="A225" s="175"/>
      <c r="B225" s="177"/>
      <c r="C225" s="224" t="s">
        <v>317</v>
      </c>
      <c r="D225" s="225"/>
      <c r="E225" s="178">
        <v>45.36</v>
      </c>
      <c r="F225" s="179"/>
      <c r="G225" s="180"/>
      <c r="M225" s="176" t="s">
        <v>317</v>
      </c>
      <c r="O225" s="167"/>
    </row>
    <row r="226" spans="1:104" ht="12.75">
      <c r="A226" s="168">
        <v>53</v>
      </c>
      <c r="B226" s="169" t="s">
        <v>318</v>
      </c>
      <c r="C226" s="170" t="s">
        <v>319</v>
      </c>
      <c r="D226" s="171" t="s">
        <v>83</v>
      </c>
      <c r="E226" s="172">
        <v>4.4391</v>
      </c>
      <c r="F226" s="172">
        <v>0</v>
      </c>
      <c r="G226" s="173">
        <f>E226*F226</f>
        <v>0</v>
      </c>
      <c r="O226" s="167">
        <v>2</v>
      </c>
      <c r="AA226" s="145">
        <v>1</v>
      </c>
      <c r="AB226" s="145">
        <v>1</v>
      </c>
      <c r="AC226" s="145">
        <v>1</v>
      </c>
      <c r="AZ226" s="145">
        <v>1</v>
      </c>
      <c r="BA226" s="145">
        <f>IF(AZ226=1,G226,0)</f>
        <v>0</v>
      </c>
      <c r="BB226" s="145">
        <f>IF(AZ226=2,G226,0)</f>
        <v>0</v>
      </c>
      <c r="BC226" s="145">
        <f>IF(AZ226=3,G226,0)</f>
        <v>0</v>
      </c>
      <c r="BD226" s="145">
        <f>IF(AZ226=4,G226,0)</f>
        <v>0</v>
      </c>
      <c r="BE226" s="145">
        <f>IF(AZ226=5,G226,0)</f>
        <v>0</v>
      </c>
      <c r="CA226" s="174">
        <v>1</v>
      </c>
      <c r="CB226" s="174">
        <v>1</v>
      </c>
      <c r="CZ226" s="145">
        <v>0</v>
      </c>
    </row>
    <row r="227" spans="1:15" ht="12.75">
      <c r="A227" s="175"/>
      <c r="B227" s="177"/>
      <c r="C227" s="224" t="s">
        <v>320</v>
      </c>
      <c r="D227" s="225"/>
      <c r="E227" s="178">
        <v>0</v>
      </c>
      <c r="F227" s="179"/>
      <c r="G227" s="180"/>
      <c r="M227" s="176" t="s">
        <v>320</v>
      </c>
      <c r="O227" s="167"/>
    </row>
    <row r="228" spans="1:15" ht="12.75">
      <c r="A228" s="175"/>
      <c r="B228" s="177"/>
      <c r="C228" s="224" t="s">
        <v>321</v>
      </c>
      <c r="D228" s="225"/>
      <c r="E228" s="178">
        <v>3.1833</v>
      </c>
      <c r="F228" s="179"/>
      <c r="G228" s="180"/>
      <c r="M228" s="176" t="s">
        <v>321</v>
      </c>
      <c r="O228" s="167"/>
    </row>
    <row r="229" spans="1:15" ht="12.75">
      <c r="A229" s="175"/>
      <c r="B229" s="177"/>
      <c r="C229" s="224" t="s">
        <v>322</v>
      </c>
      <c r="D229" s="225"/>
      <c r="E229" s="178">
        <v>1.2558</v>
      </c>
      <c r="F229" s="179"/>
      <c r="G229" s="180"/>
      <c r="M229" s="176" t="s">
        <v>322</v>
      </c>
      <c r="O229" s="167"/>
    </row>
    <row r="230" spans="1:104" ht="12.75">
      <c r="A230" s="168">
        <v>54</v>
      </c>
      <c r="B230" s="169" t="s">
        <v>323</v>
      </c>
      <c r="C230" s="170" t="s">
        <v>324</v>
      </c>
      <c r="D230" s="171" t="s">
        <v>110</v>
      </c>
      <c r="E230" s="172">
        <v>75.6</v>
      </c>
      <c r="F230" s="172">
        <v>0</v>
      </c>
      <c r="G230" s="173">
        <f>E230*F230</f>
        <v>0</v>
      </c>
      <c r="O230" s="167">
        <v>2</v>
      </c>
      <c r="AA230" s="145">
        <v>1</v>
      </c>
      <c r="AB230" s="145">
        <v>1</v>
      </c>
      <c r="AC230" s="145">
        <v>1</v>
      </c>
      <c r="AZ230" s="145">
        <v>1</v>
      </c>
      <c r="BA230" s="145">
        <f>IF(AZ230=1,G230,0)</f>
        <v>0</v>
      </c>
      <c r="BB230" s="145">
        <f>IF(AZ230=2,G230,0)</f>
        <v>0</v>
      </c>
      <c r="BC230" s="145">
        <f>IF(AZ230=3,G230,0)</f>
        <v>0</v>
      </c>
      <c r="BD230" s="145">
        <f>IF(AZ230=4,G230,0)</f>
        <v>0</v>
      </c>
      <c r="BE230" s="145">
        <f>IF(AZ230=5,G230,0)</f>
        <v>0</v>
      </c>
      <c r="CA230" s="174">
        <v>1</v>
      </c>
      <c r="CB230" s="174">
        <v>1</v>
      </c>
      <c r="CZ230" s="145">
        <v>0</v>
      </c>
    </row>
    <row r="231" spans="1:15" ht="12.75">
      <c r="A231" s="175"/>
      <c r="B231" s="177"/>
      <c r="C231" s="224" t="s">
        <v>325</v>
      </c>
      <c r="D231" s="225"/>
      <c r="E231" s="178">
        <v>75.6</v>
      </c>
      <c r="F231" s="179"/>
      <c r="G231" s="180"/>
      <c r="M231" s="176" t="s">
        <v>325</v>
      </c>
      <c r="O231" s="167"/>
    </row>
    <row r="232" spans="1:104" ht="12.75">
      <c r="A232" s="168">
        <v>55</v>
      </c>
      <c r="B232" s="169" t="s">
        <v>326</v>
      </c>
      <c r="C232" s="170" t="s">
        <v>327</v>
      </c>
      <c r="D232" s="171" t="s">
        <v>83</v>
      </c>
      <c r="E232" s="172">
        <v>849.83</v>
      </c>
      <c r="F232" s="172">
        <v>0</v>
      </c>
      <c r="G232" s="173">
        <f>E232*F232</f>
        <v>0</v>
      </c>
      <c r="O232" s="167">
        <v>2</v>
      </c>
      <c r="AA232" s="145">
        <v>1</v>
      </c>
      <c r="AB232" s="145">
        <v>1</v>
      </c>
      <c r="AC232" s="145">
        <v>1</v>
      </c>
      <c r="AZ232" s="145">
        <v>1</v>
      </c>
      <c r="BA232" s="145">
        <f>IF(AZ232=1,G232,0)</f>
        <v>0</v>
      </c>
      <c r="BB232" s="145">
        <f>IF(AZ232=2,G232,0)</f>
        <v>0</v>
      </c>
      <c r="BC232" s="145">
        <f>IF(AZ232=3,G232,0)</f>
        <v>0</v>
      </c>
      <c r="BD232" s="145">
        <f>IF(AZ232=4,G232,0)</f>
        <v>0</v>
      </c>
      <c r="BE232" s="145">
        <f>IF(AZ232=5,G232,0)</f>
        <v>0</v>
      </c>
      <c r="CA232" s="174">
        <v>1</v>
      </c>
      <c r="CB232" s="174">
        <v>1</v>
      </c>
      <c r="CZ232" s="145">
        <v>0</v>
      </c>
    </row>
    <row r="233" spans="1:15" ht="12.75">
      <c r="A233" s="175"/>
      <c r="B233" s="177"/>
      <c r="C233" s="224" t="s">
        <v>328</v>
      </c>
      <c r="D233" s="225"/>
      <c r="E233" s="178">
        <v>0</v>
      </c>
      <c r="F233" s="179"/>
      <c r="G233" s="180"/>
      <c r="M233" s="176" t="s">
        <v>328</v>
      </c>
      <c r="O233" s="167"/>
    </row>
    <row r="234" spans="1:15" ht="12.75">
      <c r="A234" s="175"/>
      <c r="B234" s="177"/>
      <c r="C234" s="224" t="s">
        <v>147</v>
      </c>
      <c r="D234" s="225"/>
      <c r="E234" s="178">
        <v>199.84</v>
      </c>
      <c r="F234" s="179"/>
      <c r="G234" s="180"/>
      <c r="M234" s="176" t="s">
        <v>147</v>
      </c>
      <c r="O234" s="167"/>
    </row>
    <row r="235" spans="1:15" ht="12.75">
      <c r="A235" s="175"/>
      <c r="B235" s="177"/>
      <c r="C235" s="224" t="s">
        <v>155</v>
      </c>
      <c r="D235" s="225"/>
      <c r="E235" s="178">
        <v>649.99</v>
      </c>
      <c r="F235" s="179"/>
      <c r="G235" s="180"/>
      <c r="M235" s="176" t="s">
        <v>155</v>
      </c>
      <c r="O235" s="167"/>
    </row>
    <row r="236" spans="1:104" ht="12.75">
      <c r="A236" s="168">
        <v>56</v>
      </c>
      <c r="B236" s="169" t="s">
        <v>329</v>
      </c>
      <c r="C236" s="170" t="s">
        <v>330</v>
      </c>
      <c r="D236" s="171" t="s">
        <v>279</v>
      </c>
      <c r="E236" s="172">
        <v>100</v>
      </c>
      <c r="F236" s="172">
        <v>0</v>
      </c>
      <c r="G236" s="173">
        <f>E236*F236</f>
        <v>0</v>
      </c>
      <c r="O236" s="167">
        <v>2</v>
      </c>
      <c r="AA236" s="145">
        <v>1</v>
      </c>
      <c r="AB236" s="145">
        <v>1</v>
      </c>
      <c r="AC236" s="145">
        <v>1</v>
      </c>
      <c r="AZ236" s="145">
        <v>1</v>
      </c>
      <c r="BA236" s="145">
        <f>IF(AZ236=1,G236,0)</f>
        <v>0</v>
      </c>
      <c r="BB236" s="145">
        <f>IF(AZ236=2,G236,0)</f>
        <v>0</v>
      </c>
      <c r="BC236" s="145">
        <f>IF(AZ236=3,G236,0)</f>
        <v>0</v>
      </c>
      <c r="BD236" s="145">
        <f>IF(AZ236=4,G236,0)</f>
        <v>0</v>
      </c>
      <c r="BE236" s="145">
        <f>IF(AZ236=5,G236,0)</f>
        <v>0</v>
      </c>
      <c r="CA236" s="174">
        <v>1</v>
      </c>
      <c r="CB236" s="174">
        <v>1</v>
      </c>
      <c r="CZ236" s="145">
        <v>0</v>
      </c>
    </row>
    <row r="237" spans="1:15" ht="12.75">
      <c r="A237" s="175"/>
      <c r="B237" s="177"/>
      <c r="C237" s="224" t="s">
        <v>84</v>
      </c>
      <c r="D237" s="225"/>
      <c r="E237" s="178">
        <v>0</v>
      </c>
      <c r="F237" s="179"/>
      <c r="G237" s="180"/>
      <c r="M237" s="176" t="s">
        <v>84</v>
      </c>
      <c r="O237" s="167"/>
    </row>
    <row r="238" spans="1:15" ht="12.75">
      <c r="A238" s="175"/>
      <c r="B238" s="177"/>
      <c r="C238" s="224" t="s">
        <v>85</v>
      </c>
      <c r="D238" s="225"/>
      <c r="E238" s="178">
        <v>0</v>
      </c>
      <c r="F238" s="179"/>
      <c r="G238" s="180"/>
      <c r="M238" s="176" t="s">
        <v>85</v>
      </c>
      <c r="O238" s="167"/>
    </row>
    <row r="239" spans="1:15" ht="22.5">
      <c r="A239" s="175"/>
      <c r="B239" s="177"/>
      <c r="C239" s="224" t="s">
        <v>331</v>
      </c>
      <c r="D239" s="225"/>
      <c r="E239" s="178">
        <v>0</v>
      </c>
      <c r="F239" s="179"/>
      <c r="G239" s="180"/>
      <c r="M239" s="176" t="s">
        <v>331</v>
      </c>
      <c r="O239" s="167"/>
    </row>
    <row r="240" spans="1:15" ht="12.75">
      <c r="A240" s="175"/>
      <c r="B240" s="177"/>
      <c r="C240" s="224" t="s">
        <v>332</v>
      </c>
      <c r="D240" s="225"/>
      <c r="E240" s="178">
        <v>50</v>
      </c>
      <c r="F240" s="179"/>
      <c r="G240" s="180"/>
      <c r="M240" s="176" t="s">
        <v>332</v>
      </c>
      <c r="O240" s="167"/>
    </row>
    <row r="241" spans="1:15" ht="22.5">
      <c r="A241" s="175"/>
      <c r="B241" s="177"/>
      <c r="C241" s="224" t="s">
        <v>333</v>
      </c>
      <c r="D241" s="225"/>
      <c r="E241" s="178">
        <v>0</v>
      </c>
      <c r="F241" s="179"/>
      <c r="G241" s="180"/>
      <c r="M241" s="176" t="s">
        <v>333</v>
      </c>
      <c r="O241" s="167"/>
    </row>
    <row r="242" spans="1:15" ht="12.75">
      <c r="A242" s="175"/>
      <c r="B242" s="177"/>
      <c r="C242" s="224" t="s">
        <v>334</v>
      </c>
      <c r="D242" s="225"/>
      <c r="E242" s="178">
        <v>50</v>
      </c>
      <c r="F242" s="179"/>
      <c r="G242" s="180"/>
      <c r="M242" s="176" t="s">
        <v>334</v>
      </c>
      <c r="O242" s="167"/>
    </row>
    <row r="243" spans="1:57" ht="12.75">
      <c r="A243" s="181"/>
      <c r="B243" s="182" t="s">
        <v>76</v>
      </c>
      <c r="C243" s="183" t="str">
        <f>CONCATENATE(B193," ",C193)</f>
        <v>96 Bourání konstrukcí</v>
      </c>
      <c r="D243" s="184"/>
      <c r="E243" s="185"/>
      <c r="F243" s="186"/>
      <c r="G243" s="187">
        <f>SUM(G193:G242)</f>
        <v>0</v>
      </c>
      <c r="O243" s="167">
        <v>4</v>
      </c>
      <c r="BA243" s="188">
        <f>SUM(BA193:BA242)</f>
        <v>0</v>
      </c>
      <c r="BB243" s="188">
        <f>SUM(BB193:BB242)</f>
        <v>0</v>
      </c>
      <c r="BC243" s="188">
        <f>SUM(BC193:BC242)</f>
        <v>0</v>
      </c>
      <c r="BD243" s="188">
        <f>SUM(BD193:BD242)</f>
        <v>0</v>
      </c>
      <c r="BE243" s="188">
        <f>SUM(BE193:BE242)</f>
        <v>0</v>
      </c>
    </row>
    <row r="244" spans="1:15" ht="12.75">
      <c r="A244" s="160" t="s">
        <v>72</v>
      </c>
      <c r="B244" s="161" t="s">
        <v>335</v>
      </c>
      <c r="C244" s="162" t="s">
        <v>336</v>
      </c>
      <c r="D244" s="163"/>
      <c r="E244" s="164"/>
      <c r="F244" s="164"/>
      <c r="G244" s="165"/>
      <c r="H244" s="166"/>
      <c r="I244" s="166"/>
      <c r="O244" s="167">
        <v>1</v>
      </c>
    </row>
    <row r="245" spans="1:104" ht="12.75">
      <c r="A245" s="168">
        <v>57</v>
      </c>
      <c r="B245" s="169" t="s">
        <v>337</v>
      </c>
      <c r="C245" s="170" t="s">
        <v>338</v>
      </c>
      <c r="D245" s="171" t="s">
        <v>339</v>
      </c>
      <c r="E245" s="172">
        <v>93.9201</v>
      </c>
      <c r="F245" s="172">
        <v>0</v>
      </c>
      <c r="G245" s="173">
        <f>E245*F245</f>
        <v>0</v>
      </c>
      <c r="O245" s="167">
        <v>2</v>
      </c>
      <c r="AA245" s="145">
        <v>1</v>
      </c>
      <c r="AB245" s="145">
        <v>1</v>
      </c>
      <c r="AC245" s="145">
        <v>1</v>
      </c>
      <c r="AZ245" s="145">
        <v>1</v>
      </c>
      <c r="BA245" s="145">
        <f>IF(AZ245=1,G245,0)</f>
        <v>0</v>
      </c>
      <c r="BB245" s="145">
        <f>IF(AZ245=2,G245,0)</f>
        <v>0</v>
      </c>
      <c r="BC245" s="145">
        <f>IF(AZ245=3,G245,0)</f>
        <v>0</v>
      </c>
      <c r="BD245" s="145">
        <f>IF(AZ245=4,G245,0)</f>
        <v>0</v>
      </c>
      <c r="BE245" s="145">
        <f>IF(AZ245=5,G245,0)</f>
        <v>0</v>
      </c>
      <c r="CA245" s="174">
        <v>1</v>
      </c>
      <c r="CB245" s="174">
        <v>1</v>
      </c>
      <c r="CZ245" s="145">
        <v>0</v>
      </c>
    </row>
    <row r="246" spans="1:57" ht="12.75">
      <c r="A246" s="181"/>
      <c r="B246" s="182" t="s">
        <v>76</v>
      </c>
      <c r="C246" s="183" t="str">
        <f>CONCATENATE(B244," ",C244)</f>
        <v>99 Staveništní přesun hmot</v>
      </c>
      <c r="D246" s="184"/>
      <c r="E246" s="185"/>
      <c r="F246" s="186"/>
      <c r="G246" s="187">
        <f>SUM(G244:G245)</f>
        <v>0</v>
      </c>
      <c r="O246" s="167">
        <v>4</v>
      </c>
      <c r="BA246" s="188">
        <f>SUM(BA244:BA245)</f>
        <v>0</v>
      </c>
      <c r="BB246" s="188">
        <f>SUM(BB244:BB245)</f>
        <v>0</v>
      </c>
      <c r="BC246" s="188">
        <f>SUM(BC244:BC245)</f>
        <v>0</v>
      </c>
      <c r="BD246" s="188">
        <f>SUM(BD244:BD245)</f>
        <v>0</v>
      </c>
      <c r="BE246" s="188">
        <f>SUM(BE244:BE245)</f>
        <v>0</v>
      </c>
    </row>
    <row r="247" spans="1:15" ht="12.75">
      <c r="A247" s="160" t="s">
        <v>72</v>
      </c>
      <c r="B247" s="161" t="s">
        <v>340</v>
      </c>
      <c r="C247" s="162" t="s">
        <v>341</v>
      </c>
      <c r="D247" s="163"/>
      <c r="E247" s="164"/>
      <c r="F247" s="164"/>
      <c r="G247" s="165"/>
      <c r="H247" s="166"/>
      <c r="I247" s="166"/>
      <c r="O247" s="167">
        <v>1</v>
      </c>
    </row>
    <row r="248" spans="1:104" ht="12.75">
      <c r="A248" s="168">
        <v>58</v>
      </c>
      <c r="B248" s="169" t="s">
        <v>342</v>
      </c>
      <c r="C248" s="170" t="s">
        <v>343</v>
      </c>
      <c r="D248" s="171" t="s">
        <v>101</v>
      </c>
      <c r="E248" s="172">
        <v>20</v>
      </c>
      <c r="F248" s="172">
        <v>0</v>
      </c>
      <c r="G248" s="173">
        <f>E248*F248</f>
        <v>0</v>
      </c>
      <c r="O248" s="167">
        <v>2</v>
      </c>
      <c r="AA248" s="145">
        <v>1</v>
      </c>
      <c r="AB248" s="145">
        <v>7</v>
      </c>
      <c r="AC248" s="145">
        <v>7</v>
      </c>
      <c r="AZ248" s="145">
        <v>2</v>
      </c>
      <c r="BA248" s="145">
        <f>IF(AZ248=1,G248,0)</f>
        <v>0</v>
      </c>
      <c r="BB248" s="145">
        <f>IF(AZ248=2,G248,0)</f>
        <v>0</v>
      </c>
      <c r="BC248" s="145">
        <f>IF(AZ248=3,G248,0)</f>
        <v>0</v>
      </c>
      <c r="BD248" s="145">
        <f>IF(AZ248=4,G248,0)</f>
        <v>0</v>
      </c>
      <c r="BE248" s="145">
        <f>IF(AZ248=5,G248,0)</f>
        <v>0</v>
      </c>
      <c r="CA248" s="174">
        <v>1</v>
      </c>
      <c r="CB248" s="174">
        <v>7</v>
      </c>
      <c r="CZ248" s="145">
        <v>0</v>
      </c>
    </row>
    <row r="249" spans="1:15" ht="12.75">
      <c r="A249" s="175"/>
      <c r="B249" s="177"/>
      <c r="C249" s="224" t="s">
        <v>102</v>
      </c>
      <c r="D249" s="225"/>
      <c r="E249" s="178">
        <v>0</v>
      </c>
      <c r="F249" s="179"/>
      <c r="G249" s="180"/>
      <c r="M249" s="176" t="s">
        <v>102</v>
      </c>
      <c r="O249" s="167"/>
    </row>
    <row r="250" spans="1:15" ht="22.5">
      <c r="A250" s="175"/>
      <c r="B250" s="177"/>
      <c r="C250" s="224" t="s">
        <v>344</v>
      </c>
      <c r="D250" s="225"/>
      <c r="E250" s="178">
        <v>20</v>
      </c>
      <c r="F250" s="179"/>
      <c r="G250" s="180"/>
      <c r="M250" s="176" t="s">
        <v>344</v>
      </c>
      <c r="O250" s="167"/>
    </row>
    <row r="251" spans="1:104" ht="22.5">
      <c r="A251" s="168">
        <v>59</v>
      </c>
      <c r="B251" s="169" t="s">
        <v>345</v>
      </c>
      <c r="C251" s="170" t="s">
        <v>346</v>
      </c>
      <c r="D251" s="171" t="s">
        <v>83</v>
      </c>
      <c r="E251" s="172">
        <v>1059.255</v>
      </c>
      <c r="F251" s="172">
        <v>0</v>
      </c>
      <c r="G251" s="173">
        <f>E251*F251</f>
        <v>0</v>
      </c>
      <c r="O251" s="167">
        <v>2</v>
      </c>
      <c r="AA251" s="145">
        <v>1</v>
      </c>
      <c r="AB251" s="145">
        <v>7</v>
      </c>
      <c r="AC251" s="145">
        <v>7</v>
      </c>
      <c r="AZ251" s="145">
        <v>2</v>
      </c>
      <c r="BA251" s="145">
        <f>IF(AZ251=1,G251,0)</f>
        <v>0</v>
      </c>
      <c r="BB251" s="145">
        <f>IF(AZ251=2,G251,0)</f>
        <v>0</v>
      </c>
      <c r="BC251" s="145">
        <f>IF(AZ251=3,G251,0)</f>
        <v>0</v>
      </c>
      <c r="BD251" s="145">
        <f>IF(AZ251=4,G251,0)</f>
        <v>0</v>
      </c>
      <c r="BE251" s="145">
        <f>IF(AZ251=5,G251,0)</f>
        <v>0</v>
      </c>
      <c r="CA251" s="174">
        <v>1</v>
      </c>
      <c r="CB251" s="174">
        <v>7</v>
      </c>
      <c r="CZ251" s="145">
        <v>0</v>
      </c>
    </row>
    <row r="252" spans="1:15" ht="22.5">
      <c r="A252" s="175"/>
      <c r="B252" s="177"/>
      <c r="C252" s="224" t="s">
        <v>347</v>
      </c>
      <c r="D252" s="225"/>
      <c r="E252" s="178">
        <v>0</v>
      </c>
      <c r="F252" s="179"/>
      <c r="G252" s="180"/>
      <c r="M252" s="176" t="s">
        <v>347</v>
      </c>
      <c r="O252" s="167"/>
    </row>
    <row r="253" spans="1:15" ht="22.5">
      <c r="A253" s="175"/>
      <c r="B253" s="177"/>
      <c r="C253" s="224" t="s">
        <v>348</v>
      </c>
      <c r="D253" s="225"/>
      <c r="E253" s="178">
        <v>0</v>
      </c>
      <c r="F253" s="179"/>
      <c r="G253" s="180"/>
      <c r="M253" s="176" t="s">
        <v>348</v>
      </c>
      <c r="O253" s="167"/>
    </row>
    <row r="254" spans="1:15" ht="12.75">
      <c r="A254" s="175"/>
      <c r="B254" s="177"/>
      <c r="C254" s="224" t="s">
        <v>349</v>
      </c>
      <c r="D254" s="225"/>
      <c r="E254" s="178">
        <v>934.26</v>
      </c>
      <c r="F254" s="179"/>
      <c r="G254" s="180"/>
      <c r="M254" s="176" t="s">
        <v>349</v>
      </c>
      <c r="O254" s="167"/>
    </row>
    <row r="255" spans="1:15" ht="12.75">
      <c r="A255" s="175"/>
      <c r="B255" s="177"/>
      <c r="C255" s="224" t="s">
        <v>102</v>
      </c>
      <c r="D255" s="225"/>
      <c r="E255" s="178">
        <v>0</v>
      </c>
      <c r="F255" s="179"/>
      <c r="G255" s="180"/>
      <c r="M255" s="176" t="s">
        <v>102</v>
      </c>
      <c r="O255" s="167"/>
    </row>
    <row r="256" spans="1:15" ht="12.75">
      <c r="A256" s="175"/>
      <c r="B256" s="177"/>
      <c r="C256" s="224" t="s">
        <v>103</v>
      </c>
      <c r="D256" s="225"/>
      <c r="E256" s="178">
        <v>0</v>
      </c>
      <c r="F256" s="179"/>
      <c r="G256" s="180"/>
      <c r="M256" s="176" t="s">
        <v>103</v>
      </c>
      <c r="O256" s="167"/>
    </row>
    <row r="257" spans="1:15" ht="12.75">
      <c r="A257" s="175"/>
      <c r="B257" s="177"/>
      <c r="C257" s="224" t="s">
        <v>350</v>
      </c>
      <c r="D257" s="225"/>
      <c r="E257" s="178">
        <v>0</v>
      </c>
      <c r="F257" s="179"/>
      <c r="G257" s="180"/>
      <c r="M257" s="176" t="s">
        <v>350</v>
      </c>
      <c r="O257" s="167"/>
    </row>
    <row r="258" spans="1:15" ht="12.75">
      <c r="A258" s="175"/>
      <c r="B258" s="177"/>
      <c r="C258" s="224" t="s">
        <v>351</v>
      </c>
      <c r="D258" s="225"/>
      <c r="E258" s="178">
        <v>32.6</v>
      </c>
      <c r="F258" s="179"/>
      <c r="G258" s="180"/>
      <c r="M258" s="176" t="s">
        <v>351</v>
      </c>
      <c r="O258" s="167"/>
    </row>
    <row r="259" spans="1:15" ht="12.75">
      <c r="A259" s="175"/>
      <c r="B259" s="177"/>
      <c r="C259" s="224" t="s">
        <v>352</v>
      </c>
      <c r="D259" s="225"/>
      <c r="E259" s="178">
        <v>92.08</v>
      </c>
      <c r="F259" s="179"/>
      <c r="G259" s="180"/>
      <c r="M259" s="176" t="s">
        <v>352</v>
      </c>
      <c r="O259" s="167"/>
    </row>
    <row r="260" spans="1:15" ht="12.75">
      <c r="A260" s="175"/>
      <c r="B260" s="177"/>
      <c r="C260" s="224" t="s">
        <v>353</v>
      </c>
      <c r="D260" s="225"/>
      <c r="E260" s="178">
        <v>0.315</v>
      </c>
      <c r="F260" s="179"/>
      <c r="G260" s="180"/>
      <c r="M260" s="176" t="s">
        <v>353</v>
      </c>
      <c r="O260" s="167"/>
    </row>
    <row r="261" spans="1:104" ht="12.75">
      <c r="A261" s="168">
        <v>60</v>
      </c>
      <c r="B261" s="169" t="s">
        <v>354</v>
      </c>
      <c r="C261" s="170" t="s">
        <v>355</v>
      </c>
      <c r="D261" s="171" t="s">
        <v>110</v>
      </c>
      <c r="E261" s="172">
        <v>150</v>
      </c>
      <c r="F261" s="172">
        <v>0</v>
      </c>
      <c r="G261" s="173">
        <f>E261*F261</f>
        <v>0</v>
      </c>
      <c r="O261" s="167">
        <v>2</v>
      </c>
      <c r="AA261" s="145">
        <v>1</v>
      </c>
      <c r="AB261" s="145">
        <v>7</v>
      </c>
      <c r="AC261" s="145">
        <v>7</v>
      </c>
      <c r="AZ261" s="145">
        <v>2</v>
      </c>
      <c r="BA261" s="145">
        <f>IF(AZ261=1,G261,0)</f>
        <v>0</v>
      </c>
      <c r="BB261" s="145">
        <f>IF(AZ261=2,G261,0)</f>
        <v>0</v>
      </c>
      <c r="BC261" s="145">
        <f>IF(AZ261=3,G261,0)</f>
        <v>0</v>
      </c>
      <c r="BD261" s="145">
        <f>IF(AZ261=4,G261,0)</f>
        <v>0</v>
      </c>
      <c r="BE261" s="145">
        <f>IF(AZ261=5,G261,0)</f>
        <v>0</v>
      </c>
      <c r="CA261" s="174">
        <v>1</v>
      </c>
      <c r="CB261" s="174">
        <v>7</v>
      </c>
      <c r="CZ261" s="145">
        <v>0</v>
      </c>
    </row>
    <row r="262" spans="1:15" ht="12.75">
      <c r="A262" s="175"/>
      <c r="B262" s="177"/>
      <c r="C262" s="224" t="s">
        <v>150</v>
      </c>
      <c r="D262" s="225"/>
      <c r="E262" s="178">
        <v>0</v>
      </c>
      <c r="F262" s="179"/>
      <c r="G262" s="180"/>
      <c r="M262" s="176" t="s">
        <v>150</v>
      </c>
      <c r="O262" s="167"/>
    </row>
    <row r="263" spans="1:15" ht="12.75">
      <c r="A263" s="175"/>
      <c r="B263" s="177"/>
      <c r="C263" s="224" t="s">
        <v>356</v>
      </c>
      <c r="D263" s="225"/>
      <c r="E263" s="178">
        <v>150</v>
      </c>
      <c r="F263" s="179"/>
      <c r="G263" s="180"/>
      <c r="M263" s="176" t="s">
        <v>356</v>
      </c>
      <c r="O263" s="167"/>
    </row>
    <row r="264" spans="1:104" ht="12.75">
      <c r="A264" s="168">
        <v>61</v>
      </c>
      <c r="B264" s="169" t="s">
        <v>357</v>
      </c>
      <c r="C264" s="170" t="s">
        <v>358</v>
      </c>
      <c r="D264" s="171" t="s">
        <v>110</v>
      </c>
      <c r="E264" s="172">
        <v>149.5</v>
      </c>
      <c r="F264" s="172">
        <v>0</v>
      </c>
      <c r="G264" s="173">
        <f>E264*F264</f>
        <v>0</v>
      </c>
      <c r="O264" s="167">
        <v>2</v>
      </c>
      <c r="AA264" s="145">
        <v>1</v>
      </c>
      <c r="AB264" s="145">
        <v>7</v>
      </c>
      <c r="AC264" s="145">
        <v>7</v>
      </c>
      <c r="AZ264" s="145">
        <v>2</v>
      </c>
      <c r="BA264" s="145">
        <f>IF(AZ264=1,G264,0)</f>
        <v>0</v>
      </c>
      <c r="BB264" s="145">
        <f>IF(AZ264=2,G264,0)</f>
        <v>0</v>
      </c>
      <c r="BC264" s="145">
        <f>IF(AZ264=3,G264,0)</f>
        <v>0</v>
      </c>
      <c r="BD264" s="145">
        <f>IF(AZ264=4,G264,0)</f>
        <v>0</v>
      </c>
      <c r="BE264" s="145">
        <f>IF(AZ264=5,G264,0)</f>
        <v>0</v>
      </c>
      <c r="CA264" s="174">
        <v>1</v>
      </c>
      <c r="CB264" s="174">
        <v>7</v>
      </c>
      <c r="CZ264" s="145">
        <v>0</v>
      </c>
    </row>
    <row r="265" spans="1:15" ht="12.75">
      <c r="A265" s="175"/>
      <c r="B265" s="177"/>
      <c r="C265" s="224" t="s">
        <v>150</v>
      </c>
      <c r="D265" s="225"/>
      <c r="E265" s="178">
        <v>0</v>
      </c>
      <c r="F265" s="179"/>
      <c r="G265" s="180"/>
      <c r="M265" s="176" t="s">
        <v>150</v>
      </c>
      <c r="O265" s="167"/>
    </row>
    <row r="266" spans="1:15" ht="12.75">
      <c r="A266" s="175"/>
      <c r="B266" s="177"/>
      <c r="C266" s="224" t="s">
        <v>359</v>
      </c>
      <c r="D266" s="225"/>
      <c r="E266" s="178">
        <v>149.5</v>
      </c>
      <c r="F266" s="179"/>
      <c r="G266" s="180"/>
      <c r="M266" s="176" t="s">
        <v>359</v>
      </c>
      <c r="O266" s="167"/>
    </row>
    <row r="267" spans="1:104" ht="22.5">
      <c r="A267" s="168">
        <v>62</v>
      </c>
      <c r="B267" s="169" t="s">
        <v>360</v>
      </c>
      <c r="C267" s="170" t="s">
        <v>361</v>
      </c>
      <c r="D267" s="171" t="s">
        <v>83</v>
      </c>
      <c r="E267" s="172">
        <v>1071.285</v>
      </c>
      <c r="F267" s="172">
        <v>0</v>
      </c>
      <c r="G267" s="173">
        <f>E267*F267</f>
        <v>0</v>
      </c>
      <c r="O267" s="167">
        <v>2</v>
      </c>
      <c r="AA267" s="145">
        <v>1</v>
      </c>
      <c r="AB267" s="145">
        <v>7</v>
      </c>
      <c r="AC267" s="145">
        <v>7</v>
      </c>
      <c r="AZ267" s="145">
        <v>2</v>
      </c>
      <c r="BA267" s="145">
        <f>IF(AZ267=1,G267,0)</f>
        <v>0</v>
      </c>
      <c r="BB267" s="145">
        <f>IF(AZ267=2,G267,0)</f>
        <v>0</v>
      </c>
      <c r="BC267" s="145">
        <f>IF(AZ267=3,G267,0)</f>
        <v>0</v>
      </c>
      <c r="BD267" s="145">
        <f>IF(AZ267=4,G267,0)</f>
        <v>0</v>
      </c>
      <c r="BE267" s="145">
        <f>IF(AZ267=5,G267,0)</f>
        <v>0</v>
      </c>
      <c r="CA267" s="174">
        <v>1</v>
      </c>
      <c r="CB267" s="174">
        <v>7</v>
      </c>
      <c r="CZ267" s="145">
        <v>0</v>
      </c>
    </row>
    <row r="268" spans="1:15" ht="12.75">
      <c r="A268" s="175"/>
      <c r="B268" s="177"/>
      <c r="C268" s="224" t="s">
        <v>362</v>
      </c>
      <c r="D268" s="225"/>
      <c r="E268" s="178">
        <v>0</v>
      </c>
      <c r="F268" s="179"/>
      <c r="G268" s="180"/>
      <c r="M268" s="176" t="s">
        <v>362</v>
      </c>
      <c r="O268" s="167"/>
    </row>
    <row r="269" spans="1:15" ht="12.75">
      <c r="A269" s="175"/>
      <c r="B269" s="177"/>
      <c r="C269" s="224" t="s">
        <v>349</v>
      </c>
      <c r="D269" s="225"/>
      <c r="E269" s="178">
        <v>934.26</v>
      </c>
      <c r="F269" s="179"/>
      <c r="G269" s="180"/>
      <c r="M269" s="176" t="s">
        <v>349</v>
      </c>
      <c r="O269" s="167"/>
    </row>
    <row r="270" spans="1:15" ht="12.75">
      <c r="A270" s="175"/>
      <c r="B270" s="177"/>
      <c r="C270" s="224" t="s">
        <v>102</v>
      </c>
      <c r="D270" s="225"/>
      <c r="E270" s="178">
        <v>0</v>
      </c>
      <c r="F270" s="179"/>
      <c r="G270" s="180"/>
      <c r="M270" s="176" t="s">
        <v>102</v>
      </c>
      <c r="O270" s="167"/>
    </row>
    <row r="271" spans="1:15" ht="12.75">
      <c r="A271" s="175"/>
      <c r="B271" s="177"/>
      <c r="C271" s="224" t="s">
        <v>103</v>
      </c>
      <c r="D271" s="225"/>
      <c r="E271" s="178">
        <v>0</v>
      </c>
      <c r="F271" s="179"/>
      <c r="G271" s="180"/>
      <c r="M271" s="176" t="s">
        <v>103</v>
      </c>
      <c r="O271" s="167"/>
    </row>
    <row r="272" spans="1:15" ht="12.75">
      <c r="A272" s="175"/>
      <c r="B272" s="177"/>
      <c r="C272" s="224" t="s">
        <v>350</v>
      </c>
      <c r="D272" s="225"/>
      <c r="E272" s="178">
        <v>0</v>
      </c>
      <c r="F272" s="179"/>
      <c r="G272" s="180"/>
      <c r="M272" s="176" t="s">
        <v>350</v>
      </c>
      <c r="O272" s="167"/>
    </row>
    <row r="273" spans="1:15" ht="12.75">
      <c r="A273" s="175"/>
      <c r="B273" s="177"/>
      <c r="C273" s="224" t="s">
        <v>351</v>
      </c>
      <c r="D273" s="225"/>
      <c r="E273" s="178">
        <v>32.6</v>
      </c>
      <c r="F273" s="179"/>
      <c r="G273" s="180"/>
      <c r="M273" s="176" t="s">
        <v>351</v>
      </c>
      <c r="O273" s="167"/>
    </row>
    <row r="274" spans="1:15" ht="12.75">
      <c r="A274" s="175"/>
      <c r="B274" s="177"/>
      <c r="C274" s="224" t="s">
        <v>352</v>
      </c>
      <c r="D274" s="225"/>
      <c r="E274" s="178">
        <v>92.08</v>
      </c>
      <c r="F274" s="179"/>
      <c r="G274" s="180"/>
      <c r="M274" s="176" t="s">
        <v>352</v>
      </c>
      <c r="O274" s="167"/>
    </row>
    <row r="275" spans="1:15" ht="12.75">
      <c r="A275" s="175"/>
      <c r="B275" s="177"/>
      <c r="C275" s="224" t="s">
        <v>353</v>
      </c>
      <c r="D275" s="225"/>
      <c r="E275" s="178">
        <v>0.315</v>
      </c>
      <c r="F275" s="179"/>
      <c r="G275" s="180"/>
      <c r="M275" s="176" t="s">
        <v>353</v>
      </c>
      <c r="O275" s="167"/>
    </row>
    <row r="276" spans="1:15" ht="12.75">
      <c r="A276" s="175"/>
      <c r="B276" s="177"/>
      <c r="C276" s="224" t="s">
        <v>363</v>
      </c>
      <c r="D276" s="225"/>
      <c r="E276" s="178">
        <v>0</v>
      </c>
      <c r="F276" s="179"/>
      <c r="G276" s="180"/>
      <c r="M276" s="176" t="s">
        <v>363</v>
      </c>
      <c r="O276" s="167"/>
    </row>
    <row r="277" spans="1:15" ht="12.75">
      <c r="A277" s="175"/>
      <c r="B277" s="177"/>
      <c r="C277" s="224" t="s">
        <v>364</v>
      </c>
      <c r="D277" s="225"/>
      <c r="E277" s="178">
        <v>12.03</v>
      </c>
      <c r="F277" s="179"/>
      <c r="G277" s="180"/>
      <c r="M277" s="176" t="s">
        <v>364</v>
      </c>
      <c r="O277" s="167"/>
    </row>
    <row r="278" spans="1:104" ht="22.5">
      <c r="A278" s="168">
        <v>63</v>
      </c>
      <c r="B278" s="169" t="s">
        <v>365</v>
      </c>
      <c r="C278" s="170" t="s">
        <v>366</v>
      </c>
      <c r="D278" s="171" t="s">
        <v>83</v>
      </c>
      <c r="E278" s="172">
        <v>12.03</v>
      </c>
      <c r="F278" s="172">
        <v>0</v>
      </c>
      <c r="G278" s="173">
        <f>E278*F278</f>
        <v>0</v>
      </c>
      <c r="O278" s="167">
        <v>2</v>
      </c>
      <c r="AA278" s="145">
        <v>1</v>
      </c>
      <c r="AB278" s="145">
        <v>7</v>
      </c>
      <c r="AC278" s="145">
        <v>7</v>
      </c>
      <c r="AZ278" s="145">
        <v>2</v>
      </c>
      <c r="BA278" s="145">
        <f>IF(AZ278=1,G278,0)</f>
        <v>0</v>
      </c>
      <c r="BB278" s="145">
        <f>IF(AZ278=2,G278,0)</f>
        <v>0</v>
      </c>
      <c r="BC278" s="145">
        <f>IF(AZ278=3,G278,0)</f>
        <v>0</v>
      </c>
      <c r="BD278" s="145">
        <f>IF(AZ278=4,G278,0)</f>
        <v>0</v>
      </c>
      <c r="BE278" s="145">
        <f>IF(AZ278=5,G278,0)</f>
        <v>0</v>
      </c>
      <c r="CA278" s="174">
        <v>1</v>
      </c>
      <c r="CB278" s="174">
        <v>7</v>
      </c>
      <c r="CZ278" s="145">
        <v>0</v>
      </c>
    </row>
    <row r="279" spans="1:15" ht="22.5">
      <c r="A279" s="175"/>
      <c r="B279" s="177"/>
      <c r="C279" s="224" t="s">
        <v>367</v>
      </c>
      <c r="D279" s="225"/>
      <c r="E279" s="178">
        <v>0</v>
      </c>
      <c r="F279" s="179"/>
      <c r="G279" s="180"/>
      <c r="M279" s="176" t="s">
        <v>367</v>
      </c>
      <c r="O279" s="167"/>
    </row>
    <row r="280" spans="1:15" ht="12.75">
      <c r="A280" s="175"/>
      <c r="B280" s="177"/>
      <c r="C280" s="224" t="s">
        <v>368</v>
      </c>
      <c r="D280" s="225"/>
      <c r="E280" s="178">
        <v>0</v>
      </c>
      <c r="F280" s="179"/>
      <c r="G280" s="180"/>
      <c r="M280" s="176" t="s">
        <v>368</v>
      </c>
      <c r="O280" s="167"/>
    </row>
    <row r="281" spans="1:15" ht="12.75">
      <c r="A281" s="175"/>
      <c r="B281" s="177"/>
      <c r="C281" s="224" t="s">
        <v>102</v>
      </c>
      <c r="D281" s="225"/>
      <c r="E281" s="178">
        <v>0</v>
      </c>
      <c r="F281" s="179"/>
      <c r="G281" s="180"/>
      <c r="M281" s="176" t="s">
        <v>102</v>
      </c>
      <c r="O281" s="167"/>
    </row>
    <row r="282" spans="1:15" ht="12.75">
      <c r="A282" s="175"/>
      <c r="B282" s="177"/>
      <c r="C282" s="224" t="s">
        <v>103</v>
      </c>
      <c r="D282" s="225"/>
      <c r="E282" s="178">
        <v>0</v>
      </c>
      <c r="F282" s="179"/>
      <c r="G282" s="180"/>
      <c r="M282" s="176" t="s">
        <v>103</v>
      </c>
      <c r="O282" s="167"/>
    </row>
    <row r="283" spans="1:15" ht="12.75">
      <c r="A283" s="175"/>
      <c r="B283" s="177"/>
      <c r="C283" s="224" t="s">
        <v>363</v>
      </c>
      <c r="D283" s="225"/>
      <c r="E283" s="178">
        <v>0</v>
      </c>
      <c r="F283" s="179"/>
      <c r="G283" s="180"/>
      <c r="M283" s="176" t="s">
        <v>363</v>
      </c>
      <c r="O283" s="167"/>
    </row>
    <row r="284" spans="1:15" ht="12.75">
      <c r="A284" s="175"/>
      <c r="B284" s="177"/>
      <c r="C284" s="224" t="s">
        <v>364</v>
      </c>
      <c r="D284" s="225"/>
      <c r="E284" s="178">
        <v>12.03</v>
      </c>
      <c r="F284" s="179"/>
      <c r="G284" s="180"/>
      <c r="M284" s="176" t="s">
        <v>364</v>
      </c>
      <c r="O284" s="167"/>
    </row>
    <row r="285" spans="1:104" ht="12.75">
      <c r="A285" s="168">
        <v>64</v>
      </c>
      <c r="B285" s="169" t="s">
        <v>369</v>
      </c>
      <c r="C285" s="170" t="s">
        <v>370</v>
      </c>
      <c r="D285" s="171" t="s">
        <v>83</v>
      </c>
      <c r="E285" s="172">
        <v>13.8345</v>
      </c>
      <c r="F285" s="172">
        <v>0</v>
      </c>
      <c r="G285" s="173">
        <f>E285*F285</f>
        <v>0</v>
      </c>
      <c r="O285" s="167">
        <v>2</v>
      </c>
      <c r="AA285" s="145">
        <v>3</v>
      </c>
      <c r="AB285" s="145">
        <v>7</v>
      </c>
      <c r="AC285" s="145">
        <v>28322012</v>
      </c>
      <c r="AZ285" s="145">
        <v>2</v>
      </c>
      <c r="BA285" s="145">
        <f>IF(AZ285=1,G285,0)</f>
        <v>0</v>
      </c>
      <c r="BB285" s="145">
        <f>IF(AZ285=2,G285,0)</f>
        <v>0</v>
      </c>
      <c r="BC285" s="145">
        <f>IF(AZ285=3,G285,0)</f>
        <v>0</v>
      </c>
      <c r="BD285" s="145">
        <f>IF(AZ285=4,G285,0)</f>
        <v>0</v>
      </c>
      <c r="BE285" s="145">
        <f>IF(AZ285=5,G285,0)</f>
        <v>0</v>
      </c>
      <c r="CA285" s="174">
        <v>3</v>
      </c>
      <c r="CB285" s="174">
        <v>7</v>
      </c>
      <c r="CZ285" s="145">
        <v>0</v>
      </c>
    </row>
    <row r="286" spans="1:15" ht="22.5">
      <c r="A286" s="175"/>
      <c r="B286" s="177"/>
      <c r="C286" s="224" t="s">
        <v>367</v>
      </c>
      <c r="D286" s="225"/>
      <c r="E286" s="178">
        <v>0</v>
      </c>
      <c r="F286" s="179"/>
      <c r="G286" s="180"/>
      <c r="M286" s="176" t="s">
        <v>367</v>
      </c>
      <c r="O286" s="167"/>
    </row>
    <row r="287" spans="1:15" ht="12.75">
      <c r="A287" s="175"/>
      <c r="B287" s="177"/>
      <c r="C287" s="224" t="s">
        <v>371</v>
      </c>
      <c r="D287" s="225"/>
      <c r="E287" s="178">
        <v>13.8345</v>
      </c>
      <c r="F287" s="179"/>
      <c r="G287" s="180"/>
      <c r="M287" s="176" t="s">
        <v>371</v>
      </c>
      <c r="O287" s="167"/>
    </row>
    <row r="288" spans="1:104" ht="12.75">
      <c r="A288" s="168">
        <v>65</v>
      </c>
      <c r="B288" s="169" t="s">
        <v>372</v>
      </c>
      <c r="C288" s="170" t="s">
        <v>373</v>
      </c>
      <c r="D288" s="171" t="s">
        <v>83</v>
      </c>
      <c r="E288" s="172">
        <v>1124.8493</v>
      </c>
      <c r="F288" s="172">
        <v>0</v>
      </c>
      <c r="G288" s="173">
        <f>E288*F288</f>
        <v>0</v>
      </c>
      <c r="O288" s="167">
        <v>2</v>
      </c>
      <c r="AA288" s="145">
        <v>3</v>
      </c>
      <c r="AB288" s="145">
        <v>7</v>
      </c>
      <c r="AC288" s="145">
        <v>69366198</v>
      </c>
      <c r="AZ288" s="145">
        <v>2</v>
      </c>
      <c r="BA288" s="145">
        <f>IF(AZ288=1,G288,0)</f>
        <v>0</v>
      </c>
      <c r="BB288" s="145">
        <f>IF(AZ288=2,G288,0)</f>
        <v>0</v>
      </c>
      <c r="BC288" s="145">
        <f>IF(AZ288=3,G288,0)</f>
        <v>0</v>
      </c>
      <c r="BD288" s="145">
        <f>IF(AZ288=4,G288,0)</f>
        <v>0</v>
      </c>
      <c r="BE288" s="145">
        <f>IF(AZ288=5,G288,0)</f>
        <v>0</v>
      </c>
      <c r="CA288" s="174">
        <v>3</v>
      </c>
      <c r="CB288" s="174">
        <v>7</v>
      </c>
      <c r="CZ288" s="145">
        <v>0</v>
      </c>
    </row>
    <row r="289" spans="1:15" ht="12.75">
      <c r="A289" s="175"/>
      <c r="B289" s="177"/>
      <c r="C289" s="224" t="s">
        <v>374</v>
      </c>
      <c r="D289" s="225"/>
      <c r="E289" s="178">
        <v>1124.8493</v>
      </c>
      <c r="F289" s="179"/>
      <c r="G289" s="180"/>
      <c r="M289" s="176" t="s">
        <v>374</v>
      </c>
      <c r="O289" s="167"/>
    </row>
    <row r="290" spans="1:104" ht="12.75">
      <c r="A290" s="168">
        <v>66</v>
      </c>
      <c r="B290" s="169" t="s">
        <v>375</v>
      </c>
      <c r="C290" s="170" t="s">
        <v>376</v>
      </c>
      <c r="D290" s="171" t="s">
        <v>339</v>
      </c>
      <c r="E290" s="172">
        <v>2.9418</v>
      </c>
      <c r="F290" s="172">
        <v>0</v>
      </c>
      <c r="G290" s="173">
        <f>E290*F290</f>
        <v>0</v>
      </c>
      <c r="O290" s="167">
        <v>2</v>
      </c>
      <c r="AA290" s="145">
        <v>1</v>
      </c>
      <c r="AB290" s="145">
        <v>7</v>
      </c>
      <c r="AC290" s="145">
        <v>7</v>
      </c>
      <c r="AZ290" s="145">
        <v>2</v>
      </c>
      <c r="BA290" s="145">
        <f>IF(AZ290=1,G290,0)</f>
        <v>0</v>
      </c>
      <c r="BB290" s="145">
        <f>IF(AZ290=2,G290,0)</f>
        <v>0</v>
      </c>
      <c r="BC290" s="145">
        <f>IF(AZ290=3,G290,0)</f>
        <v>0</v>
      </c>
      <c r="BD290" s="145">
        <f>IF(AZ290=4,G290,0)</f>
        <v>0</v>
      </c>
      <c r="BE290" s="145">
        <f>IF(AZ290=5,G290,0)</f>
        <v>0</v>
      </c>
      <c r="CA290" s="174">
        <v>1</v>
      </c>
      <c r="CB290" s="174">
        <v>7</v>
      </c>
      <c r="CZ290" s="145">
        <v>0</v>
      </c>
    </row>
    <row r="291" spans="1:57" ht="12.75">
      <c r="A291" s="181"/>
      <c r="B291" s="182" t="s">
        <v>76</v>
      </c>
      <c r="C291" s="183" t="str">
        <f>CONCATENATE(B247," ",C247)</f>
        <v>712 Živičné krytiny</v>
      </c>
      <c r="D291" s="184"/>
      <c r="E291" s="185"/>
      <c r="F291" s="186"/>
      <c r="G291" s="187">
        <f>SUM(G247:G290)</f>
        <v>0</v>
      </c>
      <c r="O291" s="167">
        <v>4</v>
      </c>
      <c r="BA291" s="188">
        <f>SUM(BA247:BA290)</f>
        <v>0</v>
      </c>
      <c r="BB291" s="188">
        <f>SUM(BB247:BB290)</f>
        <v>0</v>
      </c>
      <c r="BC291" s="188">
        <f>SUM(BC247:BC290)</f>
        <v>0</v>
      </c>
      <c r="BD291" s="188">
        <f>SUM(BD247:BD290)</f>
        <v>0</v>
      </c>
      <c r="BE291" s="188">
        <f>SUM(BE247:BE290)</f>
        <v>0</v>
      </c>
    </row>
    <row r="292" spans="1:15" ht="12.75">
      <c r="A292" s="160" t="s">
        <v>72</v>
      </c>
      <c r="B292" s="161" t="s">
        <v>377</v>
      </c>
      <c r="C292" s="162" t="s">
        <v>378</v>
      </c>
      <c r="D292" s="163"/>
      <c r="E292" s="164"/>
      <c r="F292" s="164"/>
      <c r="G292" s="165"/>
      <c r="H292" s="166"/>
      <c r="I292" s="166"/>
      <c r="O292" s="167">
        <v>1</v>
      </c>
    </row>
    <row r="293" spans="1:104" ht="22.5">
      <c r="A293" s="168">
        <v>67</v>
      </c>
      <c r="B293" s="169" t="s">
        <v>379</v>
      </c>
      <c r="C293" s="170" t="s">
        <v>380</v>
      </c>
      <c r="D293" s="171" t="s">
        <v>83</v>
      </c>
      <c r="E293" s="172">
        <v>46.755</v>
      </c>
      <c r="F293" s="172">
        <v>0</v>
      </c>
      <c r="G293" s="173">
        <f>E293*F293</f>
        <v>0</v>
      </c>
      <c r="O293" s="167">
        <v>2</v>
      </c>
      <c r="AA293" s="145">
        <v>1</v>
      </c>
      <c r="AB293" s="145">
        <v>7</v>
      </c>
      <c r="AC293" s="145">
        <v>7</v>
      </c>
      <c r="AZ293" s="145">
        <v>2</v>
      </c>
      <c r="BA293" s="145">
        <f>IF(AZ293=1,G293,0)</f>
        <v>0</v>
      </c>
      <c r="BB293" s="145">
        <f>IF(AZ293=2,G293,0)</f>
        <v>0</v>
      </c>
      <c r="BC293" s="145">
        <f>IF(AZ293=3,G293,0)</f>
        <v>0</v>
      </c>
      <c r="BD293" s="145">
        <f>IF(AZ293=4,G293,0)</f>
        <v>0</v>
      </c>
      <c r="BE293" s="145">
        <f>IF(AZ293=5,G293,0)</f>
        <v>0</v>
      </c>
      <c r="CA293" s="174">
        <v>1</v>
      </c>
      <c r="CB293" s="174">
        <v>7</v>
      </c>
      <c r="CZ293" s="145">
        <v>0</v>
      </c>
    </row>
    <row r="294" spans="1:15" ht="12.75">
      <c r="A294" s="175"/>
      <c r="B294" s="177"/>
      <c r="C294" s="224" t="s">
        <v>102</v>
      </c>
      <c r="D294" s="225"/>
      <c r="E294" s="178">
        <v>0</v>
      </c>
      <c r="F294" s="179"/>
      <c r="G294" s="180"/>
      <c r="M294" s="176" t="s">
        <v>102</v>
      </c>
      <c r="O294" s="167"/>
    </row>
    <row r="295" spans="1:15" ht="12.75">
      <c r="A295" s="175"/>
      <c r="B295" s="177"/>
      <c r="C295" s="224" t="s">
        <v>103</v>
      </c>
      <c r="D295" s="225"/>
      <c r="E295" s="178">
        <v>0</v>
      </c>
      <c r="F295" s="179"/>
      <c r="G295" s="180"/>
      <c r="M295" s="176" t="s">
        <v>103</v>
      </c>
      <c r="O295" s="167"/>
    </row>
    <row r="296" spans="1:15" ht="12.75">
      <c r="A296" s="175"/>
      <c r="B296" s="177"/>
      <c r="C296" s="224" t="s">
        <v>381</v>
      </c>
      <c r="D296" s="225"/>
      <c r="E296" s="178">
        <v>0</v>
      </c>
      <c r="F296" s="179"/>
      <c r="G296" s="180"/>
      <c r="M296" s="176" t="s">
        <v>381</v>
      </c>
      <c r="O296" s="167"/>
    </row>
    <row r="297" spans="1:15" ht="12.75">
      <c r="A297" s="175"/>
      <c r="B297" s="177"/>
      <c r="C297" s="224" t="s">
        <v>382</v>
      </c>
      <c r="D297" s="225"/>
      <c r="E297" s="178">
        <v>0</v>
      </c>
      <c r="F297" s="179"/>
      <c r="G297" s="180"/>
      <c r="M297" s="176" t="s">
        <v>382</v>
      </c>
      <c r="O297" s="167"/>
    </row>
    <row r="298" spans="1:15" ht="12.75">
      <c r="A298" s="175"/>
      <c r="B298" s="177"/>
      <c r="C298" s="224" t="s">
        <v>383</v>
      </c>
      <c r="D298" s="225"/>
      <c r="E298" s="178">
        <v>34.53</v>
      </c>
      <c r="F298" s="179"/>
      <c r="G298" s="180"/>
      <c r="M298" s="176" t="s">
        <v>383</v>
      </c>
      <c r="O298" s="167"/>
    </row>
    <row r="299" spans="1:15" ht="12.75">
      <c r="A299" s="175"/>
      <c r="B299" s="177"/>
      <c r="C299" s="224" t="s">
        <v>384</v>
      </c>
      <c r="D299" s="225"/>
      <c r="E299" s="178">
        <v>0</v>
      </c>
      <c r="F299" s="179"/>
      <c r="G299" s="180"/>
      <c r="M299" s="176" t="s">
        <v>384</v>
      </c>
      <c r="O299" s="167"/>
    </row>
    <row r="300" spans="1:15" ht="12.75">
      <c r="A300" s="175"/>
      <c r="B300" s="177"/>
      <c r="C300" s="224" t="s">
        <v>385</v>
      </c>
      <c r="D300" s="225"/>
      <c r="E300" s="178">
        <v>12.225</v>
      </c>
      <c r="F300" s="179"/>
      <c r="G300" s="180"/>
      <c r="M300" s="176" t="s">
        <v>385</v>
      </c>
      <c r="O300" s="167"/>
    </row>
    <row r="301" spans="1:104" ht="12.75">
      <c r="A301" s="168">
        <v>68</v>
      </c>
      <c r="B301" s="169" t="s">
        <v>386</v>
      </c>
      <c r="C301" s="170" t="s">
        <v>387</v>
      </c>
      <c r="D301" s="171" t="s">
        <v>83</v>
      </c>
      <c r="E301" s="172">
        <v>23.78</v>
      </c>
      <c r="F301" s="172">
        <v>0</v>
      </c>
      <c r="G301" s="173">
        <f>E301*F301</f>
        <v>0</v>
      </c>
      <c r="O301" s="167">
        <v>2</v>
      </c>
      <c r="AA301" s="145">
        <v>1</v>
      </c>
      <c r="AB301" s="145">
        <v>7</v>
      </c>
      <c r="AC301" s="145">
        <v>7</v>
      </c>
      <c r="AZ301" s="145">
        <v>2</v>
      </c>
      <c r="BA301" s="145">
        <f>IF(AZ301=1,G301,0)</f>
        <v>0</v>
      </c>
      <c r="BB301" s="145">
        <f>IF(AZ301=2,G301,0)</f>
        <v>0</v>
      </c>
      <c r="BC301" s="145">
        <f>IF(AZ301=3,G301,0)</f>
        <v>0</v>
      </c>
      <c r="BD301" s="145">
        <f>IF(AZ301=4,G301,0)</f>
        <v>0</v>
      </c>
      <c r="BE301" s="145">
        <f>IF(AZ301=5,G301,0)</f>
        <v>0</v>
      </c>
      <c r="CA301" s="174">
        <v>1</v>
      </c>
      <c r="CB301" s="174">
        <v>7</v>
      </c>
      <c r="CZ301" s="145">
        <v>0</v>
      </c>
    </row>
    <row r="302" spans="1:15" ht="12.75">
      <c r="A302" s="175"/>
      <c r="B302" s="177"/>
      <c r="C302" s="224" t="s">
        <v>388</v>
      </c>
      <c r="D302" s="225"/>
      <c r="E302" s="178">
        <v>0</v>
      </c>
      <c r="F302" s="179"/>
      <c r="G302" s="180"/>
      <c r="M302" s="176" t="s">
        <v>388</v>
      </c>
      <c r="O302" s="167"/>
    </row>
    <row r="303" spans="1:15" ht="12.75">
      <c r="A303" s="175"/>
      <c r="B303" s="177"/>
      <c r="C303" s="224" t="s">
        <v>389</v>
      </c>
      <c r="D303" s="225"/>
      <c r="E303" s="178">
        <v>23.78</v>
      </c>
      <c r="F303" s="179"/>
      <c r="G303" s="180"/>
      <c r="M303" s="176" t="s">
        <v>389</v>
      </c>
      <c r="O303" s="167"/>
    </row>
    <row r="304" spans="1:104" ht="12.75">
      <c r="A304" s="168">
        <v>69</v>
      </c>
      <c r="B304" s="169" t="s">
        <v>390</v>
      </c>
      <c r="C304" s="170" t="s">
        <v>391</v>
      </c>
      <c r="D304" s="171" t="s">
        <v>83</v>
      </c>
      <c r="E304" s="172">
        <v>12.225</v>
      </c>
      <c r="F304" s="172">
        <v>0</v>
      </c>
      <c r="G304" s="173">
        <f>E304*F304</f>
        <v>0</v>
      </c>
      <c r="O304" s="167">
        <v>2</v>
      </c>
      <c r="AA304" s="145">
        <v>1</v>
      </c>
      <c r="AB304" s="145">
        <v>7</v>
      </c>
      <c r="AC304" s="145">
        <v>7</v>
      </c>
      <c r="AZ304" s="145">
        <v>2</v>
      </c>
      <c r="BA304" s="145">
        <f>IF(AZ304=1,G304,0)</f>
        <v>0</v>
      </c>
      <c r="BB304" s="145">
        <f>IF(AZ304=2,G304,0)</f>
        <v>0</v>
      </c>
      <c r="BC304" s="145">
        <f>IF(AZ304=3,G304,0)</f>
        <v>0</v>
      </c>
      <c r="BD304" s="145">
        <f>IF(AZ304=4,G304,0)</f>
        <v>0</v>
      </c>
      <c r="BE304" s="145">
        <f>IF(AZ304=5,G304,0)</f>
        <v>0</v>
      </c>
      <c r="CA304" s="174">
        <v>1</v>
      </c>
      <c r="CB304" s="174">
        <v>7</v>
      </c>
      <c r="CZ304" s="145">
        <v>0</v>
      </c>
    </row>
    <row r="305" spans="1:15" ht="12.75">
      <c r="A305" s="175"/>
      <c r="B305" s="177"/>
      <c r="C305" s="224" t="s">
        <v>102</v>
      </c>
      <c r="D305" s="225"/>
      <c r="E305" s="178">
        <v>0</v>
      </c>
      <c r="F305" s="179"/>
      <c r="G305" s="180"/>
      <c r="M305" s="176" t="s">
        <v>102</v>
      </c>
      <c r="O305" s="167"/>
    </row>
    <row r="306" spans="1:15" ht="12.75">
      <c r="A306" s="175"/>
      <c r="B306" s="177"/>
      <c r="C306" s="224" t="s">
        <v>103</v>
      </c>
      <c r="D306" s="225"/>
      <c r="E306" s="178">
        <v>0</v>
      </c>
      <c r="F306" s="179"/>
      <c r="G306" s="180"/>
      <c r="M306" s="176" t="s">
        <v>103</v>
      </c>
      <c r="O306" s="167"/>
    </row>
    <row r="307" spans="1:15" ht="12.75">
      <c r="A307" s="175"/>
      <c r="B307" s="177"/>
      <c r="C307" s="224" t="s">
        <v>392</v>
      </c>
      <c r="D307" s="225"/>
      <c r="E307" s="178">
        <v>0</v>
      </c>
      <c r="F307" s="179"/>
      <c r="G307" s="180"/>
      <c r="M307" s="176" t="s">
        <v>392</v>
      </c>
      <c r="O307" s="167"/>
    </row>
    <row r="308" spans="1:15" ht="12.75">
      <c r="A308" s="175"/>
      <c r="B308" s="177"/>
      <c r="C308" s="224" t="s">
        <v>385</v>
      </c>
      <c r="D308" s="225"/>
      <c r="E308" s="178">
        <v>12.225</v>
      </c>
      <c r="F308" s="179"/>
      <c r="G308" s="180"/>
      <c r="M308" s="176" t="s">
        <v>385</v>
      </c>
      <c r="O308" s="167"/>
    </row>
    <row r="309" spans="1:104" ht="12.75">
      <c r="A309" s="168">
        <v>70</v>
      </c>
      <c r="B309" s="169" t="s">
        <v>393</v>
      </c>
      <c r="C309" s="170" t="s">
        <v>394</v>
      </c>
      <c r="D309" s="171" t="s">
        <v>83</v>
      </c>
      <c r="E309" s="172">
        <v>934.26</v>
      </c>
      <c r="F309" s="172">
        <v>0</v>
      </c>
      <c r="G309" s="173">
        <f>E309*F309</f>
        <v>0</v>
      </c>
      <c r="O309" s="167">
        <v>2</v>
      </c>
      <c r="AA309" s="145">
        <v>1</v>
      </c>
      <c r="AB309" s="145">
        <v>7</v>
      </c>
      <c r="AC309" s="145">
        <v>7</v>
      </c>
      <c r="AZ309" s="145">
        <v>2</v>
      </c>
      <c r="BA309" s="145">
        <f>IF(AZ309=1,G309,0)</f>
        <v>0</v>
      </c>
      <c r="BB309" s="145">
        <f>IF(AZ309=2,G309,0)</f>
        <v>0</v>
      </c>
      <c r="BC309" s="145">
        <f>IF(AZ309=3,G309,0)</f>
        <v>0</v>
      </c>
      <c r="BD309" s="145">
        <f>IF(AZ309=4,G309,0)</f>
        <v>0</v>
      </c>
      <c r="BE309" s="145">
        <f>IF(AZ309=5,G309,0)</f>
        <v>0</v>
      </c>
      <c r="CA309" s="174">
        <v>1</v>
      </c>
      <c r="CB309" s="174">
        <v>7</v>
      </c>
      <c r="CZ309" s="145">
        <v>0</v>
      </c>
    </row>
    <row r="310" spans="1:15" ht="12.75">
      <c r="A310" s="175"/>
      <c r="B310" s="177"/>
      <c r="C310" s="224" t="s">
        <v>395</v>
      </c>
      <c r="D310" s="225"/>
      <c r="E310" s="178">
        <v>0</v>
      </c>
      <c r="F310" s="179"/>
      <c r="G310" s="180"/>
      <c r="M310" s="176" t="s">
        <v>395</v>
      </c>
      <c r="O310" s="167"/>
    </row>
    <row r="311" spans="1:15" ht="12.75">
      <c r="A311" s="175"/>
      <c r="B311" s="177"/>
      <c r="C311" s="224" t="s">
        <v>349</v>
      </c>
      <c r="D311" s="225"/>
      <c r="E311" s="178">
        <v>934.26</v>
      </c>
      <c r="F311" s="179"/>
      <c r="G311" s="180"/>
      <c r="M311" s="176" t="s">
        <v>349</v>
      </c>
      <c r="O311" s="167"/>
    </row>
    <row r="312" spans="1:104" ht="12.75">
      <c r="A312" s="168">
        <v>71</v>
      </c>
      <c r="B312" s="169" t="s">
        <v>396</v>
      </c>
      <c r="C312" s="170" t="s">
        <v>397</v>
      </c>
      <c r="D312" s="171" t="s">
        <v>92</v>
      </c>
      <c r="E312" s="172">
        <v>259.5373</v>
      </c>
      <c r="F312" s="172">
        <v>0</v>
      </c>
      <c r="G312" s="173">
        <f>E312*F312</f>
        <v>0</v>
      </c>
      <c r="O312" s="167">
        <v>2</v>
      </c>
      <c r="AA312" s="145">
        <v>3</v>
      </c>
      <c r="AB312" s="145">
        <v>7</v>
      </c>
      <c r="AC312" s="145">
        <v>28375704</v>
      </c>
      <c r="AZ312" s="145">
        <v>2</v>
      </c>
      <c r="BA312" s="145">
        <f>IF(AZ312=1,G312,0)</f>
        <v>0</v>
      </c>
      <c r="BB312" s="145">
        <f>IF(AZ312=2,G312,0)</f>
        <v>0</v>
      </c>
      <c r="BC312" s="145">
        <f>IF(AZ312=3,G312,0)</f>
        <v>0</v>
      </c>
      <c r="BD312" s="145">
        <f>IF(AZ312=4,G312,0)</f>
        <v>0</v>
      </c>
      <c r="BE312" s="145">
        <f>IF(AZ312=5,G312,0)</f>
        <v>0</v>
      </c>
      <c r="CA312" s="174">
        <v>3</v>
      </c>
      <c r="CB312" s="174">
        <v>7</v>
      </c>
      <c r="CZ312" s="145">
        <v>0</v>
      </c>
    </row>
    <row r="313" spans="1:15" ht="12.75">
      <c r="A313" s="175"/>
      <c r="B313" s="177"/>
      <c r="C313" s="224" t="s">
        <v>398</v>
      </c>
      <c r="D313" s="225"/>
      <c r="E313" s="178">
        <v>0</v>
      </c>
      <c r="F313" s="179"/>
      <c r="G313" s="180"/>
      <c r="M313" s="176" t="s">
        <v>398</v>
      </c>
      <c r="O313" s="167"/>
    </row>
    <row r="314" spans="1:15" ht="12.75">
      <c r="A314" s="175"/>
      <c r="B314" s="177"/>
      <c r="C314" s="224" t="s">
        <v>399</v>
      </c>
      <c r="D314" s="225"/>
      <c r="E314" s="178">
        <v>256.9215</v>
      </c>
      <c r="F314" s="179"/>
      <c r="G314" s="180"/>
      <c r="M314" s="176" t="s">
        <v>399</v>
      </c>
      <c r="O314" s="167"/>
    </row>
    <row r="315" spans="1:15" ht="12.75">
      <c r="A315" s="175"/>
      <c r="B315" s="177"/>
      <c r="C315" s="224" t="s">
        <v>400</v>
      </c>
      <c r="D315" s="225"/>
      <c r="E315" s="178">
        <v>0</v>
      </c>
      <c r="F315" s="179"/>
      <c r="G315" s="180"/>
      <c r="M315" s="176" t="s">
        <v>400</v>
      </c>
      <c r="O315" s="167"/>
    </row>
    <row r="316" spans="1:15" ht="12.75">
      <c r="A316" s="175"/>
      <c r="B316" s="177"/>
      <c r="C316" s="224" t="s">
        <v>401</v>
      </c>
      <c r="D316" s="225"/>
      <c r="E316" s="178">
        <v>2.6158</v>
      </c>
      <c r="F316" s="179"/>
      <c r="G316" s="180"/>
      <c r="M316" s="176" t="s">
        <v>401</v>
      </c>
      <c r="O316" s="167"/>
    </row>
    <row r="317" spans="1:104" ht="12.75">
      <c r="A317" s="168">
        <v>72</v>
      </c>
      <c r="B317" s="169" t="s">
        <v>402</v>
      </c>
      <c r="C317" s="170" t="s">
        <v>403</v>
      </c>
      <c r="D317" s="171" t="s">
        <v>92</v>
      </c>
      <c r="E317" s="172">
        <v>2.1516</v>
      </c>
      <c r="F317" s="172">
        <v>0</v>
      </c>
      <c r="G317" s="173">
        <f>E317*F317</f>
        <v>0</v>
      </c>
      <c r="O317" s="167">
        <v>2</v>
      </c>
      <c r="AA317" s="145">
        <v>3</v>
      </c>
      <c r="AB317" s="145">
        <v>7</v>
      </c>
      <c r="AC317" s="145">
        <v>28375705</v>
      </c>
      <c r="AZ317" s="145">
        <v>2</v>
      </c>
      <c r="BA317" s="145">
        <f>IF(AZ317=1,G317,0)</f>
        <v>0</v>
      </c>
      <c r="BB317" s="145">
        <f>IF(AZ317=2,G317,0)</f>
        <v>0</v>
      </c>
      <c r="BC317" s="145">
        <f>IF(AZ317=3,G317,0)</f>
        <v>0</v>
      </c>
      <c r="BD317" s="145">
        <f>IF(AZ317=4,G317,0)</f>
        <v>0</v>
      </c>
      <c r="BE317" s="145">
        <f>IF(AZ317=5,G317,0)</f>
        <v>0</v>
      </c>
      <c r="CA317" s="174">
        <v>3</v>
      </c>
      <c r="CB317" s="174">
        <v>7</v>
      </c>
      <c r="CZ317" s="145">
        <v>0</v>
      </c>
    </row>
    <row r="318" spans="1:15" ht="12.75">
      <c r="A318" s="175"/>
      <c r="B318" s="177"/>
      <c r="C318" s="224" t="s">
        <v>404</v>
      </c>
      <c r="D318" s="225"/>
      <c r="E318" s="178">
        <v>0</v>
      </c>
      <c r="F318" s="179"/>
      <c r="G318" s="180"/>
      <c r="M318" s="176" t="s">
        <v>404</v>
      </c>
      <c r="O318" s="167"/>
    </row>
    <row r="319" spans="1:15" ht="12.75">
      <c r="A319" s="175"/>
      <c r="B319" s="177"/>
      <c r="C319" s="224" t="s">
        <v>405</v>
      </c>
      <c r="D319" s="225"/>
      <c r="E319" s="178">
        <v>2.1516</v>
      </c>
      <c r="F319" s="179"/>
      <c r="G319" s="180"/>
      <c r="M319" s="176" t="s">
        <v>405</v>
      </c>
      <c r="O319" s="167"/>
    </row>
    <row r="320" spans="1:104" ht="12.75">
      <c r="A320" s="168">
        <v>73</v>
      </c>
      <c r="B320" s="169" t="s">
        <v>406</v>
      </c>
      <c r="C320" s="170" t="s">
        <v>407</v>
      </c>
      <c r="D320" s="171" t="s">
        <v>92</v>
      </c>
      <c r="E320" s="172">
        <v>2.3816</v>
      </c>
      <c r="F320" s="172">
        <v>0</v>
      </c>
      <c r="G320" s="173">
        <f>E320*F320</f>
        <v>0</v>
      </c>
      <c r="O320" s="167">
        <v>2</v>
      </c>
      <c r="AA320" s="145">
        <v>3</v>
      </c>
      <c r="AB320" s="145">
        <v>7</v>
      </c>
      <c r="AC320" s="145">
        <v>28375971</v>
      </c>
      <c r="AZ320" s="145">
        <v>2</v>
      </c>
      <c r="BA320" s="145">
        <f>IF(AZ320=1,G320,0)</f>
        <v>0</v>
      </c>
      <c r="BB320" s="145">
        <f>IF(AZ320=2,G320,0)</f>
        <v>0</v>
      </c>
      <c r="BC320" s="145">
        <f>IF(AZ320=3,G320,0)</f>
        <v>0</v>
      </c>
      <c r="BD320" s="145">
        <f>IF(AZ320=4,G320,0)</f>
        <v>0</v>
      </c>
      <c r="BE320" s="145">
        <f>IF(AZ320=5,G320,0)</f>
        <v>0</v>
      </c>
      <c r="CA320" s="174">
        <v>3</v>
      </c>
      <c r="CB320" s="174">
        <v>7</v>
      </c>
      <c r="CZ320" s="145">
        <v>0</v>
      </c>
    </row>
    <row r="321" spans="1:15" ht="12.75">
      <c r="A321" s="175"/>
      <c r="B321" s="177"/>
      <c r="C321" s="224" t="s">
        <v>408</v>
      </c>
      <c r="D321" s="225"/>
      <c r="E321" s="178">
        <v>0</v>
      </c>
      <c r="F321" s="179"/>
      <c r="G321" s="180"/>
      <c r="M321" s="176" t="s">
        <v>408</v>
      </c>
      <c r="O321" s="167"/>
    </row>
    <row r="322" spans="1:15" ht="12.75">
      <c r="A322" s="175"/>
      <c r="B322" s="177"/>
      <c r="C322" s="224" t="s">
        <v>409</v>
      </c>
      <c r="D322" s="225"/>
      <c r="E322" s="178">
        <v>1.7092</v>
      </c>
      <c r="F322" s="179"/>
      <c r="G322" s="180"/>
      <c r="M322" s="176" t="s">
        <v>409</v>
      </c>
      <c r="O322" s="167"/>
    </row>
    <row r="323" spans="1:15" ht="12.75">
      <c r="A323" s="175"/>
      <c r="B323" s="177"/>
      <c r="C323" s="224" t="s">
        <v>410</v>
      </c>
      <c r="D323" s="225"/>
      <c r="E323" s="178">
        <v>0.6724</v>
      </c>
      <c r="F323" s="179"/>
      <c r="G323" s="180"/>
      <c r="M323" s="176" t="s">
        <v>410</v>
      </c>
      <c r="O323" s="167"/>
    </row>
    <row r="324" spans="1:104" ht="12.75">
      <c r="A324" s="168">
        <v>74</v>
      </c>
      <c r="B324" s="169" t="s">
        <v>411</v>
      </c>
      <c r="C324" s="170" t="s">
        <v>412</v>
      </c>
      <c r="D324" s="171" t="s">
        <v>101</v>
      </c>
      <c r="E324" s="172">
        <v>143</v>
      </c>
      <c r="F324" s="172">
        <v>0</v>
      </c>
      <c r="G324" s="173">
        <f>E324*F324</f>
        <v>0</v>
      </c>
      <c r="O324" s="167">
        <v>2</v>
      </c>
      <c r="AA324" s="145">
        <v>3</v>
      </c>
      <c r="AB324" s="145">
        <v>7</v>
      </c>
      <c r="AC324" s="145">
        <v>31173251</v>
      </c>
      <c r="AZ324" s="145">
        <v>2</v>
      </c>
      <c r="BA324" s="145">
        <f>IF(AZ324=1,G324,0)</f>
        <v>0</v>
      </c>
      <c r="BB324" s="145">
        <f>IF(AZ324=2,G324,0)</f>
        <v>0</v>
      </c>
      <c r="BC324" s="145">
        <f>IF(AZ324=3,G324,0)</f>
        <v>0</v>
      </c>
      <c r="BD324" s="145">
        <f>IF(AZ324=4,G324,0)</f>
        <v>0</v>
      </c>
      <c r="BE324" s="145">
        <f>IF(AZ324=5,G324,0)</f>
        <v>0</v>
      </c>
      <c r="CA324" s="174">
        <v>3</v>
      </c>
      <c r="CB324" s="174">
        <v>7</v>
      </c>
      <c r="CZ324" s="145">
        <v>0</v>
      </c>
    </row>
    <row r="325" spans="1:15" ht="12.75">
      <c r="A325" s="175"/>
      <c r="B325" s="177"/>
      <c r="C325" s="224" t="s">
        <v>413</v>
      </c>
      <c r="D325" s="225"/>
      <c r="E325" s="178">
        <v>0</v>
      </c>
      <c r="F325" s="179"/>
      <c r="G325" s="180"/>
      <c r="M325" s="176" t="s">
        <v>413</v>
      </c>
      <c r="O325" s="167"/>
    </row>
    <row r="326" spans="1:15" ht="12.75">
      <c r="A326" s="175"/>
      <c r="B326" s="177"/>
      <c r="C326" s="224" t="s">
        <v>414</v>
      </c>
      <c r="D326" s="225"/>
      <c r="E326" s="178">
        <v>143</v>
      </c>
      <c r="F326" s="179"/>
      <c r="G326" s="180"/>
      <c r="M326" s="176" t="s">
        <v>414</v>
      </c>
      <c r="O326" s="167"/>
    </row>
    <row r="327" spans="1:104" ht="12.75">
      <c r="A327" s="168">
        <v>75</v>
      </c>
      <c r="B327" s="169" t="s">
        <v>415</v>
      </c>
      <c r="C327" s="170" t="s">
        <v>416</v>
      </c>
      <c r="D327" s="171" t="s">
        <v>417</v>
      </c>
      <c r="E327" s="172">
        <v>166.46</v>
      </c>
      <c r="F327" s="172">
        <v>0</v>
      </c>
      <c r="G327" s="173">
        <f>E327*F327</f>
        <v>0</v>
      </c>
      <c r="O327" s="167">
        <v>2</v>
      </c>
      <c r="AA327" s="145">
        <v>3</v>
      </c>
      <c r="AB327" s="145">
        <v>7</v>
      </c>
      <c r="AC327" s="145" t="s">
        <v>415</v>
      </c>
      <c r="AZ327" s="145">
        <v>2</v>
      </c>
      <c r="BA327" s="145">
        <f>IF(AZ327=1,G327,0)</f>
        <v>0</v>
      </c>
      <c r="BB327" s="145">
        <f>IF(AZ327=2,G327,0)</f>
        <v>0</v>
      </c>
      <c r="BC327" s="145">
        <f>IF(AZ327=3,G327,0)</f>
        <v>0</v>
      </c>
      <c r="BD327" s="145">
        <f>IF(AZ327=4,G327,0)</f>
        <v>0</v>
      </c>
      <c r="BE327" s="145">
        <f>IF(AZ327=5,G327,0)</f>
        <v>0</v>
      </c>
      <c r="CA327" s="174">
        <v>3</v>
      </c>
      <c r="CB327" s="174">
        <v>7</v>
      </c>
      <c r="CZ327" s="145">
        <v>0</v>
      </c>
    </row>
    <row r="328" spans="1:15" ht="12.75">
      <c r="A328" s="175"/>
      <c r="B328" s="177"/>
      <c r="C328" s="224" t="s">
        <v>418</v>
      </c>
      <c r="D328" s="225"/>
      <c r="E328" s="178">
        <v>0</v>
      </c>
      <c r="F328" s="179"/>
      <c r="G328" s="180"/>
      <c r="M328" s="176" t="s">
        <v>418</v>
      </c>
      <c r="O328" s="167"/>
    </row>
    <row r="329" spans="1:15" ht="12.75">
      <c r="A329" s="175"/>
      <c r="B329" s="177"/>
      <c r="C329" s="224" t="s">
        <v>419</v>
      </c>
      <c r="D329" s="225"/>
      <c r="E329" s="178">
        <v>166.46</v>
      </c>
      <c r="F329" s="179"/>
      <c r="G329" s="180"/>
      <c r="M329" s="176" t="s">
        <v>419</v>
      </c>
      <c r="O329" s="167"/>
    </row>
    <row r="330" spans="1:104" ht="12.75">
      <c r="A330" s="168">
        <v>76</v>
      </c>
      <c r="B330" s="169" t="s">
        <v>420</v>
      </c>
      <c r="C330" s="170" t="s">
        <v>421</v>
      </c>
      <c r="D330" s="171" t="s">
        <v>339</v>
      </c>
      <c r="E330" s="172">
        <v>5.4586</v>
      </c>
      <c r="F330" s="172">
        <v>0</v>
      </c>
      <c r="G330" s="173">
        <f>E330*F330</f>
        <v>0</v>
      </c>
      <c r="O330" s="167">
        <v>2</v>
      </c>
      <c r="AA330" s="145">
        <v>1</v>
      </c>
      <c r="AB330" s="145">
        <v>7</v>
      </c>
      <c r="AC330" s="145">
        <v>7</v>
      </c>
      <c r="AZ330" s="145">
        <v>2</v>
      </c>
      <c r="BA330" s="145">
        <f>IF(AZ330=1,G330,0)</f>
        <v>0</v>
      </c>
      <c r="BB330" s="145">
        <f>IF(AZ330=2,G330,0)</f>
        <v>0</v>
      </c>
      <c r="BC330" s="145">
        <f>IF(AZ330=3,G330,0)</f>
        <v>0</v>
      </c>
      <c r="BD330" s="145">
        <f>IF(AZ330=4,G330,0)</f>
        <v>0</v>
      </c>
      <c r="BE330" s="145">
        <f>IF(AZ330=5,G330,0)</f>
        <v>0</v>
      </c>
      <c r="CA330" s="174">
        <v>1</v>
      </c>
      <c r="CB330" s="174">
        <v>7</v>
      </c>
      <c r="CZ330" s="145">
        <v>0</v>
      </c>
    </row>
    <row r="331" spans="1:57" ht="12.75">
      <c r="A331" s="181"/>
      <c r="B331" s="182" t="s">
        <v>76</v>
      </c>
      <c r="C331" s="183" t="str">
        <f>CONCATENATE(B292," ",C292)</f>
        <v>713 Izolace tepelné</v>
      </c>
      <c r="D331" s="184"/>
      <c r="E331" s="185"/>
      <c r="F331" s="186"/>
      <c r="G331" s="187">
        <f>SUM(G292:G330)</f>
        <v>0</v>
      </c>
      <c r="O331" s="167">
        <v>4</v>
      </c>
      <c r="BA331" s="188">
        <f>SUM(BA292:BA330)</f>
        <v>0</v>
      </c>
      <c r="BB331" s="188">
        <f>SUM(BB292:BB330)</f>
        <v>0</v>
      </c>
      <c r="BC331" s="188">
        <f>SUM(BC292:BC330)</f>
        <v>0</v>
      </c>
      <c r="BD331" s="188">
        <f>SUM(BD292:BD330)</f>
        <v>0</v>
      </c>
      <c r="BE331" s="188">
        <f>SUM(BE292:BE330)</f>
        <v>0</v>
      </c>
    </row>
    <row r="332" spans="1:15" ht="12.75">
      <c r="A332" s="160" t="s">
        <v>72</v>
      </c>
      <c r="B332" s="161" t="s">
        <v>422</v>
      </c>
      <c r="C332" s="162" t="s">
        <v>423</v>
      </c>
      <c r="D332" s="163"/>
      <c r="E332" s="164"/>
      <c r="F332" s="164"/>
      <c r="G332" s="165"/>
      <c r="H332" s="166"/>
      <c r="I332" s="166"/>
      <c r="O332" s="167">
        <v>1</v>
      </c>
    </row>
    <row r="333" spans="1:104" ht="22.5">
      <c r="A333" s="168">
        <v>77</v>
      </c>
      <c r="B333" s="169" t="s">
        <v>424</v>
      </c>
      <c r="C333" s="170" t="s">
        <v>425</v>
      </c>
      <c r="D333" s="171" t="s">
        <v>101</v>
      </c>
      <c r="E333" s="172">
        <v>4</v>
      </c>
      <c r="F333" s="172">
        <v>0</v>
      </c>
      <c r="G333" s="173">
        <f>E333*F333</f>
        <v>0</v>
      </c>
      <c r="O333" s="167">
        <v>2</v>
      </c>
      <c r="AA333" s="145">
        <v>1</v>
      </c>
      <c r="AB333" s="145">
        <v>7</v>
      </c>
      <c r="AC333" s="145">
        <v>7</v>
      </c>
      <c r="AZ333" s="145">
        <v>2</v>
      </c>
      <c r="BA333" s="145">
        <f>IF(AZ333=1,G333,0)</f>
        <v>0</v>
      </c>
      <c r="BB333" s="145">
        <f>IF(AZ333=2,G333,0)</f>
        <v>0</v>
      </c>
      <c r="BC333" s="145">
        <f>IF(AZ333=3,G333,0)</f>
        <v>0</v>
      </c>
      <c r="BD333" s="145">
        <f>IF(AZ333=4,G333,0)</f>
        <v>0</v>
      </c>
      <c r="BE333" s="145">
        <f>IF(AZ333=5,G333,0)</f>
        <v>0</v>
      </c>
      <c r="CA333" s="174">
        <v>1</v>
      </c>
      <c r="CB333" s="174">
        <v>7</v>
      </c>
      <c r="CZ333" s="145">
        <v>0</v>
      </c>
    </row>
    <row r="334" spans="1:15" ht="12.75">
      <c r="A334" s="175"/>
      <c r="B334" s="177"/>
      <c r="C334" s="224" t="s">
        <v>150</v>
      </c>
      <c r="D334" s="225"/>
      <c r="E334" s="178">
        <v>0</v>
      </c>
      <c r="F334" s="179"/>
      <c r="G334" s="180"/>
      <c r="M334" s="176" t="s">
        <v>150</v>
      </c>
      <c r="O334" s="167"/>
    </row>
    <row r="335" spans="1:15" ht="12.75">
      <c r="A335" s="175"/>
      <c r="B335" s="177"/>
      <c r="C335" s="224" t="s">
        <v>426</v>
      </c>
      <c r="D335" s="225"/>
      <c r="E335" s="178">
        <v>4</v>
      </c>
      <c r="F335" s="179"/>
      <c r="G335" s="180"/>
      <c r="M335" s="202">
        <v>12.71111111111111</v>
      </c>
      <c r="O335" s="167"/>
    </row>
    <row r="336" spans="1:104" ht="12.75">
      <c r="A336" s="168">
        <v>78</v>
      </c>
      <c r="B336" s="169" t="s">
        <v>427</v>
      </c>
      <c r="C336" s="170" t="s">
        <v>428</v>
      </c>
      <c r="D336" s="171" t="s">
        <v>101</v>
      </c>
      <c r="E336" s="172">
        <v>4</v>
      </c>
      <c r="F336" s="172">
        <v>0</v>
      </c>
      <c r="G336" s="173">
        <f>E336*F336</f>
        <v>0</v>
      </c>
      <c r="O336" s="167">
        <v>2</v>
      </c>
      <c r="AA336" s="145">
        <v>1</v>
      </c>
      <c r="AB336" s="145">
        <v>7</v>
      </c>
      <c r="AC336" s="145">
        <v>7</v>
      </c>
      <c r="AZ336" s="145">
        <v>2</v>
      </c>
      <c r="BA336" s="145">
        <f>IF(AZ336=1,G336,0)</f>
        <v>0</v>
      </c>
      <c r="BB336" s="145">
        <f>IF(AZ336=2,G336,0)</f>
        <v>0</v>
      </c>
      <c r="BC336" s="145">
        <f>IF(AZ336=3,G336,0)</f>
        <v>0</v>
      </c>
      <c r="BD336" s="145">
        <f>IF(AZ336=4,G336,0)</f>
        <v>0</v>
      </c>
      <c r="BE336" s="145">
        <f>IF(AZ336=5,G336,0)</f>
        <v>0</v>
      </c>
      <c r="CA336" s="174">
        <v>1</v>
      </c>
      <c r="CB336" s="174">
        <v>7</v>
      </c>
      <c r="CZ336" s="145">
        <v>0</v>
      </c>
    </row>
    <row r="337" spans="1:15" ht="12.75">
      <c r="A337" s="175"/>
      <c r="B337" s="177"/>
      <c r="C337" s="224" t="s">
        <v>150</v>
      </c>
      <c r="D337" s="225"/>
      <c r="E337" s="178">
        <v>0</v>
      </c>
      <c r="F337" s="179"/>
      <c r="G337" s="180"/>
      <c r="M337" s="176" t="s">
        <v>150</v>
      </c>
      <c r="O337" s="167"/>
    </row>
    <row r="338" spans="1:15" ht="12.75">
      <c r="A338" s="175"/>
      <c r="B338" s="177"/>
      <c r="C338" s="224" t="s">
        <v>426</v>
      </c>
      <c r="D338" s="225"/>
      <c r="E338" s="178">
        <v>4</v>
      </c>
      <c r="F338" s="179"/>
      <c r="G338" s="180"/>
      <c r="M338" s="202">
        <v>12.71111111111111</v>
      </c>
      <c r="O338" s="167"/>
    </row>
    <row r="339" spans="1:104" ht="12.75">
      <c r="A339" s="168">
        <v>79</v>
      </c>
      <c r="B339" s="169" t="s">
        <v>429</v>
      </c>
      <c r="C339" s="170" t="s">
        <v>430</v>
      </c>
      <c r="D339" s="171" t="s">
        <v>101</v>
      </c>
      <c r="E339" s="172">
        <v>4</v>
      </c>
      <c r="F339" s="172">
        <v>0</v>
      </c>
      <c r="G339" s="173">
        <f>E339*F339</f>
        <v>0</v>
      </c>
      <c r="O339" s="167">
        <v>2</v>
      </c>
      <c r="AA339" s="145">
        <v>1</v>
      </c>
      <c r="AB339" s="145">
        <v>7</v>
      </c>
      <c r="AC339" s="145">
        <v>7</v>
      </c>
      <c r="AZ339" s="145">
        <v>2</v>
      </c>
      <c r="BA339" s="145">
        <f>IF(AZ339=1,G339,0)</f>
        <v>0</v>
      </c>
      <c r="BB339" s="145">
        <f>IF(AZ339=2,G339,0)</f>
        <v>0</v>
      </c>
      <c r="BC339" s="145">
        <f>IF(AZ339=3,G339,0)</f>
        <v>0</v>
      </c>
      <c r="BD339" s="145">
        <f>IF(AZ339=4,G339,0)</f>
        <v>0</v>
      </c>
      <c r="BE339" s="145">
        <f>IF(AZ339=5,G339,0)</f>
        <v>0</v>
      </c>
      <c r="CA339" s="174">
        <v>1</v>
      </c>
      <c r="CB339" s="174">
        <v>7</v>
      </c>
      <c r="CZ339" s="145">
        <v>0</v>
      </c>
    </row>
    <row r="340" spans="1:15" ht="12.75">
      <c r="A340" s="175"/>
      <c r="B340" s="177"/>
      <c r="C340" s="224" t="s">
        <v>150</v>
      </c>
      <c r="D340" s="225"/>
      <c r="E340" s="178">
        <v>0</v>
      </c>
      <c r="F340" s="179"/>
      <c r="G340" s="180"/>
      <c r="M340" s="176" t="s">
        <v>150</v>
      </c>
      <c r="O340" s="167"/>
    </row>
    <row r="341" spans="1:15" ht="12.75">
      <c r="A341" s="175"/>
      <c r="B341" s="177"/>
      <c r="C341" s="224" t="s">
        <v>426</v>
      </c>
      <c r="D341" s="225"/>
      <c r="E341" s="178">
        <v>4</v>
      </c>
      <c r="F341" s="179"/>
      <c r="G341" s="180"/>
      <c r="M341" s="202">
        <v>12.71111111111111</v>
      </c>
      <c r="O341" s="167"/>
    </row>
    <row r="342" spans="1:104" ht="12.75">
      <c r="A342" s="168">
        <v>80</v>
      </c>
      <c r="B342" s="169" t="s">
        <v>431</v>
      </c>
      <c r="C342" s="170" t="s">
        <v>432</v>
      </c>
      <c r="D342" s="171" t="s">
        <v>339</v>
      </c>
      <c r="E342" s="172">
        <v>0.0108</v>
      </c>
      <c r="F342" s="172">
        <v>0</v>
      </c>
      <c r="G342" s="173">
        <f>E342*F342</f>
        <v>0</v>
      </c>
      <c r="O342" s="167">
        <v>2</v>
      </c>
      <c r="AA342" s="145">
        <v>1</v>
      </c>
      <c r="AB342" s="145">
        <v>7</v>
      </c>
      <c r="AC342" s="145">
        <v>7</v>
      </c>
      <c r="AZ342" s="145">
        <v>2</v>
      </c>
      <c r="BA342" s="145">
        <f>IF(AZ342=1,G342,0)</f>
        <v>0</v>
      </c>
      <c r="BB342" s="145">
        <f>IF(AZ342=2,G342,0)</f>
        <v>0</v>
      </c>
      <c r="BC342" s="145">
        <f>IF(AZ342=3,G342,0)</f>
        <v>0</v>
      </c>
      <c r="BD342" s="145">
        <f>IF(AZ342=4,G342,0)</f>
        <v>0</v>
      </c>
      <c r="BE342" s="145">
        <f>IF(AZ342=5,G342,0)</f>
        <v>0</v>
      </c>
      <c r="CA342" s="174">
        <v>1</v>
      </c>
      <c r="CB342" s="174">
        <v>7</v>
      </c>
      <c r="CZ342" s="145">
        <v>0</v>
      </c>
    </row>
    <row r="343" spans="1:57" ht="12.75">
      <c r="A343" s="181"/>
      <c r="B343" s="182" t="s">
        <v>76</v>
      </c>
      <c r="C343" s="183" t="str">
        <f>CONCATENATE(B332," ",C332)</f>
        <v>721 Vnitřní kanalizace</v>
      </c>
      <c r="D343" s="184"/>
      <c r="E343" s="185"/>
      <c r="F343" s="186"/>
      <c r="G343" s="187">
        <f>SUM(G332:G342)</f>
        <v>0</v>
      </c>
      <c r="O343" s="167">
        <v>4</v>
      </c>
      <c r="BA343" s="188">
        <f>SUM(BA332:BA342)</f>
        <v>0</v>
      </c>
      <c r="BB343" s="188">
        <f>SUM(BB332:BB342)</f>
        <v>0</v>
      </c>
      <c r="BC343" s="188">
        <f>SUM(BC332:BC342)</f>
        <v>0</v>
      </c>
      <c r="BD343" s="188">
        <f>SUM(BD332:BD342)</f>
        <v>0</v>
      </c>
      <c r="BE343" s="188">
        <f>SUM(BE332:BE342)</f>
        <v>0</v>
      </c>
    </row>
    <row r="344" spans="1:15" ht="12.75">
      <c r="A344" s="160" t="s">
        <v>72</v>
      </c>
      <c r="B344" s="161" t="s">
        <v>433</v>
      </c>
      <c r="C344" s="162" t="s">
        <v>434</v>
      </c>
      <c r="D344" s="163"/>
      <c r="E344" s="164"/>
      <c r="F344" s="164"/>
      <c r="G344" s="165"/>
      <c r="H344" s="166"/>
      <c r="I344" s="166"/>
      <c r="O344" s="167">
        <v>1</v>
      </c>
    </row>
    <row r="345" spans="1:104" ht="12.75">
      <c r="A345" s="168">
        <v>81</v>
      </c>
      <c r="B345" s="169" t="s">
        <v>435</v>
      </c>
      <c r="C345" s="170" t="s">
        <v>436</v>
      </c>
      <c r="D345" s="171" t="s">
        <v>110</v>
      </c>
      <c r="E345" s="172">
        <v>49.75</v>
      </c>
      <c r="F345" s="172">
        <v>0</v>
      </c>
      <c r="G345" s="173">
        <f>E345*F345</f>
        <v>0</v>
      </c>
      <c r="O345" s="167">
        <v>2</v>
      </c>
      <c r="AA345" s="145">
        <v>1</v>
      </c>
      <c r="AB345" s="145">
        <v>7</v>
      </c>
      <c r="AC345" s="145">
        <v>7</v>
      </c>
      <c r="AZ345" s="145">
        <v>2</v>
      </c>
      <c r="BA345" s="145">
        <f>IF(AZ345=1,G345,0)</f>
        <v>0</v>
      </c>
      <c r="BB345" s="145">
        <f>IF(AZ345=2,G345,0)</f>
        <v>0</v>
      </c>
      <c r="BC345" s="145">
        <f>IF(AZ345=3,G345,0)</f>
        <v>0</v>
      </c>
      <c r="BD345" s="145">
        <f>IF(AZ345=4,G345,0)</f>
        <v>0</v>
      </c>
      <c r="BE345" s="145">
        <f>IF(AZ345=5,G345,0)</f>
        <v>0</v>
      </c>
      <c r="CA345" s="174">
        <v>1</v>
      </c>
      <c r="CB345" s="174">
        <v>7</v>
      </c>
      <c r="CZ345" s="145">
        <v>0</v>
      </c>
    </row>
    <row r="346" spans="1:15" ht="12.75">
      <c r="A346" s="175"/>
      <c r="B346" s="177"/>
      <c r="C346" s="224" t="s">
        <v>437</v>
      </c>
      <c r="D346" s="225"/>
      <c r="E346" s="178">
        <v>0</v>
      </c>
      <c r="F346" s="179"/>
      <c r="G346" s="180"/>
      <c r="M346" s="176" t="s">
        <v>437</v>
      </c>
      <c r="O346" s="167"/>
    </row>
    <row r="347" spans="1:15" ht="12.75">
      <c r="A347" s="175"/>
      <c r="B347" s="177"/>
      <c r="C347" s="224" t="s">
        <v>102</v>
      </c>
      <c r="D347" s="225"/>
      <c r="E347" s="178">
        <v>0</v>
      </c>
      <c r="F347" s="179"/>
      <c r="G347" s="180"/>
      <c r="M347" s="176" t="s">
        <v>102</v>
      </c>
      <c r="O347" s="167"/>
    </row>
    <row r="348" spans="1:15" ht="12.75">
      <c r="A348" s="175"/>
      <c r="B348" s="177"/>
      <c r="C348" s="224" t="s">
        <v>103</v>
      </c>
      <c r="D348" s="225"/>
      <c r="E348" s="178">
        <v>0</v>
      </c>
      <c r="F348" s="179"/>
      <c r="G348" s="180"/>
      <c r="M348" s="176" t="s">
        <v>103</v>
      </c>
      <c r="O348" s="167"/>
    </row>
    <row r="349" spans="1:15" ht="12.75">
      <c r="A349" s="175"/>
      <c r="B349" s="177"/>
      <c r="C349" s="224" t="s">
        <v>438</v>
      </c>
      <c r="D349" s="225"/>
      <c r="E349" s="178">
        <v>0</v>
      </c>
      <c r="F349" s="179"/>
      <c r="G349" s="180"/>
      <c r="M349" s="176" t="s">
        <v>438</v>
      </c>
      <c r="O349" s="167"/>
    </row>
    <row r="350" spans="1:15" ht="12.75">
      <c r="A350" s="175"/>
      <c r="B350" s="177"/>
      <c r="C350" s="224" t="s">
        <v>439</v>
      </c>
      <c r="D350" s="225"/>
      <c r="E350" s="178">
        <v>9</v>
      </c>
      <c r="F350" s="179"/>
      <c r="G350" s="180"/>
      <c r="M350" s="176" t="s">
        <v>439</v>
      </c>
      <c r="O350" s="167"/>
    </row>
    <row r="351" spans="1:15" ht="12.75">
      <c r="A351" s="175"/>
      <c r="B351" s="177"/>
      <c r="C351" s="224" t="s">
        <v>440</v>
      </c>
      <c r="D351" s="225"/>
      <c r="E351" s="178">
        <v>0</v>
      </c>
      <c r="F351" s="179"/>
      <c r="G351" s="180"/>
      <c r="M351" s="176" t="s">
        <v>440</v>
      </c>
      <c r="O351" s="167"/>
    </row>
    <row r="352" spans="1:15" ht="12.75">
      <c r="A352" s="175"/>
      <c r="B352" s="177"/>
      <c r="C352" s="224" t="s">
        <v>441</v>
      </c>
      <c r="D352" s="225"/>
      <c r="E352" s="178">
        <v>40.75</v>
      </c>
      <c r="F352" s="179"/>
      <c r="G352" s="180"/>
      <c r="M352" s="176" t="s">
        <v>441</v>
      </c>
      <c r="O352" s="167"/>
    </row>
    <row r="353" spans="1:104" ht="12.75">
      <c r="A353" s="168">
        <v>82</v>
      </c>
      <c r="B353" s="169" t="s">
        <v>442</v>
      </c>
      <c r="C353" s="170" t="s">
        <v>443</v>
      </c>
      <c r="D353" s="171" t="s">
        <v>92</v>
      </c>
      <c r="E353" s="172">
        <v>1.0636</v>
      </c>
      <c r="F353" s="172">
        <v>0</v>
      </c>
      <c r="G353" s="173">
        <f>E353*F353</f>
        <v>0</v>
      </c>
      <c r="O353" s="167">
        <v>2</v>
      </c>
      <c r="AA353" s="145">
        <v>1</v>
      </c>
      <c r="AB353" s="145">
        <v>7</v>
      </c>
      <c r="AC353" s="145">
        <v>7</v>
      </c>
      <c r="AZ353" s="145">
        <v>2</v>
      </c>
      <c r="BA353" s="145">
        <f>IF(AZ353=1,G353,0)</f>
        <v>0</v>
      </c>
      <c r="BB353" s="145">
        <f>IF(AZ353=2,G353,0)</f>
        <v>0</v>
      </c>
      <c r="BC353" s="145">
        <f>IF(AZ353=3,G353,0)</f>
        <v>0</v>
      </c>
      <c r="BD353" s="145">
        <f>IF(AZ353=4,G353,0)</f>
        <v>0</v>
      </c>
      <c r="BE353" s="145">
        <f>IF(AZ353=5,G353,0)</f>
        <v>0</v>
      </c>
      <c r="CA353" s="174">
        <v>1</v>
      </c>
      <c r="CB353" s="174">
        <v>7</v>
      </c>
      <c r="CZ353" s="145">
        <v>0</v>
      </c>
    </row>
    <row r="354" spans="1:15" ht="12.75">
      <c r="A354" s="175"/>
      <c r="B354" s="177"/>
      <c r="C354" s="224" t="s">
        <v>437</v>
      </c>
      <c r="D354" s="225"/>
      <c r="E354" s="178">
        <v>0</v>
      </c>
      <c r="F354" s="179"/>
      <c r="G354" s="180"/>
      <c r="M354" s="176" t="s">
        <v>437</v>
      </c>
      <c r="O354" s="167"/>
    </row>
    <row r="355" spans="1:15" ht="12.75">
      <c r="A355" s="175"/>
      <c r="B355" s="177"/>
      <c r="C355" s="224" t="s">
        <v>444</v>
      </c>
      <c r="D355" s="225"/>
      <c r="E355" s="178">
        <v>0.216</v>
      </c>
      <c r="F355" s="179"/>
      <c r="G355" s="180"/>
      <c r="M355" s="176" t="s">
        <v>444</v>
      </c>
      <c r="O355" s="167"/>
    </row>
    <row r="356" spans="1:15" ht="12.75">
      <c r="A356" s="175"/>
      <c r="B356" s="177"/>
      <c r="C356" s="224" t="s">
        <v>445</v>
      </c>
      <c r="D356" s="225"/>
      <c r="E356" s="178">
        <v>0.8476</v>
      </c>
      <c r="F356" s="179"/>
      <c r="G356" s="180"/>
      <c r="M356" s="176" t="s">
        <v>445</v>
      </c>
      <c r="O356" s="167"/>
    </row>
    <row r="357" spans="1:104" ht="12.75">
      <c r="A357" s="168">
        <v>83</v>
      </c>
      <c r="B357" s="169" t="s">
        <v>446</v>
      </c>
      <c r="C357" s="170" t="s">
        <v>447</v>
      </c>
      <c r="D357" s="171" t="s">
        <v>83</v>
      </c>
      <c r="E357" s="172">
        <v>89.2725</v>
      </c>
      <c r="F357" s="172">
        <v>0</v>
      </c>
      <c r="G357" s="173">
        <f>E357*F357</f>
        <v>0</v>
      </c>
      <c r="O357" s="167">
        <v>2</v>
      </c>
      <c r="AA357" s="145">
        <v>1</v>
      </c>
      <c r="AB357" s="145">
        <v>7</v>
      </c>
      <c r="AC357" s="145">
        <v>7</v>
      </c>
      <c r="AZ357" s="145">
        <v>2</v>
      </c>
      <c r="BA357" s="145">
        <f>IF(AZ357=1,G357,0)</f>
        <v>0</v>
      </c>
      <c r="BB357" s="145">
        <f>IF(AZ357=2,G357,0)</f>
        <v>0</v>
      </c>
      <c r="BC357" s="145">
        <f>IF(AZ357=3,G357,0)</f>
        <v>0</v>
      </c>
      <c r="BD357" s="145">
        <f>IF(AZ357=4,G357,0)</f>
        <v>0</v>
      </c>
      <c r="BE357" s="145">
        <f>IF(AZ357=5,G357,0)</f>
        <v>0</v>
      </c>
      <c r="CA357" s="174">
        <v>1</v>
      </c>
      <c r="CB357" s="174">
        <v>7</v>
      </c>
      <c r="CZ357" s="145">
        <v>0</v>
      </c>
    </row>
    <row r="358" spans="1:15" ht="12.75">
      <c r="A358" s="175"/>
      <c r="B358" s="177"/>
      <c r="C358" s="224" t="s">
        <v>448</v>
      </c>
      <c r="D358" s="225"/>
      <c r="E358" s="178">
        <v>0</v>
      </c>
      <c r="F358" s="179"/>
      <c r="G358" s="180"/>
      <c r="M358" s="176" t="s">
        <v>448</v>
      </c>
      <c r="O358" s="167"/>
    </row>
    <row r="359" spans="1:15" ht="12.75">
      <c r="A359" s="175"/>
      <c r="B359" s="177"/>
      <c r="C359" s="224" t="s">
        <v>102</v>
      </c>
      <c r="D359" s="225"/>
      <c r="E359" s="178">
        <v>0</v>
      </c>
      <c r="F359" s="179"/>
      <c r="G359" s="180"/>
      <c r="M359" s="176" t="s">
        <v>102</v>
      </c>
      <c r="O359" s="167"/>
    </row>
    <row r="360" spans="1:15" ht="12.75">
      <c r="A360" s="175"/>
      <c r="B360" s="177"/>
      <c r="C360" s="224" t="s">
        <v>103</v>
      </c>
      <c r="D360" s="225"/>
      <c r="E360" s="178">
        <v>0</v>
      </c>
      <c r="F360" s="179"/>
      <c r="G360" s="180"/>
      <c r="M360" s="176" t="s">
        <v>103</v>
      </c>
      <c r="O360" s="167"/>
    </row>
    <row r="361" spans="1:15" ht="12.75">
      <c r="A361" s="175"/>
      <c r="B361" s="177"/>
      <c r="C361" s="224" t="s">
        <v>449</v>
      </c>
      <c r="D361" s="225"/>
      <c r="E361" s="178">
        <v>0</v>
      </c>
      <c r="F361" s="179"/>
      <c r="G361" s="180"/>
      <c r="M361" s="176" t="s">
        <v>449</v>
      </c>
      <c r="O361" s="167"/>
    </row>
    <row r="362" spans="1:15" ht="12.75">
      <c r="A362" s="175"/>
      <c r="B362" s="177"/>
      <c r="C362" s="224" t="s">
        <v>450</v>
      </c>
      <c r="D362" s="225"/>
      <c r="E362" s="178">
        <v>22.4125</v>
      </c>
      <c r="F362" s="179"/>
      <c r="G362" s="180"/>
      <c r="M362" s="176" t="s">
        <v>450</v>
      </c>
      <c r="O362" s="167"/>
    </row>
    <row r="363" spans="1:15" ht="12.75">
      <c r="A363" s="175"/>
      <c r="B363" s="177"/>
      <c r="C363" s="224" t="s">
        <v>451</v>
      </c>
      <c r="D363" s="225"/>
      <c r="E363" s="178">
        <v>3.15</v>
      </c>
      <c r="F363" s="179"/>
      <c r="G363" s="180"/>
      <c r="M363" s="176" t="s">
        <v>451</v>
      </c>
      <c r="O363" s="167"/>
    </row>
    <row r="364" spans="1:15" ht="12.75">
      <c r="A364" s="175"/>
      <c r="B364" s="177"/>
      <c r="C364" s="224" t="s">
        <v>452</v>
      </c>
      <c r="D364" s="225"/>
      <c r="E364" s="178">
        <v>63.305</v>
      </c>
      <c r="F364" s="179"/>
      <c r="G364" s="180"/>
      <c r="M364" s="176" t="s">
        <v>452</v>
      </c>
      <c r="O364" s="167"/>
    </row>
    <row r="365" spans="1:15" ht="12.75">
      <c r="A365" s="175"/>
      <c r="B365" s="177"/>
      <c r="C365" s="224" t="s">
        <v>453</v>
      </c>
      <c r="D365" s="225"/>
      <c r="E365" s="178">
        <v>0.405</v>
      </c>
      <c r="F365" s="179"/>
      <c r="G365" s="180"/>
      <c r="M365" s="176" t="s">
        <v>453</v>
      </c>
      <c r="O365" s="167"/>
    </row>
    <row r="366" spans="1:104" ht="12.75">
      <c r="A366" s="168">
        <v>84</v>
      </c>
      <c r="B366" s="169" t="s">
        <v>454</v>
      </c>
      <c r="C366" s="170" t="s">
        <v>455</v>
      </c>
      <c r="D366" s="171" t="s">
        <v>83</v>
      </c>
      <c r="E366" s="172">
        <v>89.2725</v>
      </c>
      <c r="F366" s="172">
        <v>0</v>
      </c>
      <c r="G366" s="173">
        <f>E366*F366</f>
        <v>0</v>
      </c>
      <c r="O366" s="167">
        <v>2</v>
      </c>
      <c r="AA366" s="145">
        <v>1</v>
      </c>
      <c r="AB366" s="145">
        <v>7</v>
      </c>
      <c r="AC366" s="145">
        <v>7</v>
      </c>
      <c r="AZ366" s="145">
        <v>2</v>
      </c>
      <c r="BA366" s="145">
        <f>IF(AZ366=1,G366,0)</f>
        <v>0</v>
      </c>
      <c r="BB366" s="145">
        <f>IF(AZ366=2,G366,0)</f>
        <v>0</v>
      </c>
      <c r="BC366" s="145">
        <f>IF(AZ366=3,G366,0)</f>
        <v>0</v>
      </c>
      <c r="BD366" s="145">
        <f>IF(AZ366=4,G366,0)</f>
        <v>0</v>
      </c>
      <c r="BE366" s="145">
        <f>IF(AZ366=5,G366,0)</f>
        <v>0</v>
      </c>
      <c r="CA366" s="174">
        <v>1</v>
      </c>
      <c r="CB366" s="174">
        <v>7</v>
      </c>
      <c r="CZ366" s="145">
        <v>0</v>
      </c>
    </row>
    <row r="367" spans="1:15" ht="12.75">
      <c r="A367" s="175"/>
      <c r="B367" s="177"/>
      <c r="C367" s="224" t="s">
        <v>456</v>
      </c>
      <c r="D367" s="225"/>
      <c r="E367" s="178">
        <v>89.2725</v>
      </c>
      <c r="F367" s="179"/>
      <c r="G367" s="180"/>
      <c r="M367" s="176" t="s">
        <v>456</v>
      </c>
      <c r="O367" s="167"/>
    </row>
    <row r="368" spans="1:104" ht="12.75">
      <c r="A368" s="168">
        <v>85</v>
      </c>
      <c r="B368" s="169" t="s">
        <v>457</v>
      </c>
      <c r="C368" s="170" t="s">
        <v>458</v>
      </c>
      <c r="D368" s="171" t="s">
        <v>92</v>
      </c>
      <c r="E368" s="172">
        <v>1.0636</v>
      </c>
      <c r="F368" s="172">
        <v>0</v>
      </c>
      <c r="G368" s="173">
        <f>E368*F368</f>
        <v>0</v>
      </c>
      <c r="O368" s="167">
        <v>2</v>
      </c>
      <c r="AA368" s="145">
        <v>1</v>
      </c>
      <c r="AB368" s="145">
        <v>7</v>
      </c>
      <c r="AC368" s="145">
        <v>7</v>
      </c>
      <c r="AZ368" s="145">
        <v>2</v>
      </c>
      <c r="BA368" s="145">
        <f>IF(AZ368=1,G368,0)</f>
        <v>0</v>
      </c>
      <c r="BB368" s="145">
        <f>IF(AZ368=2,G368,0)</f>
        <v>0</v>
      </c>
      <c r="BC368" s="145">
        <f>IF(AZ368=3,G368,0)</f>
        <v>0</v>
      </c>
      <c r="BD368" s="145">
        <f>IF(AZ368=4,G368,0)</f>
        <v>0</v>
      </c>
      <c r="BE368" s="145">
        <f>IF(AZ368=5,G368,0)</f>
        <v>0</v>
      </c>
      <c r="CA368" s="174">
        <v>1</v>
      </c>
      <c r="CB368" s="174">
        <v>7</v>
      </c>
      <c r="CZ368" s="145">
        <v>0</v>
      </c>
    </row>
    <row r="369" spans="1:15" ht="12.75">
      <c r="A369" s="175"/>
      <c r="B369" s="177"/>
      <c r="C369" s="224" t="s">
        <v>459</v>
      </c>
      <c r="D369" s="225"/>
      <c r="E369" s="178">
        <v>0</v>
      </c>
      <c r="F369" s="179"/>
      <c r="G369" s="180"/>
      <c r="M369" s="176" t="s">
        <v>459</v>
      </c>
      <c r="O369" s="167"/>
    </row>
    <row r="370" spans="1:15" ht="12.75">
      <c r="A370" s="175"/>
      <c r="B370" s="177"/>
      <c r="C370" s="224" t="s">
        <v>444</v>
      </c>
      <c r="D370" s="225"/>
      <c r="E370" s="178">
        <v>0.216</v>
      </c>
      <c r="F370" s="179"/>
      <c r="G370" s="180"/>
      <c r="M370" s="176" t="s">
        <v>444</v>
      </c>
      <c r="O370" s="167"/>
    </row>
    <row r="371" spans="1:15" ht="12.75">
      <c r="A371" s="175"/>
      <c r="B371" s="177"/>
      <c r="C371" s="224" t="s">
        <v>445</v>
      </c>
      <c r="D371" s="225"/>
      <c r="E371" s="178">
        <v>0.8476</v>
      </c>
      <c r="F371" s="179"/>
      <c r="G371" s="180"/>
      <c r="M371" s="176" t="s">
        <v>445</v>
      </c>
      <c r="O371" s="167"/>
    </row>
    <row r="372" spans="1:104" ht="22.5">
      <c r="A372" s="168">
        <v>86</v>
      </c>
      <c r="B372" s="169" t="s">
        <v>460</v>
      </c>
      <c r="C372" s="170" t="s">
        <v>461</v>
      </c>
      <c r="D372" s="171" t="s">
        <v>101</v>
      </c>
      <c r="E372" s="172">
        <v>497.5</v>
      </c>
      <c r="F372" s="172">
        <v>0</v>
      </c>
      <c r="G372" s="173">
        <f>E372*F372</f>
        <v>0</v>
      </c>
      <c r="O372" s="167">
        <v>2</v>
      </c>
      <c r="AA372" s="145">
        <v>1</v>
      </c>
      <c r="AB372" s="145">
        <v>7</v>
      </c>
      <c r="AC372" s="145">
        <v>7</v>
      </c>
      <c r="AZ372" s="145">
        <v>2</v>
      </c>
      <c r="BA372" s="145">
        <f>IF(AZ372=1,G372,0)</f>
        <v>0</v>
      </c>
      <c r="BB372" s="145">
        <f>IF(AZ372=2,G372,0)</f>
        <v>0</v>
      </c>
      <c r="BC372" s="145">
        <f>IF(AZ372=3,G372,0)</f>
        <v>0</v>
      </c>
      <c r="BD372" s="145">
        <f>IF(AZ372=4,G372,0)</f>
        <v>0</v>
      </c>
      <c r="BE372" s="145">
        <f>IF(AZ372=5,G372,0)</f>
        <v>0</v>
      </c>
      <c r="CA372" s="174">
        <v>1</v>
      </c>
      <c r="CB372" s="174">
        <v>7</v>
      </c>
      <c r="CZ372" s="145">
        <v>0</v>
      </c>
    </row>
    <row r="373" spans="1:15" ht="12.75">
      <c r="A373" s="175"/>
      <c r="B373" s="177"/>
      <c r="C373" s="224" t="s">
        <v>462</v>
      </c>
      <c r="D373" s="225"/>
      <c r="E373" s="178">
        <v>0</v>
      </c>
      <c r="F373" s="179"/>
      <c r="G373" s="180"/>
      <c r="M373" s="176" t="s">
        <v>462</v>
      </c>
      <c r="O373" s="167"/>
    </row>
    <row r="374" spans="1:15" ht="12.75">
      <c r="A374" s="175"/>
      <c r="B374" s="177"/>
      <c r="C374" s="224" t="s">
        <v>102</v>
      </c>
      <c r="D374" s="225"/>
      <c r="E374" s="178">
        <v>0</v>
      </c>
      <c r="F374" s="179"/>
      <c r="G374" s="180"/>
      <c r="M374" s="176" t="s">
        <v>102</v>
      </c>
      <c r="O374" s="167"/>
    </row>
    <row r="375" spans="1:15" ht="12.75">
      <c r="A375" s="175"/>
      <c r="B375" s="177"/>
      <c r="C375" s="224" t="s">
        <v>103</v>
      </c>
      <c r="D375" s="225"/>
      <c r="E375" s="178">
        <v>0</v>
      </c>
      <c r="F375" s="179"/>
      <c r="G375" s="180"/>
      <c r="M375" s="176" t="s">
        <v>103</v>
      </c>
      <c r="O375" s="167"/>
    </row>
    <row r="376" spans="1:15" ht="12.75">
      <c r="A376" s="175"/>
      <c r="B376" s="177"/>
      <c r="C376" s="224" t="s">
        <v>463</v>
      </c>
      <c r="D376" s="225"/>
      <c r="E376" s="178">
        <v>0</v>
      </c>
      <c r="F376" s="179"/>
      <c r="G376" s="180"/>
      <c r="M376" s="176" t="s">
        <v>463</v>
      </c>
      <c r="O376" s="167"/>
    </row>
    <row r="377" spans="1:15" ht="12.75">
      <c r="A377" s="175"/>
      <c r="B377" s="177"/>
      <c r="C377" s="224" t="s">
        <v>464</v>
      </c>
      <c r="D377" s="225"/>
      <c r="E377" s="178">
        <v>90</v>
      </c>
      <c r="F377" s="179"/>
      <c r="G377" s="180"/>
      <c r="M377" s="176" t="s">
        <v>464</v>
      </c>
      <c r="O377" s="167"/>
    </row>
    <row r="378" spans="1:15" ht="12.75">
      <c r="A378" s="175"/>
      <c r="B378" s="177"/>
      <c r="C378" s="224" t="s">
        <v>465</v>
      </c>
      <c r="D378" s="225"/>
      <c r="E378" s="178">
        <v>407.5</v>
      </c>
      <c r="F378" s="179"/>
      <c r="G378" s="180"/>
      <c r="M378" s="176" t="s">
        <v>465</v>
      </c>
      <c r="O378" s="167"/>
    </row>
    <row r="379" spans="1:104" ht="12.75">
      <c r="A379" s="168">
        <v>87</v>
      </c>
      <c r="B379" s="169" t="s">
        <v>466</v>
      </c>
      <c r="C379" s="170" t="s">
        <v>467</v>
      </c>
      <c r="D379" s="171" t="s">
        <v>110</v>
      </c>
      <c r="E379" s="172">
        <v>311.7</v>
      </c>
      <c r="F379" s="172">
        <v>0</v>
      </c>
      <c r="G379" s="173">
        <f>E379*F379</f>
        <v>0</v>
      </c>
      <c r="O379" s="167">
        <v>2</v>
      </c>
      <c r="AA379" s="145">
        <v>1</v>
      </c>
      <c r="AB379" s="145">
        <v>7</v>
      </c>
      <c r="AC379" s="145">
        <v>7</v>
      </c>
      <c r="AZ379" s="145">
        <v>2</v>
      </c>
      <c r="BA379" s="145">
        <f>IF(AZ379=1,G379,0)</f>
        <v>0</v>
      </c>
      <c r="BB379" s="145">
        <f>IF(AZ379=2,G379,0)</f>
        <v>0</v>
      </c>
      <c r="BC379" s="145">
        <f>IF(AZ379=3,G379,0)</f>
        <v>0</v>
      </c>
      <c r="BD379" s="145">
        <f>IF(AZ379=4,G379,0)</f>
        <v>0</v>
      </c>
      <c r="BE379" s="145">
        <f>IF(AZ379=5,G379,0)</f>
        <v>0</v>
      </c>
      <c r="CA379" s="174">
        <v>1</v>
      </c>
      <c r="CB379" s="174">
        <v>7</v>
      </c>
      <c r="CZ379" s="145">
        <v>0</v>
      </c>
    </row>
    <row r="380" spans="1:15" ht="12.75">
      <c r="A380" s="175"/>
      <c r="B380" s="177"/>
      <c r="C380" s="224" t="s">
        <v>102</v>
      </c>
      <c r="D380" s="225"/>
      <c r="E380" s="178">
        <v>0</v>
      </c>
      <c r="F380" s="179"/>
      <c r="G380" s="180"/>
      <c r="M380" s="176" t="s">
        <v>102</v>
      </c>
      <c r="O380" s="167"/>
    </row>
    <row r="381" spans="1:15" ht="12.75">
      <c r="A381" s="175"/>
      <c r="B381" s="177"/>
      <c r="C381" s="224" t="s">
        <v>103</v>
      </c>
      <c r="D381" s="225"/>
      <c r="E381" s="178">
        <v>0</v>
      </c>
      <c r="F381" s="179"/>
      <c r="G381" s="180"/>
      <c r="M381" s="176" t="s">
        <v>103</v>
      </c>
      <c r="O381" s="167"/>
    </row>
    <row r="382" spans="1:15" ht="12.75">
      <c r="A382" s="175"/>
      <c r="B382" s="177"/>
      <c r="C382" s="224" t="s">
        <v>468</v>
      </c>
      <c r="D382" s="225"/>
      <c r="E382" s="178">
        <v>0</v>
      </c>
      <c r="F382" s="179"/>
      <c r="G382" s="180"/>
      <c r="M382" s="176" t="s">
        <v>468</v>
      </c>
      <c r="O382" s="167"/>
    </row>
    <row r="383" spans="1:15" ht="12.75">
      <c r="A383" s="175"/>
      <c r="B383" s="177"/>
      <c r="C383" s="224" t="s">
        <v>469</v>
      </c>
      <c r="D383" s="225"/>
      <c r="E383" s="178">
        <v>81.5</v>
      </c>
      <c r="F383" s="179"/>
      <c r="G383" s="180"/>
      <c r="M383" s="176" t="s">
        <v>469</v>
      </c>
      <c r="O383" s="167"/>
    </row>
    <row r="384" spans="1:15" ht="12.75">
      <c r="A384" s="175"/>
      <c r="B384" s="177"/>
      <c r="C384" s="224" t="s">
        <v>470</v>
      </c>
      <c r="D384" s="225"/>
      <c r="E384" s="178">
        <v>230.2</v>
      </c>
      <c r="F384" s="179"/>
      <c r="G384" s="180"/>
      <c r="M384" s="176" t="s">
        <v>470</v>
      </c>
      <c r="O384" s="167"/>
    </row>
    <row r="385" spans="1:104" ht="12.75">
      <c r="A385" s="168">
        <v>88</v>
      </c>
      <c r="B385" s="169" t="s">
        <v>471</v>
      </c>
      <c r="C385" s="170" t="s">
        <v>472</v>
      </c>
      <c r="D385" s="171" t="s">
        <v>92</v>
      </c>
      <c r="E385" s="172">
        <v>1.17</v>
      </c>
      <c r="F385" s="172">
        <v>0</v>
      </c>
      <c r="G385" s="173">
        <f>E385*F385</f>
        <v>0</v>
      </c>
      <c r="O385" s="167">
        <v>2</v>
      </c>
      <c r="AA385" s="145">
        <v>3</v>
      </c>
      <c r="AB385" s="145">
        <v>7</v>
      </c>
      <c r="AC385" s="145">
        <v>60510112</v>
      </c>
      <c r="AZ385" s="145">
        <v>2</v>
      </c>
      <c r="BA385" s="145">
        <f>IF(AZ385=1,G385,0)</f>
        <v>0</v>
      </c>
      <c r="BB385" s="145">
        <f>IF(AZ385=2,G385,0)</f>
        <v>0</v>
      </c>
      <c r="BC385" s="145">
        <f>IF(AZ385=3,G385,0)</f>
        <v>0</v>
      </c>
      <c r="BD385" s="145">
        <f>IF(AZ385=4,G385,0)</f>
        <v>0</v>
      </c>
      <c r="BE385" s="145">
        <f>IF(AZ385=5,G385,0)</f>
        <v>0</v>
      </c>
      <c r="CA385" s="174">
        <v>3</v>
      </c>
      <c r="CB385" s="174">
        <v>7</v>
      </c>
      <c r="CZ385" s="145">
        <v>0</v>
      </c>
    </row>
    <row r="386" spans="1:15" ht="12.75">
      <c r="A386" s="175"/>
      <c r="B386" s="177"/>
      <c r="C386" s="224" t="s">
        <v>459</v>
      </c>
      <c r="D386" s="225"/>
      <c r="E386" s="178">
        <v>0</v>
      </c>
      <c r="F386" s="179"/>
      <c r="G386" s="180"/>
      <c r="M386" s="176" t="s">
        <v>459</v>
      </c>
      <c r="O386" s="167"/>
    </row>
    <row r="387" spans="1:15" ht="12.75">
      <c r="A387" s="175"/>
      <c r="B387" s="177"/>
      <c r="C387" s="224" t="s">
        <v>444</v>
      </c>
      <c r="D387" s="225"/>
      <c r="E387" s="178">
        <v>0.216</v>
      </c>
      <c r="F387" s="179"/>
      <c r="G387" s="180"/>
      <c r="M387" s="176" t="s">
        <v>444</v>
      </c>
      <c r="O387" s="167"/>
    </row>
    <row r="388" spans="1:15" ht="12.75">
      <c r="A388" s="175"/>
      <c r="B388" s="177"/>
      <c r="C388" s="224" t="s">
        <v>445</v>
      </c>
      <c r="D388" s="225"/>
      <c r="E388" s="178">
        <v>0.8476</v>
      </c>
      <c r="F388" s="179"/>
      <c r="G388" s="180"/>
      <c r="M388" s="176" t="s">
        <v>445</v>
      </c>
      <c r="O388" s="167"/>
    </row>
    <row r="389" spans="1:15" ht="12.75">
      <c r="A389" s="175"/>
      <c r="B389" s="177"/>
      <c r="C389" s="226" t="s">
        <v>473</v>
      </c>
      <c r="D389" s="225"/>
      <c r="E389" s="203">
        <v>1.0636</v>
      </c>
      <c r="F389" s="179"/>
      <c r="G389" s="180"/>
      <c r="M389" s="176" t="s">
        <v>473</v>
      </c>
      <c r="O389" s="167"/>
    </row>
    <row r="390" spans="1:15" ht="12.75">
      <c r="A390" s="175"/>
      <c r="B390" s="177"/>
      <c r="C390" s="224" t="s">
        <v>474</v>
      </c>
      <c r="D390" s="225"/>
      <c r="E390" s="178">
        <v>0.1064</v>
      </c>
      <c r="F390" s="179"/>
      <c r="G390" s="180"/>
      <c r="M390" s="176" t="s">
        <v>474</v>
      </c>
      <c r="O390" s="167"/>
    </row>
    <row r="391" spans="1:104" ht="12.75">
      <c r="A391" s="168">
        <v>89</v>
      </c>
      <c r="B391" s="169" t="s">
        <v>475</v>
      </c>
      <c r="C391" s="170" t="s">
        <v>476</v>
      </c>
      <c r="D391" s="171" t="s">
        <v>83</v>
      </c>
      <c r="E391" s="172">
        <v>98.1997</v>
      </c>
      <c r="F391" s="172">
        <v>0</v>
      </c>
      <c r="G391" s="173">
        <f>E391*F391</f>
        <v>0</v>
      </c>
      <c r="O391" s="167">
        <v>2</v>
      </c>
      <c r="AA391" s="145">
        <v>3</v>
      </c>
      <c r="AB391" s="145">
        <v>7</v>
      </c>
      <c r="AC391" s="145">
        <v>60725019</v>
      </c>
      <c r="AZ391" s="145">
        <v>2</v>
      </c>
      <c r="BA391" s="145">
        <f>IF(AZ391=1,G391,0)</f>
        <v>0</v>
      </c>
      <c r="BB391" s="145">
        <f>IF(AZ391=2,G391,0)</f>
        <v>0</v>
      </c>
      <c r="BC391" s="145">
        <f>IF(AZ391=3,G391,0)</f>
        <v>0</v>
      </c>
      <c r="BD391" s="145">
        <f>IF(AZ391=4,G391,0)</f>
        <v>0</v>
      </c>
      <c r="BE391" s="145">
        <f>IF(AZ391=5,G391,0)</f>
        <v>0</v>
      </c>
      <c r="CA391" s="174">
        <v>3</v>
      </c>
      <c r="CB391" s="174">
        <v>7</v>
      </c>
      <c r="CZ391" s="145">
        <v>0</v>
      </c>
    </row>
    <row r="392" spans="1:15" ht="12.75">
      <c r="A392" s="175"/>
      <c r="B392" s="177"/>
      <c r="C392" s="224" t="s">
        <v>477</v>
      </c>
      <c r="D392" s="225"/>
      <c r="E392" s="178">
        <v>98.1997</v>
      </c>
      <c r="F392" s="179"/>
      <c r="G392" s="180"/>
      <c r="M392" s="176" t="s">
        <v>477</v>
      </c>
      <c r="O392" s="167"/>
    </row>
    <row r="393" spans="1:104" ht="12.75">
      <c r="A393" s="168">
        <v>90</v>
      </c>
      <c r="B393" s="169" t="s">
        <v>478</v>
      </c>
      <c r="C393" s="170" t="s">
        <v>479</v>
      </c>
      <c r="D393" s="171" t="s">
        <v>339</v>
      </c>
      <c r="E393" s="172">
        <v>4.2571</v>
      </c>
      <c r="F393" s="172">
        <v>0</v>
      </c>
      <c r="G393" s="173">
        <f>E393*F393</f>
        <v>0</v>
      </c>
      <c r="O393" s="167">
        <v>2</v>
      </c>
      <c r="AA393" s="145">
        <v>1</v>
      </c>
      <c r="AB393" s="145">
        <v>7</v>
      </c>
      <c r="AC393" s="145">
        <v>7</v>
      </c>
      <c r="AZ393" s="145">
        <v>2</v>
      </c>
      <c r="BA393" s="145">
        <f>IF(AZ393=1,G393,0)</f>
        <v>0</v>
      </c>
      <c r="BB393" s="145">
        <f>IF(AZ393=2,G393,0)</f>
        <v>0</v>
      </c>
      <c r="BC393" s="145">
        <f>IF(AZ393=3,G393,0)</f>
        <v>0</v>
      </c>
      <c r="BD393" s="145">
        <f>IF(AZ393=4,G393,0)</f>
        <v>0</v>
      </c>
      <c r="BE393" s="145">
        <f>IF(AZ393=5,G393,0)</f>
        <v>0</v>
      </c>
      <c r="CA393" s="174">
        <v>1</v>
      </c>
      <c r="CB393" s="174">
        <v>7</v>
      </c>
      <c r="CZ393" s="145">
        <v>0</v>
      </c>
    </row>
    <row r="394" spans="1:57" ht="12.75">
      <c r="A394" s="181"/>
      <c r="B394" s="182" t="s">
        <v>76</v>
      </c>
      <c r="C394" s="183" t="str">
        <f>CONCATENATE(B344," ",C344)</f>
        <v>762 Konstrukce tesařské</v>
      </c>
      <c r="D394" s="184"/>
      <c r="E394" s="185"/>
      <c r="F394" s="186"/>
      <c r="G394" s="187">
        <f>SUM(G344:G393)</f>
        <v>0</v>
      </c>
      <c r="O394" s="167">
        <v>4</v>
      </c>
      <c r="BA394" s="188">
        <f>SUM(BA344:BA393)</f>
        <v>0</v>
      </c>
      <c r="BB394" s="188">
        <f>SUM(BB344:BB393)</f>
        <v>0</v>
      </c>
      <c r="BC394" s="188">
        <f>SUM(BC344:BC393)</f>
        <v>0</v>
      </c>
      <c r="BD394" s="188">
        <f>SUM(BD344:BD393)</f>
        <v>0</v>
      </c>
      <c r="BE394" s="188">
        <f>SUM(BE344:BE393)</f>
        <v>0</v>
      </c>
    </row>
    <row r="395" spans="1:15" ht="12.75">
      <c r="A395" s="160" t="s">
        <v>72</v>
      </c>
      <c r="B395" s="161" t="s">
        <v>480</v>
      </c>
      <c r="C395" s="162" t="s">
        <v>481</v>
      </c>
      <c r="D395" s="163"/>
      <c r="E395" s="164"/>
      <c r="F395" s="164"/>
      <c r="G395" s="165"/>
      <c r="H395" s="166"/>
      <c r="I395" s="166"/>
      <c r="O395" s="167">
        <v>1</v>
      </c>
    </row>
    <row r="396" spans="1:104" ht="12.75">
      <c r="A396" s="168">
        <v>91</v>
      </c>
      <c r="B396" s="169" t="s">
        <v>482</v>
      </c>
      <c r="C396" s="170" t="s">
        <v>483</v>
      </c>
      <c r="D396" s="171" t="s">
        <v>110</v>
      </c>
      <c r="E396" s="172">
        <v>150.9</v>
      </c>
      <c r="F396" s="172">
        <v>0</v>
      </c>
      <c r="G396" s="173">
        <f>E396*F396</f>
        <v>0</v>
      </c>
      <c r="O396" s="167">
        <v>2</v>
      </c>
      <c r="AA396" s="145">
        <v>1</v>
      </c>
      <c r="AB396" s="145">
        <v>7</v>
      </c>
      <c r="AC396" s="145">
        <v>7</v>
      </c>
      <c r="AZ396" s="145">
        <v>2</v>
      </c>
      <c r="BA396" s="145">
        <f>IF(AZ396=1,G396,0)</f>
        <v>0</v>
      </c>
      <c r="BB396" s="145">
        <f>IF(AZ396=2,G396,0)</f>
        <v>0</v>
      </c>
      <c r="BC396" s="145">
        <f>IF(AZ396=3,G396,0)</f>
        <v>0</v>
      </c>
      <c r="BD396" s="145">
        <f>IF(AZ396=4,G396,0)</f>
        <v>0</v>
      </c>
      <c r="BE396" s="145">
        <f>IF(AZ396=5,G396,0)</f>
        <v>0</v>
      </c>
      <c r="CA396" s="174">
        <v>1</v>
      </c>
      <c r="CB396" s="174">
        <v>7</v>
      </c>
      <c r="CZ396" s="145">
        <v>0</v>
      </c>
    </row>
    <row r="397" spans="1:15" ht="12.75">
      <c r="A397" s="175"/>
      <c r="B397" s="177"/>
      <c r="C397" s="224" t="s">
        <v>484</v>
      </c>
      <c r="D397" s="225"/>
      <c r="E397" s="178">
        <v>150.9</v>
      </c>
      <c r="F397" s="179"/>
      <c r="G397" s="180"/>
      <c r="M397" s="176" t="s">
        <v>484</v>
      </c>
      <c r="O397" s="167"/>
    </row>
    <row r="398" spans="1:104" ht="12.75">
      <c r="A398" s="168">
        <v>92</v>
      </c>
      <c r="B398" s="169" t="s">
        <v>485</v>
      </c>
      <c r="C398" s="170" t="s">
        <v>486</v>
      </c>
      <c r="D398" s="171" t="s">
        <v>101</v>
      </c>
      <c r="E398" s="172">
        <v>20</v>
      </c>
      <c r="F398" s="172">
        <v>0</v>
      </c>
      <c r="G398" s="173">
        <f>E398*F398</f>
        <v>0</v>
      </c>
      <c r="O398" s="167">
        <v>2</v>
      </c>
      <c r="AA398" s="145">
        <v>1</v>
      </c>
      <c r="AB398" s="145">
        <v>7</v>
      </c>
      <c r="AC398" s="145">
        <v>7</v>
      </c>
      <c r="AZ398" s="145">
        <v>2</v>
      </c>
      <c r="BA398" s="145">
        <f>IF(AZ398=1,G398,0)</f>
        <v>0</v>
      </c>
      <c r="BB398" s="145">
        <f>IF(AZ398=2,G398,0)</f>
        <v>0</v>
      </c>
      <c r="BC398" s="145">
        <f>IF(AZ398=3,G398,0)</f>
        <v>0</v>
      </c>
      <c r="BD398" s="145">
        <f>IF(AZ398=4,G398,0)</f>
        <v>0</v>
      </c>
      <c r="BE398" s="145">
        <f>IF(AZ398=5,G398,0)</f>
        <v>0</v>
      </c>
      <c r="CA398" s="174">
        <v>1</v>
      </c>
      <c r="CB398" s="174">
        <v>7</v>
      </c>
      <c r="CZ398" s="145">
        <v>0</v>
      </c>
    </row>
    <row r="399" spans="1:15" ht="12.75">
      <c r="A399" s="175"/>
      <c r="B399" s="177"/>
      <c r="C399" s="224" t="s">
        <v>102</v>
      </c>
      <c r="D399" s="225"/>
      <c r="E399" s="178">
        <v>0</v>
      </c>
      <c r="F399" s="179"/>
      <c r="G399" s="180"/>
      <c r="M399" s="176" t="s">
        <v>102</v>
      </c>
      <c r="O399" s="167"/>
    </row>
    <row r="400" spans="1:15" ht="12.75">
      <c r="A400" s="175"/>
      <c r="B400" s="177"/>
      <c r="C400" s="224" t="s">
        <v>487</v>
      </c>
      <c r="D400" s="225"/>
      <c r="E400" s="178">
        <v>20</v>
      </c>
      <c r="F400" s="179"/>
      <c r="G400" s="180"/>
      <c r="M400" s="176" t="s">
        <v>487</v>
      </c>
      <c r="O400" s="167"/>
    </row>
    <row r="401" spans="1:104" ht="12.75">
      <c r="A401" s="168">
        <v>93</v>
      </c>
      <c r="B401" s="169" t="s">
        <v>488</v>
      </c>
      <c r="C401" s="170" t="s">
        <v>489</v>
      </c>
      <c r="D401" s="171" t="s">
        <v>110</v>
      </c>
      <c r="E401" s="172">
        <v>80.3</v>
      </c>
      <c r="F401" s="172">
        <v>0</v>
      </c>
      <c r="G401" s="173">
        <f>E401*F401</f>
        <v>0</v>
      </c>
      <c r="O401" s="167">
        <v>2</v>
      </c>
      <c r="AA401" s="145">
        <v>1</v>
      </c>
      <c r="AB401" s="145">
        <v>7</v>
      </c>
      <c r="AC401" s="145">
        <v>7</v>
      </c>
      <c r="AZ401" s="145">
        <v>2</v>
      </c>
      <c r="BA401" s="145">
        <f>IF(AZ401=1,G401,0)</f>
        <v>0</v>
      </c>
      <c r="BB401" s="145">
        <f>IF(AZ401=2,G401,0)</f>
        <v>0</v>
      </c>
      <c r="BC401" s="145">
        <f>IF(AZ401=3,G401,0)</f>
        <v>0</v>
      </c>
      <c r="BD401" s="145">
        <f>IF(AZ401=4,G401,0)</f>
        <v>0</v>
      </c>
      <c r="BE401" s="145">
        <f>IF(AZ401=5,G401,0)</f>
        <v>0</v>
      </c>
      <c r="CA401" s="174">
        <v>1</v>
      </c>
      <c r="CB401" s="174">
        <v>7</v>
      </c>
      <c r="CZ401" s="145">
        <v>0</v>
      </c>
    </row>
    <row r="402" spans="1:15" ht="12.75">
      <c r="A402" s="175"/>
      <c r="B402" s="177"/>
      <c r="C402" s="224" t="s">
        <v>490</v>
      </c>
      <c r="D402" s="225"/>
      <c r="E402" s="178">
        <v>80.3</v>
      </c>
      <c r="F402" s="179"/>
      <c r="G402" s="180"/>
      <c r="M402" s="176" t="s">
        <v>490</v>
      </c>
      <c r="O402" s="167"/>
    </row>
    <row r="403" spans="1:104" ht="12.75">
      <c r="A403" s="168">
        <v>94</v>
      </c>
      <c r="B403" s="169" t="s">
        <v>491</v>
      </c>
      <c r="C403" s="170" t="s">
        <v>492</v>
      </c>
      <c r="D403" s="171" t="s">
        <v>110</v>
      </c>
      <c r="E403" s="172">
        <v>150.9</v>
      </c>
      <c r="F403" s="172">
        <v>0</v>
      </c>
      <c r="G403" s="173">
        <f>E403*F403</f>
        <v>0</v>
      </c>
      <c r="O403" s="167">
        <v>2</v>
      </c>
      <c r="AA403" s="145">
        <v>1</v>
      </c>
      <c r="AB403" s="145">
        <v>7</v>
      </c>
      <c r="AC403" s="145">
        <v>7</v>
      </c>
      <c r="AZ403" s="145">
        <v>2</v>
      </c>
      <c r="BA403" s="145">
        <f>IF(AZ403=1,G403,0)</f>
        <v>0</v>
      </c>
      <c r="BB403" s="145">
        <f>IF(AZ403=2,G403,0)</f>
        <v>0</v>
      </c>
      <c r="BC403" s="145">
        <f>IF(AZ403=3,G403,0)</f>
        <v>0</v>
      </c>
      <c r="BD403" s="145">
        <f>IF(AZ403=4,G403,0)</f>
        <v>0</v>
      </c>
      <c r="BE403" s="145">
        <f>IF(AZ403=5,G403,0)</f>
        <v>0</v>
      </c>
      <c r="CA403" s="174">
        <v>1</v>
      </c>
      <c r="CB403" s="174">
        <v>7</v>
      </c>
      <c r="CZ403" s="145">
        <v>0</v>
      </c>
    </row>
    <row r="404" spans="1:15" ht="12.75">
      <c r="A404" s="175"/>
      <c r="B404" s="177"/>
      <c r="C404" s="224" t="s">
        <v>150</v>
      </c>
      <c r="D404" s="225"/>
      <c r="E404" s="178">
        <v>0</v>
      </c>
      <c r="F404" s="179"/>
      <c r="G404" s="180"/>
      <c r="M404" s="176" t="s">
        <v>150</v>
      </c>
      <c r="O404" s="167"/>
    </row>
    <row r="405" spans="1:15" ht="12.75">
      <c r="A405" s="175"/>
      <c r="B405" s="177"/>
      <c r="C405" s="224" t="s">
        <v>493</v>
      </c>
      <c r="D405" s="225"/>
      <c r="E405" s="178">
        <v>145.4</v>
      </c>
      <c r="F405" s="179"/>
      <c r="G405" s="180"/>
      <c r="M405" s="176" t="s">
        <v>493</v>
      </c>
      <c r="O405" s="167"/>
    </row>
    <row r="406" spans="1:15" ht="12.75">
      <c r="A406" s="175"/>
      <c r="B406" s="177"/>
      <c r="C406" s="224" t="s">
        <v>494</v>
      </c>
      <c r="D406" s="225"/>
      <c r="E406" s="178">
        <v>5.5</v>
      </c>
      <c r="F406" s="179"/>
      <c r="G406" s="180"/>
      <c r="M406" s="176" t="s">
        <v>494</v>
      </c>
      <c r="O406" s="167"/>
    </row>
    <row r="407" spans="1:104" ht="12.75">
      <c r="A407" s="168">
        <v>95</v>
      </c>
      <c r="B407" s="169" t="s">
        <v>495</v>
      </c>
      <c r="C407" s="170" t="s">
        <v>496</v>
      </c>
      <c r="D407" s="171" t="s">
        <v>110</v>
      </c>
      <c r="E407" s="172">
        <v>80.3</v>
      </c>
      <c r="F407" s="172">
        <v>0</v>
      </c>
      <c r="G407" s="173">
        <f>E407*F407</f>
        <v>0</v>
      </c>
      <c r="O407" s="167">
        <v>2</v>
      </c>
      <c r="AA407" s="145">
        <v>1</v>
      </c>
      <c r="AB407" s="145">
        <v>7</v>
      </c>
      <c r="AC407" s="145">
        <v>7</v>
      </c>
      <c r="AZ407" s="145">
        <v>2</v>
      </c>
      <c r="BA407" s="145">
        <f>IF(AZ407=1,G407,0)</f>
        <v>0</v>
      </c>
      <c r="BB407" s="145">
        <f>IF(AZ407=2,G407,0)</f>
        <v>0</v>
      </c>
      <c r="BC407" s="145">
        <f>IF(AZ407=3,G407,0)</f>
        <v>0</v>
      </c>
      <c r="BD407" s="145">
        <f>IF(AZ407=4,G407,0)</f>
        <v>0</v>
      </c>
      <c r="BE407" s="145">
        <f>IF(AZ407=5,G407,0)</f>
        <v>0</v>
      </c>
      <c r="CA407" s="174">
        <v>1</v>
      </c>
      <c r="CB407" s="174">
        <v>7</v>
      </c>
      <c r="CZ407" s="145">
        <v>0</v>
      </c>
    </row>
    <row r="408" spans="1:15" ht="12.75">
      <c r="A408" s="175"/>
      <c r="B408" s="177"/>
      <c r="C408" s="224" t="s">
        <v>150</v>
      </c>
      <c r="D408" s="225"/>
      <c r="E408" s="178">
        <v>0</v>
      </c>
      <c r="F408" s="179"/>
      <c r="G408" s="180"/>
      <c r="M408" s="176" t="s">
        <v>150</v>
      </c>
      <c r="O408" s="167"/>
    </row>
    <row r="409" spans="1:15" ht="12.75">
      <c r="A409" s="175"/>
      <c r="B409" s="177"/>
      <c r="C409" s="224" t="s">
        <v>497</v>
      </c>
      <c r="D409" s="225"/>
      <c r="E409" s="178">
        <v>80.3</v>
      </c>
      <c r="F409" s="179"/>
      <c r="G409" s="180"/>
      <c r="M409" s="176" t="s">
        <v>497</v>
      </c>
      <c r="O409" s="167"/>
    </row>
    <row r="410" spans="1:104" ht="12.75">
      <c r="A410" s="168">
        <v>96</v>
      </c>
      <c r="B410" s="169" t="s">
        <v>498</v>
      </c>
      <c r="C410" s="170" t="s">
        <v>499</v>
      </c>
      <c r="D410" s="171" t="s">
        <v>110</v>
      </c>
      <c r="E410" s="172">
        <v>32</v>
      </c>
      <c r="F410" s="172">
        <v>0</v>
      </c>
      <c r="G410" s="173">
        <f>E410*F410</f>
        <v>0</v>
      </c>
      <c r="O410" s="167">
        <v>2</v>
      </c>
      <c r="AA410" s="145">
        <v>1</v>
      </c>
      <c r="AB410" s="145">
        <v>7</v>
      </c>
      <c r="AC410" s="145">
        <v>7</v>
      </c>
      <c r="AZ410" s="145">
        <v>2</v>
      </c>
      <c r="BA410" s="145">
        <f>IF(AZ410=1,G410,0)</f>
        <v>0</v>
      </c>
      <c r="BB410" s="145">
        <f>IF(AZ410=2,G410,0)</f>
        <v>0</v>
      </c>
      <c r="BC410" s="145">
        <f>IF(AZ410=3,G410,0)</f>
        <v>0</v>
      </c>
      <c r="BD410" s="145">
        <f>IF(AZ410=4,G410,0)</f>
        <v>0</v>
      </c>
      <c r="BE410" s="145">
        <f>IF(AZ410=5,G410,0)</f>
        <v>0</v>
      </c>
      <c r="CA410" s="174">
        <v>1</v>
      </c>
      <c r="CB410" s="174">
        <v>7</v>
      </c>
      <c r="CZ410" s="145">
        <v>0</v>
      </c>
    </row>
    <row r="411" spans="1:15" ht="12.75">
      <c r="A411" s="175"/>
      <c r="B411" s="177"/>
      <c r="C411" s="224" t="s">
        <v>150</v>
      </c>
      <c r="D411" s="225"/>
      <c r="E411" s="178">
        <v>0</v>
      </c>
      <c r="F411" s="179"/>
      <c r="G411" s="180"/>
      <c r="M411" s="176" t="s">
        <v>150</v>
      </c>
      <c r="O411" s="167"/>
    </row>
    <row r="412" spans="1:15" ht="12.75">
      <c r="A412" s="175"/>
      <c r="B412" s="177"/>
      <c r="C412" s="224" t="s">
        <v>500</v>
      </c>
      <c r="D412" s="225"/>
      <c r="E412" s="178">
        <v>32</v>
      </c>
      <c r="F412" s="179"/>
      <c r="G412" s="180"/>
      <c r="M412" s="202">
        <v>12.897222222222224</v>
      </c>
      <c r="O412" s="167"/>
    </row>
    <row r="413" spans="1:104" ht="22.5">
      <c r="A413" s="168">
        <v>97</v>
      </c>
      <c r="B413" s="169" t="s">
        <v>501</v>
      </c>
      <c r="C413" s="170" t="s">
        <v>502</v>
      </c>
      <c r="D413" s="171" t="s">
        <v>75</v>
      </c>
      <c r="E413" s="172">
        <v>6</v>
      </c>
      <c r="F413" s="172">
        <v>0</v>
      </c>
      <c r="G413" s="173">
        <f>E413*F413</f>
        <v>0</v>
      </c>
      <c r="O413" s="167">
        <v>2</v>
      </c>
      <c r="AA413" s="145">
        <v>12</v>
      </c>
      <c r="AB413" s="145">
        <v>0</v>
      </c>
      <c r="AC413" s="145">
        <v>97</v>
      </c>
      <c r="AZ413" s="145">
        <v>2</v>
      </c>
      <c r="BA413" s="145">
        <f>IF(AZ413=1,G413,0)</f>
        <v>0</v>
      </c>
      <c r="BB413" s="145">
        <f>IF(AZ413=2,G413,0)</f>
        <v>0</v>
      </c>
      <c r="BC413" s="145">
        <f>IF(AZ413=3,G413,0)</f>
        <v>0</v>
      </c>
      <c r="BD413" s="145">
        <f>IF(AZ413=4,G413,0)</f>
        <v>0</v>
      </c>
      <c r="BE413" s="145">
        <f>IF(AZ413=5,G413,0)</f>
        <v>0</v>
      </c>
      <c r="CA413" s="174">
        <v>12</v>
      </c>
      <c r="CB413" s="174">
        <v>0</v>
      </c>
      <c r="CZ413" s="145">
        <v>0</v>
      </c>
    </row>
    <row r="414" spans="1:15" ht="12.75">
      <c r="A414" s="175"/>
      <c r="B414" s="177"/>
      <c r="C414" s="224" t="s">
        <v>150</v>
      </c>
      <c r="D414" s="225"/>
      <c r="E414" s="178">
        <v>0</v>
      </c>
      <c r="F414" s="179"/>
      <c r="G414" s="180"/>
      <c r="M414" s="176" t="s">
        <v>150</v>
      </c>
      <c r="O414" s="167"/>
    </row>
    <row r="415" spans="1:15" ht="12.75">
      <c r="A415" s="175"/>
      <c r="B415" s="177"/>
      <c r="C415" s="224" t="s">
        <v>503</v>
      </c>
      <c r="D415" s="225"/>
      <c r="E415" s="178">
        <v>6</v>
      </c>
      <c r="F415" s="179"/>
      <c r="G415" s="180"/>
      <c r="M415" s="202">
        <v>12.754166666666668</v>
      </c>
      <c r="O415" s="167"/>
    </row>
    <row r="416" spans="1:104" ht="12.75">
      <c r="A416" s="168">
        <v>98</v>
      </c>
      <c r="B416" s="169" t="s">
        <v>504</v>
      </c>
      <c r="C416" s="170" t="s">
        <v>505</v>
      </c>
      <c r="D416" s="171" t="s">
        <v>339</v>
      </c>
      <c r="E416" s="172">
        <v>0.4675</v>
      </c>
      <c r="F416" s="172">
        <v>0</v>
      </c>
      <c r="G416" s="173">
        <f>E416*F416</f>
        <v>0</v>
      </c>
      <c r="O416" s="167">
        <v>2</v>
      </c>
      <c r="AA416" s="145">
        <v>1</v>
      </c>
      <c r="AB416" s="145">
        <v>7</v>
      </c>
      <c r="AC416" s="145">
        <v>7</v>
      </c>
      <c r="AZ416" s="145">
        <v>2</v>
      </c>
      <c r="BA416" s="145">
        <f>IF(AZ416=1,G416,0)</f>
        <v>0</v>
      </c>
      <c r="BB416" s="145">
        <f>IF(AZ416=2,G416,0)</f>
        <v>0</v>
      </c>
      <c r="BC416" s="145">
        <f>IF(AZ416=3,G416,0)</f>
        <v>0</v>
      </c>
      <c r="BD416" s="145">
        <f>IF(AZ416=4,G416,0)</f>
        <v>0</v>
      </c>
      <c r="BE416" s="145">
        <f>IF(AZ416=5,G416,0)</f>
        <v>0</v>
      </c>
      <c r="CA416" s="174">
        <v>1</v>
      </c>
      <c r="CB416" s="174">
        <v>7</v>
      </c>
      <c r="CZ416" s="145">
        <v>0</v>
      </c>
    </row>
    <row r="417" spans="1:57" ht="12.75">
      <c r="A417" s="181"/>
      <c r="B417" s="182" t="s">
        <v>76</v>
      </c>
      <c r="C417" s="183" t="str">
        <f>CONCATENATE(B395," ",C395)</f>
        <v>764 Konstrukce klempířské</v>
      </c>
      <c r="D417" s="184"/>
      <c r="E417" s="185"/>
      <c r="F417" s="186"/>
      <c r="G417" s="187">
        <f>SUM(G395:G416)</f>
        <v>0</v>
      </c>
      <c r="O417" s="167">
        <v>4</v>
      </c>
      <c r="BA417" s="188">
        <f>SUM(BA395:BA416)</f>
        <v>0</v>
      </c>
      <c r="BB417" s="188">
        <f>SUM(BB395:BB416)</f>
        <v>0</v>
      </c>
      <c r="BC417" s="188">
        <f>SUM(BC395:BC416)</f>
        <v>0</v>
      </c>
      <c r="BD417" s="188">
        <f>SUM(BD395:BD416)</f>
        <v>0</v>
      </c>
      <c r="BE417" s="188">
        <f>SUM(BE395:BE416)</f>
        <v>0</v>
      </c>
    </row>
    <row r="418" spans="1:15" ht="12.75">
      <c r="A418" s="160" t="s">
        <v>72</v>
      </c>
      <c r="B418" s="161" t="s">
        <v>506</v>
      </c>
      <c r="C418" s="162" t="s">
        <v>507</v>
      </c>
      <c r="D418" s="163"/>
      <c r="E418" s="164"/>
      <c r="F418" s="164"/>
      <c r="G418" s="165"/>
      <c r="H418" s="166"/>
      <c r="I418" s="166"/>
      <c r="O418" s="167">
        <v>1</v>
      </c>
    </row>
    <row r="419" spans="1:104" ht="22.5">
      <c r="A419" s="168">
        <v>99</v>
      </c>
      <c r="B419" s="169" t="s">
        <v>508</v>
      </c>
      <c r="C419" s="170" t="s">
        <v>509</v>
      </c>
      <c r="D419" s="171" t="s">
        <v>110</v>
      </c>
      <c r="E419" s="172">
        <v>79.38</v>
      </c>
      <c r="F419" s="172">
        <v>0</v>
      </c>
      <c r="G419" s="173">
        <f>E419*F419</f>
        <v>0</v>
      </c>
      <c r="O419" s="167">
        <v>2</v>
      </c>
      <c r="AA419" s="145">
        <v>1</v>
      </c>
      <c r="AB419" s="145">
        <v>7</v>
      </c>
      <c r="AC419" s="145">
        <v>7</v>
      </c>
      <c r="AZ419" s="145">
        <v>2</v>
      </c>
      <c r="BA419" s="145">
        <f>IF(AZ419=1,G419,0)</f>
        <v>0</v>
      </c>
      <c r="BB419" s="145">
        <f>IF(AZ419=2,G419,0)</f>
        <v>0</v>
      </c>
      <c r="BC419" s="145">
        <f>IF(AZ419=3,G419,0)</f>
        <v>0</v>
      </c>
      <c r="BD419" s="145">
        <f>IF(AZ419=4,G419,0)</f>
        <v>0</v>
      </c>
      <c r="BE419" s="145">
        <f>IF(AZ419=5,G419,0)</f>
        <v>0</v>
      </c>
      <c r="CA419" s="174">
        <v>1</v>
      </c>
      <c r="CB419" s="174">
        <v>7</v>
      </c>
      <c r="CZ419" s="145">
        <v>0</v>
      </c>
    </row>
    <row r="420" spans="1:15" ht="12.75">
      <c r="A420" s="175"/>
      <c r="B420" s="177"/>
      <c r="C420" s="224" t="s">
        <v>510</v>
      </c>
      <c r="D420" s="225"/>
      <c r="E420" s="178">
        <v>0</v>
      </c>
      <c r="F420" s="179"/>
      <c r="G420" s="180"/>
      <c r="M420" s="176" t="s">
        <v>510</v>
      </c>
      <c r="O420" s="167"/>
    </row>
    <row r="421" spans="1:15" ht="12.75">
      <c r="A421" s="175"/>
      <c r="B421" s="177"/>
      <c r="C421" s="224" t="s">
        <v>511</v>
      </c>
      <c r="D421" s="225"/>
      <c r="E421" s="178">
        <v>0</v>
      </c>
      <c r="F421" s="179"/>
      <c r="G421" s="180"/>
      <c r="M421" s="176" t="s">
        <v>511</v>
      </c>
      <c r="O421" s="167"/>
    </row>
    <row r="422" spans="1:15" ht="12.75">
      <c r="A422" s="175"/>
      <c r="B422" s="177"/>
      <c r="C422" s="224" t="s">
        <v>163</v>
      </c>
      <c r="D422" s="225"/>
      <c r="E422" s="178">
        <v>0</v>
      </c>
      <c r="F422" s="179"/>
      <c r="G422" s="180"/>
      <c r="M422" s="176" t="s">
        <v>163</v>
      </c>
      <c r="O422" s="167"/>
    </row>
    <row r="423" spans="1:15" ht="12.75">
      <c r="A423" s="175"/>
      <c r="B423" s="177"/>
      <c r="C423" s="224" t="s">
        <v>512</v>
      </c>
      <c r="D423" s="225"/>
      <c r="E423" s="178">
        <v>9.45</v>
      </c>
      <c r="F423" s="179"/>
      <c r="G423" s="180"/>
      <c r="M423" s="176" t="s">
        <v>512</v>
      </c>
      <c r="O423" s="167"/>
    </row>
    <row r="424" spans="1:15" ht="12.75">
      <c r="A424" s="175"/>
      <c r="B424" s="177"/>
      <c r="C424" s="224" t="s">
        <v>513</v>
      </c>
      <c r="D424" s="225"/>
      <c r="E424" s="178">
        <v>1.89</v>
      </c>
      <c r="F424" s="179"/>
      <c r="G424" s="180"/>
      <c r="M424" s="176" t="s">
        <v>513</v>
      </c>
      <c r="O424" s="167"/>
    </row>
    <row r="425" spans="1:15" ht="12.75">
      <c r="A425" s="175"/>
      <c r="B425" s="177"/>
      <c r="C425" s="224" t="s">
        <v>514</v>
      </c>
      <c r="D425" s="225"/>
      <c r="E425" s="178">
        <v>13.23</v>
      </c>
      <c r="F425" s="179"/>
      <c r="G425" s="180"/>
      <c r="M425" s="176" t="s">
        <v>514</v>
      </c>
      <c r="O425" s="167"/>
    </row>
    <row r="426" spans="1:15" ht="12.75">
      <c r="A426" s="175"/>
      <c r="B426" s="177"/>
      <c r="C426" s="224" t="s">
        <v>515</v>
      </c>
      <c r="D426" s="225"/>
      <c r="E426" s="178">
        <v>1.89</v>
      </c>
      <c r="F426" s="179"/>
      <c r="G426" s="180"/>
      <c r="M426" s="176" t="s">
        <v>515</v>
      </c>
      <c r="O426" s="167"/>
    </row>
    <row r="427" spans="1:15" ht="12.75">
      <c r="A427" s="175"/>
      <c r="B427" s="177"/>
      <c r="C427" s="224" t="s">
        <v>516</v>
      </c>
      <c r="D427" s="225"/>
      <c r="E427" s="178">
        <v>26.46</v>
      </c>
      <c r="F427" s="179"/>
      <c r="G427" s="180"/>
      <c r="M427" s="176" t="s">
        <v>516</v>
      </c>
      <c r="O427" s="167"/>
    </row>
    <row r="428" spans="1:15" ht="12.75">
      <c r="A428" s="175"/>
      <c r="B428" s="177"/>
      <c r="C428" s="224" t="s">
        <v>517</v>
      </c>
      <c r="D428" s="225"/>
      <c r="E428" s="178">
        <v>26.46</v>
      </c>
      <c r="F428" s="179"/>
      <c r="G428" s="180"/>
      <c r="M428" s="176" t="s">
        <v>517</v>
      </c>
      <c r="O428" s="167"/>
    </row>
    <row r="429" spans="1:104" ht="22.5">
      <c r="A429" s="168">
        <v>100</v>
      </c>
      <c r="B429" s="169" t="s">
        <v>518</v>
      </c>
      <c r="C429" s="170" t="s">
        <v>519</v>
      </c>
      <c r="D429" s="171" t="s">
        <v>110</v>
      </c>
      <c r="E429" s="172">
        <v>239.08</v>
      </c>
      <c r="F429" s="172">
        <v>0</v>
      </c>
      <c r="G429" s="173">
        <f>E429*F429</f>
        <v>0</v>
      </c>
      <c r="O429" s="167">
        <v>2</v>
      </c>
      <c r="AA429" s="145">
        <v>1</v>
      </c>
      <c r="AB429" s="145">
        <v>7</v>
      </c>
      <c r="AC429" s="145">
        <v>7</v>
      </c>
      <c r="AZ429" s="145">
        <v>2</v>
      </c>
      <c r="BA429" s="145">
        <f>IF(AZ429=1,G429,0)</f>
        <v>0</v>
      </c>
      <c r="BB429" s="145">
        <f>IF(AZ429=2,G429,0)</f>
        <v>0</v>
      </c>
      <c r="BC429" s="145">
        <f>IF(AZ429=3,G429,0)</f>
        <v>0</v>
      </c>
      <c r="BD429" s="145">
        <f>IF(AZ429=4,G429,0)</f>
        <v>0</v>
      </c>
      <c r="BE429" s="145">
        <f>IF(AZ429=5,G429,0)</f>
        <v>0</v>
      </c>
      <c r="CA429" s="174">
        <v>1</v>
      </c>
      <c r="CB429" s="174">
        <v>7</v>
      </c>
      <c r="CZ429" s="145">
        <v>0</v>
      </c>
    </row>
    <row r="430" spans="1:15" ht="12.75">
      <c r="A430" s="175"/>
      <c r="B430" s="177"/>
      <c r="C430" s="224" t="s">
        <v>520</v>
      </c>
      <c r="D430" s="225"/>
      <c r="E430" s="178">
        <v>0</v>
      </c>
      <c r="F430" s="179"/>
      <c r="G430" s="180"/>
      <c r="M430" s="176" t="s">
        <v>520</v>
      </c>
      <c r="O430" s="167"/>
    </row>
    <row r="431" spans="1:15" ht="12.75">
      <c r="A431" s="175"/>
      <c r="B431" s="177"/>
      <c r="C431" s="224" t="s">
        <v>163</v>
      </c>
      <c r="D431" s="225"/>
      <c r="E431" s="178">
        <v>0</v>
      </c>
      <c r="F431" s="179"/>
      <c r="G431" s="180"/>
      <c r="M431" s="176" t="s">
        <v>163</v>
      </c>
      <c r="O431" s="167"/>
    </row>
    <row r="432" spans="1:15" ht="12.75">
      <c r="A432" s="175"/>
      <c r="B432" s="177"/>
      <c r="C432" s="224" t="s">
        <v>521</v>
      </c>
      <c r="D432" s="225"/>
      <c r="E432" s="178">
        <v>36</v>
      </c>
      <c r="F432" s="179"/>
      <c r="G432" s="180"/>
      <c r="M432" s="176" t="s">
        <v>521</v>
      </c>
      <c r="O432" s="167"/>
    </row>
    <row r="433" spans="1:15" ht="12.75">
      <c r="A433" s="175"/>
      <c r="B433" s="177"/>
      <c r="C433" s="224" t="s">
        <v>522</v>
      </c>
      <c r="D433" s="225"/>
      <c r="E433" s="178">
        <v>6</v>
      </c>
      <c r="F433" s="179"/>
      <c r="G433" s="180"/>
      <c r="M433" s="176" t="s">
        <v>522</v>
      </c>
      <c r="O433" s="167"/>
    </row>
    <row r="434" spans="1:15" ht="12.75">
      <c r="A434" s="175"/>
      <c r="B434" s="177"/>
      <c r="C434" s="224" t="s">
        <v>523</v>
      </c>
      <c r="D434" s="225"/>
      <c r="E434" s="178">
        <v>37.8</v>
      </c>
      <c r="F434" s="179"/>
      <c r="G434" s="180"/>
      <c r="M434" s="176" t="s">
        <v>523</v>
      </c>
      <c r="O434" s="167"/>
    </row>
    <row r="435" spans="1:15" ht="12.75">
      <c r="A435" s="175"/>
      <c r="B435" s="177"/>
      <c r="C435" s="224" t="s">
        <v>524</v>
      </c>
      <c r="D435" s="225"/>
      <c r="E435" s="178">
        <v>4.8</v>
      </c>
      <c r="F435" s="179"/>
      <c r="G435" s="180"/>
      <c r="M435" s="176" t="s">
        <v>524</v>
      </c>
      <c r="O435" s="167"/>
    </row>
    <row r="436" spans="1:15" ht="12.75">
      <c r="A436" s="175"/>
      <c r="B436" s="177"/>
      <c r="C436" s="224" t="s">
        <v>525</v>
      </c>
      <c r="D436" s="225"/>
      <c r="E436" s="178">
        <v>63</v>
      </c>
      <c r="F436" s="179"/>
      <c r="G436" s="180"/>
      <c r="M436" s="176" t="s">
        <v>525</v>
      </c>
      <c r="O436" s="167"/>
    </row>
    <row r="437" spans="1:15" ht="12.75">
      <c r="A437" s="175"/>
      <c r="B437" s="177"/>
      <c r="C437" s="224" t="s">
        <v>526</v>
      </c>
      <c r="D437" s="225"/>
      <c r="E437" s="178">
        <v>75.6</v>
      </c>
      <c r="F437" s="179"/>
      <c r="G437" s="180"/>
      <c r="M437" s="176" t="s">
        <v>526</v>
      </c>
      <c r="O437" s="167"/>
    </row>
    <row r="438" spans="1:15" ht="12.75">
      <c r="A438" s="175"/>
      <c r="B438" s="177"/>
      <c r="C438" s="224" t="s">
        <v>527</v>
      </c>
      <c r="D438" s="225"/>
      <c r="E438" s="178">
        <v>11.1</v>
      </c>
      <c r="F438" s="179"/>
      <c r="G438" s="180"/>
      <c r="M438" s="176" t="s">
        <v>527</v>
      </c>
      <c r="O438" s="167"/>
    </row>
    <row r="439" spans="1:15" ht="12.75">
      <c r="A439" s="175"/>
      <c r="B439" s="177"/>
      <c r="C439" s="224" t="s">
        <v>528</v>
      </c>
      <c r="D439" s="225"/>
      <c r="E439" s="178">
        <v>4.78</v>
      </c>
      <c r="F439" s="179"/>
      <c r="G439" s="180"/>
      <c r="M439" s="176" t="s">
        <v>528</v>
      </c>
      <c r="O439" s="167"/>
    </row>
    <row r="440" spans="1:104" ht="12.75">
      <c r="A440" s="168">
        <v>101</v>
      </c>
      <c r="B440" s="169" t="s">
        <v>529</v>
      </c>
      <c r="C440" s="170" t="s">
        <v>530</v>
      </c>
      <c r="D440" s="171" t="s">
        <v>101</v>
      </c>
      <c r="E440" s="172">
        <v>13</v>
      </c>
      <c r="F440" s="172">
        <v>0</v>
      </c>
      <c r="G440" s="173">
        <f>E440*F440</f>
        <v>0</v>
      </c>
      <c r="O440" s="167">
        <v>2</v>
      </c>
      <c r="AA440" s="145">
        <v>1</v>
      </c>
      <c r="AB440" s="145">
        <v>7</v>
      </c>
      <c r="AC440" s="145">
        <v>7</v>
      </c>
      <c r="AZ440" s="145">
        <v>2</v>
      </c>
      <c r="BA440" s="145">
        <f>IF(AZ440=1,G440,0)</f>
        <v>0</v>
      </c>
      <c r="BB440" s="145">
        <f>IF(AZ440=2,G440,0)</f>
        <v>0</v>
      </c>
      <c r="BC440" s="145">
        <f>IF(AZ440=3,G440,0)</f>
        <v>0</v>
      </c>
      <c r="BD440" s="145">
        <f>IF(AZ440=4,G440,0)</f>
        <v>0</v>
      </c>
      <c r="BE440" s="145">
        <f>IF(AZ440=5,G440,0)</f>
        <v>0</v>
      </c>
      <c r="CA440" s="174">
        <v>1</v>
      </c>
      <c r="CB440" s="174">
        <v>7</v>
      </c>
      <c r="CZ440" s="145">
        <v>0</v>
      </c>
    </row>
    <row r="441" spans="1:15" ht="12.75">
      <c r="A441" s="175"/>
      <c r="B441" s="177"/>
      <c r="C441" s="224" t="s">
        <v>163</v>
      </c>
      <c r="D441" s="225"/>
      <c r="E441" s="178">
        <v>0</v>
      </c>
      <c r="F441" s="179"/>
      <c r="G441" s="180"/>
      <c r="M441" s="176" t="s">
        <v>163</v>
      </c>
      <c r="O441" s="167"/>
    </row>
    <row r="442" spans="1:15" ht="12.75">
      <c r="A442" s="175"/>
      <c r="B442" s="177"/>
      <c r="C442" s="224" t="s">
        <v>531</v>
      </c>
      <c r="D442" s="225"/>
      <c r="E442" s="178">
        <v>10</v>
      </c>
      <c r="F442" s="179"/>
      <c r="G442" s="180"/>
      <c r="M442" s="202">
        <v>4.215277777777778</v>
      </c>
      <c r="O442" s="167"/>
    </row>
    <row r="443" spans="1:15" ht="12.75">
      <c r="A443" s="175"/>
      <c r="B443" s="177"/>
      <c r="C443" s="224" t="s">
        <v>532</v>
      </c>
      <c r="D443" s="225"/>
      <c r="E443" s="178">
        <v>2</v>
      </c>
      <c r="F443" s="179"/>
      <c r="G443" s="180"/>
      <c r="M443" s="202">
        <v>4.251388888888889</v>
      </c>
      <c r="O443" s="167"/>
    </row>
    <row r="444" spans="1:15" ht="12.75">
      <c r="A444" s="175"/>
      <c r="B444" s="177"/>
      <c r="C444" s="224" t="s">
        <v>533</v>
      </c>
      <c r="D444" s="225"/>
      <c r="E444" s="178">
        <v>1</v>
      </c>
      <c r="F444" s="179"/>
      <c r="G444" s="180"/>
      <c r="M444" s="202">
        <v>4.334027777777778</v>
      </c>
      <c r="O444" s="167"/>
    </row>
    <row r="445" spans="1:104" ht="12.75">
      <c r="A445" s="168">
        <v>102</v>
      </c>
      <c r="B445" s="169" t="s">
        <v>534</v>
      </c>
      <c r="C445" s="170" t="s">
        <v>535</v>
      </c>
      <c r="D445" s="171" t="s">
        <v>101</v>
      </c>
      <c r="E445" s="172">
        <v>7</v>
      </c>
      <c r="F445" s="172">
        <v>0</v>
      </c>
      <c r="G445" s="173">
        <f>E445*F445</f>
        <v>0</v>
      </c>
      <c r="O445" s="167">
        <v>2</v>
      </c>
      <c r="AA445" s="145">
        <v>1</v>
      </c>
      <c r="AB445" s="145">
        <v>7</v>
      </c>
      <c r="AC445" s="145">
        <v>7</v>
      </c>
      <c r="AZ445" s="145">
        <v>2</v>
      </c>
      <c r="BA445" s="145">
        <f>IF(AZ445=1,G445,0)</f>
        <v>0</v>
      </c>
      <c r="BB445" s="145">
        <f>IF(AZ445=2,G445,0)</f>
        <v>0</v>
      </c>
      <c r="BC445" s="145">
        <f>IF(AZ445=3,G445,0)</f>
        <v>0</v>
      </c>
      <c r="BD445" s="145">
        <f>IF(AZ445=4,G445,0)</f>
        <v>0</v>
      </c>
      <c r="BE445" s="145">
        <f>IF(AZ445=5,G445,0)</f>
        <v>0</v>
      </c>
      <c r="CA445" s="174">
        <v>1</v>
      </c>
      <c r="CB445" s="174">
        <v>7</v>
      </c>
      <c r="CZ445" s="145">
        <v>0</v>
      </c>
    </row>
    <row r="446" spans="1:15" ht="12.75">
      <c r="A446" s="175"/>
      <c r="B446" s="177"/>
      <c r="C446" s="224" t="s">
        <v>163</v>
      </c>
      <c r="D446" s="225"/>
      <c r="E446" s="178">
        <v>0</v>
      </c>
      <c r="F446" s="179"/>
      <c r="G446" s="180"/>
      <c r="M446" s="176" t="s">
        <v>163</v>
      </c>
      <c r="O446" s="167"/>
    </row>
    <row r="447" spans="1:15" ht="12.75">
      <c r="A447" s="175"/>
      <c r="B447" s="177"/>
      <c r="C447" s="224" t="s">
        <v>536</v>
      </c>
      <c r="D447" s="225"/>
      <c r="E447" s="178">
        <v>7</v>
      </c>
      <c r="F447" s="179"/>
      <c r="G447" s="180"/>
      <c r="M447" s="202">
        <v>4.2965277777777775</v>
      </c>
      <c r="O447" s="167"/>
    </row>
    <row r="448" spans="1:104" ht="12.75">
      <c r="A448" s="168">
        <v>103</v>
      </c>
      <c r="B448" s="169" t="s">
        <v>537</v>
      </c>
      <c r="C448" s="170" t="s">
        <v>538</v>
      </c>
      <c r="D448" s="171" t="s">
        <v>101</v>
      </c>
      <c r="E448" s="172">
        <v>7</v>
      </c>
      <c r="F448" s="172">
        <v>0</v>
      </c>
      <c r="G448" s="173">
        <f>E448*F448</f>
        <v>0</v>
      </c>
      <c r="O448" s="167">
        <v>2</v>
      </c>
      <c r="AA448" s="145">
        <v>1</v>
      </c>
      <c r="AB448" s="145">
        <v>7</v>
      </c>
      <c r="AC448" s="145">
        <v>7</v>
      </c>
      <c r="AZ448" s="145">
        <v>2</v>
      </c>
      <c r="BA448" s="145">
        <f>IF(AZ448=1,G448,0)</f>
        <v>0</v>
      </c>
      <c r="BB448" s="145">
        <f>IF(AZ448=2,G448,0)</f>
        <v>0</v>
      </c>
      <c r="BC448" s="145">
        <f>IF(AZ448=3,G448,0)</f>
        <v>0</v>
      </c>
      <c r="BD448" s="145">
        <f>IF(AZ448=4,G448,0)</f>
        <v>0</v>
      </c>
      <c r="BE448" s="145">
        <f>IF(AZ448=5,G448,0)</f>
        <v>0</v>
      </c>
      <c r="CA448" s="174">
        <v>1</v>
      </c>
      <c r="CB448" s="174">
        <v>7</v>
      </c>
      <c r="CZ448" s="145">
        <v>0</v>
      </c>
    </row>
    <row r="449" spans="1:15" ht="12.75">
      <c r="A449" s="175"/>
      <c r="B449" s="177"/>
      <c r="C449" s="224" t="s">
        <v>163</v>
      </c>
      <c r="D449" s="225"/>
      <c r="E449" s="178">
        <v>0</v>
      </c>
      <c r="F449" s="179"/>
      <c r="G449" s="180"/>
      <c r="M449" s="176" t="s">
        <v>163</v>
      </c>
      <c r="O449" s="167"/>
    </row>
    <row r="450" spans="1:15" ht="12.75">
      <c r="A450" s="175"/>
      <c r="B450" s="177"/>
      <c r="C450" s="224" t="s">
        <v>539</v>
      </c>
      <c r="D450" s="225"/>
      <c r="E450" s="178">
        <v>7</v>
      </c>
      <c r="F450" s="179"/>
      <c r="G450" s="180"/>
      <c r="M450" s="202">
        <v>4.3798611111111105</v>
      </c>
      <c r="O450" s="167"/>
    </row>
    <row r="451" spans="1:104" ht="12.75">
      <c r="A451" s="168">
        <v>104</v>
      </c>
      <c r="B451" s="169" t="s">
        <v>540</v>
      </c>
      <c r="C451" s="170" t="s">
        <v>541</v>
      </c>
      <c r="D451" s="171" t="s">
        <v>101</v>
      </c>
      <c r="E451" s="172">
        <v>7</v>
      </c>
      <c r="F451" s="172">
        <v>0</v>
      </c>
      <c r="G451" s="173">
        <f>E451*F451</f>
        <v>0</v>
      </c>
      <c r="O451" s="167">
        <v>2</v>
      </c>
      <c r="AA451" s="145">
        <v>1</v>
      </c>
      <c r="AB451" s="145">
        <v>7</v>
      </c>
      <c r="AC451" s="145">
        <v>7</v>
      </c>
      <c r="AZ451" s="145">
        <v>2</v>
      </c>
      <c r="BA451" s="145">
        <f>IF(AZ451=1,G451,0)</f>
        <v>0</v>
      </c>
      <c r="BB451" s="145">
        <f>IF(AZ451=2,G451,0)</f>
        <v>0</v>
      </c>
      <c r="BC451" s="145">
        <f>IF(AZ451=3,G451,0)</f>
        <v>0</v>
      </c>
      <c r="BD451" s="145">
        <f>IF(AZ451=4,G451,0)</f>
        <v>0</v>
      </c>
      <c r="BE451" s="145">
        <f>IF(AZ451=5,G451,0)</f>
        <v>0</v>
      </c>
      <c r="CA451" s="174">
        <v>1</v>
      </c>
      <c r="CB451" s="174">
        <v>7</v>
      </c>
      <c r="CZ451" s="145">
        <v>0</v>
      </c>
    </row>
    <row r="452" spans="1:15" ht="12.75">
      <c r="A452" s="175"/>
      <c r="B452" s="177"/>
      <c r="C452" s="224" t="s">
        <v>163</v>
      </c>
      <c r="D452" s="225"/>
      <c r="E452" s="178">
        <v>0</v>
      </c>
      <c r="F452" s="179"/>
      <c r="G452" s="180"/>
      <c r="M452" s="176" t="s">
        <v>163</v>
      </c>
      <c r="O452" s="167"/>
    </row>
    <row r="453" spans="1:15" ht="12.75">
      <c r="A453" s="175"/>
      <c r="B453" s="177"/>
      <c r="C453" s="224" t="s">
        <v>542</v>
      </c>
      <c r="D453" s="225"/>
      <c r="E453" s="178">
        <v>7</v>
      </c>
      <c r="F453" s="179"/>
      <c r="G453" s="180"/>
      <c r="M453" s="202">
        <v>4.4215277777777775</v>
      </c>
      <c r="O453" s="167"/>
    </row>
    <row r="454" spans="1:104" ht="12.75">
      <c r="A454" s="168">
        <v>105</v>
      </c>
      <c r="B454" s="169" t="s">
        <v>543</v>
      </c>
      <c r="C454" s="170" t="s">
        <v>544</v>
      </c>
      <c r="D454" s="171" t="s">
        <v>101</v>
      </c>
      <c r="E454" s="172">
        <v>3</v>
      </c>
      <c r="F454" s="172">
        <v>0</v>
      </c>
      <c r="G454" s="173">
        <f>E454*F454</f>
        <v>0</v>
      </c>
      <c r="O454" s="167">
        <v>2</v>
      </c>
      <c r="AA454" s="145">
        <v>1</v>
      </c>
      <c r="AB454" s="145">
        <v>7</v>
      </c>
      <c r="AC454" s="145">
        <v>7</v>
      </c>
      <c r="AZ454" s="145">
        <v>2</v>
      </c>
      <c r="BA454" s="145">
        <f>IF(AZ454=1,G454,0)</f>
        <v>0</v>
      </c>
      <c r="BB454" s="145">
        <f>IF(AZ454=2,G454,0)</f>
        <v>0</v>
      </c>
      <c r="BC454" s="145">
        <f>IF(AZ454=3,G454,0)</f>
        <v>0</v>
      </c>
      <c r="BD454" s="145">
        <f>IF(AZ454=4,G454,0)</f>
        <v>0</v>
      </c>
      <c r="BE454" s="145">
        <f>IF(AZ454=5,G454,0)</f>
        <v>0</v>
      </c>
      <c r="CA454" s="174">
        <v>1</v>
      </c>
      <c r="CB454" s="174">
        <v>7</v>
      </c>
      <c r="CZ454" s="145">
        <v>0</v>
      </c>
    </row>
    <row r="455" spans="1:15" ht="12.75">
      <c r="A455" s="175"/>
      <c r="B455" s="177"/>
      <c r="C455" s="224" t="s">
        <v>163</v>
      </c>
      <c r="D455" s="225"/>
      <c r="E455" s="178">
        <v>0</v>
      </c>
      <c r="F455" s="179"/>
      <c r="G455" s="180"/>
      <c r="M455" s="176" t="s">
        <v>163</v>
      </c>
      <c r="O455" s="167"/>
    </row>
    <row r="456" spans="1:15" ht="12.75">
      <c r="A456" s="175"/>
      <c r="B456" s="177"/>
      <c r="C456" s="224" t="s">
        <v>545</v>
      </c>
      <c r="D456" s="225"/>
      <c r="E456" s="178">
        <v>2</v>
      </c>
      <c r="F456" s="179"/>
      <c r="G456" s="180"/>
      <c r="M456" s="176" t="s">
        <v>545</v>
      </c>
      <c r="O456" s="167"/>
    </row>
    <row r="457" spans="1:15" ht="12.75">
      <c r="A457" s="175"/>
      <c r="B457" s="177"/>
      <c r="C457" s="224" t="s">
        <v>546</v>
      </c>
      <c r="D457" s="225"/>
      <c r="E457" s="178">
        <v>1</v>
      </c>
      <c r="F457" s="179"/>
      <c r="G457" s="180"/>
      <c r="M457" s="176" t="s">
        <v>546</v>
      </c>
      <c r="O457" s="167"/>
    </row>
    <row r="458" spans="1:104" ht="12.75">
      <c r="A458" s="168">
        <v>106</v>
      </c>
      <c r="B458" s="169" t="s">
        <v>547</v>
      </c>
      <c r="C458" s="170" t="s">
        <v>548</v>
      </c>
      <c r="D458" s="171" t="s">
        <v>101</v>
      </c>
      <c r="E458" s="172">
        <v>2</v>
      </c>
      <c r="F458" s="172">
        <v>0</v>
      </c>
      <c r="G458" s="173">
        <f>E458*F458</f>
        <v>0</v>
      </c>
      <c r="O458" s="167">
        <v>2</v>
      </c>
      <c r="AA458" s="145">
        <v>1</v>
      </c>
      <c r="AB458" s="145">
        <v>7</v>
      </c>
      <c r="AC458" s="145">
        <v>7</v>
      </c>
      <c r="AZ458" s="145">
        <v>2</v>
      </c>
      <c r="BA458" s="145">
        <f>IF(AZ458=1,G458,0)</f>
        <v>0</v>
      </c>
      <c r="BB458" s="145">
        <f>IF(AZ458=2,G458,0)</f>
        <v>0</v>
      </c>
      <c r="BC458" s="145">
        <f>IF(AZ458=3,G458,0)</f>
        <v>0</v>
      </c>
      <c r="BD458" s="145">
        <f>IF(AZ458=4,G458,0)</f>
        <v>0</v>
      </c>
      <c r="BE458" s="145">
        <f>IF(AZ458=5,G458,0)</f>
        <v>0</v>
      </c>
      <c r="CA458" s="174">
        <v>1</v>
      </c>
      <c r="CB458" s="174">
        <v>7</v>
      </c>
      <c r="CZ458" s="145">
        <v>0</v>
      </c>
    </row>
    <row r="459" spans="1:15" ht="12.75">
      <c r="A459" s="175"/>
      <c r="B459" s="177"/>
      <c r="C459" s="224" t="s">
        <v>163</v>
      </c>
      <c r="D459" s="225"/>
      <c r="E459" s="178">
        <v>0</v>
      </c>
      <c r="F459" s="179"/>
      <c r="G459" s="180"/>
      <c r="M459" s="176" t="s">
        <v>163</v>
      </c>
      <c r="O459" s="167"/>
    </row>
    <row r="460" spans="1:15" ht="12.75">
      <c r="A460" s="175"/>
      <c r="B460" s="177"/>
      <c r="C460" s="224" t="s">
        <v>545</v>
      </c>
      <c r="D460" s="225"/>
      <c r="E460" s="178">
        <v>2</v>
      </c>
      <c r="F460" s="179"/>
      <c r="G460" s="180"/>
      <c r="M460" s="176" t="s">
        <v>545</v>
      </c>
      <c r="O460" s="167"/>
    </row>
    <row r="461" spans="1:104" ht="12.75">
      <c r="A461" s="168">
        <v>107</v>
      </c>
      <c r="B461" s="169" t="s">
        <v>549</v>
      </c>
      <c r="C461" s="170" t="s">
        <v>550</v>
      </c>
      <c r="D461" s="171" t="s">
        <v>101</v>
      </c>
      <c r="E461" s="172">
        <v>1</v>
      </c>
      <c r="F461" s="172">
        <v>0</v>
      </c>
      <c r="G461" s="173">
        <f>E461*F461</f>
        <v>0</v>
      </c>
      <c r="O461" s="167">
        <v>2</v>
      </c>
      <c r="AA461" s="145">
        <v>1</v>
      </c>
      <c r="AB461" s="145">
        <v>7</v>
      </c>
      <c r="AC461" s="145">
        <v>7</v>
      </c>
      <c r="AZ461" s="145">
        <v>2</v>
      </c>
      <c r="BA461" s="145">
        <f>IF(AZ461=1,G461,0)</f>
        <v>0</v>
      </c>
      <c r="BB461" s="145">
        <f>IF(AZ461=2,G461,0)</f>
        <v>0</v>
      </c>
      <c r="BC461" s="145">
        <f>IF(AZ461=3,G461,0)</f>
        <v>0</v>
      </c>
      <c r="BD461" s="145">
        <f>IF(AZ461=4,G461,0)</f>
        <v>0</v>
      </c>
      <c r="BE461" s="145">
        <f>IF(AZ461=5,G461,0)</f>
        <v>0</v>
      </c>
      <c r="CA461" s="174">
        <v>1</v>
      </c>
      <c r="CB461" s="174">
        <v>7</v>
      </c>
      <c r="CZ461" s="145">
        <v>0</v>
      </c>
    </row>
    <row r="462" spans="1:15" ht="12.75">
      <c r="A462" s="175"/>
      <c r="B462" s="177"/>
      <c r="C462" s="224" t="s">
        <v>551</v>
      </c>
      <c r="D462" s="225"/>
      <c r="E462" s="178">
        <v>0</v>
      </c>
      <c r="F462" s="179"/>
      <c r="G462" s="180"/>
      <c r="M462" s="176" t="s">
        <v>551</v>
      </c>
      <c r="O462" s="167"/>
    </row>
    <row r="463" spans="1:15" ht="12.75">
      <c r="A463" s="175"/>
      <c r="B463" s="177"/>
      <c r="C463" s="224" t="s">
        <v>552</v>
      </c>
      <c r="D463" s="225"/>
      <c r="E463" s="178">
        <v>1</v>
      </c>
      <c r="F463" s="179"/>
      <c r="G463" s="180"/>
      <c r="M463" s="202">
        <v>16.709027777777777</v>
      </c>
      <c r="O463" s="167"/>
    </row>
    <row r="464" spans="1:104" ht="22.5">
      <c r="A464" s="168">
        <v>108</v>
      </c>
      <c r="B464" s="169" t="s">
        <v>553</v>
      </c>
      <c r="C464" s="170" t="s">
        <v>554</v>
      </c>
      <c r="D464" s="171" t="s">
        <v>75</v>
      </c>
      <c r="E464" s="172">
        <v>10</v>
      </c>
      <c r="F464" s="172">
        <v>0</v>
      </c>
      <c r="G464" s="173">
        <f>E464*F464</f>
        <v>0</v>
      </c>
      <c r="O464" s="167">
        <v>2</v>
      </c>
      <c r="AA464" s="145">
        <v>12</v>
      </c>
      <c r="AB464" s="145">
        <v>0</v>
      </c>
      <c r="AC464" s="145">
        <v>108</v>
      </c>
      <c r="AZ464" s="145">
        <v>2</v>
      </c>
      <c r="BA464" s="145">
        <f>IF(AZ464=1,G464,0)</f>
        <v>0</v>
      </c>
      <c r="BB464" s="145">
        <f>IF(AZ464=2,G464,0)</f>
        <v>0</v>
      </c>
      <c r="BC464" s="145">
        <f>IF(AZ464=3,G464,0)</f>
        <v>0</v>
      </c>
      <c r="BD464" s="145">
        <f>IF(AZ464=4,G464,0)</f>
        <v>0</v>
      </c>
      <c r="BE464" s="145">
        <f>IF(AZ464=5,G464,0)</f>
        <v>0</v>
      </c>
      <c r="CA464" s="174">
        <v>12</v>
      </c>
      <c r="CB464" s="174">
        <v>0</v>
      </c>
      <c r="CZ464" s="145">
        <v>0</v>
      </c>
    </row>
    <row r="465" spans="1:15" ht="12.75">
      <c r="A465" s="175"/>
      <c r="B465" s="177"/>
      <c r="C465" s="224" t="s">
        <v>555</v>
      </c>
      <c r="D465" s="225"/>
      <c r="E465" s="178">
        <v>0</v>
      </c>
      <c r="F465" s="179"/>
      <c r="G465" s="180"/>
      <c r="M465" s="176" t="s">
        <v>555</v>
      </c>
      <c r="O465" s="167"/>
    </row>
    <row r="466" spans="1:15" ht="12.75">
      <c r="A466" s="175"/>
      <c r="B466" s="177"/>
      <c r="C466" s="224" t="s">
        <v>556</v>
      </c>
      <c r="D466" s="225"/>
      <c r="E466" s="178">
        <v>0</v>
      </c>
      <c r="F466" s="179"/>
      <c r="G466" s="180"/>
      <c r="M466" s="176" t="s">
        <v>556</v>
      </c>
      <c r="O466" s="167"/>
    </row>
    <row r="467" spans="1:15" ht="22.5">
      <c r="A467" s="175"/>
      <c r="B467" s="177"/>
      <c r="C467" s="224" t="s">
        <v>557</v>
      </c>
      <c r="D467" s="225"/>
      <c r="E467" s="178">
        <v>0</v>
      </c>
      <c r="F467" s="179"/>
      <c r="G467" s="180"/>
      <c r="M467" s="176" t="s">
        <v>557</v>
      </c>
      <c r="O467" s="167"/>
    </row>
    <row r="468" spans="1:15" ht="22.5">
      <c r="A468" s="175"/>
      <c r="B468" s="177"/>
      <c r="C468" s="224" t="s">
        <v>558</v>
      </c>
      <c r="D468" s="225"/>
      <c r="E468" s="178">
        <v>0</v>
      </c>
      <c r="F468" s="179"/>
      <c r="G468" s="180"/>
      <c r="M468" s="176" t="s">
        <v>558</v>
      </c>
      <c r="O468" s="167"/>
    </row>
    <row r="469" spans="1:15" ht="12.75">
      <c r="A469" s="175"/>
      <c r="B469" s="177"/>
      <c r="C469" s="224" t="s">
        <v>559</v>
      </c>
      <c r="D469" s="225"/>
      <c r="E469" s="178">
        <v>0</v>
      </c>
      <c r="F469" s="179"/>
      <c r="G469" s="180"/>
      <c r="M469" s="176" t="s">
        <v>559</v>
      </c>
      <c r="O469" s="167"/>
    </row>
    <row r="470" spans="1:15" ht="22.5">
      <c r="A470" s="175"/>
      <c r="B470" s="177"/>
      <c r="C470" s="224" t="s">
        <v>560</v>
      </c>
      <c r="D470" s="225"/>
      <c r="E470" s="178">
        <v>0</v>
      </c>
      <c r="F470" s="179"/>
      <c r="G470" s="180"/>
      <c r="M470" s="176" t="s">
        <v>560</v>
      </c>
      <c r="O470" s="167"/>
    </row>
    <row r="471" spans="1:15" ht="12.75">
      <c r="A471" s="175"/>
      <c r="B471" s="177"/>
      <c r="C471" s="224" t="s">
        <v>561</v>
      </c>
      <c r="D471" s="225"/>
      <c r="E471" s="178">
        <v>0</v>
      </c>
      <c r="F471" s="179"/>
      <c r="G471" s="180"/>
      <c r="M471" s="176" t="s">
        <v>561</v>
      </c>
      <c r="O471" s="167"/>
    </row>
    <row r="472" spans="1:15" ht="12.75">
      <c r="A472" s="175"/>
      <c r="B472" s="177"/>
      <c r="C472" s="224" t="s">
        <v>511</v>
      </c>
      <c r="D472" s="225"/>
      <c r="E472" s="178">
        <v>0</v>
      </c>
      <c r="F472" s="179"/>
      <c r="G472" s="180"/>
      <c r="M472" s="176" t="s">
        <v>511</v>
      </c>
      <c r="O472" s="167"/>
    </row>
    <row r="473" spans="1:15" ht="12.75">
      <c r="A473" s="175"/>
      <c r="B473" s="177"/>
      <c r="C473" s="224" t="s">
        <v>163</v>
      </c>
      <c r="D473" s="225"/>
      <c r="E473" s="178">
        <v>0</v>
      </c>
      <c r="F473" s="179"/>
      <c r="G473" s="180"/>
      <c r="M473" s="176" t="s">
        <v>163</v>
      </c>
      <c r="O473" s="167"/>
    </row>
    <row r="474" spans="1:15" ht="12.75">
      <c r="A474" s="175"/>
      <c r="B474" s="177"/>
      <c r="C474" s="224" t="s">
        <v>531</v>
      </c>
      <c r="D474" s="225"/>
      <c r="E474" s="178">
        <v>10</v>
      </c>
      <c r="F474" s="179"/>
      <c r="G474" s="180"/>
      <c r="M474" s="202">
        <v>4.215277777777778</v>
      </c>
      <c r="O474" s="167"/>
    </row>
    <row r="475" spans="1:104" ht="22.5">
      <c r="A475" s="168">
        <v>109</v>
      </c>
      <c r="B475" s="169" t="s">
        <v>562</v>
      </c>
      <c r="C475" s="170" t="s">
        <v>563</v>
      </c>
      <c r="D475" s="171" t="s">
        <v>75</v>
      </c>
      <c r="E475" s="172">
        <v>2</v>
      </c>
      <c r="F475" s="172">
        <v>0</v>
      </c>
      <c r="G475" s="173">
        <f>E475*F475</f>
        <v>0</v>
      </c>
      <c r="O475" s="167">
        <v>2</v>
      </c>
      <c r="AA475" s="145">
        <v>12</v>
      </c>
      <c r="AB475" s="145">
        <v>0</v>
      </c>
      <c r="AC475" s="145">
        <v>109</v>
      </c>
      <c r="AZ475" s="145">
        <v>2</v>
      </c>
      <c r="BA475" s="145">
        <f>IF(AZ475=1,G475,0)</f>
        <v>0</v>
      </c>
      <c r="BB475" s="145">
        <f>IF(AZ475=2,G475,0)</f>
        <v>0</v>
      </c>
      <c r="BC475" s="145">
        <f>IF(AZ475=3,G475,0)</f>
        <v>0</v>
      </c>
      <c r="BD475" s="145">
        <f>IF(AZ475=4,G475,0)</f>
        <v>0</v>
      </c>
      <c r="BE475" s="145">
        <f>IF(AZ475=5,G475,0)</f>
        <v>0</v>
      </c>
      <c r="CA475" s="174">
        <v>12</v>
      </c>
      <c r="CB475" s="174">
        <v>0</v>
      </c>
      <c r="CZ475" s="145">
        <v>0</v>
      </c>
    </row>
    <row r="476" spans="1:15" ht="12.75">
      <c r="A476" s="175"/>
      <c r="B476" s="177"/>
      <c r="C476" s="224" t="s">
        <v>555</v>
      </c>
      <c r="D476" s="225"/>
      <c r="E476" s="178">
        <v>0</v>
      </c>
      <c r="F476" s="179"/>
      <c r="G476" s="180"/>
      <c r="M476" s="176" t="s">
        <v>555</v>
      </c>
      <c r="O476" s="167"/>
    </row>
    <row r="477" spans="1:15" ht="12.75">
      <c r="A477" s="175"/>
      <c r="B477" s="177"/>
      <c r="C477" s="224" t="s">
        <v>556</v>
      </c>
      <c r="D477" s="225"/>
      <c r="E477" s="178">
        <v>0</v>
      </c>
      <c r="F477" s="179"/>
      <c r="G477" s="180"/>
      <c r="M477" s="176" t="s">
        <v>556</v>
      </c>
      <c r="O477" s="167"/>
    </row>
    <row r="478" spans="1:15" ht="22.5">
      <c r="A478" s="175"/>
      <c r="B478" s="177"/>
      <c r="C478" s="224" t="s">
        <v>557</v>
      </c>
      <c r="D478" s="225"/>
      <c r="E478" s="178">
        <v>0</v>
      </c>
      <c r="F478" s="179"/>
      <c r="G478" s="180"/>
      <c r="M478" s="176" t="s">
        <v>557</v>
      </c>
      <c r="O478" s="167"/>
    </row>
    <row r="479" spans="1:15" ht="22.5">
      <c r="A479" s="175"/>
      <c r="B479" s="177"/>
      <c r="C479" s="224" t="s">
        <v>558</v>
      </c>
      <c r="D479" s="225"/>
      <c r="E479" s="178">
        <v>0</v>
      </c>
      <c r="F479" s="179"/>
      <c r="G479" s="180"/>
      <c r="M479" s="176" t="s">
        <v>558</v>
      </c>
      <c r="O479" s="167"/>
    </row>
    <row r="480" spans="1:15" ht="12.75">
      <c r="A480" s="175"/>
      <c r="B480" s="177"/>
      <c r="C480" s="224" t="s">
        <v>559</v>
      </c>
      <c r="D480" s="225"/>
      <c r="E480" s="178">
        <v>0</v>
      </c>
      <c r="F480" s="179"/>
      <c r="G480" s="180"/>
      <c r="M480" s="176" t="s">
        <v>559</v>
      </c>
      <c r="O480" s="167"/>
    </row>
    <row r="481" spans="1:15" ht="22.5">
      <c r="A481" s="175"/>
      <c r="B481" s="177"/>
      <c r="C481" s="224" t="s">
        <v>560</v>
      </c>
      <c r="D481" s="225"/>
      <c r="E481" s="178">
        <v>0</v>
      </c>
      <c r="F481" s="179"/>
      <c r="G481" s="180"/>
      <c r="M481" s="176" t="s">
        <v>560</v>
      </c>
      <c r="O481" s="167"/>
    </row>
    <row r="482" spans="1:15" ht="12.75">
      <c r="A482" s="175"/>
      <c r="B482" s="177"/>
      <c r="C482" s="224" t="s">
        <v>561</v>
      </c>
      <c r="D482" s="225"/>
      <c r="E482" s="178">
        <v>0</v>
      </c>
      <c r="F482" s="179"/>
      <c r="G482" s="180"/>
      <c r="M482" s="176" t="s">
        <v>561</v>
      </c>
      <c r="O482" s="167"/>
    </row>
    <row r="483" spans="1:15" ht="12.75">
      <c r="A483" s="175"/>
      <c r="B483" s="177"/>
      <c r="C483" s="224" t="s">
        <v>511</v>
      </c>
      <c r="D483" s="225"/>
      <c r="E483" s="178">
        <v>0</v>
      </c>
      <c r="F483" s="179"/>
      <c r="G483" s="180"/>
      <c r="M483" s="176" t="s">
        <v>511</v>
      </c>
      <c r="O483" s="167"/>
    </row>
    <row r="484" spans="1:15" ht="12.75">
      <c r="A484" s="175"/>
      <c r="B484" s="177"/>
      <c r="C484" s="224" t="s">
        <v>163</v>
      </c>
      <c r="D484" s="225"/>
      <c r="E484" s="178">
        <v>0</v>
      </c>
      <c r="F484" s="179"/>
      <c r="G484" s="180"/>
      <c r="M484" s="176" t="s">
        <v>163</v>
      </c>
      <c r="O484" s="167"/>
    </row>
    <row r="485" spans="1:15" ht="12.75">
      <c r="A485" s="175"/>
      <c r="B485" s="177"/>
      <c r="C485" s="224" t="s">
        <v>532</v>
      </c>
      <c r="D485" s="225"/>
      <c r="E485" s="178">
        <v>2</v>
      </c>
      <c r="F485" s="179"/>
      <c r="G485" s="180"/>
      <c r="M485" s="202">
        <v>4.251388888888889</v>
      </c>
      <c r="O485" s="167"/>
    </row>
    <row r="486" spans="1:104" ht="22.5">
      <c r="A486" s="168">
        <v>110</v>
      </c>
      <c r="B486" s="169" t="s">
        <v>564</v>
      </c>
      <c r="C486" s="170" t="s">
        <v>565</v>
      </c>
      <c r="D486" s="171" t="s">
        <v>75</v>
      </c>
      <c r="E486" s="172">
        <v>7</v>
      </c>
      <c r="F486" s="172">
        <v>0</v>
      </c>
      <c r="G486" s="173">
        <f>E486*F486</f>
        <v>0</v>
      </c>
      <c r="O486" s="167">
        <v>2</v>
      </c>
      <c r="AA486" s="145">
        <v>12</v>
      </c>
      <c r="AB486" s="145">
        <v>0</v>
      </c>
      <c r="AC486" s="145">
        <v>110</v>
      </c>
      <c r="AZ486" s="145">
        <v>2</v>
      </c>
      <c r="BA486" s="145">
        <f>IF(AZ486=1,G486,0)</f>
        <v>0</v>
      </c>
      <c r="BB486" s="145">
        <f>IF(AZ486=2,G486,0)</f>
        <v>0</v>
      </c>
      <c r="BC486" s="145">
        <f>IF(AZ486=3,G486,0)</f>
        <v>0</v>
      </c>
      <c r="BD486" s="145">
        <f>IF(AZ486=4,G486,0)</f>
        <v>0</v>
      </c>
      <c r="BE486" s="145">
        <f>IF(AZ486=5,G486,0)</f>
        <v>0</v>
      </c>
      <c r="CA486" s="174">
        <v>12</v>
      </c>
      <c r="CB486" s="174">
        <v>0</v>
      </c>
      <c r="CZ486" s="145">
        <v>0</v>
      </c>
    </row>
    <row r="487" spans="1:15" ht="12.75">
      <c r="A487" s="175"/>
      <c r="B487" s="177"/>
      <c r="C487" s="224" t="s">
        <v>555</v>
      </c>
      <c r="D487" s="225"/>
      <c r="E487" s="178">
        <v>0</v>
      </c>
      <c r="F487" s="179"/>
      <c r="G487" s="180"/>
      <c r="M487" s="176" t="s">
        <v>555</v>
      </c>
      <c r="O487" s="167"/>
    </row>
    <row r="488" spans="1:15" ht="12.75">
      <c r="A488" s="175"/>
      <c r="B488" s="177"/>
      <c r="C488" s="224" t="s">
        <v>566</v>
      </c>
      <c r="D488" s="225"/>
      <c r="E488" s="178">
        <v>0</v>
      </c>
      <c r="F488" s="179"/>
      <c r="G488" s="180"/>
      <c r="M488" s="176" t="s">
        <v>566</v>
      </c>
      <c r="O488" s="167"/>
    </row>
    <row r="489" spans="1:15" ht="12.75">
      <c r="A489" s="175"/>
      <c r="B489" s="177"/>
      <c r="C489" s="224" t="s">
        <v>556</v>
      </c>
      <c r="D489" s="225"/>
      <c r="E489" s="178">
        <v>0</v>
      </c>
      <c r="F489" s="179"/>
      <c r="G489" s="180"/>
      <c r="M489" s="176" t="s">
        <v>556</v>
      </c>
      <c r="O489" s="167"/>
    </row>
    <row r="490" spans="1:15" ht="22.5">
      <c r="A490" s="175"/>
      <c r="B490" s="177"/>
      <c r="C490" s="224" t="s">
        <v>557</v>
      </c>
      <c r="D490" s="225"/>
      <c r="E490" s="178">
        <v>0</v>
      </c>
      <c r="F490" s="179"/>
      <c r="G490" s="180"/>
      <c r="M490" s="176" t="s">
        <v>557</v>
      </c>
      <c r="O490" s="167"/>
    </row>
    <row r="491" spans="1:15" ht="22.5">
      <c r="A491" s="175"/>
      <c r="B491" s="177"/>
      <c r="C491" s="224" t="s">
        <v>558</v>
      </c>
      <c r="D491" s="225"/>
      <c r="E491" s="178">
        <v>0</v>
      </c>
      <c r="F491" s="179"/>
      <c r="G491" s="180"/>
      <c r="M491" s="176" t="s">
        <v>558</v>
      </c>
      <c r="O491" s="167"/>
    </row>
    <row r="492" spans="1:15" ht="12.75">
      <c r="A492" s="175"/>
      <c r="B492" s="177"/>
      <c r="C492" s="224" t="s">
        <v>559</v>
      </c>
      <c r="D492" s="225"/>
      <c r="E492" s="178">
        <v>0</v>
      </c>
      <c r="F492" s="179"/>
      <c r="G492" s="180"/>
      <c r="M492" s="176" t="s">
        <v>559</v>
      </c>
      <c r="O492" s="167"/>
    </row>
    <row r="493" spans="1:15" ht="22.5">
      <c r="A493" s="175"/>
      <c r="B493" s="177"/>
      <c r="C493" s="224" t="s">
        <v>560</v>
      </c>
      <c r="D493" s="225"/>
      <c r="E493" s="178">
        <v>0</v>
      </c>
      <c r="F493" s="179"/>
      <c r="G493" s="180"/>
      <c r="M493" s="176" t="s">
        <v>560</v>
      </c>
      <c r="O493" s="167"/>
    </row>
    <row r="494" spans="1:15" ht="12.75">
      <c r="A494" s="175"/>
      <c r="B494" s="177"/>
      <c r="C494" s="224" t="s">
        <v>561</v>
      </c>
      <c r="D494" s="225"/>
      <c r="E494" s="178">
        <v>0</v>
      </c>
      <c r="F494" s="179"/>
      <c r="G494" s="180"/>
      <c r="M494" s="176" t="s">
        <v>561</v>
      </c>
      <c r="O494" s="167"/>
    </row>
    <row r="495" spans="1:15" ht="12.75">
      <c r="A495" s="175"/>
      <c r="B495" s="177"/>
      <c r="C495" s="224" t="s">
        <v>511</v>
      </c>
      <c r="D495" s="225"/>
      <c r="E495" s="178">
        <v>0</v>
      </c>
      <c r="F495" s="179"/>
      <c r="G495" s="180"/>
      <c r="M495" s="176" t="s">
        <v>511</v>
      </c>
      <c r="O495" s="167"/>
    </row>
    <row r="496" spans="1:15" ht="12.75">
      <c r="A496" s="175"/>
      <c r="B496" s="177"/>
      <c r="C496" s="224" t="s">
        <v>163</v>
      </c>
      <c r="D496" s="225"/>
      <c r="E496" s="178">
        <v>0</v>
      </c>
      <c r="F496" s="179"/>
      <c r="G496" s="180"/>
      <c r="M496" s="176" t="s">
        <v>163</v>
      </c>
      <c r="O496" s="167"/>
    </row>
    <row r="497" spans="1:15" ht="12.75">
      <c r="A497" s="175"/>
      <c r="B497" s="177"/>
      <c r="C497" s="224" t="s">
        <v>536</v>
      </c>
      <c r="D497" s="225"/>
      <c r="E497" s="178">
        <v>7</v>
      </c>
      <c r="F497" s="179"/>
      <c r="G497" s="180"/>
      <c r="M497" s="202">
        <v>4.2965277777777775</v>
      </c>
      <c r="O497" s="167"/>
    </row>
    <row r="498" spans="1:104" ht="22.5">
      <c r="A498" s="168">
        <v>111</v>
      </c>
      <c r="B498" s="169" t="s">
        <v>567</v>
      </c>
      <c r="C498" s="170" t="s">
        <v>568</v>
      </c>
      <c r="D498" s="171" t="s">
        <v>75</v>
      </c>
      <c r="E498" s="172">
        <v>1</v>
      </c>
      <c r="F498" s="172">
        <v>0</v>
      </c>
      <c r="G498" s="173">
        <f>E498*F498</f>
        <v>0</v>
      </c>
      <c r="O498" s="167">
        <v>2</v>
      </c>
      <c r="AA498" s="145">
        <v>12</v>
      </c>
      <c r="AB498" s="145">
        <v>0</v>
      </c>
      <c r="AC498" s="145">
        <v>111</v>
      </c>
      <c r="AZ498" s="145">
        <v>2</v>
      </c>
      <c r="BA498" s="145">
        <f>IF(AZ498=1,G498,0)</f>
        <v>0</v>
      </c>
      <c r="BB498" s="145">
        <f>IF(AZ498=2,G498,0)</f>
        <v>0</v>
      </c>
      <c r="BC498" s="145">
        <f>IF(AZ498=3,G498,0)</f>
        <v>0</v>
      </c>
      <c r="BD498" s="145">
        <f>IF(AZ498=4,G498,0)</f>
        <v>0</v>
      </c>
      <c r="BE498" s="145">
        <f>IF(AZ498=5,G498,0)</f>
        <v>0</v>
      </c>
      <c r="CA498" s="174">
        <v>12</v>
      </c>
      <c r="CB498" s="174">
        <v>0</v>
      </c>
      <c r="CZ498" s="145">
        <v>0</v>
      </c>
    </row>
    <row r="499" spans="1:15" ht="12.75">
      <c r="A499" s="175"/>
      <c r="B499" s="177"/>
      <c r="C499" s="224" t="s">
        <v>555</v>
      </c>
      <c r="D499" s="225"/>
      <c r="E499" s="178">
        <v>0</v>
      </c>
      <c r="F499" s="179"/>
      <c r="G499" s="180"/>
      <c r="M499" s="176" t="s">
        <v>555</v>
      </c>
      <c r="O499" s="167"/>
    </row>
    <row r="500" spans="1:15" ht="12.75">
      <c r="A500" s="175"/>
      <c r="B500" s="177"/>
      <c r="C500" s="224" t="s">
        <v>566</v>
      </c>
      <c r="D500" s="225"/>
      <c r="E500" s="178">
        <v>0</v>
      </c>
      <c r="F500" s="179"/>
      <c r="G500" s="180"/>
      <c r="M500" s="176" t="s">
        <v>566</v>
      </c>
      <c r="O500" s="167"/>
    </row>
    <row r="501" spans="1:15" ht="12.75">
      <c r="A501" s="175"/>
      <c r="B501" s="177"/>
      <c r="C501" s="224" t="s">
        <v>556</v>
      </c>
      <c r="D501" s="225"/>
      <c r="E501" s="178">
        <v>0</v>
      </c>
      <c r="F501" s="179"/>
      <c r="G501" s="180"/>
      <c r="M501" s="176" t="s">
        <v>556</v>
      </c>
      <c r="O501" s="167"/>
    </row>
    <row r="502" spans="1:15" ht="22.5">
      <c r="A502" s="175"/>
      <c r="B502" s="177"/>
      <c r="C502" s="224" t="s">
        <v>557</v>
      </c>
      <c r="D502" s="225"/>
      <c r="E502" s="178">
        <v>0</v>
      </c>
      <c r="F502" s="179"/>
      <c r="G502" s="180"/>
      <c r="M502" s="176" t="s">
        <v>557</v>
      </c>
      <c r="O502" s="167"/>
    </row>
    <row r="503" spans="1:15" ht="22.5">
      <c r="A503" s="175"/>
      <c r="B503" s="177"/>
      <c r="C503" s="224" t="s">
        <v>558</v>
      </c>
      <c r="D503" s="225"/>
      <c r="E503" s="178">
        <v>0</v>
      </c>
      <c r="F503" s="179"/>
      <c r="G503" s="180"/>
      <c r="M503" s="176" t="s">
        <v>558</v>
      </c>
      <c r="O503" s="167"/>
    </row>
    <row r="504" spans="1:15" ht="12.75">
      <c r="A504" s="175"/>
      <c r="B504" s="177"/>
      <c r="C504" s="224" t="s">
        <v>559</v>
      </c>
      <c r="D504" s="225"/>
      <c r="E504" s="178">
        <v>0</v>
      </c>
      <c r="F504" s="179"/>
      <c r="G504" s="180"/>
      <c r="M504" s="176" t="s">
        <v>559</v>
      </c>
      <c r="O504" s="167"/>
    </row>
    <row r="505" spans="1:15" ht="22.5">
      <c r="A505" s="175"/>
      <c r="B505" s="177"/>
      <c r="C505" s="224" t="s">
        <v>560</v>
      </c>
      <c r="D505" s="225"/>
      <c r="E505" s="178">
        <v>0</v>
      </c>
      <c r="F505" s="179"/>
      <c r="G505" s="180"/>
      <c r="M505" s="176" t="s">
        <v>560</v>
      </c>
      <c r="O505" s="167"/>
    </row>
    <row r="506" spans="1:15" ht="12.75">
      <c r="A506" s="175"/>
      <c r="B506" s="177"/>
      <c r="C506" s="224" t="s">
        <v>561</v>
      </c>
      <c r="D506" s="225"/>
      <c r="E506" s="178">
        <v>0</v>
      </c>
      <c r="F506" s="179"/>
      <c r="G506" s="180"/>
      <c r="M506" s="176" t="s">
        <v>561</v>
      </c>
      <c r="O506" s="167"/>
    </row>
    <row r="507" spans="1:15" ht="12.75">
      <c r="A507" s="175"/>
      <c r="B507" s="177"/>
      <c r="C507" s="224" t="s">
        <v>511</v>
      </c>
      <c r="D507" s="225"/>
      <c r="E507" s="178">
        <v>0</v>
      </c>
      <c r="F507" s="179"/>
      <c r="G507" s="180"/>
      <c r="M507" s="176" t="s">
        <v>511</v>
      </c>
      <c r="O507" s="167"/>
    </row>
    <row r="508" spans="1:15" ht="12.75">
      <c r="A508" s="175"/>
      <c r="B508" s="177"/>
      <c r="C508" s="224" t="s">
        <v>163</v>
      </c>
      <c r="D508" s="225"/>
      <c r="E508" s="178">
        <v>0</v>
      </c>
      <c r="F508" s="179"/>
      <c r="G508" s="180"/>
      <c r="M508" s="176" t="s">
        <v>163</v>
      </c>
      <c r="O508" s="167"/>
    </row>
    <row r="509" spans="1:15" ht="12.75">
      <c r="A509" s="175"/>
      <c r="B509" s="177"/>
      <c r="C509" s="224" t="s">
        <v>533</v>
      </c>
      <c r="D509" s="225"/>
      <c r="E509" s="178">
        <v>1</v>
      </c>
      <c r="F509" s="179"/>
      <c r="G509" s="180"/>
      <c r="M509" s="202">
        <v>4.334027777777778</v>
      </c>
      <c r="O509" s="167"/>
    </row>
    <row r="510" spans="1:104" ht="22.5">
      <c r="A510" s="168">
        <v>112</v>
      </c>
      <c r="B510" s="169" t="s">
        <v>569</v>
      </c>
      <c r="C510" s="170" t="s">
        <v>570</v>
      </c>
      <c r="D510" s="171" t="s">
        <v>75</v>
      </c>
      <c r="E510" s="172">
        <v>7</v>
      </c>
      <c r="F510" s="172">
        <v>0</v>
      </c>
      <c r="G510" s="173">
        <f>E510*F510</f>
        <v>0</v>
      </c>
      <c r="O510" s="167">
        <v>2</v>
      </c>
      <c r="AA510" s="145">
        <v>12</v>
      </c>
      <c r="AB510" s="145">
        <v>0</v>
      </c>
      <c r="AC510" s="145">
        <v>112</v>
      </c>
      <c r="AZ510" s="145">
        <v>2</v>
      </c>
      <c r="BA510" s="145">
        <f>IF(AZ510=1,G510,0)</f>
        <v>0</v>
      </c>
      <c r="BB510" s="145">
        <f>IF(AZ510=2,G510,0)</f>
        <v>0</v>
      </c>
      <c r="BC510" s="145">
        <f>IF(AZ510=3,G510,0)</f>
        <v>0</v>
      </c>
      <c r="BD510" s="145">
        <f>IF(AZ510=4,G510,0)</f>
        <v>0</v>
      </c>
      <c r="BE510" s="145">
        <f>IF(AZ510=5,G510,0)</f>
        <v>0</v>
      </c>
      <c r="CA510" s="174">
        <v>12</v>
      </c>
      <c r="CB510" s="174">
        <v>0</v>
      </c>
      <c r="CZ510" s="145">
        <v>0</v>
      </c>
    </row>
    <row r="511" spans="1:15" ht="12.75">
      <c r="A511" s="175"/>
      <c r="B511" s="177"/>
      <c r="C511" s="224" t="s">
        <v>571</v>
      </c>
      <c r="D511" s="225"/>
      <c r="E511" s="178">
        <v>0</v>
      </c>
      <c r="F511" s="179"/>
      <c r="G511" s="180"/>
      <c r="M511" s="176" t="s">
        <v>571</v>
      </c>
      <c r="O511" s="167"/>
    </row>
    <row r="512" spans="1:15" ht="12.75">
      <c r="A512" s="175"/>
      <c r="B512" s="177"/>
      <c r="C512" s="224" t="s">
        <v>572</v>
      </c>
      <c r="D512" s="225"/>
      <c r="E512" s="178">
        <v>0</v>
      </c>
      <c r="F512" s="179"/>
      <c r="G512" s="180"/>
      <c r="M512" s="176" t="s">
        <v>572</v>
      </c>
      <c r="O512" s="167"/>
    </row>
    <row r="513" spans="1:15" ht="12.75">
      <c r="A513" s="175"/>
      <c r="B513" s="177"/>
      <c r="C513" s="224" t="s">
        <v>556</v>
      </c>
      <c r="D513" s="225"/>
      <c r="E513" s="178">
        <v>0</v>
      </c>
      <c r="F513" s="179"/>
      <c r="G513" s="180"/>
      <c r="M513" s="176" t="s">
        <v>556</v>
      </c>
      <c r="O513" s="167"/>
    </row>
    <row r="514" spans="1:15" ht="22.5">
      <c r="A514" s="175"/>
      <c r="B514" s="177"/>
      <c r="C514" s="224" t="s">
        <v>557</v>
      </c>
      <c r="D514" s="225"/>
      <c r="E514" s="178">
        <v>0</v>
      </c>
      <c r="F514" s="179"/>
      <c r="G514" s="180"/>
      <c r="M514" s="176" t="s">
        <v>557</v>
      </c>
      <c r="O514" s="167"/>
    </row>
    <row r="515" spans="1:15" ht="22.5">
      <c r="A515" s="175"/>
      <c r="B515" s="177"/>
      <c r="C515" s="224" t="s">
        <v>558</v>
      </c>
      <c r="D515" s="225"/>
      <c r="E515" s="178">
        <v>0</v>
      </c>
      <c r="F515" s="179"/>
      <c r="G515" s="180"/>
      <c r="M515" s="176" t="s">
        <v>558</v>
      </c>
      <c r="O515" s="167"/>
    </row>
    <row r="516" spans="1:15" ht="12.75">
      <c r="A516" s="175"/>
      <c r="B516" s="177"/>
      <c r="C516" s="224" t="s">
        <v>559</v>
      </c>
      <c r="D516" s="225"/>
      <c r="E516" s="178">
        <v>0</v>
      </c>
      <c r="F516" s="179"/>
      <c r="G516" s="180"/>
      <c r="M516" s="176" t="s">
        <v>559</v>
      </c>
      <c r="O516" s="167"/>
    </row>
    <row r="517" spans="1:15" ht="22.5">
      <c r="A517" s="175"/>
      <c r="B517" s="177"/>
      <c r="C517" s="224" t="s">
        <v>560</v>
      </c>
      <c r="D517" s="225"/>
      <c r="E517" s="178">
        <v>0</v>
      </c>
      <c r="F517" s="179"/>
      <c r="G517" s="180"/>
      <c r="M517" s="176" t="s">
        <v>560</v>
      </c>
      <c r="O517" s="167"/>
    </row>
    <row r="518" spans="1:15" ht="12.75">
      <c r="A518" s="175"/>
      <c r="B518" s="177"/>
      <c r="C518" s="224" t="s">
        <v>561</v>
      </c>
      <c r="D518" s="225"/>
      <c r="E518" s="178">
        <v>0</v>
      </c>
      <c r="F518" s="179"/>
      <c r="G518" s="180"/>
      <c r="M518" s="176" t="s">
        <v>561</v>
      </c>
      <c r="O518" s="167"/>
    </row>
    <row r="519" spans="1:15" ht="12.75">
      <c r="A519" s="175"/>
      <c r="B519" s="177"/>
      <c r="C519" s="224" t="s">
        <v>511</v>
      </c>
      <c r="D519" s="225"/>
      <c r="E519" s="178">
        <v>0</v>
      </c>
      <c r="F519" s="179"/>
      <c r="G519" s="180"/>
      <c r="M519" s="176" t="s">
        <v>511</v>
      </c>
      <c r="O519" s="167"/>
    </row>
    <row r="520" spans="1:15" ht="12.75">
      <c r="A520" s="175"/>
      <c r="B520" s="177"/>
      <c r="C520" s="224" t="s">
        <v>163</v>
      </c>
      <c r="D520" s="225"/>
      <c r="E520" s="178">
        <v>0</v>
      </c>
      <c r="F520" s="179"/>
      <c r="G520" s="180"/>
      <c r="M520" s="176" t="s">
        <v>163</v>
      </c>
      <c r="O520" s="167"/>
    </row>
    <row r="521" spans="1:15" ht="12.75">
      <c r="A521" s="175"/>
      <c r="B521" s="177"/>
      <c r="C521" s="224" t="s">
        <v>539</v>
      </c>
      <c r="D521" s="225"/>
      <c r="E521" s="178">
        <v>7</v>
      </c>
      <c r="F521" s="179"/>
      <c r="G521" s="180"/>
      <c r="M521" s="202">
        <v>4.3798611111111105</v>
      </c>
      <c r="O521" s="167"/>
    </row>
    <row r="522" spans="1:104" ht="22.5">
      <c r="A522" s="168">
        <v>113</v>
      </c>
      <c r="B522" s="169" t="s">
        <v>573</v>
      </c>
      <c r="C522" s="170" t="s">
        <v>574</v>
      </c>
      <c r="D522" s="171" t="s">
        <v>75</v>
      </c>
      <c r="E522" s="172">
        <v>7</v>
      </c>
      <c r="F522" s="172">
        <v>0</v>
      </c>
      <c r="G522" s="173">
        <f>E522*F522</f>
        <v>0</v>
      </c>
      <c r="O522" s="167">
        <v>2</v>
      </c>
      <c r="AA522" s="145">
        <v>12</v>
      </c>
      <c r="AB522" s="145">
        <v>0</v>
      </c>
      <c r="AC522" s="145">
        <v>113</v>
      </c>
      <c r="AZ522" s="145">
        <v>2</v>
      </c>
      <c r="BA522" s="145">
        <f>IF(AZ522=1,G522,0)</f>
        <v>0</v>
      </c>
      <c r="BB522" s="145">
        <f>IF(AZ522=2,G522,0)</f>
        <v>0</v>
      </c>
      <c r="BC522" s="145">
        <f>IF(AZ522=3,G522,0)</f>
        <v>0</v>
      </c>
      <c r="BD522" s="145">
        <f>IF(AZ522=4,G522,0)</f>
        <v>0</v>
      </c>
      <c r="BE522" s="145">
        <f>IF(AZ522=5,G522,0)</f>
        <v>0</v>
      </c>
      <c r="CA522" s="174">
        <v>12</v>
      </c>
      <c r="CB522" s="174">
        <v>0</v>
      </c>
      <c r="CZ522" s="145">
        <v>0</v>
      </c>
    </row>
    <row r="523" spans="1:15" ht="12.75">
      <c r="A523" s="175"/>
      <c r="B523" s="177"/>
      <c r="C523" s="224" t="s">
        <v>571</v>
      </c>
      <c r="D523" s="225"/>
      <c r="E523" s="178">
        <v>0</v>
      </c>
      <c r="F523" s="179"/>
      <c r="G523" s="180"/>
      <c r="M523" s="176" t="s">
        <v>571</v>
      </c>
      <c r="O523" s="167"/>
    </row>
    <row r="524" spans="1:15" ht="12.75">
      <c r="A524" s="175"/>
      <c r="B524" s="177"/>
      <c r="C524" s="224" t="s">
        <v>572</v>
      </c>
      <c r="D524" s="225"/>
      <c r="E524" s="178">
        <v>0</v>
      </c>
      <c r="F524" s="179"/>
      <c r="G524" s="180"/>
      <c r="M524" s="176" t="s">
        <v>572</v>
      </c>
      <c r="O524" s="167"/>
    </row>
    <row r="525" spans="1:15" ht="12.75">
      <c r="A525" s="175"/>
      <c r="B525" s="177"/>
      <c r="C525" s="224" t="s">
        <v>556</v>
      </c>
      <c r="D525" s="225"/>
      <c r="E525" s="178">
        <v>0</v>
      </c>
      <c r="F525" s="179"/>
      <c r="G525" s="180"/>
      <c r="M525" s="176" t="s">
        <v>556</v>
      </c>
      <c r="O525" s="167"/>
    </row>
    <row r="526" spans="1:15" ht="22.5">
      <c r="A526" s="175"/>
      <c r="B526" s="177"/>
      <c r="C526" s="224" t="s">
        <v>557</v>
      </c>
      <c r="D526" s="225"/>
      <c r="E526" s="178">
        <v>0</v>
      </c>
      <c r="F526" s="179"/>
      <c r="G526" s="180"/>
      <c r="M526" s="176" t="s">
        <v>557</v>
      </c>
      <c r="O526" s="167"/>
    </row>
    <row r="527" spans="1:15" ht="22.5">
      <c r="A527" s="175"/>
      <c r="B527" s="177"/>
      <c r="C527" s="224" t="s">
        <v>558</v>
      </c>
      <c r="D527" s="225"/>
      <c r="E527" s="178">
        <v>0</v>
      </c>
      <c r="F527" s="179"/>
      <c r="G527" s="180"/>
      <c r="M527" s="176" t="s">
        <v>558</v>
      </c>
      <c r="O527" s="167"/>
    </row>
    <row r="528" spans="1:15" ht="12.75">
      <c r="A528" s="175"/>
      <c r="B528" s="177"/>
      <c r="C528" s="224" t="s">
        <v>559</v>
      </c>
      <c r="D528" s="225"/>
      <c r="E528" s="178">
        <v>0</v>
      </c>
      <c r="F528" s="179"/>
      <c r="G528" s="180"/>
      <c r="M528" s="176" t="s">
        <v>559</v>
      </c>
      <c r="O528" s="167"/>
    </row>
    <row r="529" spans="1:15" ht="22.5">
      <c r="A529" s="175"/>
      <c r="B529" s="177"/>
      <c r="C529" s="224" t="s">
        <v>560</v>
      </c>
      <c r="D529" s="225"/>
      <c r="E529" s="178">
        <v>0</v>
      </c>
      <c r="F529" s="179"/>
      <c r="G529" s="180"/>
      <c r="M529" s="176" t="s">
        <v>560</v>
      </c>
      <c r="O529" s="167"/>
    </row>
    <row r="530" spans="1:15" ht="12.75">
      <c r="A530" s="175"/>
      <c r="B530" s="177"/>
      <c r="C530" s="224" t="s">
        <v>561</v>
      </c>
      <c r="D530" s="225"/>
      <c r="E530" s="178">
        <v>0</v>
      </c>
      <c r="F530" s="179"/>
      <c r="G530" s="180"/>
      <c r="M530" s="176" t="s">
        <v>561</v>
      </c>
      <c r="O530" s="167"/>
    </row>
    <row r="531" spans="1:15" ht="12.75">
      <c r="A531" s="175"/>
      <c r="B531" s="177"/>
      <c r="C531" s="224" t="s">
        <v>511</v>
      </c>
      <c r="D531" s="225"/>
      <c r="E531" s="178">
        <v>0</v>
      </c>
      <c r="F531" s="179"/>
      <c r="G531" s="180"/>
      <c r="M531" s="176" t="s">
        <v>511</v>
      </c>
      <c r="O531" s="167"/>
    </row>
    <row r="532" spans="1:15" ht="12.75">
      <c r="A532" s="175"/>
      <c r="B532" s="177"/>
      <c r="C532" s="224" t="s">
        <v>163</v>
      </c>
      <c r="D532" s="225"/>
      <c r="E532" s="178">
        <v>0</v>
      </c>
      <c r="F532" s="179"/>
      <c r="G532" s="180"/>
      <c r="M532" s="176" t="s">
        <v>163</v>
      </c>
      <c r="O532" s="167"/>
    </row>
    <row r="533" spans="1:15" ht="12.75">
      <c r="A533" s="175"/>
      <c r="B533" s="177"/>
      <c r="C533" s="224" t="s">
        <v>542</v>
      </c>
      <c r="D533" s="225"/>
      <c r="E533" s="178">
        <v>7</v>
      </c>
      <c r="F533" s="179"/>
      <c r="G533" s="180"/>
      <c r="M533" s="202">
        <v>4.4215277777777775</v>
      </c>
      <c r="O533" s="167"/>
    </row>
    <row r="534" spans="1:104" ht="12.75">
      <c r="A534" s="168">
        <v>114</v>
      </c>
      <c r="B534" s="169" t="s">
        <v>575</v>
      </c>
      <c r="C534" s="170" t="s">
        <v>576</v>
      </c>
      <c r="D534" s="171" t="s">
        <v>75</v>
      </c>
      <c r="E534" s="172">
        <v>2</v>
      </c>
      <c r="F534" s="172">
        <v>0</v>
      </c>
      <c r="G534" s="173">
        <f>E534*F534</f>
        <v>0</v>
      </c>
      <c r="O534" s="167">
        <v>2</v>
      </c>
      <c r="AA534" s="145">
        <v>3</v>
      </c>
      <c r="AB534" s="145">
        <v>7</v>
      </c>
      <c r="AC534" s="145" t="s">
        <v>575</v>
      </c>
      <c r="AZ534" s="145">
        <v>2</v>
      </c>
      <c r="BA534" s="145">
        <f>IF(AZ534=1,G534,0)</f>
        <v>0</v>
      </c>
      <c r="BB534" s="145">
        <f>IF(AZ534=2,G534,0)</f>
        <v>0</v>
      </c>
      <c r="BC534" s="145">
        <f>IF(AZ534=3,G534,0)</f>
        <v>0</v>
      </c>
      <c r="BD534" s="145">
        <f>IF(AZ534=4,G534,0)</f>
        <v>0</v>
      </c>
      <c r="BE534" s="145">
        <f>IF(AZ534=5,G534,0)</f>
        <v>0</v>
      </c>
      <c r="CA534" s="174">
        <v>3</v>
      </c>
      <c r="CB534" s="174">
        <v>7</v>
      </c>
      <c r="CZ534" s="145">
        <v>0</v>
      </c>
    </row>
    <row r="535" spans="1:15" ht="12.75">
      <c r="A535" s="175"/>
      <c r="B535" s="177"/>
      <c r="C535" s="224" t="s">
        <v>577</v>
      </c>
      <c r="D535" s="225"/>
      <c r="E535" s="178">
        <v>0</v>
      </c>
      <c r="F535" s="179"/>
      <c r="G535" s="180"/>
      <c r="M535" s="176" t="s">
        <v>577</v>
      </c>
      <c r="O535" s="167"/>
    </row>
    <row r="536" spans="1:15" ht="12.75">
      <c r="A536" s="175"/>
      <c r="B536" s="177"/>
      <c r="C536" s="224" t="s">
        <v>578</v>
      </c>
      <c r="D536" s="225"/>
      <c r="E536" s="178">
        <v>0</v>
      </c>
      <c r="F536" s="179"/>
      <c r="G536" s="180"/>
      <c r="M536" s="176" t="s">
        <v>578</v>
      </c>
      <c r="O536" s="167"/>
    </row>
    <row r="537" spans="1:15" ht="12.75">
      <c r="A537" s="175"/>
      <c r="B537" s="177"/>
      <c r="C537" s="224" t="s">
        <v>579</v>
      </c>
      <c r="D537" s="225"/>
      <c r="E537" s="178">
        <v>0</v>
      </c>
      <c r="F537" s="179"/>
      <c r="G537" s="180"/>
      <c r="M537" s="176" t="s">
        <v>579</v>
      </c>
      <c r="O537" s="167"/>
    </row>
    <row r="538" spans="1:15" ht="12.75">
      <c r="A538" s="175"/>
      <c r="B538" s="177"/>
      <c r="C538" s="224" t="s">
        <v>580</v>
      </c>
      <c r="D538" s="225"/>
      <c r="E538" s="178">
        <v>0</v>
      </c>
      <c r="F538" s="179"/>
      <c r="G538" s="180"/>
      <c r="M538" s="176" t="s">
        <v>580</v>
      </c>
      <c r="O538" s="167"/>
    </row>
    <row r="539" spans="1:15" ht="12.75">
      <c r="A539" s="175"/>
      <c r="B539" s="177"/>
      <c r="C539" s="224" t="s">
        <v>511</v>
      </c>
      <c r="D539" s="225"/>
      <c r="E539" s="178">
        <v>0</v>
      </c>
      <c r="F539" s="179"/>
      <c r="G539" s="180"/>
      <c r="M539" s="176" t="s">
        <v>511</v>
      </c>
      <c r="O539" s="167"/>
    </row>
    <row r="540" spans="1:15" ht="12.75">
      <c r="A540" s="175"/>
      <c r="B540" s="177"/>
      <c r="C540" s="224" t="s">
        <v>163</v>
      </c>
      <c r="D540" s="225"/>
      <c r="E540" s="178">
        <v>0</v>
      </c>
      <c r="F540" s="179"/>
      <c r="G540" s="180"/>
      <c r="M540" s="176" t="s">
        <v>163</v>
      </c>
      <c r="O540" s="167"/>
    </row>
    <row r="541" spans="1:15" ht="12.75">
      <c r="A541" s="175"/>
      <c r="B541" s="177"/>
      <c r="C541" s="224" t="s">
        <v>545</v>
      </c>
      <c r="D541" s="225"/>
      <c r="E541" s="178">
        <v>2</v>
      </c>
      <c r="F541" s="179"/>
      <c r="G541" s="180"/>
      <c r="M541" s="176" t="s">
        <v>545</v>
      </c>
      <c r="O541" s="167"/>
    </row>
    <row r="542" spans="1:104" ht="12.75">
      <c r="A542" s="168">
        <v>115</v>
      </c>
      <c r="B542" s="169" t="s">
        <v>581</v>
      </c>
      <c r="C542" s="170" t="s">
        <v>582</v>
      </c>
      <c r="D542" s="171" t="s">
        <v>75</v>
      </c>
      <c r="E542" s="172">
        <v>1</v>
      </c>
      <c r="F542" s="172">
        <v>0</v>
      </c>
      <c r="G542" s="173">
        <f>E542*F542</f>
        <v>0</v>
      </c>
      <c r="O542" s="167">
        <v>2</v>
      </c>
      <c r="AA542" s="145">
        <v>3</v>
      </c>
      <c r="AB542" s="145">
        <v>7</v>
      </c>
      <c r="AC542" s="145" t="s">
        <v>581</v>
      </c>
      <c r="AZ542" s="145">
        <v>2</v>
      </c>
      <c r="BA542" s="145">
        <f>IF(AZ542=1,G542,0)</f>
        <v>0</v>
      </c>
      <c r="BB542" s="145">
        <f>IF(AZ542=2,G542,0)</f>
        <v>0</v>
      </c>
      <c r="BC542" s="145">
        <f>IF(AZ542=3,G542,0)</f>
        <v>0</v>
      </c>
      <c r="BD542" s="145">
        <f>IF(AZ542=4,G542,0)</f>
        <v>0</v>
      </c>
      <c r="BE542" s="145">
        <f>IF(AZ542=5,G542,0)</f>
        <v>0</v>
      </c>
      <c r="CA542" s="174">
        <v>3</v>
      </c>
      <c r="CB542" s="174">
        <v>7</v>
      </c>
      <c r="CZ542" s="145">
        <v>0</v>
      </c>
    </row>
    <row r="543" spans="1:15" ht="12.75">
      <c r="A543" s="175"/>
      <c r="B543" s="177"/>
      <c r="C543" s="224" t="s">
        <v>577</v>
      </c>
      <c r="D543" s="225"/>
      <c r="E543" s="178">
        <v>0</v>
      </c>
      <c r="F543" s="179"/>
      <c r="G543" s="180"/>
      <c r="M543" s="176" t="s">
        <v>577</v>
      </c>
      <c r="O543" s="167"/>
    </row>
    <row r="544" spans="1:15" ht="12.75">
      <c r="A544" s="175"/>
      <c r="B544" s="177"/>
      <c r="C544" s="224" t="s">
        <v>583</v>
      </c>
      <c r="D544" s="225"/>
      <c r="E544" s="178">
        <v>0</v>
      </c>
      <c r="F544" s="179"/>
      <c r="G544" s="180"/>
      <c r="M544" s="176" t="s">
        <v>583</v>
      </c>
      <c r="O544" s="167"/>
    </row>
    <row r="545" spans="1:15" ht="12.75">
      <c r="A545" s="175"/>
      <c r="B545" s="177"/>
      <c r="C545" s="224" t="s">
        <v>579</v>
      </c>
      <c r="D545" s="225"/>
      <c r="E545" s="178">
        <v>0</v>
      </c>
      <c r="F545" s="179"/>
      <c r="G545" s="180"/>
      <c r="M545" s="176" t="s">
        <v>579</v>
      </c>
      <c r="O545" s="167"/>
    </row>
    <row r="546" spans="1:15" ht="12.75">
      <c r="A546" s="175"/>
      <c r="B546" s="177"/>
      <c r="C546" s="224" t="s">
        <v>580</v>
      </c>
      <c r="D546" s="225"/>
      <c r="E546" s="178">
        <v>0</v>
      </c>
      <c r="F546" s="179"/>
      <c r="G546" s="180"/>
      <c r="M546" s="176" t="s">
        <v>580</v>
      </c>
      <c r="O546" s="167"/>
    </row>
    <row r="547" spans="1:15" ht="12.75">
      <c r="A547" s="175"/>
      <c r="B547" s="177"/>
      <c r="C547" s="224" t="s">
        <v>511</v>
      </c>
      <c r="D547" s="225"/>
      <c r="E547" s="178">
        <v>0</v>
      </c>
      <c r="F547" s="179"/>
      <c r="G547" s="180"/>
      <c r="M547" s="176" t="s">
        <v>511</v>
      </c>
      <c r="O547" s="167"/>
    </row>
    <row r="548" spans="1:15" ht="12.75">
      <c r="A548" s="175"/>
      <c r="B548" s="177"/>
      <c r="C548" s="224" t="s">
        <v>163</v>
      </c>
      <c r="D548" s="225"/>
      <c r="E548" s="178">
        <v>0</v>
      </c>
      <c r="F548" s="179"/>
      <c r="G548" s="180"/>
      <c r="M548" s="176" t="s">
        <v>163</v>
      </c>
      <c r="O548" s="167"/>
    </row>
    <row r="549" spans="1:15" ht="12.75">
      <c r="A549" s="175"/>
      <c r="B549" s="177"/>
      <c r="C549" s="224" t="s">
        <v>546</v>
      </c>
      <c r="D549" s="225"/>
      <c r="E549" s="178">
        <v>1</v>
      </c>
      <c r="F549" s="179"/>
      <c r="G549" s="180"/>
      <c r="M549" s="176" t="s">
        <v>546</v>
      </c>
      <c r="O549" s="167"/>
    </row>
    <row r="550" spans="1:104" ht="22.5">
      <c r="A550" s="168">
        <v>116</v>
      </c>
      <c r="B550" s="169" t="s">
        <v>584</v>
      </c>
      <c r="C550" s="170" t="s">
        <v>585</v>
      </c>
      <c r="D550" s="171" t="s">
        <v>75</v>
      </c>
      <c r="E550" s="172">
        <v>1</v>
      </c>
      <c r="F550" s="172">
        <v>0</v>
      </c>
      <c r="G550" s="173">
        <f>E550*F550</f>
        <v>0</v>
      </c>
      <c r="O550" s="167">
        <v>2</v>
      </c>
      <c r="AA550" s="145">
        <v>12</v>
      </c>
      <c r="AB550" s="145">
        <v>0</v>
      </c>
      <c r="AC550" s="145">
        <v>116</v>
      </c>
      <c r="AZ550" s="145">
        <v>2</v>
      </c>
      <c r="BA550" s="145">
        <f>IF(AZ550=1,G550,0)</f>
        <v>0</v>
      </c>
      <c r="BB550" s="145">
        <f>IF(AZ550=2,G550,0)</f>
        <v>0</v>
      </c>
      <c r="BC550" s="145">
        <f>IF(AZ550=3,G550,0)</f>
        <v>0</v>
      </c>
      <c r="BD550" s="145">
        <f>IF(AZ550=4,G550,0)</f>
        <v>0</v>
      </c>
      <c r="BE550" s="145">
        <f>IF(AZ550=5,G550,0)</f>
        <v>0</v>
      </c>
      <c r="CA550" s="174">
        <v>12</v>
      </c>
      <c r="CB550" s="174">
        <v>0</v>
      </c>
      <c r="CZ550" s="145">
        <v>0</v>
      </c>
    </row>
    <row r="551" spans="1:15" ht="12.75">
      <c r="A551" s="175"/>
      <c r="B551" s="177"/>
      <c r="C551" s="224" t="s">
        <v>586</v>
      </c>
      <c r="D551" s="225"/>
      <c r="E551" s="178">
        <v>0</v>
      </c>
      <c r="F551" s="179"/>
      <c r="G551" s="180"/>
      <c r="M551" s="176" t="s">
        <v>586</v>
      </c>
      <c r="O551" s="167"/>
    </row>
    <row r="552" spans="1:15" ht="12.75">
      <c r="A552" s="175"/>
      <c r="B552" s="177"/>
      <c r="C552" s="224" t="s">
        <v>551</v>
      </c>
      <c r="D552" s="225"/>
      <c r="E552" s="178">
        <v>0</v>
      </c>
      <c r="F552" s="179"/>
      <c r="G552" s="180"/>
      <c r="M552" s="176" t="s">
        <v>551</v>
      </c>
      <c r="O552" s="167"/>
    </row>
    <row r="553" spans="1:15" ht="12.75">
      <c r="A553" s="175"/>
      <c r="B553" s="177"/>
      <c r="C553" s="224" t="s">
        <v>552</v>
      </c>
      <c r="D553" s="225"/>
      <c r="E553" s="178">
        <v>1</v>
      </c>
      <c r="F553" s="179"/>
      <c r="G553" s="180"/>
      <c r="M553" s="202">
        <v>16.709027777777777</v>
      </c>
      <c r="O553" s="167"/>
    </row>
    <row r="554" spans="1:104" ht="12.75">
      <c r="A554" s="168">
        <v>117</v>
      </c>
      <c r="B554" s="169" t="s">
        <v>587</v>
      </c>
      <c r="C554" s="170" t="s">
        <v>588</v>
      </c>
      <c r="D554" s="171" t="s">
        <v>101</v>
      </c>
      <c r="E554" s="172">
        <v>2</v>
      </c>
      <c r="F554" s="172">
        <v>0</v>
      </c>
      <c r="G554" s="173">
        <f>E554*F554</f>
        <v>0</v>
      </c>
      <c r="O554" s="167">
        <v>2</v>
      </c>
      <c r="AA554" s="145">
        <v>3</v>
      </c>
      <c r="AB554" s="145">
        <v>7</v>
      </c>
      <c r="AC554" s="145">
        <v>54917001</v>
      </c>
      <c r="AZ554" s="145">
        <v>2</v>
      </c>
      <c r="BA554" s="145">
        <f>IF(AZ554=1,G554,0)</f>
        <v>0</v>
      </c>
      <c r="BB554" s="145">
        <f>IF(AZ554=2,G554,0)</f>
        <v>0</v>
      </c>
      <c r="BC554" s="145">
        <f>IF(AZ554=3,G554,0)</f>
        <v>0</v>
      </c>
      <c r="BD554" s="145">
        <f>IF(AZ554=4,G554,0)</f>
        <v>0</v>
      </c>
      <c r="BE554" s="145">
        <f>IF(AZ554=5,G554,0)</f>
        <v>0</v>
      </c>
      <c r="CA554" s="174">
        <v>3</v>
      </c>
      <c r="CB554" s="174">
        <v>7</v>
      </c>
      <c r="CZ554" s="145">
        <v>0</v>
      </c>
    </row>
    <row r="555" spans="1:15" ht="12.75">
      <c r="A555" s="175"/>
      <c r="B555" s="177"/>
      <c r="C555" s="224" t="s">
        <v>163</v>
      </c>
      <c r="D555" s="225"/>
      <c r="E555" s="178">
        <v>0</v>
      </c>
      <c r="F555" s="179"/>
      <c r="G555" s="180"/>
      <c r="M555" s="176" t="s">
        <v>163</v>
      </c>
      <c r="O555" s="167"/>
    </row>
    <row r="556" spans="1:15" ht="12.75">
      <c r="A556" s="175"/>
      <c r="B556" s="177"/>
      <c r="C556" s="224" t="s">
        <v>545</v>
      </c>
      <c r="D556" s="225"/>
      <c r="E556" s="178">
        <v>2</v>
      </c>
      <c r="F556" s="179"/>
      <c r="G556" s="180"/>
      <c r="M556" s="176" t="s">
        <v>545</v>
      </c>
      <c r="O556" s="167"/>
    </row>
    <row r="557" spans="1:104" ht="12.75">
      <c r="A557" s="168">
        <v>118</v>
      </c>
      <c r="B557" s="169" t="s">
        <v>589</v>
      </c>
      <c r="C557" s="170" t="s">
        <v>590</v>
      </c>
      <c r="D557" s="171" t="s">
        <v>75</v>
      </c>
      <c r="E557" s="172">
        <v>2</v>
      </c>
      <c r="F557" s="172">
        <v>0</v>
      </c>
      <c r="G557" s="173">
        <f>E557*F557</f>
        <v>0</v>
      </c>
      <c r="O557" s="167">
        <v>2</v>
      </c>
      <c r="AA557" s="145">
        <v>3</v>
      </c>
      <c r="AB557" s="145">
        <v>7</v>
      </c>
      <c r="AC557" s="145">
        <v>54926020</v>
      </c>
      <c r="AZ557" s="145">
        <v>2</v>
      </c>
      <c r="BA557" s="145">
        <f>IF(AZ557=1,G557,0)</f>
        <v>0</v>
      </c>
      <c r="BB557" s="145">
        <f>IF(AZ557=2,G557,0)</f>
        <v>0</v>
      </c>
      <c r="BC557" s="145">
        <f>IF(AZ557=3,G557,0)</f>
        <v>0</v>
      </c>
      <c r="BD557" s="145">
        <f>IF(AZ557=4,G557,0)</f>
        <v>0</v>
      </c>
      <c r="BE557" s="145">
        <f>IF(AZ557=5,G557,0)</f>
        <v>0</v>
      </c>
      <c r="CA557" s="174">
        <v>3</v>
      </c>
      <c r="CB557" s="174">
        <v>7</v>
      </c>
      <c r="CZ557" s="145">
        <v>0</v>
      </c>
    </row>
    <row r="558" spans="1:15" ht="12.75">
      <c r="A558" s="175"/>
      <c r="B558" s="177"/>
      <c r="C558" s="224" t="s">
        <v>163</v>
      </c>
      <c r="D558" s="225"/>
      <c r="E558" s="178">
        <v>0</v>
      </c>
      <c r="F558" s="179"/>
      <c r="G558" s="180"/>
      <c r="M558" s="176" t="s">
        <v>163</v>
      </c>
      <c r="O558" s="167"/>
    </row>
    <row r="559" spans="1:15" ht="12.75">
      <c r="A559" s="175"/>
      <c r="B559" s="177"/>
      <c r="C559" s="224" t="s">
        <v>545</v>
      </c>
      <c r="D559" s="225"/>
      <c r="E559" s="178">
        <v>2</v>
      </c>
      <c r="F559" s="179"/>
      <c r="G559" s="180"/>
      <c r="M559" s="176" t="s">
        <v>545</v>
      </c>
      <c r="O559" s="167"/>
    </row>
    <row r="560" spans="1:104" ht="12.75">
      <c r="A560" s="168">
        <v>119</v>
      </c>
      <c r="B560" s="169" t="s">
        <v>591</v>
      </c>
      <c r="C560" s="170" t="s">
        <v>592</v>
      </c>
      <c r="D560" s="171" t="s">
        <v>339</v>
      </c>
      <c r="E560" s="172">
        <v>4.2057</v>
      </c>
      <c r="F560" s="172">
        <v>0</v>
      </c>
      <c r="G560" s="173">
        <f>E560*F560</f>
        <v>0</v>
      </c>
      <c r="O560" s="167">
        <v>2</v>
      </c>
      <c r="AA560" s="145">
        <v>1</v>
      </c>
      <c r="AB560" s="145">
        <v>7</v>
      </c>
      <c r="AC560" s="145">
        <v>7</v>
      </c>
      <c r="AZ560" s="145">
        <v>2</v>
      </c>
      <c r="BA560" s="145">
        <f>IF(AZ560=1,G560,0)</f>
        <v>0</v>
      </c>
      <c r="BB560" s="145">
        <f>IF(AZ560=2,G560,0)</f>
        <v>0</v>
      </c>
      <c r="BC560" s="145">
        <f>IF(AZ560=3,G560,0)</f>
        <v>0</v>
      </c>
      <c r="BD560" s="145">
        <f>IF(AZ560=4,G560,0)</f>
        <v>0</v>
      </c>
      <c r="BE560" s="145">
        <f>IF(AZ560=5,G560,0)</f>
        <v>0</v>
      </c>
      <c r="CA560" s="174">
        <v>1</v>
      </c>
      <c r="CB560" s="174">
        <v>7</v>
      </c>
      <c r="CZ560" s="145">
        <v>0</v>
      </c>
    </row>
    <row r="561" spans="1:57" ht="12.75">
      <c r="A561" s="181"/>
      <c r="B561" s="182" t="s">
        <v>76</v>
      </c>
      <c r="C561" s="183" t="str">
        <f>CONCATENATE(B418," ",C418)</f>
        <v>766 Konstrukce truhlářské</v>
      </c>
      <c r="D561" s="184"/>
      <c r="E561" s="185"/>
      <c r="F561" s="186"/>
      <c r="G561" s="187">
        <f>SUM(G418:G560)</f>
        <v>0</v>
      </c>
      <c r="O561" s="167">
        <v>4</v>
      </c>
      <c r="BA561" s="188">
        <f>SUM(BA418:BA560)</f>
        <v>0</v>
      </c>
      <c r="BB561" s="188">
        <f>SUM(BB418:BB560)</f>
        <v>0</v>
      </c>
      <c r="BC561" s="188">
        <f>SUM(BC418:BC560)</f>
        <v>0</v>
      </c>
      <c r="BD561" s="188">
        <f>SUM(BD418:BD560)</f>
        <v>0</v>
      </c>
      <c r="BE561" s="188">
        <f>SUM(BE418:BE560)</f>
        <v>0</v>
      </c>
    </row>
    <row r="562" spans="1:15" ht="12.75">
      <c r="A562" s="160" t="s">
        <v>72</v>
      </c>
      <c r="B562" s="161" t="s">
        <v>593</v>
      </c>
      <c r="C562" s="162" t="s">
        <v>594</v>
      </c>
      <c r="D562" s="163"/>
      <c r="E562" s="164"/>
      <c r="F562" s="164"/>
      <c r="G562" s="165"/>
      <c r="H562" s="166"/>
      <c r="I562" s="166"/>
      <c r="O562" s="167">
        <v>1</v>
      </c>
    </row>
    <row r="563" spans="1:104" ht="12.75">
      <c r="A563" s="168">
        <v>120</v>
      </c>
      <c r="B563" s="169" t="s">
        <v>595</v>
      </c>
      <c r="C563" s="170" t="s">
        <v>596</v>
      </c>
      <c r="D563" s="171" t="s">
        <v>101</v>
      </c>
      <c r="E563" s="172">
        <v>38</v>
      </c>
      <c r="F563" s="172">
        <v>0</v>
      </c>
      <c r="G563" s="173">
        <f>E563*F563</f>
        <v>0</v>
      </c>
      <c r="O563" s="167">
        <v>2</v>
      </c>
      <c r="AA563" s="145">
        <v>1</v>
      </c>
      <c r="AB563" s="145">
        <v>7</v>
      </c>
      <c r="AC563" s="145">
        <v>7</v>
      </c>
      <c r="AZ563" s="145">
        <v>2</v>
      </c>
      <c r="BA563" s="145">
        <f>IF(AZ563=1,G563,0)</f>
        <v>0</v>
      </c>
      <c r="BB563" s="145">
        <f>IF(AZ563=2,G563,0)</f>
        <v>0</v>
      </c>
      <c r="BC563" s="145">
        <f>IF(AZ563=3,G563,0)</f>
        <v>0</v>
      </c>
      <c r="BD563" s="145">
        <f>IF(AZ563=4,G563,0)</f>
        <v>0</v>
      </c>
      <c r="BE563" s="145">
        <f>IF(AZ563=5,G563,0)</f>
        <v>0</v>
      </c>
      <c r="CA563" s="174">
        <v>1</v>
      </c>
      <c r="CB563" s="174">
        <v>7</v>
      </c>
      <c r="CZ563" s="145">
        <v>0</v>
      </c>
    </row>
    <row r="564" spans="1:15" ht="12.75">
      <c r="A564" s="175"/>
      <c r="B564" s="177"/>
      <c r="C564" s="224" t="s">
        <v>597</v>
      </c>
      <c r="D564" s="225"/>
      <c r="E564" s="178">
        <v>0</v>
      </c>
      <c r="F564" s="179"/>
      <c r="G564" s="180"/>
      <c r="M564" s="176" t="s">
        <v>597</v>
      </c>
      <c r="O564" s="167"/>
    </row>
    <row r="565" spans="1:15" ht="12.75">
      <c r="A565" s="175"/>
      <c r="B565" s="177"/>
      <c r="C565" s="224" t="s">
        <v>598</v>
      </c>
      <c r="D565" s="225"/>
      <c r="E565" s="178">
        <v>7</v>
      </c>
      <c r="F565" s="179"/>
      <c r="G565" s="180"/>
      <c r="M565" s="202">
        <v>8.463194444444445</v>
      </c>
      <c r="O565" s="167"/>
    </row>
    <row r="566" spans="1:15" ht="12.75">
      <c r="A566" s="175"/>
      <c r="B566" s="177"/>
      <c r="C566" s="224" t="s">
        <v>599</v>
      </c>
      <c r="D566" s="225"/>
      <c r="E566" s="178">
        <v>23</v>
      </c>
      <c r="F566" s="179"/>
      <c r="G566" s="180"/>
      <c r="M566" s="202">
        <v>8.515972222222222</v>
      </c>
      <c r="O566" s="167"/>
    </row>
    <row r="567" spans="1:15" ht="12.75">
      <c r="A567" s="175"/>
      <c r="B567" s="177"/>
      <c r="C567" s="224" t="s">
        <v>600</v>
      </c>
      <c r="D567" s="225"/>
      <c r="E567" s="178">
        <v>8</v>
      </c>
      <c r="F567" s="179"/>
      <c r="G567" s="180"/>
      <c r="M567" s="202">
        <v>8.547222222222222</v>
      </c>
      <c r="O567" s="167"/>
    </row>
    <row r="568" spans="1:104" ht="12.75">
      <c r="A568" s="168">
        <v>121</v>
      </c>
      <c r="B568" s="169" t="s">
        <v>601</v>
      </c>
      <c r="C568" s="170" t="s">
        <v>602</v>
      </c>
      <c r="D568" s="171" t="s">
        <v>101</v>
      </c>
      <c r="E568" s="172">
        <v>38</v>
      </c>
      <c r="F568" s="172">
        <v>0</v>
      </c>
      <c r="G568" s="173">
        <f>E568*F568</f>
        <v>0</v>
      </c>
      <c r="O568" s="167">
        <v>2</v>
      </c>
      <c r="AA568" s="145">
        <v>1</v>
      </c>
      <c r="AB568" s="145">
        <v>7</v>
      </c>
      <c r="AC568" s="145">
        <v>7</v>
      </c>
      <c r="AZ568" s="145">
        <v>2</v>
      </c>
      <c r="BA568" s="145">
        <f>IF(AZ568=1,G568,0)</f>
        <v>0</v>
      </c>
      <c r="BB568" s="145">
        <f>IF(AZ568=2,G568,0)</f>
        <v>0</v>
      </c>
      <c r="BC568" s="145">
        <f>IF(AZ568=3,G568,0)</f>
        <v>0</v>
      </c>
      <c r="BD568" s="145">
        <f>IF(AZ568=4,G568,0)</f>
        <v>0</v>
      </c>
      <c r="BE568" s="145">
        <f>IF(AZ568=5,G568,0)</f>
        <v>0</v>
      </c>
      <c r="CA568" s="174">
        <v>1</v>
      </c>
      <c r="CB568" s="174">
        <v>7</v>
      </c>
      <c r="CZ568" s="145">
        <v>0</v>
      </c>
    </row>
    <row r="569" spans="1:15" ht="12.75">
      <c r="A569" s="175"/>
      <c r="B569" s="177"/>
      <c r="C569" s="224" t="s">
        <v>597</v>
      </c>
      <c r="D569" s="225"/>
      <c r="E569" s="178">
        <v>0</v>
      </c>
      <c r="F569" s="179"/>
      <c r="G569" s="180"/>
      <c r="M569" s="176" t="s">
        <v>597</v>
      </c>
      <c r="O569" s="167"/>
    </row>
    <row r="570" spans="1:15" ht="12.75">
      <c r="A570" s="175"/>
      <c r="B570" s="177"/>
      <c r="C570" s="224" t="s">
        <v>598</v>
      </c>
      <c r="D570" s="225"/>
      <c r="E570" s="178">
        <v>7</v>
      </c>
      <c r="F570" s="179"/>
      <c r="G570" s="180"/>
      <c r="M570" s="202">
        <v>8.463194444444445</v>
      </c>
      <c r="O570" s="167"/>
    </row>
    <row r="571" spans="1:15" ht="12.75">
      <c r="A571" s="175"/>
      <c r="B571" s="177"/>
      <c r="C571" s="224" t="s">
        <v>599</v>
      </c>
      <c r="D571" s="225"/>
      <c r="E571" s="178">
        <v>23</v>
      </c>
      <c r="F571" s="179"/>
      <c r="G571" s="180"/>
      <c r="M571" s="202">
        <v>8.515972222222222</v>
      </c>
      <c r="O571" s="167"/>
    </row>
    <row r="572" spans="1:15" ht="12.75">
      <c r="A572" s="175"/>
      <c r="B572" s="177"/>
      <c r="C572" s="224" t="s">
        <v>600</v>
      </c>
      <c r="D572" s="225"/>
      <c r="E572" s="178">
        <v>8</v>
      </c>
      <c r="F572" s="179"/>
      <c r="G572" s="180"/>
      <c r="M572" s="202">
        <v>8.547222222222222</v>
      </c>
      <c r="O572" s="167"/>
    </row>
    <row r="573" spans="1:104" ht="12.75">
      <c r="A573" s="168">
        <v>122</v>
      </c>
      <c r="B573" s="169" t="s">
        <v>603</v>
      </c>
      <c r="C573" s="170" t="s">
        <v>604</v>
      </c>
      <c r="D573" s="171" t="s">
        <v>110</v>
      </c>
      <c r="E573" s="172">
        <v>4.145</v>
      </c>
      <c r="F573" s="172">
        <v>0</v>
      </c>
      <c r="G573" s="173">
        <f>E573*F573</f>
        <v>0</v>
      </c>
      <c r="O573" s="167">
        <v>2</v>
      </c>
      <c r="AA573" s="145">
        <v>1</v>
      </c>
      <c r="AB573" s="145">
        <v>7</v>
      </c>
      <c r="AC573" s="145">
        <v>7</v>
      </c>
      <c r="AZ573" s="145">
        <v>2</v>
      </c>
      <c r="BA573" s="145">
        <f>IF(AZ573=1,G573,0)</f>
        <v>0</v>
      </c>
      <c r="BB573" s="145">
        <f>IF(AZ573=2,G573,0)</f>
        <v>0</v>
      </c>
      <c r="BC573" s="145">
        <f>IF(AZ573=3,G573,0)</f>
        <v>0</v>
      </c>
      <c r="BD573" s="145">
        <f>IF(AZ573=4,G573,0)</f>
        <v>0</v>
      </c>
      <c r="BE573" s="145">
        <f>IF(AZ573=5,G573,0)</f>
        <v>0</v>
      </c>
      <c r="CA573" s="174">
        <v>1</v>
      </c>
      <c r="CB573" s="174">
        <v>7</v>
      </c>
      <c r="CZ573" s="145">
        <v>0</v>
      </c>
    </row>
    <row r="574" spans="1:15" ht="12.75">
      <c r="A574" s="175"/>
      <c r="B574" s="177"/>
      <c r="C574" s="224" t="s">
        <v>597</v>
      </c>
      <c r="D574" s="225"/>
      <c r="E574" s="178">
        <v>0</v>
      </c>
      <c r="F574" s="179"/>
      <c r="G574" s="180"/>
      <c r="M574" s="176" t="s">
        <v>597</v>
      </c>
      <c r="O574" s="167"/>
    </row>
    <row r="575" spans="1:15" ht="12.75">
      <c r="A575" s="175"/>
      <c r="B575" s="177"/>
      <c r="C575" s="224" t="s">
        <v>605</v>
      </c>
      <c r="D575" s="225"/>
      <c r="E575" s="178">
        <v>4.145</v>
      </c>
      <c r="F575" s="179"/>
      <c r="G575" s="180"/>
      <c r="M575" s="176" t="s">
        <v>605</v>
      </c>
      <c r="O575" s="167"/>
    </row>
    <row r="576" spans="1:104" ht="12.75">
      <c r="A576" s="168">
        <v>123</v>
      </c>
      <c r="B576" s="169" t="s">
        <v>606</v>
      </c>
      <c r="C576" s="170" t="s">
        <v>607</v>
      </c>
      <c r="D576" s="171" t="s">
        <v>110</v>
      </c>
      <c r="E576" s="172">
        <v>4.145</v>
      </c>
      <c r="F576" s="172">
        <v>0</v>
      </c>
      <c r="G576" s="173">
        <f>E576*F576</f>
        <v>0</v>
      </c>
      <c r="O576" s="167">
        <v>2</v>
      </c>
      <c r="AA576" s="145">
        <v>1</v>
      </c>
      <c r="AB576" s="145">
        <v>7</v>
      </c>
      <c r="AC576" s="145">
        <v>7</v>
      </c>
      <c r="AZ576" s="145">
        <v>2</v>
      </c>
      <c r="BA576" s="145">
        <f>IF(AZ576=1,G576,0)</f>
        <v>0</v>
      </c>
      <c r="BB576" s="145">
        <f>IF(AZ576=2,G576,0)</f>
        <v>0</v>
      </c>
      <c r="BC576" s="145">
        <f>IF(AZ576=3,G576,0)</f>
        <v>0</v>
      </c>
      <c r="BD576" s="145">
        <f>IF(AZ576=4,G576,0)</f>
        <v>0</v>
      </c>
      <c r="BE576" s="145">
        <f>IF(AZ576=5,G576,0)</f>
        <v>0</v>
      </c>
      <c r="CA576" s="174">
        <v>1</v>
      </c>
      <c r="CB576" s="174">
        <v>7</v>
      </c>
      <c r="CZ576" s="145">
        <v>0</v>
      </c>
    </row>
    <row r="577" spans="1:15" ht="12.75">
      <c r="A577" s="175"/>
      <c r="B577" s="177"/>
      <c r="C577" s="224" t="s">
        <v>597</v>
      </c>
      <c r="D577" s="225"/>
      <c r="E577" s="178">
        <v>0</v>
      </c>
      <c r="F577" s="179"/>
      <c r="G577" s="180"/>
      <c r="M577" s="176" t="s">
        <v>597</v>
      </c>
      <c r="O577" s="167"/>
    </row>
    <row r="578" spans="1:15" ht="12.75">
      <c r="A578" s="175"/>
      <c r="B578" s="177"/>
      <c r="C578" s="224" t="s">
        <v>605</v>
      </c>
      <c r="D578" s="225"/>
      <c r="E578" s="178">
        <v>4.145</v>
      </c>
      <c r="F578" s="179"/>
      <c r="G578" s="180"/>
      <c r="M578" s="176" t="s">
        <v>605</v>
      </c>
      <c r="O578" s="167"/>
    </row>
    <row r="579" spans="1:104" ht="12.75">
      <c r="A579" s="168">
        <v>124</v>
      </c>
      <c r="B579" s="169" t="s">
        <v>608</v>
      </c>
      <c r="C579" s="170" t="s">
        <v>609</v>
      </c>
      <c r="D579" s="171" t="s">
        <v>417</v>
      </c>
      <c r="E579" s="172">
        <v>91</v>
      </c>
      <c r="F579" s="172">
        <v>0</v>
      </c>
      <c r="G579" s="173">
        <f>E579*F579</f>
        <v>0</v>
      </c>
      <c r="O579" s="167">
        <v>2</v>
      </c>
      <c r="AA579" s="145">
        <v>1</v>
      </c>
      <c r="AB579" s="145">
        <v>7</v>
      </c>
      <c r="AC579" s="145">
        <v>7</v>
      </c>
      <c r="AZ579" s="145">
        <v>2</v>
      </c>
      <c r="BA579" s="145">
        <f>IF(AZ579=1,G579,0)</f>
        <v>0</v>
      </c>
      <c r="BB579" s="145">
        <f>IF(AZ579=2,G579,0)</f>
        <v>0</v>
      </c>
      <c r="BC579" s="145">
        <f>IF(AZ579=3,G579,0)</f>
        <v>0</v>
      </c>
      <c r="BD579" s="145">
        <f>IF(AZ579=4,G579,0)</f>
        <v>0</v>
      </c>
      <c r="BE579" s="145">
        <f>IF(AZ579=5,G579,0)</f>
        <v>0</v>
      </c>
      <c r="CA579" s="174">
        <v>1</v>
      </c>
      <c r="CB579" s="174">
        <v>7</v>
      </c>
      <c r="CZ579" s="145">
        <v>0</v>
      </c>
    </row>
    <row r="580" spans="1:15" ht="12.75">
      <c r="A580" s="175"/>
      <c r="B580" s="177"/>
      <c r="C580" s="224" t="s">
        <v>597</v>
      </c>
      <c r="D580" s="225"/>
      <c r="E580" s="178">
        <v>0</v>
      </c>
      <c r="F580" s="179"/>
      <c r="G580" s="180"/>
      <c r="M580" s="176" t="s">
        <v>597</v>
      </c>
      <c r="O580" s="167"/>
    </row>
    <row r="581" spans="1:15" ht="12.75">
      <c r="A581" s="175"/>
      <c r="B581" s="177"/>
      <c r="C581" s="224" t="s">
        <v>610</v>
      </c>
      <c r="D581" s="225"/>
      <c r="E581" s="178">
        <v>0</v>
      </c>
      <c r="F581" s="179"/>
      <c r="G581" s="180"/>
      <c r="M581" s="176" t="s">
        <v>610</v>
      </c>
      <c r="O581" s="167"/>
    </row>
    <row r="582" spans="1:15" ht="12.75">
      <c r="A582" s="175"/>
      <c r="B582" s="177"/>
      <c r="C582" s="224" t="s">
        <v>611</v>
      </c>
      <c r="D582" s="225"/>
      <c r="E582" s="178">
        <v>14</v>
      </c>
      <c r="F582" s="179"/>
      <c r="G582" s="180"/>
      <c r="M582" s="176" t="s">
        <v>611</v>
      </c>
      <c r="O582" s="167"/>
    </row>
    <row r="583" spans="1:15" ht="12.75">
      <c r="A583" s="175"/>
      <c r="B583" s="177"/>
      <c r="C583" s="224" t="s">
        <v>612</v>
      </c>
      <c r="D583" s="225"/>
      <c r="E583" s="178">
        <v>23</v>
      </c>
      <c r="F583" s="179"/>
      <c r="G583" s="180"/>
      <c r="M583" s="176" t="s">
        <v>612</v>
      </c>
      <c r="O583" s="167"/>
    </row>
    <row r="584" spans="1:15" ht="12.75">
      <c r="A584" s="175"/>
      <c r="B584" s="177"/>
      <c r="C584" s="224" t="s">
        <v>613</v>
      </c>
      <c r="D584" s="225"/>
      <c r="E584" s="178">
        <v>24</v>
      </c>
      <c r="F584" s="179"/>
      <c r="G584" s="180"/>
      <c r="M584" s="176" t="s">
        <v>613</v>
      </c>
      <c r="O584" s="167"/>
    </row>
    <row r="585" spans="1:15" ht="12.75">
      <c r="A585" s="175"/>
      <c r="B585" s="177"/>
      <c r="C585" s="224" t="s">
        <v>614</v>
      </c>
      <c r="D585" s="225"/>
      <c r="E585" s="178">
        <v>0</v>
      </c>
      <c r="F585" s="179"/>
      <c r="G585" s="180"/>
      <c r="M585" s="176" t="s">
        <v>614</v>
      </c>
      <c r="O585" s="167"/>
    </row>
    <row r="586" spans="1:15" ht="12.75">
      <c r="A586" s="175"/>
      <c r="B586" s="177"/>
      <c r="C586" s="224" t="s">
        <v>615</v>
      </c>
      <c r="D586" s="225"/>
      <c r="E586" s="178">
        <v>30</v>
      </c>
      <c r="F586" s="179"/>
      <c r="G586" s="180"/>
      <c r="M586" s="176" t="s">
        <v>615</v>
      </c>
      <c r="O586" s="167"/>
    </row>
    <row r="587" spans="1:104" ht="22.5">
      <c r="A587" s="168">
        <v>125</v>
      </c>
      <c r="B587" s="169" t="s">
        <v>616</v>
      </c>
      <c r="C587" s="170" t="s">
        <v>617</v>
      </c>
      <c r="D587" s="171" t="s">
        <v>417</v>
      </c>
      <c r="E587" s="172">
        <v>32.331</v>
      </c>
      <c r="F587" s="172">
        <v>0</v>
      </c>
      <c r="G587" s="173">
        <f>E587*F587</f>
        <v>0</v>
      </c>
      <c r="O587" s="167">
        <v>2</v>
      </c>
      <c r="AA587" s="145">
        <v>1</v>
      </c>
      <c r="AB587" s="145">
        <v>7</v>
      </c>
      <c r="AC587" s="145">
        <v>7</v>
      </c>
      <c r="AZ587" s="145">
        <v>2</v>
      </c>
      <c r="BA587" s="145">
        <f>IF(AZ587=1,G587,0)</f>
        <v>0</v>
      </c>
      <c r="BB587" s="145">
        <f>IF(AZ587=2,G587,0)</f>
        <v>0</v>
      </c>
      <c r="BC587" s="145">
        <f>IF(AZ587=3,G587,0)</f>
        <v>0</v>
      </c>
      <c r="BD587" s="145">
        <f>IF(AZ587=4,G587,0)</f>
        <v>0</v>
      </c>
      <c r="BE587" s="145">
        <f>IF(AZ587=5,G587,0)</f>
        <v>0</v>
      </c>
      <c r="CA587" s="174">
        <v>1</v>
      </c>
      <c r="CB587" s="174">
        <v>7</v>
      </c>
      <c r="CZ587" s="145">
        <v>0</v>
      </c>
    </row>
    <row r="588" spans="1:15" ht="12.75">
      <c r="A588" s="175"/>
      <c r="B588" s="177"/>
      <c r="C588" s="224" t="s">
        <v>597</v>
      </c>
      <c r="D588" s="225"/>
      <c r="E588" s="178">
        <v>0</v>
      </c>
      <c r="F588" s="179"/>
      <c r="G588" s="180"/>
      <c r="M588" s="176" t="s">
        <v>597</v>
      </c>
      <c r="O588" s="167"/>
    </row>
    <row r="589" spans="1:15" ht="12.75">
      <c r="A589" s="175"/>
      <c r="B589" s="177"/>
      <c r="C589" s="224" t="s">
        <v>618</v>
      </c>
      <c r="D589" s="225"/>
      <c r="E589" s="178">
        <v>32.331</v>
      </c>
      <c r="F589" s="179"/>
      <c r="G589" s="180"/>
      <c r="M589" s="176" t="s">
        <v>618</v>
      </c>
      <c r="O589" s="167"/>
    </row>
    <row r="590" spans="1:104" ht="12.75">
      <c r="A590" s="168">
        <v>126</v>
      </c>
      <c r="B590" s="169" t="s">
        <v>619</v>
      </c>
      <c r="C590" s="170" t="s">
        <v>620</v>
      </c>
      <c r="D590" s="171" t="s">
        <v>101</v>
      </c>
      <c r="E590" s="172">
        <v>1</v>
      </c>
      <c r="F590" s="172">
        <v>0</v>
      </c>
      <c r="G590" s="173">
        <f>E590*F590</f>
        <v>0</v>
      </c>
      <c r="O590" s="167">
        <v>2</v>
      </c>
      <c r="AA590" s="145">
        <v>1</v>
      </c>
      <c r="AB590" s="145">
        <v>7</v>
      </c>
      <c r="AC590" s="145">
        <v>7</v>
      </c>
      <c r="AZ590" s="145">
        <v>2</v>
      </c>
      <c r="BA590" s="145">
        <f>IF(AZ590=1,G590,0)</f>
        <v>0</v>
      </c>
      <c r="BB590" s="145">
        <f>IF(AZ590=2,G590,0)</f>
        <v>0</v>
      </c>
      <c r="BC590" s="145">
        <f>IF(AZ590=3,G590,0)</f>
        <v>0</v>
      </c>
      <c r="BD590" s="145">
        <f>IF(AZ590=4,G590,0)</f>
        <v>0</v>
      </c>
      <c r="BE590" s="145">
        <f>IF(AZ590=5,G590,0)</f>
        <v>0</v>
      </c>
      <c r="CA590" s="174">
        <v>1</v>
      </c>
      <c r="CB590" s="174">
        <v>7</v>
      </c>
      <c r="CZ590" s="145">
        <v>0</v>
      </c>
    </row>
    <row r="591" spans="1:15" ht="12.75">
      <c r="A591" s="175"/>
      <c r="B591" s="177"/>
      <c r="C591" s="224" t="s">
        <v>597</v>
      </c>
      <c r="D591" s="225"/>
      <c r="E591" s="178">
        <v>0</v>
      </c>
      <c r="F591" s="179"/>
      <c r="G591" s="180"/>
      <c r="M591" s="176" t="s">
        <v>597</v>
      </c>
      <c r="O591" s="167"/>
    </row>
    <row r="592" spans="1:15" ht="12.75">
      <c r="A592" s="175"/>
      <c r="B592" s="177"/>
      <c r="C592" s="224" t="s">
        <v>621</v>
      </c>
      <c r="D592" s="225"/>
      <c r="E592" s="178">
        <v>1</v>
      </c>
      <c r="F592" s="179"/>
      <c r="G592" s="180"/>
      <c r="M592" s="202">
        <v>8.584027777777779</v>
      </c>
      <c r="O592" s="167"/>
    </row>
    <row r="593" spans="1:104" ht="12.75">
      <c r="A593" s="168">
        <v>127</v>
      </c>
      <c r="B593" s="169" t="s">
        <v>622</v>
      </c>
      <c r="C593" s="170" t="s">
        <v>623</v>
      </c>
      <c r="D593" s="171" t="s">
        <v>101</v>
      </c>
      <c r="E593" s="172">
        <v>1</v>
      </c>
      <c r="F593" s="172">
        <v>0</v>
      </c>
      <c r="G593" s="173">
        <f>E593*F593</f>
        <v>0</v>
      </c>
      <c r="O593" s="167">
        <v>2</v>
      </c>
      <c r="AA593" s="145">
        <v>1</v>
      </c>
      <c r="AB593" s="145">
        <v>7</v>
      </c>
      <c r="AC593" s="145">
        <v>7</v>
      </c>
      <c r="AZ593" s="145">
        <v>2</v>
      </c>
      <c r="BA593" s="145">
        <f>IF(AZ593=1,G593,0)</f>
        <v>0</v>
      </c>
      <c r="BB593" s="145">
        <f>IF(AZ593=2,G593,0)</f>
        <v>0</v>
      </c>
      <c r="BC593" s="145">
        <f>IF(AZ593=3,G593,0)</f>
        <v>0</v>
      </c>
      <c r="BD593" s="145">
        <f>IF(AZ593=4,G593,0)</f>
        <v>0</v>
      </c>
      <c r="BE593" s="145">
        <f>IF(AZ593=5,G593,0)</f>
        <v>0</v>
      </c>
      <c r="CA593" s="174">
        <v>1</v>
      </c>
      <c r="CB593" s="174">
        <v>7</v>
      </c>
      <c r="CZ593" s="145">
        <v>0</v>
      </c>
    </row>
    <row r="594" spans="1:15" ht="12.75">
      <c r="A594" s="175"/>
      <c r="B594" s="177"/>
      <c r="C594" s="224" t="s">
        <v>597</v>
      </c>
      <c r="D594" s="225"/>
      <c r="E594" s="178">
        <v>0</v>
      </c>
      <c r="F594" s="179"/>
      <c r="G594" s="180"/>
      <c r="M594" s="176" t="s">
        <v>597</v>
      </c>
      <c r="O594" s="167"/>
    </row>
    <row r="595" spans="1:15" ht="12.75">
      <c r="A595" s="175"/>
      <c r="B595" s="177"/>
      <c r="C595" s="224" t="s">
        <v>624</v>
      </c>
      <c r="D595" s="225"/>
      <c r="E595" s="178">
        <v>1</v>
      </c>
      <c r="F595" s="179"/>
      <c r="G595" s="180"/>
      <c r="M595" s="202">
        <v>8.625694444444445</v>
      </c>
      <c r="O595" s="167"/>
    </row>
    <row r="596" spans="1:104" ht="22.5">
      <c r="A596" s="168">
        <v>128</v>
      </c>
      <c r="B596" s="169" t="s">
        <v>625</v>
      </c>
      <c r="C596" s="170" t="s">
        <v>626</v>
      </c>
      <c r="D596" s="171" t="s">
        <v>75</v>
      </c>
      <c r="E596" s="172">
        <v>1</v>
      </c>
      <c r="F596" s="172">
        <v>0</v>
      </c>
      <c r="G596" s="173">
        <f>E596*F596</f>
        <v>0</v>
      </c>
      <c r="O596" s="167">
        <v>2</v>
      </c>
      <c r="AA596" s="145">
        <v>12</v>
      </c>
      <c r="AB596" s="145">
        <v>0</v>
      </c>
      <c r="AC596" s="145">
        <v>128</v>
      </c>
      <c r="AZ596" s="145">
        <v>2</v>
      </c>
      <c r="BA596" s="145">
        <f>IF(AZ596=1,G596,0)</f>
        <v>0</v>
      </c>
      <c r="BB596" s="145">
        <f>IF(AZ596=2,G596,0)</f>
        <v>0</v>
      </c>
      <c r="BC596" s="145">
        <f>IF(AZ596=3,G596,0)</f>
        <v>0</v>
      </c>
      <c r="BD596" s="145">
        <f>IF(AZ596=4,G596,0)</f>
        <v>0</v>
      </c>
      <c r="BE596" s="145">
        <f>IF(AZ596=5,G596,0)</f>
        <v>0</v>
      </c>
      <c r="CA596" s="174">
        <v>12</v>
      </c>
      <c r="CB596" s="174">
        <v>0</v>
      </c>
      <c r="CZ596" s="145">
        <v>0</v>
      </c>
    </row>
    <row r="597" spans="1:15" ht="12.75">
      <c r="A597" s="175"/>
      <c r="B597" s="177"/>
      <c r="C597" s="224" t="s">
        <v>597</v>
      </c>
      <c r="D597" s="225"/>
      <c r="E597" s="178">
        <v>0</v>
      </c>
      <c r="F597" s="179"/>
      <c r="G597" s="180"/>
      <c r="M597" s="176" t="s">
        <v>597</v>
      </c>
      <c r="O597" s="167"/>
    </row>
    <row r="598" spans="1:15" ht="12.75">
      <c r="A598" s="175"/>
      <c r="B598" s="177"/>
      <c r="C598" s="224" t="s">
        <v>621</v>
      </c>
      <c r="D598" s="225"/>
      <c r="E598" s="178">
        <v>1</v>
      </c>
      <c r="F598" s="179"/>
      <c r="G598" s="180"/>
      <c r="M598" s="202">
        <v>8.584027777777779</v>
      </c>
      <c r="O598" s="167"/>
    </row>
    <row r="599" spans="1:104" ht="22.5">
      <c r="A599" s="168">
        <v>129</v>
      </c>
      <c r="B599" s="169" t="s">
        <v>627</v>
      </c>
      <c r="C599" s="170" t="s">
        <v>628</v>
      </c>
      <c r="D599" s="171" t="s">
        <v>75</v>
      </c>
      <c r="E599" s="172">
        <v>1</v>
      </c>
      <c r="F599" s="172">
        <v>0</v>
      </c>
      <c r="G599" s="173">
        <f>E599*F599</f>
        <v>0</v>
      </c>
      <c r="O599" s="167">
        <v>2</v>
      </c>
      <c r="AA599" s="145">
        <v>12</v>
      </c>
      <c r="AB599" s="145">
        <v>0</v>
      </c>
      <c r="AC599" s="145">
        <v>129</v>
      </c>
      <c r="AZ599" s="145">
        <v>2</v>
      </c>
      <c r="BA599" s="145">
        <f>IF(AZ599=1,G599,0)</f>
        <v>0</v>
      </c>
      <c r="BB599" s="145">
        <f>IF(AZ599=2,G599,0)</f>
        <v>0</v>
      </c>
      <c r="BC599" s="145">
        <f>IF(AZ599=3,G599,0)</f>
        <v>0</v>
      </c>
      <c r="BD599" s="145">
        <f>IF(AZ599=4,G599,0)</f>
        <v>0</v>
      </c>
      <c r="BE599" s="145">
        <f>IF(AZ599=5,G599,0)</f>
        <v>0</v>
      </c>
      <c r="CA599" s="174">
        <v>12</v>
      </c>
      <c r="CB599" s="174">
        <v>0</v>
      </c>
      <c r="CZ599" s="145">
        <v>0</v>
      </c>
    </row>
    <row r="600" spans="1:15" ht="12.75">
      <c r="A600" s="175"/>
      <c r="B600" s="177"/>
      <c r="C600" s="224" t="s">
        <v>597</v>
      </c>
      <c r="D600" s="225"/>
      <c r="E600" s="178">
        <v>0</v>
      </c>
      <c r="F600" s="179"/>
      <c r="G600" s="180"/>
      <c r="M600" s="176" t="s">
        <v>597</v>
      </c>
      <c r="O600" s="167"/>
    </row>
    <row r="601" spans="1:15" ht="12.75">
      <c r="A601" s="175"/>
      <c r="B601" s="177"/>
      <c r="C601" s="224" t="s">
        <v>624</v>
      </c>
      <c r="D601" s="225"/>
      <c r="E601" s="178">
        <v>1</v>
      </c>
      <c r="F601" s="179"/>
      <c r="G601" s="180"/>
      <c r="M601" s="202">
        <v>8.625694444444445</v>
      </c>
      <c r="O601" s="167"/>
    </row>
    <row r="602" spans="1:104" ht="12.75">
      <c r="A602" s="168">
        <v>130</v>
      </c>
      <c r="B602" s="169" t="s">
        <v>629</v>
      </c>
      <c r="C602" s="170" t="s">
        <v>630</v>
      </c>
      <c r="D602" s="171" t="s">
        <v>275</v>
      </c>
      <c r="E602" s="172">
        <v>1</v>
      </c>
      <c r="F602" s="172">
        <v>0</v>
      </c>
      <c r="G602" s="173">
        <f>E602*F602</f>
        <v>0</v>
      </c>
      <c r="O602" s="167">
        <v>2</v>
      </c>
      <c r="AA602" s="145">
        <v>12</v>
      </c>
      <c r="AB602" s="145">
        <v>0</v>
      </c>
      <c r="AC602" s="145">
        <v>130</v>
      </c>
      <c r="AZ602" s="145">
        <v>2</v>
      </c>
      <c r="BA602" s="145">
        <f>IF(AZ602=1,G602,0)</f>
        <v>0</v>
      </c>
      <c r="BB602" s="145">
        <f>IF(AZ602=2,G602,0)</f>
        <v>0</v>
      </c>
      <c r="BC602" s="145">
        <f>IF(AZ602=3,G602,0)</f>
        <v>0</v>
      </c>
      <c r="BD602" s="145">
        <f>IF(AZ602=4,G602,0)</f>
        <v>0</v>
      </c>
      <c r="BE602" s="145">
        <f>IF(AZ602=5,G602,0)</f>
        <v>0</v>
      </c>
      <c r="CA602" s="174">
        <v>12</v>
      </c>
      <c r="CB602" s="174">
        <v>0</v>
      </c>
      <c r="CZ602" s="145">
        <v>0</v>
      </c>
    </row>
    <row r="603" spans="1:15" ht="12.75">
      <c r="A603" s="175"/>
      <c r="B603" s="177"/>
      <c r="C603" s="224" t="s">
        <v>102</v>
      </c>
      <c r="D603" s="225"/>
      <c r="E603" s="178">
        <v>0</v>
      </c>
      <c r="F603" s="179"/>
      <c r="G603" s="180"/>
      <c r="M603" s="176" t="s">
        <v>102</v>
      </c>
      <c r="O603" s="167"/>
    </row>
    <row r="604" spans="1:15" ht="12.75">
      <c r="A604" s="175"/>
      <c r="B604" s="177"/>
      <c r="C604" s="224" t="s">
        <v>631</v>
      </c>
      <c r="D604" s="225"/>
      <c r="E604" s="178">
        <v>0</v>
      </c>
      <c r="F604" s="179"/>
      <c r="G604" s="180"/>
      <c r="M604" s="176" t="s">
        <v>631</v>
      </c>
      <c r="O604" s="167"/>
    </row>
    <row r="605" spans="1:15" ht="12.75">
      <c r="A605" s="175"/>
      <c r="B605" s="177"/>
      <c r="C605" s="224" t="s">
        <v>632</v>
      </c>
      <c r="D605" s="225"/>
      <c r="E605" s="178">
        <v>0</v>
      </c>
      <c r="F605" s="179"/>
      <c r="G605" s="180"/>
      <c r="M605" s="176" t="s">
        <v>632</v>
      </c>
      <c r="O605" s="167"/>
    </row>
    <row r="606" spans="1:15" ht="12.75">
      <c r="A606" s="175"/>
      <c r="B606" s="177"/>
      <c r="C606" s="224" t="s">
        <v>633</v>
      </c>
      <c r="D606" s="225"/>
      <c r="E606" s="178">
        <v>0</v>
      </c>
      <c r="F606" s="179"/>
      <c r="G606" s="180"/>
      <c r="M606" s="176" t="s">
        <v>633</v>
      </c>
      <c r="O606" s="167"/>
    </row>
    <row r="607" spans="1:15" ht="12.75">
      <c r="A607" s="175"/>
      <c r="B607" s="177"/>
      <c r="C607" s="224" t="s">
        <v>634</v>
      </c>
      <c r="D607" s="225"/>
      <c r="E607" s="178">
        <v>1</v>
      </c>
      <c r="F607" s="179"/>
      <c r="G607" s="180"/>
      <c r="M607" s="176" t="s">
        <v>634</v>
      </c>
      <c r="O607" s="167"/>
    </row>
    <row r="608" spans="1:104" ht="12.75">
      <c r="A608" s="168">
        <v>131</v>
      </c>
      <c r="B608" s="169" t="s">
        <v>635</v>
      </c>
      <c r="C608" s="170" t="s">
        <v>636</v>
      </c>
      <c r="D608" s="171" t="s">
        <v>417</v>
      </c>
      <c r="E608" s="172">
        <v>73.2</v>
      </c>
      <c r="F608" s="172">
        <v>0</v>
      </c>
      <c r="G608" s="173">
        <f>E608*F608</f>
        <v>0</v>
      </c>
      <c r="O608" s="167">
        <v>2</v>
      </c>
      <c r="AA608" s="145">
        <v>3</v>
      </c>
      <c r="AB608" s="145">
        <v>7</v>
      </c>
      <c r="AC608" s="145">
        <v>55399991</v>
      </c>
      <c r="AZ608" s="145">
        <v>2</v>
      </c>
      <c r="BA608" s="145">
        <f>IF(AZ608=1,G608,0)</f>
        <v>0</v>
      </c>
      <c r="BB608" s="145">
        <f>IF(AZ608=2,G608,0)</f>
        <v>0</v>
      </c>
      <c r="BC608" s="145">
        <f>IF(AZ608=3,G608,0)</f>
        <v>0</v>
      </c>
      <c r="BD608" s="145">
        <f>IF(AZ608=4,G608,0)</f>
        <v>0</v>
      </c>
      <c r="BE608" s="145">
        <f>IF(AZ608=5,G608,0)</f>
        <v>0</v>
      </c>
      <c r="CA608" s="174">
        <v>3</v>
      </c>
      <c r="CB608" s="174">
        <v>7</v>
      </c>
      <c r="CZ608" s="145">
        <v>0</v>
      </c>
    </row>
    <row r="609" spans="1:15" ht="12.75">
      <c r="A609" s="175"/>
      <c r="B609" s="177"/>
      <c r="C609" s="224" t="s">
        <v>597</v>
      </c>
      <c r="D609" s="225"/>
      <c r="E609" s="178">
        <v>0</v>
      </c>
      <c r="F609" s="179"/>
      <c r="G609" s="180"/>
      <c r="M609" s="176" t="s">
        <v>597</v>
      </c>
      <c r="O609" s="167"/>
    </row>
    <row r="610" spans="1:15" ht="12.75">
      <c r="A610" s="175"/>
      <c r="B610" s="177"/>
      <c r="C610" s="224" t="s">
        <v>610</v>
      </c>
      <c r="D610" s="225"/>
      <c r="E610" s="178">
        <v>0</v>
      </c>
      <c r="F610" s="179"/>
      <c r="G610" s="180"/>
      <c r="M610" s="176" t="s">
        <v>610</v>
      </c>
      <c r="O610" s="167"/>
    </row>
    <row r="611" spans="1:15" ht="12.75">
      <c r="A611" s="175"/>
      <c r="B611" s="177"/>
      <c r="C611" s="224" t="s">
        <v>611</v>
      </c>
      <c r="D611" s="225"/>
      <c r="E611" s="178">
        <v>14</v>
      </c>
      <c r="F611" s="179"/>
      <c r="G611" s="180"/>
      <c r="M611" s="176" t="s">
        <v>611</v>
      </c>
      <c r="O611" s="167"/>
    </row>
    <row r="612" spans="1:15" ht="12.75">
      <c r="A612" s="175"/>
      <c r="B612" s="177"/>
      <c r="C612" s="224" t="s">
        <v>612</v>
      </c>
      <c r="D612" s="225"/>
      <c r="E612" s="178">
        <v>23</v>
      </c>
      <c r="F612" s="179"/>
      <c r="G612" s="180"/>
      <c r="M612" s="176" t="s">
        <v>612</v>
      </c>
      <c r="O612" s="167"/>
    </row>
    <row r="613" spans="1:15" ht="12.75">
      <c r="A613" s="175"/>
      <c r="B613" s="177"/>
      <c r="C613" s="224" t="s">
        <v>613</v>
      </c>
      <c r="D613" s="225"/>
      <c r="E613" s="178">
        <v>24</v>
      </c>
      <c r="F613" s="179"/>
      <c r="G613" s="180"/>
      <c r="M613" s="176" t="s">
        <v>613</v>
      </c>
      <c r="O613" s="167"/>
    </row>
    <row r="614" spans="1:15" ht="12.75">
      <c r="A614" s="175"/>
      <c r="B614" s="177"/>
      <c r="C614" s="226" t="s">
        <v>473</v>
      </c>
      <c r="D614" s="225"/>
      <c r="E614" s="203">
        <v>61</v>
      </c>
      <c r="F614" s="179"/>
      <c r="G614" s="180"/>
      <c r="M614" s="176" t="s">
        <v>473</v>
      </c>
      <c r="O614" s="167"/>
    </row>
    <row r="615" spans="1:15" ht="12.75">
      <c r="A615" s="175"/>
      <c r="B615" s="177"/>
      <c r="C615" s="224" t="s">
        <v>637</v>
      </c>
      <c r="D615" s="225"/>
      <c r="E615" s="178">
        <v>12.2</v>
      </c>
      <c r="F615" s="179"/>
      <c r="G615" s="180"/>
      <c r="M615" s="176" t="s">
        <v>637</v>
      </c>
      <c r="O615" s="167"/>
    </row>
    <row r="616" spans="1:104" ht="12.75">
      <c r="A616" s="168">
        <v>132</v>
      </c>
      <c r="B616" s="169" t="s">
        <v>638</v>
      </c>
      <c r="C616" s="170" t="s">
        <v>639</v>
      </c>
      <c r="D616" s="171" t="s">
        <v>417</v>
      </c>
      <c r="E616" s="172">
        <v>36</v>
      </c>
      <c r="F616" s="172">
        <v>0</v>
      </c>
      <c r="G616" s="173">
        <f>E616*F616</f>
        <v>0</v>
      </c>
      <c r="O616" s="167">
        <v>2</v>
      </c>
      <c r="AA616" s="145">
        <v>3</v>
      </c>
      <c r="AB616" s="145">
        <v>7</v>
      </c>
      <c r="AC616" s="145">
        <v>55399992</v>
      </c>
      <c r="AZ616" s="145">
        <v>2</v>
      </c>
      <c r="BA616" s="145">
        <f>IF(AZ616=1,G616,0)</f>
        <v>0</v>
      </c>
      <c r="BB616" s="145">
        <f>IF(AZ616=2,G616,0)</f>
        <v>0</v>
      </c>
      <c r="BC616" s="145">
        <f>IF(AZ616=3,G616,0)</f>
        <v>0</v>
      </c>
      <c r="BD616" s="145">
        <f>IF(AZ616=4,G616,0)</f>
        <v>0</v>
      </c>
      <c r="BE616" s="145">
        <f>IF(AZ616=5,G616,0)</f>
        <v>0</v>
      </c>
      <c r="CA616" s="174">
        <v>3</v>
      </c>
      <c r="CB616" s="174">
        <v>7</v>
      </c>
      <c r="CZ616" s="145">
        <v>0</v>
      </c>
    </row>
    <row r="617" spans="1:15" ht="12.75">
      <c r="A617" s="175"/>
      <c r="B617" s="177"/>
      <c r="C617" s="224" t="s">
        <v>597</v>
      </c>
      <c r="D617" s="225"/>
      <c r="E617" s="178">
        <v>0</v>
      </c>
      <c r="F617" s="179"/>
      <c r="G617" s="180"/>
      <c r="M617" s="176" t="s">
        <v>597</v>
      </c>
      <c r="O617" s="167"/>
    </row>
    <row r="618" spans="1:15" ht="12.75">
      <c r="A618" s="175"/>
      <c r="B618" s="177"/>
      <c r="C618" s="224" t="s">
        <v>614</v>
      </c>
      <c r="D618" s="225"/>
      <c r="E618" s="178">
        <v>0</v>
      </c>
      <c r="F618" s="179"/>
      <c r="G618" s="180"/>
      <c r="M618" s="176" t="s">
        <v>614</v>
      </c>
      <c r="O618" s="167"/>
    </row>
    <row r="619" spans="1:15" ht="12.75">
      <c r="A619" s="175"/>
      <c r="B619" s="177"/>
      <c r="C619" s="224" t="s">
        <v>615</v>
      </c>
      <c r="D619" s="225"/>
      <c r="E619" s="178">
        <v>30</v>
      </c>
      <c r="F619" s="179"/>
      <c r="G619" s="180"/>
      <c r="M619" s="176" t="s">
        <v>615</v>
      </c>
      <c r="O619" s="167"/>
    </row>
    <row r="620" spans="1:15" ht="12.75">
      <c r="A620" s="175"/>
      <c r="B620" s="177"/>
      <c r="C620" s="224" t="s">
        <v>640</v>
      </c>
      <c r="D620" s="225"/>
      <c r="E620" s="178">
        <v>6</v>
      </c>
      <c r="F620" s="179"/>
      <c r="G620" s="180"/>
      <c r="M620" s="176" t="s">
        <v>640</v>
      </c>
      <c r="O620" s="167"/>
    </row>
    <row r="621" spans="1:104" ht="12.75">
      <c r="A621" s="168">
        <v>133</v>
      </c>
      <c r="B621" s="169" t="s">
        <v>641</v>
      </c>
      <c r="C621" s="170" t="s">
        <v>642</v>
      </c>
      <c r="D621" s="171" t="s">
        <v>339</v>
      </c>
      <c r="E621" s="172">
        <v>0.1638</v>
      </c>
      <c r="F621" s="172">
        <v>0</v>
      </c>
      <c r="G621" s="173">
        <f>E621*F621</f>
        <v>0</v>
      </c>
      <c r="O621" s="167">
        <v>2</v>
      </c>
      <c r="AA621" s="145">
        <v>1</v>
      </c>
      <c r="AB621" s="145">
        <v>7</v>
      </c>
      <c r="AC621" s="145">
        <v>7</v>
      </c>
      <c r="AZ621" s="145">
        <v>2</v>
      </c>
      <c r="BA621" s="145">
        <f>IF(AZ621=1,G621,0)</f>
        <v>0</v>
      </c>
      <c r="BB621" s="145">
        <f>IF(AZ621=2,G621,0)</f>
        <v>0</v>
      </c>
      <c r="BC621" s="145">
        <f>IF(AZ621=3,G621,0)</f>
        <v>0</v>
      </c>
      <c r="BD621" s="145">
        <f>IF(AZ621=4,G621,0)</f>
        <v>0</v>
      </c>
      <c r="BE621" s="145">
        <f>IF(AZ621=5,G621,0)</f>
        <v>0</v>
      </c>
      <c r="CA621" s="174">
        <v>1</v>
      </c>
      <c r="CB621" s="174">
        <v>7</v>
      </c>
      <c r="CZ621" s="145">
        <v>0</v>
      </c>
    </row>
    <row r="622" spans="1:57" ht="12.75">
      <c r="A622" s="181"/>
      <c r="B622" s="182" t="s">
        <v>76</v>
      </c>
      <c r="C622" s="183" t="str">
        <f>CONCATENATE(B562," ",C562)</f>
        <v>767 Konstrukce zámečnické</v>
      </c>
      <c r="D622" s="184"/>
      <c r="E622" s="185"/>
      <c r="F622" s="186"/>
      <c r="G622" s="187">
        <f>SUM(G562:G621)</f>
        <v>0</v>
      </c>
      <c r="O622" s="167">
        <v>4</v>
      </c>
      <c r="BA622" s="188">
        <f>SUM(BA562:BA621)</f>
        <v>0</v>
      </c>
      <c r="BB622" s="188">
        <f>SUM(BB562:BB621)</f>
        <v>0</v>
      </c>
      <c r="BC622" s="188">
        <f>SUM(BC562:BC621)</f>
        <v>0</v>
      </c>
      <c r="BD622" s="188">
        <f>SUM(BD562:BD621)</f>
        <v>0</v>
      </c>
      <c r="BE622" s="188">
        <f>SUM(BE562:BE621)</f>
        <v>0</v>
      </c>
    </row>
    <row r="623" spans="1:15" ht="12.75">
      <c r="A623" s="160" t="s">
        <v>72</v>
      </c>
      <c r="B623" s="161" t="s">
        <v>643</v>
      </c>
      <c r="C623" s="162" t="s">
        <v>644</v>
      </c>
      <c r="D623" s="163"/>
      <c r="E623" s="164"/>
      <c r="F623" s="164"/>
      <c r="G623" s="165"/>
      <c r="H623" s="166"/>
      <c r="I623" s="166"/>
      <c r="O623" s="167">
        <v>1</v>
      </c>
    </row>
    <row r="624" spans="1:104" ht="22.5">
      <c r="A624" s="168">
        <v>134</v>
      </c>
      <c r="B624" s="169" t="s">
        <v>645</v>
      </c>
      <c r="C624" s="170" t="s">
        <v>646</v>
      </c>
      <c r="D624" s="171" t="s">
        <v>110</v>
      </c>
      <c r="E624" s="172">
        <v>10.8</v>
      </c>
      <c r="F624" s="172">
        <v>0</v>
      </c>
      <c r="G624" s="173">
        <f>E624*F624</f>
        <v>0</v>
      </c>
      <c r="O624" s="167">
        <v>2</v>
      </c>
      <c r="AA624" s="145">
        <v>2</v>
      </c>
      <c r="AB624" s="145">
        <v>7</v>
      </c>
      <c r="AC624" s="145">
        <v>7</v>
      </c>
      <c r="AZ624" s="145">
        <v>2</v>
      </c>
      <c r="BA624" s="145">
        <f>IF(AZ624=1,G624,0)</f>
        <v>0</v>
      </c>
      <c r="BB624" s="145">
        <f>IF(AZ624=2,G624,0)</f>
        <v>0</v>
      </c>
      <c r="BC624" s="145">
        <f>IF(AZ624=3,G624,0)</f>
        <v>0</v>
      </c>
      <c r="BD624" s="145">
        <f>IF(AZ624=4,G624,0)</f>
        <v>0</v>
      </c>
      <c r="BE624" s="145">
        <f>IF(AZ624=5,G624,0)</f>
        <v>0</v>
      </c>
      <c r="CA624" s="174">
        <v>2</v>
      </c>
      <c r="CB624" s="174">
        <v>7</v>
      </c>
      <c r="CZ624" s="145">
        <v>0</v>
      </c>
    </row>
    <row r="625" spans="1:15" ht="12.75">
      <c r="A625" s="175"/>
      <c r="B625" s="177"/>
      <c r="C625" s="224" t="s">
        <v>647</v>
      </c>
      <c r="D625" s="225"/>
      <c r="E625" s="178">
        <v>0</v>
      </c>
      <c r="F625" s="179"/>
      <c r="G625" s="180"/>
      <c r="M625" s="176" t="s">
        <v>647</v>
      </c>
      <c r="O625" s="167"/>
    </row>
    <row r="626" spans="1:15" ht="12.75">
      <c r="A626" s="175"/>
      <c r="B626" s="177"/>
      <c r="C626" s="224" t="s">
        <v>84</v>
      </c>
      <c r="D626" s="225"/>
      <c r="E626" s="178">
        <v>0</v>
      </c>
      <c r="F626" s="179"/>
      <c r="G626" s="180"/>
      <c r="M626" s="176" t="s">
        <v>84</v>
      </c>
      <c r="O626" s="167"/>
    </row>
    <row r="627" spans="1:15" ht="12.75">
      <c r="A627" s="175"/>
      <c r="B627" s="177"/>
      <c r="C627" s="224" t="s">
        <v>85</v>
      </c>
      <c r="D627" s="225"/>
      <c r="E627" s="178">
        <v>0</v>
      </c>
      <c r="F627" s="179"/>
      <c r="G627" s="180"/>
      <c r="M627" s="176" t="s">
        <v>85</v>
      </c>
      <c r="O627" s="167"/>
    </row>
    <row r="628" spans="1:15" ht="12.75">
      <c r="A628" s="175"/>
      <c r="B628" s="177"/>
      <c r="C628" s="224" t="s">
        <v>648</v>
      </c>
      <c r="D628" s="225"/>
      <c r="E628" s="178">
        <v>10.8</v>
      </c>
      <c r="F628" s="179"/>
      <c r="G628" s="180"/>
      <c r="M628" s="176" t="s">
        <v>648</v>
      </c>
      <c r="O628" s="167"/>
    </row>
    <row r="629" spans="1:104" ht="22.5">
      <c r="A629" s="168">
        <v>135</v>
      </c>
      <c r="B629" s="169" t="s">
        <v>649</v>
      </c>
      <c r="C629" s="170" t="s">
        <v>650</v>
      </c>
      <c r="D629" s="171" t="s">
        <v>83</v>
      </c>
      <c r="E629" s="172">
        <v>3.6</v>
      </c>
      <c r="F629" s="172">
        <v>0</v>
      </c>
      <c r="G629" s="173">
        <f>E629*F629</f>
        <v>0</v>
      </c>
      <c r="O629" s="167">
        <v>2</v>
      </c>
      <c r="AA629" s="145">
        <v>2</v>
      </c>
      <c r="AB629" s="145">
        <v>7</v>
      </c>
      <c r="AC629" s="145">
        <v>7</v>
      </c>
      <c r="AZ629" s="145">
        <v>2</v>
      </c>
      <c r="BA629" s="145">
        <f>IF(AZ629=1,G629,0)</f>
        <v>0</v>
      </c>
      <c r="BB629" s="145">
        <f>IF(AZ629=2,G629,0)</f>
        <v>0</v>
      </c>
      <c r="BC629" s="145">
        <f>IF(AZ629=3,G629,0)</f>
        <v>0</v>
      </c>
      <c r="BD629" s="145">
        <f>IF(AZ629=4,G629,0)</f>
        <v>0</v>
      </c>
      <c r="BE629" s="145">
        <f>IF(AZ629=5,G629,0)</f>
        <v>0</v>
      </c>
      <c r="CA629" s="174">
        <v>2</v>
      </c>
      <c r="CB629" s="174">
        <v>7</v>
      </c>
      <c r="CZ629" s="145">
        <v>0</v>
      </c>
    </row>
    <row r="630" spans="1:15" ht="12.75">
      <c r="A630" s="175"/>
      <c r="B630" s="177"/>
      <c r="C630" s="224" t="s">
        <v>84</v>
      </c>
      <c r="D630" s="225"/>
      <c r="E630" s="178">
        <v>0</v>
      </c>
      <c r="F630" s="179"/>
      <c r="G630" s="180"/>
      <c r="M630" s="176" t="s">
        <v>84</v>
      </c>
      <c r="O630" s="167"/>
    </row>
    <row r="631" spans="1:15" ht="12.75">
      <c r="A631" s="175"/>
      <c r="B631" s="177"/>
      <c r="C631" s="224" t="s">
        <v>85</v>
      </c>
      <c r="D631" s="225"/>
      <c r="E631" s="178">
        <v>0</v>
      </c>
      <c r="F631" s="179"/>
      <c r="G631" s="180"/>
      <c r="M631" s="176" t="s">
        <v>85</v>
      </c>
      <c r="O631" s="167"/>
    </row>
    <row r="632" spans="1:15" ht="12.75">
      <c r="A632" s="175"/>
      <c r="B632" s="177"/>
      <c r="C632" s="224" t="s">
        <v>651</v>
      </c>
      <c r="D632" s="225"/>
      <c r="E632" s="178">
        <v>3.6</v>
      </c>
      <c r="F632" s="179"/>
      <c r="G632" s="180"/>
      <c r="M632" s="176" t="s">
        <v>651</v>
      </c>
      <c r="O632" s="167"/>
    </row>
    <row r="633" spans="1:104" ht="22.5">
      <c r="A633" s="168">
        <v>136</v>
      </c>
      <c r="B633" s="169" t="s">
        <v>652</v>
      </c>
      <c r="C633" s="170" t="s">
        <v>653</v>
      </c>
      <c r="D633" s="171" t="s">
        <v>75</v>
      </c>
      <c r="E633" s="172">
        <v>4</v>
      </c>
      <c r="F633" s="172">
        <v>0</v>
      </c>
      <c r="G633" s="173">
        <f>E633*F633</f>
        <v>0</v>
      </c>
      <c r="O633" s="167">
        <v>2</v>
      </c>
      <c r="AA633" s="145">
        <v>12</v>
      </c>
      <c r="AB633" s="145">
        <v>0</v>
      </c>
      <c r="AC633" s="145">
        <v>136</v>
      </c>
      <c r="AZ633" s="145">
        <v>2</v>
      </c>
      <c r="BA633" s="145">
        <f>IF(AZ633=1,G633,0)</f>
        <v>0</v>
      </c>
      <c r="BB633" s="145">
        <f>IF(AZ633=2,G633,0)</f>
        <v>0</v>
      </c>
      <c r="BC633" s="145">
        <f>IF(AZ633=3,G633,0)</f>
        <v>0</v>
      </c>
      <c r="BD633" s="145">
        <f>IF(AZ633=4,G633,0)</f>
        <v>0</v>
      </c>
      <c r="BE633" s="145">
        <f>IF(AZ633=5,G633,0)</f>
        <v>0</v>
      </c>
      <c r="CA633" s="174">
        <v>12</v>
      </c>
      <c r="CB633" s="174">
        <v>0</v>
      </c>
      <c r="CZ633" s="145">
        <v>0</v>
      </c>
    </row>
    <row r="634" spans="1:15" ht="12.75">
      <c r="A634" s="175"/>
      <c r="B634" s="177"/>
      <c r="C634" s="224" t="s">
        <v>84</v>
      </c>
      <c r="D634" s="225"/>
      <c r="E634" s="178">
        <v>0</v>
      </c>
      <c r="F634" s="179"/>
      <c r="G634" s="180"/>
      <c r="M634" s="176" t="s">
        <v>84</v>
      </c>
      <c r="O634" s="167"/>
    </row>
    <row r="635" spans="1:15" ht="12.75">
      <c r="A635" s="175"/>
      <c r="B635" s="177"/>
      <c r="C635" s="224" t="s">
        <v>85</v>
      </c>
      <c r="D635" s="225"/>
      <c r="E635" s="178">
        <v>0</v>
      </c>
      <c r="F635" s="179"/>
      <c r="G635" s="180"/>
      <c r="M635" s="176" t="s">
        <v>85</v>
      </c>
      <c r="O635" s="167"/>
    </row>
    <row r="636" spans="1:15" ht="12.75">
      <c r="A636" s="175"/>
      <c r="B636" s="177"/>
      <c r="C636" s="224" t="s">
        <v>654</v>
      </c>
      <c r="D636" s="225"/>
      <c r="E636" s="178">
        <v>4</v>
      </c>
      <c r="F636" s="179"/>
      <c r="G636" s="180"/>
      <c r="M636" s="176" t="s">
        <v>654</v>
      </c>
      <c r="O636" s="167"/>
    </row>
    <row r="637" spans="1:104" ht="12.75">
      <c r="A637" s="168">
        <v>137</v>
      </c>
      <c r="B637" s="169" t="s">
        <v>655</v>
      </c>
      <c r="C637" s="170" t="s">
        <v>656</v>
      </c>
      <c r="D637" s="171" t="s">
        <v>83</v>
      </c>
      <c r="E637" s="172">
        <v>3.96</v>
      </c>
      <c r="F637" s="172">
        <v>0</v>
      </c>
      <c r="G637" s="173">
        <f>E637*F637</f>
        <v>0</v>
      </c>
      <c r="O637" s="167">
        <v>2</v>
      </c>
      <c r="AA637" s="145">
        <v>1</v>
      </c>
      <c r="AB637" s="145">
        <v>7</v>
      </c>
      <c r="AC637" s="145">
        <v>7</v>
      </c>
      <c r="AZ637" s="145">
        <v>2</v>
      </c>
      <c r="BA637" s="145">
        <f>IF(AZ637=1,G637,0)</f>
        <v>0</v>
      </c>
      <c r="BB637" s="145">
        <f>IF(AZ637=2,G637,0)</f>
        <v>0</v>
      </c>
      <c r="BC637" s="145">
        <f>IF(AZ637=3,G637,0)</f>
        <v>0</v>
      </c>
      <c r="BD637" s="145">
        <f>IF(AZ637=4,G637,0)</f>
        <v>0</v>
      </c>
      <c r="BE637" s="145">
        <f>IF(AZ637=5,G637,0)</f>
        <v>0</v>
      </c>
      <c r="CA637" s="174">
        <v>1</v>
      </c>
      <c r="CB637" s="174">
        <v>7</v>
      </c>
      <c r="CZ637" s="145">
        <v>0</v>
      </c>
    </row>
    <row r="638" spans="1:15" ht="12.75">
      <c r="A638" s="175"/>
      <c r="B638" s="177"/>
      <c r="C638" s="224" t="s">
        <v>657</v>
      </c>
      <c r="D638" s="225"/>
      <c r="E638" s="178">
        <v>3.96</v>
      </c>
      <c r="F638" s="179"/>
      <c r="G638" s="180"/>
      <c r="M638" s="176" t="s">
        <v>657</v>
      </c>
      <c r="O638" s="167"/>
    </row>
    <row r="639" spans="1:104" ht="12.75">
      <c r="A639" s="168">
        <v>138</v>
      </c>
      <c r="B639" s="169" t="s">
        <v>658</v>
      </c>
      <c r="C639" s="170" t="s">
        <v>659</v>
      </c>
      <c r="D639" s="171" t="s">
        <v>339</v>
      </c>
      <c r="E639" s="172">
        <v>0.0793</v>
      </c>
      <c r="F639" s="172">
        <v>0</v>
      </c>
      <c r="G639" s="173">
        <f>E639*F639</f>
        <v>0</v>
      </c>
      <c r="O639" s="167">
        <v>2</v>
      </c>
      <c r="AA639" s="145">
        <v>1</v>
      </c>
      <c r="AB639" s="145">
        <v>7</v>
      </c>
      <c r="AC639" s="145">
        <v>7</v>
      </c>
      <c r="AZ639" s="145">
        <v>2</v>
      </c>
      <c r="BA639" s="145">
        <f>IF(AZ639=1,G639,0)</f>
        <v>0</v>
      </c>
      <c r="BB639" s="145">
        <f>IF(AZ639=2,G639,0)</f>
        <v>0</v>
      </c>
      <c r="BC639" s="145">
        <f>IF(AZ639=3,G639,0)</f>
        <v>0</v>
      </c>
      <c r="BD639" s="145">
        <f>IF(AZ639=4,G639,0)</f>
        <v>0</v>
      </c>
      <c r="BE639" s="145">
        <f>IF(AZ639=5,G639,0)</f>
        <v>0</v>
      </c>
      <c r="CA639" s="174">
        <v>1</v>
      </c>
      <c r="CB639" s="174">
        <v>7</v>
      </c>
      <c r="CZ639" s="145">
        <v>0</v>
      </c>
    </row>
    <row r="640" spans="1:57" ht="12.75">
      <c r="A640" s="181"/>
      <c r="B640" s="182" t="s">
        <v>76</v>
      </c>
      <c r="C640" s="183" t="str">
        <f>CONCATENATE(B623," ",C623)</f>
        <v>771 Podlahy z dlaždic a obklady</v>
      </c>
      <c r="D640" s="184"/>
      <c r="E640" s="185"/>
      <c r="F640" s="186"/>
      <c r="G640" s="187">
        <f>SUM(G623:G639)</f>
        <v>0</v>
      </c>
      <c r="O640" s="167">
        <v>4</v>
      </c>
      <c r="BA640" s="188">
        <f>SUM(BA623:BA639)</f>
        <v>0</v>
      </c>
      <c r="BB640" s="188">
        <f>SUM(BB623:BB639)</f>
        <v>0</v>
      </c>
      <c r="BC640" s="188">
        <f>SUM(BC623:BC639)</f>
        <v>0</v>
      </c>
      <c r="BD640" s="188">
        <f>SUM(BD623:BD639)</f>
        <v>0</v>
      </c>
      <c r="BE640" s="188">
        <f>SUM(BE623:BE639)</f>
        <v>0</v>
      </c>
    </row>
    <row r="641" spans="1:15" ht="12.75">
      <c r="A641" s="160" t="s">
        <v>72</v>
      </c>
      <c r="B641" s="161" t="s">
        <v>660</v>
      </c>
      <c r="C641" s="162" t="s">
        <v>661</v>
      </c>
      <c r="D641" s="163"/>
      <c r="E641" s="164"/>
      <c r="F641" s="164"/>
      <c r="G641" s="165"/>
      <c r="H641" s="166"/>
      <c r="I641" s="166"/>
      <c r="O641" s="167">
        <v>1</v>
      </c>
    </row>
    <row r="642" spans="1:104" ht="12.75">
      <c r="A642" s="168">
        <v>139</v>
      </c>
      <c r="B642" s="169" t="s">
        <v>662</v>
      </c>
      <c r="C642" s="170" t="s">
        <v>663</v>
      </c>
      <c r="D642" s="171" t="s">
        <v>83</v>
      </c>
      <c r="E642" s="172">
        <v>6.4</v>
      </c>
      <c r="F642" s="172">
        <v>0</v>
      </c>
      <c r="G642" s="173">
        <f>E642*F642</f>
        <v>0</v>
      </c>
      <c r="O642" s="167">
        <v>2</v>
      </c>
      <c r="AA642" s="145">
        <v>1</v>
      </c>
      <c r="AB642" s="145">
        <v>7</v>
      </c>
      <c r="AC642" s="145">
        <v>7</v>
      </c>
      <c r="AZ642" s="145">
        <v>2</v>
      </c>
      <c r="BA642" s="145">
        <f>IF(AZ642=1,G642,0)</f>
        <v>0</v>
      </c>
      <c r="BB642" s="145">
        <f>IF(AZ642=2,G642,0)</f>
        <v>0</v>
      </c>
      <c r="BC642" s="145">
        <f>IF(AZ642=3,G642,0)</f>
        <v>0</v>
      </c>
      <c r="BD642" s="145">
        <f>IF(AZ642=4,G642,0)</f>
        <v>0</v>
      </c>
      <c r="BE642" s="145">
        <f>IF(AZ642=5,G642,0)</f>
        <v>0</v>
      </c>
      <c r="CA642" s="174">
        <v>1</v>
      </c>
      <c r="CB642" s="174">
        <v>7</v>
      </c>
      <c r="CZ642" s="145">
        <v>0</v>
      </c>
    </row>
    <row r="643" spans="1:15" ht="12.75">
      <c r="A643" s="175"/>
      <c r="B643" s="177"/>
      <c r="C643" s="224" t="s">
        <v>84</v>
      </c>
      <c r="D643" s="225"/>
      <c r="E643" s="178">
        <v>0</v>
      </c>
      <c r="F643" s="179"/>
      <c r="G643" s="180"/>
      <c r="M643" s="176" t="s">
        <v>84</v>
      </c>
      <c r="O643" s="167"/>
    </row>
    <row r="644" spans="1:15" ht="12.75">
      <c r="A644" s="175"/>
      <c r="B644" s="177"/>
      <c r="C644" s="224" t="s">
        <v>85</v>
      </c>
      <c r="D644" s="225"/>
      <c r="E644" s="178">
        <v>0</v>
      </c>
      <c r="F644" s="179"/>
      <c r="G644" s="180"/>
      <c r="M644" s="176" t="s">
        <v>85</v>
      </c>
      <c r="O644" s="167"/>
    </row>
    <row r="645" spans="1:15" ht="12.75">
      <c r="A645" s="175"/>
      <c r="B645" s="177"/>
      <c r="C645" s="224" t="s">
        <v>664</v>
      </c>
      <c r="D645" s="225"/>
      <c r="E645" s="178">
        <v>6.4</v>
      </c>
      <c r="F645" s="179"/>
      <c r="G645" s="180"/>
      <c r="M645" s="176" t="s">
        <v>664</v>
      </c>
      <c r="O645" s="167"/>
    </row>
    <row r="646" spans="1:104" ht="12.75">
      <c r="A646" s="168">
        <v>140</v>
      </c>
      <c r="B646" s="169" t="s">
        <v>665</v>
      </c>
      <c r="C646" s="170" t="s">
        <v>666</v>
      </c>
      <c r="D646" s="171" t="s">
        <v>83</v>
      </c>
      <c r="E646" s="172">
        <v>24.6808</v>
      </c>
      <c r="F646" s="172">
        <v>0</v>
      </c>
      <c r="G646" s="173">
        <f>E646*F646</f>
        <v>0</v>
      </c>
      <c r="O646" s="167">
        <v>2</v>
      </c>
      <c r="AA646" s="145">
        <v>1</v>
      </c>
      <c r="AB646" s="145">
        <v>7</v>
      </c>
      <c r="AC646" s="145">
        <v>7</v>
      </c>
      <c r="AZ646" s="145">
        <v>2</v>
      </c>
      <c r="BA646" s="145">
        <f>IF(AZ646=1,G646,0)</f>
        <v>0</v>
      </c>
      <c r="BB646" s="145">
        <f>IF(AZ646=2,G646,0)</f>
        <v>0</v>
      </c>
      <c r="BC646" s="145">
        <f>IF(AZ646=3,G646,0)</f>
        <v>0</v>
      </c>
      <c r="BD646" s="145">
        <f>IF(AZ646=4,G646,0)</f>
        <v>0</v>
      </c>
      <c r="BE646" s="145">
        <f>IF(AZ646=5,G646,0)</f>
        <v>0</v>
      </c>
      <c r="CA646" s="174">
        <v>1</v>
      </c>
      <c r="CB646" s="174">
        <v>7</v>
      </c>
      <c r="CZ646" s="145">
        <v>0</v>
      </c>
    </row>
    <row r="647" spans="1:15" ht="12.75">
      <c r="A647" s="175"/>
      <c r="B647" s="177"/>
      <c r="C647" s="224" t="s">
        <v>597</v>
      </c>
      <c r="D647" s="225"/>
      <c r="E647" s="178">
        <v>0</v>
      </c>
      <c r="F647" s="179"/>
      <c r="G647" s="180"/>
      <c r="M647" s="176" t="s">
        <v>597</v>
      </c>
      <c r="O647" s="167"/>
    </row>
    <row r="648" spans="1:15" ht="12.75">
      <c r="A648" s="175"/>
      <c r="B648" s="177"/>
      <c r="C648" s="224" t="s">
        <v>667</v>
      </c>
      <c r="D648" s="225"/>
      <c r="E648" s="178">
        <v>3.5</v>
      </c>
      <c r="F648" s="179"/>
      <c r="G648" s="180"/>
      <c r="M648" s="176" t="s">
        <v>667</v>
      </c>
      <c r="O648" s="167"/>
    </row>
    <row r="649" spans="1:15" ht="12.75">
      <c r="A649" s="175"/>
      <c r="B649" s="177"/>
      <c r="C649" s="224" t="s">
        <v>668</v>
      </c>
      <c r="D649" s="225"/>
      <c r="E649" s="178">
        <v>5.75</v>
      </c>
      <c r="F649" s="179"/>
      <c r="G649" s="180"/>
      <c r="M649" s="176" t="s">
        <v>668</v>
      </c>
      <c r="O649" s="167"/>
    </row>
    <row r="650" spans="1:15" ht="12.75">
      <c r="A650" s="175"/>
      <c r="B650" s="177"/>
      <c r="C650" s="224" t="s">
        <v>669</v>
      </c>
      <c r="D650" s="225"/>
      <c r="E650" s="178">
        <v>4.32</v>
      </c>
      <c r="F650" s="179"/>
      <c r="G650" s="180"/>
      <c r="M650" s="176" t="s">
        <v>669</v>
      </c>
      <c r="O650" s="167"/>
    </row>
    <row r="651" spans="1:15" ht="12.75">
      <c r="A651" s="175"/>
      <c r="B651" s="177"/>
      <c r="C651" s="224" t="s">
        <v>670</v>
      </c>
      <c r="D651" s="225"/>
      <c r="E651" s="178">
        <v>0.2</v>
      </c>
      <c r="F651" s="179"/>
      <c r="G651" s="180"/>
      <c r="M651" s="176" t="s">
        <v>670</v>
      </c>
      <c r="O651" s="167"/>
    </row>
    <row r="652" spans="1:15" ht="12.75">
      <c r="A652" s="175"/>
      <c r="B652" s="177"/>
      <c r="C652" s="224" t="s">
        <v>671</v>
      </c>
      <c r="D652" s="225"/>
      <c r="E652" s="178">
        <v>0.2</v>
      </c>
      <c r="F652" s="179"/>
      <c r="G652" s="180"/>
      <c r="M652" s="176" t="s">
        <v>671</v>
      </c>
      <c r="O652" s="167"/>
    </row>
    <row r="653" spans="1:15" ht="12.75">
      <c r="A653" s="175"/>
      <c r="B653" s="177"/>
      <c r="C653" s="224" t="s">
        <v>672</v>
      </c>
      <c r="D653" s="225"/>
      <c r="E653" s="178">
        <v>4.3108</v>
      </c>
      <c r="F653" s="179"/>
      <c r="G653" s="180"/>
      <c r="M653" s="176" t="s">
        <v>672</v>
      </c>
      <c r="O653" s="167"/>
    </row>
    <row r="654" spans="1:15" ht="12.75">
      <c r="A654" s="175"/>
      <c r="B654" s="177"/>
      <c r="C654" s="224" t="s">
        <v>84</v>
      </c>
      <c r="D654" s="225"/>
      <c r="E654" s="178">
        <v>0</v>
      </c>
      <c r="F654" s="179"/>
      <c r="G654" s="180"/>
      <c r="M654" s="176" t="s">
        <v>84</v>
      </c>
      <c r="O654" s="167"/>
    </row>
    <row r="655" spans="1:15" ht="12.75">
      <c r="A655" s="175"/>
      <c r="B655" s="177"/>
      <c r="C655" s="224" t="s">
        <v>85</v>
      </c>
      <c r="D655" s="225"/>
      <c r="E655" s="178">
        <v>0</v>
      </c>
      <c r="F655" s="179"/>
      <c r="G655" s="180"/>
      <c r="M655" s="176" t="s">
        <v>85</v>
      </c>
      <c r="O655" s="167"/>
    </row>
    <row r="656" spans="1:15" ht="12.75">
      <c r="A656" s="175"/>
      <c r="B656" s="177"/>
      <c r="C656" s="224" t="s">
        <v>664</v>
      </c>
      <c r="D656" s="225"/>
      <c r="E656" s="178">
        <v>6.4</v>
      </c>
      <c r="F656" s="179"/>
      <c r="G656" s="180"/>
      <c r="M656" s="176" t="s">
        <v>664</v>
      </c>
      <c r="O656" s="167"/>
    </row>
    <row r="657" spans="1:104" ht="12.75">
      <c r="A657" s="168">
        <v>141</v>
      </c>
      <c r="B657" s="169" t="s">
        <v>673</v>
      </c>
      <c r="C657" s="170" t="s">
        <v>674</v>
      </c>
      <c r="D657" s="171" t="s">
        <v>83</v>
      </c>
      <c r="E657" s="172">
        <v>49.3616</v>
      </c>
      <c r="F657" s="172">
        <v>0</v>
      </c>
      <c r="G657" s="173">
        <f>E657*F657</f>
        <v>0</v>
      </c>
      <c r="O657" s="167">
        <v>2</v>
      </c>
      <c r="AA657" s="145">
        <v>1</v>
      </c>
      <c r="AB657" s="145">
        <v>7</v>
      </c>
      <c r="AC657" s="145">
        <v>7</v>
      </c>
      <c r="AZ657" s="145">
        <v>2</v>
      </c>
      <c r="BA657" s="145">
        <f>IF(AZ657=1,G657,0)</f>
        <v>0</v>
      </c>
      <c r="BB657" s="145">
        <f>IF(AZ657=2,G657,0)</f>
        <v>0</v>
      </c>
      <c r="BC657" s="145">
        <f>IF(AZ657=3,G657,0)</f>
        <v>0</v>
      </c>
      <c r="BD657" s="145">
        <f>IF(AZ657=4,G657,0)</f>
        <v>0</v>
      </c>
      <c r="BE657" s="145">
        <f>IF(AZ657=5,G657,0)</f>
        <v>0</v>
      </c>
      <c r="CA657" s="174">
        <v>1</v>
      </c>
      <c r="CB657" s="174">
        <v>7</v>
      </c>
      <c r="CZ657" s="145">
        <v>0</v>
      </c>
    </row>
    <row r="658" spans="1:15" ht="12.75">
      <c r="A658" s="175"/>
      <c r="B658" s="177"/>
      <c r="C658" s="224" t="s">
        <v>675</v>
      </c>
      <c r="D658" s="225"/>
      <c r="E658" s="178">
        <v>0</v>
      </c>
      <c r="F658" s="179"/>
      <c r="G658" s="180"/>
      <c r="M658" s="176" t="s">
        <v>675</v>
      </c>
      <c r="O658" s="167"/>
    </row>
    <row r="659" spans="1:15" ht="12.75">
      <c r="A659" s="175"/>
      <c r="B659" s="177"/>
      <c r="C659" s="224" t="s">
        <v>597</v>
      </c>
      <c r="D659" s="225"/>
      <c r="E659" s="178">
        <v>0</v>
      </c>
      <c r="F659" s="179"/>
      <c r="G659" s="180"/>
      <c r="M659" s="176" t="s">
        <v>597</v>
      </c>
      <c r="O659" s="167"/>
    </row>
    <row r="660" spans="1:15" ht="12.75">
      <c r="A660" s="175"/>
      <c r="B660" s="177"/>
      <c r="C660" s="224" t="s">
        <v>676</v>
      </c>
      <c r="D660" s="225"/>
      <c r="E660" s="178">
        <v>7</v>
      </c>
      <c r="F660" s="179"/>
      <c r="G660" s="180"/>
      <c r="M660" s="176" t="s">
        <v>676</v>
      </c>
      <c r="O660" s="167"/>
    </row>
    <row r="661" spans="1:15" ht="12.75">
      <c r="A661" s="175"/>
      <c r="B661" s="177"/>
      <c r="C661" s="224" t="s">
        <v>677</v>
      </c>
      <c r="D661" s="225"/>
      <c r="E661" s="178">
        <v>11.5</v>
      </c>
      <c r="F661" s="179"/>
      <c r="G661" s="180"/>
      <c r="M661" s="176" t="s">
        <v>677</v>
      </c>
      <c r="O661" s="167"/>
    </row>
    <row r="662" spans="1:15" ht="12.75">
      <c r="A662" s="175"/>
      <c r="B662" s="177"/>
      <c r="C662" s="224" t="s">
        <v>678</v>
      </c>
      <c r="D662" s="225"/>
      <c r="E662" s="178">
        <v>8.64</v>
      </c>
      <c r="F662" s="179"/>
      <c r="G662" s="180"/>
      <c r="M662" s="176" t="s">
        <v>678</v>
      </c>
      <c r="O662" s="167"/>
    </row>
    <row r="663" spans="1:15" ht="12.75">
      <c r="A663" s="175"/>
      <c r="B663" s="177"/>
      <c r="C663" s="224" t="s">
        <v>679</v>
      </c>
      <c r="D663" s="225"/>
      <c r="E663" s="178">
        <v>0.4</v>
      </c>
      <c r="F663" s="179"/>
      <c r="G663" s="180"/>
      <c r="M663" s="176" t="s">
        <v>679</v>
      </c>
      <c r="O663" s="167"/>
    </row>
    <row r="664" spans="1:15" ht="12.75">
      <c r="A664" s="175"/>
      <c r="B664" s="177"/>
      <c r="C664" s="224" t="s">
        <v>680</v>
      </c>
      <c r="D664" s="225"/>
      <c r="E664" s="178">
        <v>0.4</v>
      </c>
      <c r="F664" s="179"/>
      <c r="G664" s="180"/>
      <c r="M664" s="176" t="s">
        <v>680</v>
      </c>
      <c r="O664" s="167"/>
    </row>
    <row r="665" spans="1:15" ht="12.75">
      <c r="A665" s="175"/>
      <c r="B665" s="177"/>
      <c r="C665" s="224" t="s">
        <v>681</v>
      </c>
      <c r="D665" s="225"/>
      <c r="E665" s="178">
        <v>8.6216</v>
      </c>
      <c r="F665" s="179"/>
      <c r="G665" s="180"/>
      <c r="M665" s="176" t="s">
        <v>681</v>
      </c>
      <c r="O665" s="167"/>
    </row>
    <row r="666" spans="1:15" ht="12.75">
      <c r="A666" s="175"/>
      <c r="B666" s="177"/>
      <c r="C666" s="224" t="s">
        <v>84</v>
      </c>
      <c r="D666" s="225"/>
      <c r="E666" s="178">
        <v>0</v>
      </c>
      <c r="F666" s="179"/>
      <c r="G666" s="180"/>
      <c r="M666" s="176" t="s">
        <v>84</v>
      </c>
      <c r="O666" s="167"/>
    </row>
    <row r="667" spans="1:15" ht="12.75">
      <c r="A667" s="175"/>
      <c r="B667" s="177"/>
      <c r="C667" s="224" t="s">
        <v>85</v>
      </c>
      <c r="D667" s="225"/>
      <c r="E667" s="178">
        <v>0</v>
      </c>
      <c r="F667" s="179"/>
      <c r="G667" s="180"/>
      <c r="M667" s="176" t="s">
        <v>85</v>
      </c>
      <c r="O667" s="167"/>
    </row>
    <row r="668" spans="1:15" ht="12.75">
      <c r="A668" s="175"/>
      <c r="B668" s="177"/>
      <c r="C668" s="224" t="s">
        <v>682</v>
      </c>
      <c r="D668" s="225"/>
      <c r="E668" s="178">
        <v>12.8</v>
      </c>
      <c r="F668" s="179"/>
      <c r="G668" s="180"/>
      <c r="M668" s="176" t="s">
        <v>682</v>
      </c>
      <c r="O668" s="167"/>
    </row>
    <row r="669" spans="1:57" ht="12.75">
      <c r="A669" s="181"/>
      <c r="B669" s="182" t="s">
        <v>76</v>
      </c>
      <c r="C669" s="183" t="str">
        <f>CONCATENATE(B641," ",C641)</f>
        <v>783 Nátěry</v>
      </c>
      <c r="D669" s="184"/>
      <c r="E669" s="185"/>
      <c r="F669" s="186"/>
      <c r="G669" s="187">
        <f>SUM(G641:G668)</f>
        <v>0</v>
      </c>
      <c r="O669" s="167">
        <v>4</v>
      </c>
      <c r="BA669" s="188">
        <f>SUM(BA641:BA668)</f>
        <v>0</v>
      </c>
      <c r="BB669" s="188">
        <f>SUM(BB641:BB668)</f>
        <v>0</v>
      </c>
      <c r="BC669" s="188">
        <f>SUM(BC641:BC668)</f>
        <v>0</v>
      </c>
      <c r="BD669" s="188">
        <f>SUM(BD641:BD668)</f>
        <v>0</v>
      </c>
      <c r="BE669" s="188">
        <f>SUM(BE641:BE668)</f>
        <v>0</v>
      </c>
    </row>
    <row r="670" spans="1:15" ht="12.75">
      <c r="A670" s="160" t="s">
        <v>72</v>
      </c>
      <c r="B670" s="161" t="s">
        <v>683</v>
      </c>
      <c r="C670" s="162" t="s">
        <v>684</v>
      </c>
      <c r="D670" s="163"/>
      <c r="E670" s="164"/>
      <c r="F670" s="164"/>
      <c r="G670" s="165"/>
      <c r="H670" s="166"/>
      <c r="I670" s="166"/>
      <c r="O670" s="167">
        <v>1</v>
      </c>
    </row>
    <row r="671" spans="1:104" ht="12.75">
      <c r="A671" s="168">
        <v>142</v>
      </c>
      <c r="B671" s="169" t="s">
        <v>685</v>
      </c>
      <c r="C671" s="170" t="s">
        <v>686</v>
      </c>
      <c r="D671" s="171" t="s">
        <v>83</v>
      </c>
      <c r="E671" s="172">
        <v>649.99</v>
      </c>
      <c r="F671" s="172">
        <v>0</v>
      </c>
      <c r="G671" s="173">
        <f>E671*F671</f>
        <v>0</v>
      </c>
      <c r="O671" s="167">
        <v>2</v>
      </c>
      <c r="AA671" s="145">
        <v>12</v>
      </c>
      <c r="AB671" s="145">
        <v>0</v>
      </c>
      <c r="AC671" s="145">
        <v>142</v>
      </c>
      <c r="AZ671" s="145">
        <v>4</v>
      </c>
      <c r="BA671" s="145">
        <f>IF(AZ671=1,G671,0)</f>
        <v>0</v>
      </c>
      <c r="BB671" s="145">
        <f>IF(AZ671=2,G671,0)</f>
        <v>0</v>
      </c>
      <c r="BC671" s="145">
        <f>IF(AZ671=3,G671,0)</f>
        <v>0</v>
      </c>
      <c r="BD671" s="145">
        <f>IF(AZ671=4,G671,0)</f>
        <v>0</v>
      </c>
      <c r="BE671" s="145">
        <f>IF(AZ671=5,G671,0)</f>
        <v>0</v>
      </c>
      <c r="CA671" s="174">
        <v>12</v>
      </c>
      <c r="CB671" s="174">
        <v>0</v>
      </c>
      <c r="CZ671" s="145">
        <v>0</v>
      </c>
    </row>
    <row r="672" spans="1:15" ht="12.75">
      <c r="A672" s="175"/>
      <c r="B672" s="177"/>
      <c r="C672" s="224" t="s">
        <v>687</v>
      </c>
      <c r="D672" s="225"/>
      <c r="E672" s="178">
        <v>0</v>
      </c>
      <c r="F672" s="179"/>
      <c r="G672" s="180"/>
      <c r="M672" s="176" t="s">
        <v>687</v>
      </c>
      <c r="O672" s="167"/>
    </row>
    <row r="673" spans="1:15" ht="12.75">
      <c r="A673" s="175"/>
      <c r="B673" s="177"/>
      <c r="C673" s="224" t="s">
        <v>688</v>
      </c>
      <c r="D673" s="225"/>
      <c r="E673" s="178">
        <v>649.99</v>
      </c>
      <c r="F673" s="179"/>
      <c r="G673" s="180"/>
      <c r="M673" s="176" t="s">
        <v>688</v>
      </c>
      <c r="O673" s="167"/>
    </row>
    <row r="674" spans="1:104" ht="12.75">
      <c r="A674" s="168">
        <v>143</v>
      </c>
      <c r="B674" s="169" t="s">
        <v>689</v>
      </c>
      <c r="C674" s="170" t="s">
        <v>690</v>
      </c>
      <c r="D674" s="171" t="s">
        <v>83</v>
      </c>
      <c r="E674" s="172">
        <v>24.162</v>
      </c>
      <c r="F674" s="172">
        <v>0</v>
      </c>
      <c r="G674" s="173">
        <f>E674*F674</f>
        <v>0</v>
      </c>
      <c r="O674" s="167">
        <v>2</v>
      </c>
      <c r="AA674" s="145">
        <v>12</v>
      </c>
      <c r="AB674" s="145">
        <v>0</v>
      </c>
      <c r="AC674" s="145">
        <v>143</v>
      </c>
      <c r="AZ674" s="145">
        <v>4</v>
      </c>
      <c r="BA674" s="145">
        <f>IF(AZ674=1,G674,0)</f>
        <v>0</v>
      </c>
      <c r="BB674" s="145">
        <f>IF(AZ674=2,G674,0)</f>
        <v>0</v>
      </c>
      <c r="BC674" s="145">
        <f>IF(AZ674=3,G674,0)</f>
        <v>0</v>
      </c>
      <c r="BD674" s="145">
        <f>IF(AZ674=4,G674,0)</f>
        <v>0</v>
      </c>
      <c r="BE674" s="145">
        <f>IF(AZ674=5,G674,0)</f>
        <v>0</v>
      </c>
      <c r="CA674" s="174">
        <v>12</v>
      </c>
      <c r="CB674" s="174">
        <v>0</v>
      </c>
      <c r="CZ674" s="145">
        <v>0</v>
      </c>
    </row>
    <row r="675" spans="1:15" ht="12.75">
      <c r="A675" s="175"/>
      <c r="B675" s="177"/>
      <c r="C675" s="224" t="s">
        <v>122</v>
      </c>
      <c r="D675" s="225"/>
      <c r="E675" s="178">
        <v>0</v>
      </c>
      <c r="F675" s="179"/>
      <c r="G675" s="180"/>
      <c r="M675" s="176" t="s">
        <v>122</v>
      </c>
      <c r="O675" s="167"/>
    </row>
    <row r="676" spans="1:15" ht="12.75">
      <c r="A676" s="175"/>
      <c r="B676" s="177"/>
      <c r="C676" s="224" t="s">
        <v>691</v>
      </c>
      <c r="D676" s="225"/>
      <c r="E676" s="178">
        <v>4.05</v>
      </c>
      <c r="F676" s="179"/>
      <c r="G676" s="180"/>
      <c r="M676" s="176" t="s">
        <v>691</v>
      </c>
      <c r="O676" s="167"/>
    </row>
    <row r="677" spans="1:15" ht="12.75">
      <c r="A677" s="175"/>
      <c r="B677" s="177"/>
      <c r="C677" s="224" t="s">
        <v>692</v>
      </c>
      <c r="D677" s="225"/>
      <c r="E677" s="178">
        <v>0.63</v>
      </c>
      <c r="F677" s="179"/>
      <c r="G677" s="180"/>
      <c r="M677" s="176" t="s">
        <v>692</v>
      </c>
      <c r="O677" s="167"/>
    </row>
    <row r="678" spans="1:15" ht="12.75">
      <c r="A678" s="175"/>
      <c r="B678" s="177"/>
      <c r="C678" s="224" t="s">
        <v>693</v>
      </c>
      <c r="D678" s="225"/>
      <c r="E678" s="178">
        <v>3.78</v>
      </c>
      <c r="F678" s="179"/>
      <c r="G678" s="180"/>
      <c r="M678" s="176" t="s">
        <v>693</v>
      </c>
      <c r="O678" s="167"/>
    </row>
    <row r="679" spans="1:15" ht="12.75">
      <c r="A679" s="175"/>
      <c r="B679" s="177"/>
      <c r="C679" s="224" t="s">
        <v>694</v>
      </c>
      <c r="D679" s="225"/>
      <c r="E679" s="178">
        <v>0.45</v>
      </c>
      <c r="F679" s="179"/>
      <c r="G679" s="180"/>
      <c r="M679" s="176" t="s">
        <v>694</v>
      </c>
      <c r="O679" s="167"/>
    </row>
    <row r="680" spans="1:15" ht="12.75">
      <c r="A680" s="175"/>
      <c r="B680" s="177"/>
      <c r="C680" s="224" t="s">
        <v>695</v>
      </c>
      <c r="D680" s="225"/>
      <c r="E680" s="178">
        <v>5.67</v>
      </c>
      <c r="F680" s="179"/>
      <c r="G680" s="180"/>
      <c r="M680" s="176" t="s">
        <v>695</v>
      </c>
      <c r="O680" s="167"/>
    </row>
    <row r="681" spans="1:15" ht="12.75">
      <c r="A681" s="175"/>
      <c r="B681" s="177"/>
      <c r="C681" s="224" t="s">
        <v>696</v>
      </c>
      <c r="D681" s="225"/>
      <c r="E681" s="178">
        <v>7.56</v>
      </c>
      <c r="F681" s="179"/>
      <c r="G681" s="180"/>
      <c r="M681" s="176" t="s">
        <v>696</v>
      </c>
      <c r="O681" s="167"/>
    </row>
    <row r="682" spans="1:15" ht="12.75">
      <c r="A682" s="175"/>
      <c r="B682" s="177"/>
      <c r="C682" s="224" t="s">
        <v>697</v>
      </c>
      <c r="D682" s="225"/>
      <c r="E682" s="178">
        <v>1.422</v>
      </c>
      <c r="F682" s="179"/>
      <c r="G682" s="180"/>
      <c r="M682" s="176" t="s">
        <v>697</v>
      </c>
      <c r="O682" s="167"/>
    </row>
    <row r="683" spans="1:15" ht="12.75">
      <c r="A683" s="175"/>
      <c r="B683" s="177"/>
      <c r="C683" s="224" t="s">
        <v>698</v>
      </c>
      <c r="D683" s="225"/>
      <c r="E683" s="178">
        <v>0.6</v>
      </c>
      <c r="F683" s="179"/>
      <c r="G683" s="180"/>
      <c r="M683" s="176" t="s">
        <v>698</v>
      </c>
      <c r="O683" s="167"/>
    </row>
    <row r="684" spans="1:104" ht="12.75">
      <c r="A684" s="168">
        <v>144</v>
      </c>
      <c r="B684" s="169" t="s">
        <v>699</v>
      </c>
      <c r="C684" s="170" t="s">
        <v>700</v>
      </c>
      <c r="D684" s="171" t="s">
        <v>83</v>
      </c>
      <c r="E684" s="172">
        <v>199.84</v>
      </c>
      <c r="F684" s="172">
        <v>0</v>
      </c>
      <c r="G684" s="173">
        <f>E684*F684</f>
        <v>0</v>
      </c>
      <c r="O684" s="167">
        <v>2</v>
      </c>
      <c r="AA684" s="145">
        <v>12</v>
      </c>
      <c r="AB684" s="145">
        <v>0</v>
      </c>
      <c r="AC684" s="145">
        <v>144</v>
      </c>
      <c r="AZ684" s="145">
        <v>4</v>
      </c>
      <c r="BA684" s="145">
        <f>IF(AZ684=1,G684,0)</f>
        <v>0</v>
      </c>
      <c r="BB684" s="145">
        <f>IF(AZ684=2,G684,0)</f>
        <v>0</v>
      </c>
      <c r="BC684" s="145">
        <f>IF(AZ684=3,G684,0)</f>
        <v>0</v>
      </c>
      <c r="BD684" s="145">
        <f>IF(AZ684=4,G684,0)</f>
        <v>0</v>
      </c>
      <c r="BE684" s="145">
        <f>IF(AZ684=5,G684,0)</f>
        <v>0</v>
      </c>
      <c r="CA684" s="174">
        <v>12</v>
      </c>
      <c r="CB684" s="174">
        <v>0</v>
      </c>
      <c r="CZ684" s="145">
        <v>0</v>
      </c>
    </row>
    <row r="685" spans="1:15" ht="12.75">
      <c r="A685" s="175"/>
      <c r="B685" s="177"/>
      <c r="C685" s="224" t="s">
        <v>701</v>
      </c>
      <c r="D685" s="225"/>
      <c r="E685" s="178">
        <v>0</v>
      </c>
      <c r="F685" s="179"/>
      <c r="G685" s="180"/>
      <c r="M685" s="176" t="s">
        <v>701</v>
      </c>
      <c r="O685" s="167"/>
    </row>
    <row r="686" spans="1:15" ht="12.75">
      <c r="A686" s="175"/>
      <c r="B686" s="177"/>
      <c r="C686" s="224" t="s">
        <v>702</v>
      </c>
      <c r="D686" s="225"/>
      <c r="E686" s="178">
        <v>199.84</v>
      </c>
      <c r="F686" s="179"/>
      <c r="G686" s="180"/>
      <c r="M686" s="176" t="s">
        <v>702</v>
      </c>
      <c r="O686" s="167"/>
    </row>
    <row r="687" spans="1:104" ht="12.75">
      <c r="A687" s="168">
        <v>145</v>
      </c>
      <c r="B687" s="169" t="s">
        <v>703</v>
      </c>
      <c r="C687" s="170" t="s">
        <v>704</v>
      </c>
      <c r="D687" s="171" t="s">
        <v>83</v>
      </c>
      <c r="E687" s="172">
        <v>25.91</v>
      </c>
      <c r="F687" s="172">
        <v>0</v>
      </c>
      <c r="G687" s="173">
        <f>E687*F687</f>
        <v>0</v>
      </c>
      <c r="O687" s="167">
        <v>2</v>
      </c>
      <c r="AA687" s="145">
        <v>12</v>
      </c>
      <c r="AB687" s="145">
        <v>0</v>
      </c>
      <c r="AC687" s="145">
        <v>145</v>
      </c>
      <c r="AZ687" s="145">
        <v>4</v>
      </c>
      <c r="BA687" s="145">
        <f>IF(AZ687=1,G687,0)</f>
        <v>0</v>
      </c>
      <c r="BB687" s="145">
        <f>IF(AZ687=2,G687,0)</f>
        <v>0</v>
      </c>
      <c r="BC687" s="145">
        <f>IF(AZ687=3,G687,0)</f>
        <v>0</v>
      </c>
      <c r="BD687" s="145">
        <f>IF(AZ687=4,G687,0)</f>
        <v>0</v>
      </c>
      <c r="BE687" s="145">
        <f>IF(AZ687=5,G687,0)</f>
        <v>0</v>
      </c>
      <c r="CA687" s="174">
        <v>12</v>
      </c>
      <c r="CB687" s="174">
        <v>0</v>
      </c>
      <c r="CZ687" s="145">
        <v>0</v>
      </c>
    </row>
    <row r="688" spans="1:15" ht="12.75">
      <c r="A688" s="175"/>
      <c r="B688" s="177"/>
      <c r="C688" s="224" t="s">
        <v>705</v>
      </c>
      <c r="D688" s="225"/>
      <c r="E688" s="178">
        <v>0</v>
      </c>
      <c r="F688" s="179"/>
      <c r="G688" s="180"/>
      <c r="M688" s="176" t="s">
        <v>705</v>
      </c>
      <c r="O688" s="167"/>
    </row>
    <row r="689" spans="1:15" ht="12.75">
      <c r="A689" s="175"/>
      <c r="B689" s="177"/>
      <c r="C689" s="224" t="s">
        <v>706</v>
      </c>
      <c r="D689" s="225"/>
      <c r="E689" s="178">
        <v>25.91</v>
      </c>
      <c r="F689" s="179"/>
      <c r="G689" s="180"/>
      <c r="M689" s="176" t="s">
        <v>706</v>
      </c>
      <c r="O689" s="167"/>
    </row>
    <row r="690" spans="1:104" ht="12.75">
      <c r="A690" s="168">
        <v>146</v>
      </c>
      <c r="B690" s="169" t="s">
        <v>707</v>
      </c>
      <c r="C690" s="170" t="s">
        <v>708</v>
      </c>
      <c r="D690" s="171" t="s">
        <v>83</v>
      </c>
      <c r="E690" s="172">
        <v>23.78</v>
      </c>
      <c r="F690" s="172">
        <v>0</v>
      </c>
      <c r="G690" s="173">
        <f>E690*F690</f>
        <v>0</v>
      </c>
      <c r="O690" s="167">
        <v>2</v>
      </c>
      <c r="AA690" s="145">
        <v>12</v>
      </c>
      <c r="AB690" s="145">
        <v>0</v>
      </c>
      <c r="AC690" s="145">
        <v>146</v>
      </c>
      <c r="AZ690" s="145">
        <v>4</v>
      </c>
      <c r="BA690" s="145">
        <f>IF(AZ690=1,G690,0)</f>
        <v>0</v>
      </c>
      <c r="BB690" s="145">
        <f>IF(AZ690=2,G690,0)</f>
        <v>0</v>
      </c>
      <c r="BC690" s="145">
        <f>IF(AZ690=3,G690,0)</f>
        <v>0</v>
      </c>
      <c r="BD690" s="145">
        <f>IF(AZ690=4,G690,0)</f>
        <v>0</v>
      </c>
      <c r="BE690" s="145">
        <f>IF(AZ690=5,G690,0)</f>
        <v>0</v>
      </c>
      <c r="CA690" s="174">
        <v>12</v>
      </c>
      <c r="CB690" s="174">
        <v>0</v>
      </c>
      <c r="CZ690" s="145">
        <v>0</v>
      </c>
    </row>
    <row r="691" spans="1:15" ht="12.75">
      <c r="A691" s="175"/>
      <c r="B691" s="177"/>
      <c r="C691" s="224" t="s">
        <v>709</v>
      </c>
      <c r="D691" s="225"/>
      <c r="E691" s="178">
        <v>0</v>
      </c>
      <c r="F691" s="179"/>
      <c r="G691" s="180"/>
      <c r="M691" s="176" t="s">
        <v>709</v>
      </c>
      <c r="O691" s="167"/>
    </row>
    <row r="692" spans="1:15" ht="12.75">
      <c r="A692" s="175"/>
      <c r="B692" s="177"/>
      <c r="C692" s="224" t="s">
        <v>710</v>
      </c>
      <c r="D692" s="225"/>
      <c r="E692" s="178">
        <v>23.78</v>
      </c>
      <c r="F692" s="179"/>
      <c r="G692" s="180"/>
      <c r="M692" s="176" t="s">
        <v>710</v>
      </c>
      <c r="O692" s="167"/>
    </row>
    <row r="693" spans="1:104" ht="12.75">
      <c r="A693" s="168">
        <v>147</v>
      </c>
      <c r="B693" s="169" t="s">
        <v>711</v>
      </c>
      <c r="C693" s="170" t="s">
        <v>712</v>
      </c>
      <c r="D693" s="171" t="s">
        <v>83</v>
      </c>
      <c r="E693" s="172">
        <v>934.26</v>
      </c>
      <c r="F693" s="172">
        <v>0</v>
      </c>
      <c r="G693" s="173">
        <f>E693*F693</f>
        <v>0</v>
      </c>
      <c r="O693" s="167">
        <v>2</v>
      </c>
      <c r="AA693" s="145">
        <v>12</v>
      </c>
      <c r="AB693" s="145">
        <v>0</v>
      </c>
      <c r="AC693" s="145">
        <v>147</v>
      </c>
      <c r="AZ693" s="145">
        <v>4</v>
      </c>
      <c r="BA693" s="145">
        <f>IF(AZ693=1,G693,0)</f>
        <v>0</v>
      </c>
      <c r="BB693" s="145">
        <f>IF(AZ693=2,G693,0)</f>
        <v>0</v>
      </c>
      <c r="BC693" s="145">
        <f>IF(AZ693=3,G693,0)</f>
        <v>0</v>
      </c>
      <c r="BD693" s="145">
        <f>IF(AZ693=4,G693,0)</f>
        <v>0</v>
      </c>
      <c r="BE693" s="145">
        <f>IF(AZ693=5,G693,0)</f>
        <v>0</v>
      </c>
      <c r="CA693" s="174">
        <v>12</v>
      </c>
      <c r="CB693" s="174">
        <v>0</v>
      </c>
      <c r="CZ693" s="145">
        <v>0</v>
      </c>
    </row>
    <row r="694" spans="1:15" ht="12.75">
      <c r="A694" s="175"/>
      <c r="B694" s="177"/>
      <c r="C694" s="224" t="s">
        <v>713</v>
      </c>
      <c r="D694" s="225"/>
      <c r="E694" s="178">
        <v>0</v>
      </c>
      <c r="F694" s="179"/>
      <c r="G694" s="180"/>
      <c r="M694" s="176" t="s">
        <v>713</v>
      </c>
      <c r="O694" s="167"/>
    </row>
    <row r="695" spans="1:15" ht="12.75">
      <c r="A695" s="175"/>
      <c r="B695" s="177"/>
      <c r="C695" s="224" t="s">
        <v>714</v>
      </c>
      <c r="D695" s="225"/>
      <c r="E695" s="178">
        <v>934.26</v>
      </c>
      <c r="F695" s="179"/>
      <c r="G695" s="180"/>
      <c r="M695" s="176" t="s">
        <v>714</v>
      </c>
      <c r="O695" s="167"/>
    </row>
    <row r="696" spans="1:57" ht="12.75">
      <c r="A696" s="181"/>
      <c r="B696" s="182" t="s">
        <v>76</v>
      </c>
      <c r="C696" s="183" t="str">
        <f>CONCATENATE(B670," ",C670)</f>
        <v>MVY výměry-neoceňovat (potřebné k výpočtu ceny)</v>
      </c>
      <c r="D696" s="184"/>
      <c r="E696" s="185"/>
      <c r="F696" s="186"/>
      <c r="G696" s="187">
        <f>SUM(G670:G695)</f>
        <v>0</v>
      </c>
      <c r="O696" s="167">
        <v>4</v>
      </c>
      <c r="BA696" s="188">
        <f>SUM(BA670:BA695)</f>
        <v>0</v>
      </c>
      <c r="BB696" s="188">
        <f>SUM(BB670:BB695)</f>
        <v>0</v>
      </c>
      <c r="BC696" s="188">
        <f>SUM(BC670:BC695)</f>
        <v>0</v>
      </c>
      <c r="BD696" s="188">
        <f>SUM(BD670:BD695)</f>
        <v>0</v>
      </c>
      <c r="BE696" s="188">
        <f>SUM(BE670:BE695)</f>
        <v>0</v>
      </c>
    </row>
    <row r="697" spans="1:15" ht="12.75">
      <c r="A697" s="160" t="s">
        <v>72</v>
      </c>
      <c r="B697" s="161" t="s">
        <v>715</v>
      </c>
      <c r="C697" s="162" t="s">
        <v>716</v>
      </c>
      <c r="D697" s="163"/>
      <c r="E697" s="164"/>
      <c r="F697" s="164"/>
      <c r="G697" s="165"/>
      <c r="H697" s="166"/>
      <c r="I697" s="166"/>
      <c r="O697" s="167">
        <v>1</v>
      </c>
    </row>
    <row r="698" spans="1:104" ht="12.75">
      <c r="A698" s="168">
        <v>148</v>
      </c>
      <c r="B698" s="169" t="s">
        <v>717</v>
      </c>
      <c r="C698" s="170" t="s">
        <v>718</v>
      </c>
      <c r="D698" s="171" t="s">
        <v>339</v>
      </c>
      <c r="E698" s="172">
        <v>25.8254</v>
      </c>
      <c r="F698" s="172">
        <v>0</v>
      </c>
      <c r="G698" s="173">
        <f aca="true" t="shared" si="0" ref="G698:G705">E698*F698</f>
        <v>0</v>
      </c>
      <c r="O698" s="167">
        <v>2</v>
      </c>
      <c r="AA698" s="145">
        <v>1</v>
      </c>
      <c r="AB698" s="145">
        <v>10</v>
      </c>
      <c r="AC698" s="145">
        <v>10</v>
      </c>
      <c r="AZ698" s="145">
        <v>1</v>
      </c>
      <c r="BA698" s="145">
        <f aca="true" t="shared" si="1" ref="BA698:BA705">IF(AZ698=1,G698,0)</f>
        <v>0</v>
      </c>
      <c r="BB698" s="145">
        <f aca="true" t="shared" si="2" ref="BB698:BB705">IF(AZ698=2,G698,0)</f>
        <v>0</v>
      </c>
      <c r="BC698" s="145">
        <f aca="true" t="shared" si="3" ref="BC698:BC705">IF(AZ698=3,G698,0)</f>
        <v>0</v>
      </c>
      <c r="BD698" s="145">
        <f aca="true" t="shared" si="4" ref="BD698:BD705">IF(AZ698=4,G698,0)</f>
        <v>0</v>
      </c>
      <c r="BE698" s="145">
        <f aca="true" t="shared" si="5" ref="BE698:BE705">IF(AZ698=5,G698,0)</f>
        <v>0</v>
      </c>
      <c r="CA698" s="174">
        <v>1</v>
      </c>
      <c r="CB698" s="174">
        <v>10</v>
      </c>
      <c r="CZ698" s="145">
        <v>0</v>
      </c>
    </row>
    <row r="699" spans="1:104" ht="12.75">
      <c r="A699" s="168">
        <v>149</v>
      </c>
      <c r="B699" s="169" t="s">
        <v>719</v>
      </c>
      <c r="C699" s="170" t="s">
        <v>720</v>
      </c>
      <c r="D699" s="171" t="s">
        <v>339</v>
      </c>
      <c r="E699" s="172">
        <v>12.9127</v>
      </c>
      <c r="F699" s="172">
        <v>0</v>
      </c>
      <c r="G699" s="173">
        <f t="shared" si="0"/>
        <v>0</v>
      </c>
      <c r="O699" s="167">
        <v>2</v>
      </c>
      <c r="AA699" s="145">
        <v>1</v>
      </c>
      <c r="AB699" s="145">
        <v>10</v>
      </c>
      <c r="AC699" s="145">
        <v>10</v>
      </c>
      <c r="AZ699" s="145">
        <v>1</v>
      </c>
      <c r="BA699" s="145">
        <f t="shared" si="1"/>
        <v>0</v>
      </c>
      <c r="BB699" s="145">
        <f t="shared" si="2"/>
        <v>0</v>
      </c>
      <c r="BC699" s="145">
        <f t="shared" si="3"/>
        <v>0</v>
      </c>
      <c r="BD699" s="145">
        <f t="shared" si="4"/>
        <v>0</v>
      </c>
      <c r="BE699" s="145">
        <f t="shared" si="5"/>
        <v>0</v>
      </c>
      <c r="CA699" s="174">
        <v>1</v>
      </c>
      <c r="CB699" s="174">
        <v>10</v>
      </c>
      <c r="CZ699" s="145">
        <v>0</v>
      </c>
    </row>
    <row r="700" spans="1:104" ht="12.75">
      <c r="A700" s="168">
        <v>150</v>
      </c>
      <c r="B700" s="169" t="s">
        <v>721</v>
      </c>
      <c r="C700" s="170" t="s">
        <v>722</v>
      </c>
      <c r="D700" s="171" t="s">
        <v>339</v>
      </c>
      <c r="E700" s="172">
        <v>25.8254</v>
      </c>
      <c r="F700" s="172">
        <v>0</v>
      </c>
      <c r="G700" s="173">
        <f t="shared" si="0"/>
        <v>0</v>
      </c>
      <c r="O700" s="167">
        <v>2</v>
      </c>
      <c r="AA700" s="145">
        <v>1</v>
      </c>
      <c r="AB700" s="145">
        <v>10</v>
      </c>
      <c r="AC700" s="145">
        <v>10</v>
      </c>
      <c r="AZ700" s="145">
        <v>1</v>
      </c>
      <c r="BA700" s="145">
        <f t="shared" si="1"/>
        <v>0</v>
      </c>
      <c r="BB700" s="145">
        <f t="shared" si="2"/>
        <v>0</v>
      </c>
      <c r="BC700" s="145">
        <f t="shared" si="3"/>
        <v>0</v>
      </c>
      <c r="BD700" s="145">
        <f t="shared" si="4"/>
        <v>0</v>
      </c>
      <c r="BE700" s="145">
        <f t="shared" si="5"/>
        <v>0</v>
      </c>
      <c r="CA700" s="174">
        <v>1</v>
      </c>
      <c r="CB700" s="174">
        <v>10</v>
      </c>
      <c r="CZ700" s="145">
        <v>0</v>
      </c>
    </row>
    <row r="701" spans="1:104" ht="12.75">
      <c r="A701" s="168">
        <v>151</v>
      </c>
      <c r="B701" s="169" t="s">
        <v>723</v>
      </c>
      <c r="C701" s="170" t="s">
        <v>724</v>
      </c>
      <c r="D701" s="171" t="s">
        <v>339</v>
      </c>
      <c r="E701" s="172">
        <v>361.5549</v>
      </c>
      <c r="F701" s="172">
        <v>0</v>
      </c>
      <c r="G701" s="173">
        <f t="shared" si="0"/>
        <v>0</v>
      </c>
      <c r="O701" s="167">
        <v>2</v>
      </c>
      <c r="AA701" s="145">
        <v>1</v>
      </c>
      <c r="AB701" s="145">
        <v>10</v>
      </c>
      <c r="AC701" s="145">
        <v>10</v>
      </c>
      <c r="AZ701" s="145">
        <v>1</v>
      </c>
      <c r="BA701" s="145">
        <f t="shared" si="1"/>
        <v>0</v>
      </c>
      <c r="BB701" s="145">
        <f t="shared" si="2"/>
        <v>0</v>
      </c>
      <c r="BC701" s="145">
        <f t="shared" si="3"/>
        <v>0</v>
      </c>
      <c r="BD701" s="145">
        <f t="shared" si="4"/>
        <v>0</v>
      </c>
      <c r="BE701" s="145">
        <f t="shared" si="5"/>
        <v>0</v>
      </c>
      <c r="CA701" s="174">
        <v>1</v>
      </c>
      <c r="CB701" s="174">
        <v>10</v>
      </c>
      <c r="CZ701" s="145">
        <v>0</v>
      </c>
    </row>
    <row r="702" spans="1:104" ht="12.75">
      <c r="A702" s="168">
        <v>152</v>
      </c>
      <c r="B702" s="169" t="s">
        <v>725</v>
      </c>
      <c r="C702" s="170" t="s">
        <v>726</v>
      </c>
      <c r="D702" s="171" t="s">
        <v>339</v>
      </c>
      <c r="E702" s="172">
        <v>25.8254</v>
      </c>
      <c r="F702" s="172">
        <v>0</v>
      </c>
      <c r="G702" s="173">
        <f t="shared" si="0"/>
        <v>0</v>
      </c>
      <c r="O702" s="167">
        <v>2</v>
      </c>
      <c r="AA702" s="145">
        <v>1</v>
      </c>
      <c r="AB702" s="145">
        <v>10</v>
      </c>
      <c r="AC702" s="145">
        <v>10</v>
      </c>
      <c r="AZ702" s="145">
        <v>1</v>
      </c>
      <c r="BA702" s="145">
        <f t="shared" si="1"/>
        <v>0</v>
      </c>
      <c r="BB702" s="145">
        <f t="shared" si="2"/>
        <v>0</v>
      </c>
      <c r="BC702" s="145">
        <f t="shared" si="3"/>
        <v>0</v>
      </c>
      <c r="BD702" s="145">
        <f t="shared" si="4"/>
        <v>0</v>
      </c>
      <c r="BE702" s="145">
        <f t="shared" si="5"/>
        <v>0</v>
      </c>
      <c r="CA702" s="174">
        <v>1</v>
      </c>
      <c r="CB702" s="174">
        <v>10</v>
      </c>
      <c r="CZ702" s="145">
        <v>0</v>
      </c>
    </row>
    <row r="703" spans="1:104" ht="12.75">
      <c r="A703" s="168">
        <v>153</v>
      </c>
      <c r="B703" s="169" t="s">
        <v>727</v>
      </c>
      <c r="C703" s="170" t="s">
        <v>728</v>
      </c>
      <c r="D703" s="171" t="s">
        <v>339</v>
      </c>
      <c r="E703" s="172">
        <v>25.8254</v>
      </c>
      <c r="F703" s="172">
        <v>0</v>
      </c>
      <c r="G703" s="173">
        <f t="shared" si="0"/>
        <v>0</v>
      </c>
      <c r="O703" s="167">
        <v>2</v>
      </c>
      <c r="AA703" s="145">
        <v>1</v>
      </c>
      <c r="AB703" s="145">
        <v>10</v>
      </c>
      <c r="AC703" s="145">
        <v>10</v>
      </c>
      <c r="AZ703" s="145">
        <v>1</v>
      </c>
      <c r="BA703" s="145">
        <f t="shared" si="1"/>
        <v>0</v>
      </c>
      <c r="BB703" s="145">
        <f t="shared" si="2"/>
        <v>0</v>
      </c>
      <c r="BC703" s="145">
        <f t="shared" si="3"/>
        <v>0</v>
      </c>
      <c r="BD703" s="145">
        <f t="shared" si="4"/>
        <v>0</v>
      </c>
      <c r="BE703" s="145">
        <f t="shared" si="5"/>
        <v>0</v>
      </c>
      <c r="CA703" s="174">
        <v>1</v>
      </c>
      <c r="CB703" s="174">
        <v>10</v>
      </c>
      <c r="CZ703" s="145">
        <v>0</v>
      </c>
    </row>
    <row r="704" spans="1:104" ht="12.75">
      <c r="A704" s="168">
        <v>154</v>
      </c>
      <c r="B704" s="169" t="s">
        <v>729</v>
      </c>
      <c r="C704" s="170" t="s">
        <v>730</v>
      </c>
      <c r="D704" s="171" t="s">
        <v>339</v>
      </c>
      <c r="E704" s="172">
        <v>25.8254</v>
      </c>
      <c r="F704" s="172">
        <v>0</v>
      </c>
      <c r="G704" s="173">
        <f t="shared" si="0"/>
        <v>0</v>
      </c>
      <c r="O704" s="167">
        <v>2</v>
      </c>
      <c r="AA704" s="145">
        <v>1</v>
      </c>
      <c r="AB704" s="145">
        <v>10</v>
      </c>
      <c r="AC704" s="145">
        <v>10</v>
      </c>
      <c r="AZ704" s="145">
        <v>1</v>
      </c>
      <c r="BA704" s="145">
        <f t="shared" si="1"/>
        <v>0</v>
      </c>
      <c r="BB704" s="145">
        <f t="shared" si="2"/>
        <v>0</v>
      </c>
      <c r="BC704" s="145">
        <f t="shared" si="3"/>
        <v>0</v>
      </c>
      <c r="BD704" s="145">
        <f t="shared" si="4"/>
        <v>0</v>
      </c>
      <c r="BE704" s="145">
        <f t="shared" si="5"/>
        <v>0</v>
      </c>
      <c r="CA704" s="174">
        <v>1</v>
      </c>
      <c r="CB704" s="174">
        <v>10</v>
      </c>
      <c r="CZ704" s="145">
        <v>0</v>
      </c>
    </row>
    <row r="705" spans="1:104" ht="12.75">
      <c r="A705" s="168">
        <v>155</v>
      </c>
      <c r="B705" s="169" t="s">
        <v>731</v>
      </c>
      <c r="C705" s="170" t="s">
        <v>732</v>
      </c>
      <c r="D705" s="171" t="s">
        <v>339</v>
      </c>
      <c r="E705" s="172">
        <v>25.8254</v>
      </c>
      <c r="F705" s="172">
        <v>0</v>
      </c>
      <c r="G705" s="173">
        <f t="shared" si="0"/>
        <v>0</v>
      </c>
      <c r="O705" s="167">
        <v>2</v>
      </c>
      <c r="AA705" s="145">
        <v>1</v>
      </c>
      <c r="AB705" s="145">
        <v>10</v>
      </c>
      <c r="AC705" s="145">
        <v>10</v>
      </c>
      <c r="AZ705" s="145">
        <v>1</v>
      </c>
      <c r="BA705" s="145">
        <f t="shared" si="1"/>
        <v>0</v>
      </c>
      <c r="BB705" s="145">
        <f t="shared" si="2"/>
        <v>0</v>
      </c>
      <c r="BC705" s="145">
        <f t="shared" si="3"/>
        <v>0</v>
      </c>
      <c r="BD705" s="145">
        <f t="shared" si="4"/>
        <v>0</v>
      </c>
      <c r="BE705" s="145">
        <f t="shared" si="5"/>
        <v>0</v>
      </c>
      <c r="CA705" s="174">
        <v>1</v>
      </c>
      <c r="CB705" s="174">
        <v>10</v>
      </c>
      <c r="CZ705" s="145">
        <v>0</v>
      </c>
    </row>
    <row r="706" spans="1:57" ht="12.75">
      <c r="A706" s="181"/>
      <c r="B706" s="182" t="s">
        <v>76</v>
      </c>
      <c r="C706" s="183" t="str">
        <f>CONCATENATE(B697," ",C697)</f>
        <v>D96 Přesuny suti a vybouraných hmot</v>
      </c>
      <c r="D706" s="184"/>
      <c r="E706" s="185"/>
      <c r="F706" s="186"/>
      <c r="G706" s="187">
        <f>SUM(G697:G705)</f>
        <v>0</v>
      </c>
      <c r="O706" s="167">
        <v>4</v>
      </c>
      <c r="BA706" s="188">
        <f>SUM(BA697:BA705)</f>
        <v>0</v>
      </c>
      <c r="BB706" s="188">
        <f>SUM(BB697:BB705)</f>
        <v>0</v>
      </c>
      <c r="BC706" s="188">
        <f>SUM(BC697:BC705)</f>
        <v>0</v>
      </c>
      <c r="BD706" s="188">
        <f>SUM(BD697:BD705)</f>
        <v>0</v>
      </c>
      <c r="BE706" s="188">
        <f>SUM(BE697:BE705)</f>
        <v>0</v>
      </c>
    </row>
    <row r="707" ht="12.75">
      <c r="E707" s="145"/>
    </row>
    <row r="708" ht="12.75">
      <c r="E708" s="145"/>
    </row>
    <row r="709" ht="12.75">
      <c r="E709" s="145"/>
    </row>
    <row r="710" ht="12.75">
      <c r="E710" s="145"/>
    </row>
    <row r="711" ht="12.75">
      <c r="E711" s="145"/>
    </row>
    <row r="712" ht="12.75">
      <c r="E712" s="145"/>
    </row>
    <row r="713" ht="12.75">
      <c r="E713" s="145"/>
    </row>
    <row r="714" ht="12.75">
      <c r="E714" s="145"/>
    </row>
    <row r="715" ht="12.75">
      <c r="E715" s="145"/>
    </row>
    <row r="716" ht="12.75">
      <c r="E716" s="145"/>
    </row>
    <row r="717" ht="12.75">
      <c r="E717" s="145"/>
    </row>
    <row r="718" ht="12.75">
      <c r="E718" s="145"/>
    </row>
    <row r="719" ht="12.75">
      <c r="E719" s="145"/>
    </row>
    <row r="720" ht="12.75">
      <c r="E720" s="145"/>
    </row>
    <row r="721" ht="12.75">
      <c r="E721" s="145"/>
    </row>
    <row r="722" ht="12.75">
      <c r="E722" s="145"/>
    </row>
    <row r="723" ht="12.75">
      <c r="E723" s="145"/>
    </row>
    <row r="724" ht="12.75">
      <c r="E724" s="145"/>
    </row>
    <row r="725" ht="12.75">
      <c r="E725" s="145"/>
    </row>
    <row r="726" ht="12.75">
      <c r="E726" s="145"/>
    </row>
    <row r="727" ht="12.75">
      <c r="E727" s="145"/>
    </row>
    <row r="728" ht="12.75">
      <c r="E728" s="145"/>
    </row>
    <row r="729" ht="12.75">
      <c r="E729" s="145"/>
    </row>
    <row r="730" spans="1:7" ht="12.75">
      <c r="A730" s="189"/>
      <c r="B730" s="189"/>
      <c r="C730" s="189"/>
      <c r="D730" s="189"/>
      <c r="E730" s="189"/>
      <c r="F730" s="189"/>
      <c r="G730" s="189"/>
    </row>
    <row r="731" spans="1:7" ht="12.75">
      <c r="A731" s="189"/>
      <c r="B731" s="189"/>
      <c r="C731" s="189"/>
      <c r="D731" s="189"/>
      <c r="E731" s="189"/>
      <c r="F731" s="189"/>
      <c r="G731" s="189"/>
    </row>
    <row r="732" spans="1:7" ht="12.75">
      <c r="A732" s="189"/>
      <c r="B732" s="189"/>
      <c r="C732" s="189"/>
      <c r="D732" s="189"/>
      <c r="E732" s="189"/>
      <c r="F732" s="189"/>
      <c r="G732" s="189"/>
    </row>
    <row r="733" spans="1:7" ht="12.75">
      <c r="A733" s="189"/>
      <c r="B733" s="189"/>
      <c r="C733" s="189"/>
      <c r="D733" s="189"/>
      <c r="E733" s="189"/>
      <c r="F733" s="189"/>
      <c r="G733" s="189"/>
    </row>
    <row r="734" ht="12.75">
      <c r="E734" s="145"/>
    </row>
    <row r="735" ht="12.75">
      <c r="E735" s="145"/>
    </row>
    <row r="736" ht="12.75">
      <c r="E736" s="145"/>
    </row>
    <row r="737" ht="12.75">
      <c r="E737" s="145"/>
    </row>
    <row r="738" ht="12.75">
      <c r="E738" s="145"/>
    </row>
    <row r="739" ht="12.75">
      <c r="E739" s="145"/>
    </row>
    <row r="740" ht="12.75">
      <c r="E740" s="145"/>
    </row>
    <row r="741" ht="12.75">
      <c r="E741" s="145"/>
    </row>
    <row r="742" ht="12.75">
      <c r="E742" s="145"/>
    </row>
    <row r="743" ht="12.75">
      <c r="E743" s="145"/>
    </row>
    <row r="744" ht="12.75">
      <c r="E744" s="145"/>
    </row>
    <row r="745" ht="12.75">
      <c r="E745" s="145"/>
    </row>
    <row r="746" ht="12.75">
      <c r="E746" s="145"/>
    </row>
    <row r="747" ht="12.75">
      <c r="E747" s="145"/>
    </row>
    <row r="748" ht="12.75">
      <c r="E748" s="145"/>
    </row>
    <row r="749" ht="12.75">
      <c r="E749" s="145"/>
    </row>
    <row r="750" ht="12.75">
      <c r="E750" s="145"/>
    </row>
    <row r="751" ht="12.75">
      <c r="E751" s="145"/>
    </row>
    <row r="752" ht="12.75">
      <c r="E752" s="145"/>
    </row>
    <row r="753" ht="12.75">
      <c r="E753" s="145"/>
    </row>
    <row r="754" ht="12.75">
      <c r="E754" s="145"/>
    </row>
    <row r="755" ht="12.75">
      <c r="E755" s="145"/>
    </row>
    <row r="756" ht="12.75">
      <c r="E756" s="145"/>
    </row>
    <row r="757" ht="12.75">
      <c r="E757" s="145"/>
    </row>
    <row r="758" ht="12.75">
      <c r="E758" s="145"/>
    </row>
    <row r="759" ht="12.75">
      <c r="E759" s="145"/>
    </row>
    <row r="760" ht="12.75">
      <c r="E760" s="145"/>
    </row>
    <row r="761" ht="12.75">
      <c r="E761" s="145"/>
    </row>
    <row r="762" ht="12.75">
      <c r="E762" s="145"/>
    </row>
    <row r="763" ht="12.75">
      <c r="E763" s="145"/>
    </row>
    <row r="764" ht="12.75">
      <c r="E764" s="145"/>
    </row>
    <row r="765" spans="1:2" ht="12.75">
      <c r="A765" s="190"/>
      <c r="B765" s="190"/>
    </row>
    <row r="766" spans="1:7" ht="12.75">
      <c r="A766" s="189"/>
      <c r="B766" s="189"/>
      <c r="C766" s="192"/>
      <c r="D766" s="192"/>
      <c r="E766" s="193"/>
      <c r="F766" s="192"/>
      <c r="G766" s="194"/>
    </row>
    <row r="767" spans="1:7" ht="12.75">
      <c r="A767" s="195"/>
      <c r="B767" s="195"/>
      <c r="C767" s="189"/>
      <c r="D767" s="189"/>
      <c r="E767" s="196"/>
      <c r="F767" s="189"/>
      <c r="G767" s="189"/>
    </row>
    <row r="768" spans="1:7" ht="12.75">
      <c r="A768" s="189"/>
      <c r="B768" s="189"/>
      <c r="C768" s="189"/>
      <c r="D768" s="189"/>
      <c r="E768" s="196"/>
      <c r="F768" s="189"/>
      <c r="G768" s="189"/>
    </row>
    <row r="769" spans="1:7" ht="12.75">
      <c r="A769" s="189"/>
      <c r="B769" s="189"/>
      <c r="C769" s="189"/>
      <c r="D769" s="189"/>
      <c r="E769" s="196"/>
      <c r="F769" s="189"/>
      <c r="G769" s="189"/>
    </row>
    <row r="770" spans="1:7" ht="12.75">
      <c r="A770" s="189"/>
      <c r="B770" s="189"/>
      <c r="C770" s="189"/>
      <c r="D770" s="189"/>
      <c r="E770" s="196"/>
      <c r="F770" s="189"/>
      <c r="G770" s="189"/>
    </row>
    <row r="771" spans="1:7" ht="12.75">
      <c r="A771" s="189"/>
      <c r="B771" s="189"/>
      <c r="C771" s="189"/>
      <c r="D771" s="189"/>
      <c r="E771" s="196"/>
      <c r="F771" s="189"/>
      <c r="G771" s="189"/>
    </row>
    <row r="772" spans="1:7" ht="12.75">
      <c r="A772" s="189"/>
      <c r="B772" s="189"/>
      <c r="C772" s="189"/>
      <c r="D772" s="189"/>
      <c r="E772" s="196"/>
      <c r="F772" s="189"/>
      <c r="G772" s="189"/>
    </row>
    <row r="773" spans="1:7" ht="12.75">
      <c r="A773" s="189"/>
      <c r="B773" s="189"/>
      <c r="C773" s="189"/>
      <c r="D773" s="189"/>
      <c r="E773" s="196"/>
      <c r="F773" s="189"/>
      <c r="G773" s="189"/>
    </row>
    <row r="774" spans="1:7" ht="12.75">
      <c r="A774" s="189"/>
      <c r="B774" s="189"/>
      <c r="C774" s="189"/>
      <c r="D774" s="189"/>
      <c r="E774" s="196"/>
      <c r="F774" s="189"/>
      <c r="G774" s="189"/>
    </row>
    <row r="775" spans="1:7" ht="12.75">
      <c r="A775" s="189"/>
      <c r="B775" s="189"/>
      <c r="C775" s="189"/>
      <c r="D775" s="189"/>
      <c r="E775" s="196"/>
      <c r="F775" s="189"/>
      <c r="G775" s="189"/>
    </row>
    <row r="776" spans="1:7" ht="12.75">
      <c r="A776" s="189"/>
      <c r="B776" s="189"/>
      <c r="C776" s="189"/>
      <c r="D776" s="189"/>
      <c r="E776" s="196"/>
      <c r="F776" s="189"/>
      <c r="G776" s="189"/>
    </row>
    <row r="777" spans="1:7" ht="12.75">
      <c r="A777" s="189"/>
      <c r="B777" s="189"/>
      <c r="C777" s="189"/>
      <c r="D777" s="189"/>
      <c r="E777" s="196"/>
      <c r="F777" s="189"/>
      <c r="G777" s="189"/>
    </row>
    <row r="778" spans="1:7" ht="12.75">
      <c r="A778" s="189"/>
      <c r="B778" s="189"/>
      <c r="C778" s="189"/>
      <c r="D778" s="189"/>
      <c r="E778" s="196"/>
      <c r="F778" s="189"/>
      <c r="G778" s="189"/>
    </row>
    <row r="779" spans="1:7" ht="12.75">
      <c r="A779" s="189"/>
      <c r="B779" s="189"/>
      <c r="C779" s="189"/>
      <c r="D779" s="189"/>
      <c r="E779" s="196"/>
      <c r="F779" s="189"/>
      <c r="G779" s="189"/>
    </row>
  </sheetData>
  <mergeCells count="507">
    <mergeCell ref="C14:D14"/>
    <mergeCell ref="C15:D15"/>
    <mergeCell ref="C16:D16"/>
    <mergeCell ref="C17:D17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2:D12"/>
    <mergeCell ref="C37:D37"/>
    <mergeCell ref="C38:D38"/>
    <mergeCell ref="C39:D39"/>
    <mergeCell ref="C41:D41"/>
    <mergeCell ref="C42:D42"/>
    <mergeCell ref="C43:D43"/>
    <mergeCell ref="C44:D44"/>
    <mergeCell ref="C45:D45"/>
    <mergeCell ref="C25:D25"/>
    <mergeCell ref="C26:D26"/>
    <mergeCell ref="C27:D27"/>
    <mergeCell ref="C29:D29"/>
    <mergeCell ref="C30:D30"/>
    <mergeCell ref="C32:D32"/>
    <mergeCell ref="C33:D33"/>
    <mergeCell ref="C55:D55"/>
    <mergeCell ref="C56:D56"/>
    <mergeCell ref="C57:D57"/>
    <mergeCell ref="C59:D59"/>
    <mergeCell ref="C61:D61"/>
    <mergeCell ref="C63:D63"/>
    <mergeCell ref="C65:D65"/>
    <mergeCell ref="C67:D67"/>
    <mergeCell ref="C46:D46"/>
    <mergeCell ref="C47:D47"/>
    <mergeCell ref="C48:D48"/>
    <mergeCell ref="C49:D49"/>
    <mergeCell ref="C50:D50"/>
    <mergeCell ref="C51:D51"/>
    <mergeCell ref="C77:D77"/>
    <mergeCell ref="C78:D78"/>
    <mergeCell ref="C79:D79"/>
    <mergeCell ref="C80:D80"/>
    <mergeCell ref="C81:D81"/>
    <mergeCell ref="C82:D82"/>
    <mergeCell ref="C68:D68"/>
    <mergeCell ref="C70:D70"/>
    <mergeCell ref="C71:D71"/>
    <mergeCell ref="C72:D72"/>
    <mergeCell ref="C74:D74"/>
    <mergeCell ref="C75:D75"/>
    <mergeCell ref="C90:D90"/>
    <mergeCell ref="C91:D91"/>
    <mergeCell ref="C95:D95"/>
    <mergeCell ref="C96:D96"/>
    <mergeCell ref="C97:D97"/>
    <mergeCell ref="C98:D98"/>
    <mergeCell ref="C99:D99"/>
    <mergeCell ref="C101:D101"/>
    <mergeCell ref="C83:D83"/>
    <mergeCell ref="C84:D84"/>
    <mergeCell ref="C85:D85"/>
    <mergeCell ref="C86:D86"/>
    <mergeCell ref="C88:D88"/>
    <mergeCell ref="C89:D89"/>
    <mergeCell ref="C109:D109"/>
    <mergeCell ref="C110:D110"/>
    <mergeCell ref="C111:D111"/>
    <mergeCell ref="C112:D112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125:D125"/>
    <mergeCell ref="C126:D126"/>
    <mergeCell ref="C127:D127"/>
    <mergeCell ref="C128:D128"/>
    <mergeCell ref="C129:D129"/>
    <mergeCell ref="C131:D131"/>
    <mergeCell ref="C116:D116"/>
    <mergeCell ref="C117:D117"/>
    <mergeCell ref="C119:D119"/>
    <mergeCell ref="C120:D120"/>
    <mergeCell ref="C121:D121"/>
    <mergeCell ref="C145:D145"/>
    <mergeCell ref="C147:D147"/>
    <mergeCell ref="C149:D149"/>
    <mergeCell ref="C150:D150"/>
    <mergeCell ref="C151:D151"/>
    <mergeCell ref="C152:D152"/>
    <mergeCell ref="C135:D135"/>
    <mergeCell ref="C136:D136"/>
    <mergeCell ref="C137:D137"/>
    <mergeCell ref="C138:D138"/>
    <mergeCell ref="C139:D139"/>
    <mergeCell ref="C140:D140"/>
    <mergeCell ref="C141:D141"/>
    <mergeCell ref="C143:D143"/>
    <mergeCell ref="C163:D163"/>
    <mergeCell ref="C165:D165"/>
    <mergeCell ref="C167:D167"/>
    <mergeCell ref="C169:D169"/>
    <mergeCell ref="C173:D173"/>
    <mergeCell ref="C174:D174"/>
    <mergeCell ref="C175:D175"/>
    <mergeCell ref="C177:D177"/>
    <mergeCell ref="C153:D153"/>
    <mergeCell ref="C154:D154"/>
    <mergeCell ref="C156:D156"/>
    <mergeCell ref="C157:D157"/>
    <mergeCell ref="C159:D159"/>
    <mergeCell ref="C161:D161"/>
    <mergeCell ref="C187:D187"/>
    <mergeCell ref="C189:D189"/>
    <mergeCell ref="C190:D190"/>
    <mergeCell ref="C191:D191"/>
    <mergeCell ref="C195:D195"/>
    <mergeCell ref="C196:D196"/>
    <mergeCell ref="C197:D197"/>
    <mergeCell ref="C199:D199"/>
    <mergeCell ref="C178:D178"/>
    <mergeCell ref="C180:D180"/>
    <mergeCell ref="C181:D181"/>
    <mergeCell ref="C183:D183"/>
    <mergeCell ref="C184:D184"/>
    <mergeCell ref="C185:D185"/>
    <mergeCell ref="C207:D207"/>
    <mergeCell ref="C209:D209"/>
    <mergeCell ref="C210:D210"/>
    <mergeCell ref="C211:D211"/>
    <mergeCell ref="C213:D213"/>
    <mergeCell ref="C214:D214"/>
    <mergeCell ref="C200:D200"/>
    <mergeCell ref="C201:D201"/>
    <mergeCell ref="C202:D202"/>
    <mergeCell ref="C203:D203"/>
    <mergeCell ref="C204:D204"/>
    <mergeCell ref="C206:D206"/>
    <mergeCell ref="C224:D224"/>
    <mergeCell ref="C225:D225"/>
    <mergeCell ref="C227:D227"/>
    <mergeCell ref="C228:D228"/>
    <mergeCell ref="C229:D229"/>
    <mergeCell ref="C231:D231"/>
    <mergeCell ref="C215:D215"/>
    <mergeCell ref="C217:D217"/>
    <mergeCell ref="C218:D218"/>
    <mergeCell ref="C219:D219"/>
    <mergeCell ref="C221:D221"/>
    <mergeCell ref="C222:D222"/>
    <mergeCell ref="C240:D240"/>
    <mergeCell ref="C241:D241"/>
    <mergeCell ref="C242:D242"/>
    <mergeCell ref="C259:D259"/>
    <mergeCell ref="C260:D260"/>
    <mergeCell ref="C262:D262"/>
    <mergeCell ref="C263:D263"/>
    <mergeCell ref="C233:D233"/>
    <mergeCell ref="C234:D234"/>
    <mergeCell ref="C235:D235"/>
    <mergeCell ref="C237:D237"/>
    <mergeCell ref="C238:D238"/>
    <mergeCell ref="C239:D239"/>
    <mergeCell ref="C249:D249"/>
    <mergeCell ref="C250:D250"/>
    <mergeCell ref="C252:D252"/>
    <mergeCell ref="C253:D253"/>
    <mergeCell ref="C254:D254"/>
    <mergeCell ref="C255:D255"/>
    <mergeCell ref="C256:D256"/>
    <mergeCell ref="C257:D257"/>
    <mergeCell ref="C258:D258"/>
    <mergeCell ref="C272:D272"/>
    <mergeCell ref="C273:D273"/>
    <mergeCell ref="C274:D274"/>
    <mergeCell ref="C275:D275"/>
    <mergeCell ref="C276:D276"/>
    <mergeCell ref="C277:D277"/>
    <mergeCell ref="C265:D265"/>
    <mergeCell ref="C266:D266"/>
    <mergeCell ref="C268:D268"/>
    <mergeCell ref="C269:D269"/>
    <mergeCell ref="C270:D270"/>
    <mergeCell ref="C271:D271"/>
    <mergeCell ref="C286:D286"/>
    <mergeCell ref="C287:D287"/>
    <mergeCell ref="C289:D289"/>
    <mergeCell ref="C294:D294"/>
    <mergeCell ref="C295:D295"/>
    <mergeCell ref="C296:D296"/>
    <mergeCell ref="C297:D297"/>
    <mergeCell ref="C298:D298"/>
    <mergeCell ref="C279:D279"/>
    <mergeCell ref="C280:D280"/>
    <mergeCell ref="C281:D281"/>
    <mergeCell ref="C282:D282"/>
    <mergeCell ref="C283:D283"/>
    <mergeCell ref="C284:D284"/>
    <mergeCell ref="C307:D307"/>
    <mergeCell ref="C308:D308"/>
    <mergeCell ref="C310:D310"/>
    <mergeCell ref="C311:D311"/>
    <mergeCell ref="C313:D313"/>
    <mergeCell ref="C314:D314"/>
    <mergeCell ref="C299:D299"/>
    <mergeCell ref="C300:D300"/>
    <mergeCell ref="C302:D302"/>
    <mergeCell ref="C303:D303"/>
    <mergeCell ref="C305:D305"/>
    <mergeCell ref="C306:D306"/>
    <mergeCell ref="C323:D323"/>
    <mergeCell ref="C325:D325"/>
    <mergeCell ref="C326:D326"/>
    <mergeCell ref="C328:D328"/>
    <mergeCell ref="C329:D329"/>
    <mergeCell ref="C315:D315"/>
    <mergeCell ref="C316:D316"/>
    <mergeCell ref="C318:D318"/>
    <mergeCell ref="C319:D319"/>
    <mergeCell ref="C321:D321"/>
    <mergeCell ref="C322:D322"/>
    <mergeCell ref="C346:D346"/>
    <mergeCell ref="C347:D347"/>
    <mergeCell ref="C348:D348"/>
    <mergeCell ref="C349:D349"/>
    <mergeCell ref="C350:D350"/>
    <mergeCell ref="C351:D351"/>
    <mergeCell ref="C352:D352"/>
    <mergeCell ref="C354:D354"/>
    <mergeCell ref="C334:D334"/>
    <mergeCell ref="C335:D335"/>
    <mergeCell ref="C337:D337"/>
    <mergeCell ref="C338:D338"/>
    <mergeCell ref="C340:D340"/>
    <mergeCell ref="C341:D341"/>
    <mergeCell ref="C362:D362"/>
    <mergeCell ref="C363:D363"/>
    <mergeCell ref="C364:D364"/>
    <mergeCell ref="C365:D365"/>
    <mergeCell ref="C367:D367"/>
    <mergeCell ref="C369:D369"/>
    <mergeCell ref="C355:D355"/>
    <mergeCell ref="C356:D356"/>
    <mergeCell ref="C358:D358"/>
    <mergeCell ref="C359:D359"/>
    <mergeCell ref="C360:D360"/>
    <mergeCell ref="C361:D361"/>
    <mergeCell ref="C377:D377"/>
    <mergeCell ref="C378:D378"/>
    <mergeCell ref="C380:D380"/>
    <mergeCell ref="C381:D381"/>
    <mergeCell ref="C382:D382"/>
    <mergeCell ref="C383:D383"/>
    <mergeCell ref="C370:D370"/>
    <mergeCell ref="C371:D371"/>
    <mergeCell ref="C373:D373"/>
    <mergeCell ref="C374:D374"/>
    <mergeCell ref="C375:D375"/>
    <mergeCell ref="C376:D376"/>
    <mergeCell ref="C392:D392"/>
    <mergeCell ref="C397:D397"/>
    <mergeCell ref="C399:D399"/>
    <mergeCell ref="C400:D400"/>
    <mergeCell ref="C402:D402"/>
    <mergeCell ref="C404:D404"/>
    <mergeCell ref="C405:D405"/>
    <mergeCell ref="C406:D406"/>
    <mergeCell ref="C384:D384"/>
    <mergeCell ref="C386:D386"/>
    <mergeCell ref="C387:D387"/>
    <mergeCell ref="C388:D388"/>
    <mergeCell ref="C389:D389"/>
    <mergeCell ref="C390:D390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08:D408"/>
    <mergeCell ref="C409:D409"/>
    <mergeCell ref="C411:D411"/>
    <mergeCell ref="C412:D412"/>
    <mergeCell ref="C414:D414"/>
    <mergeCell ref="C415:D415"/>
    <mergeCell ref="C435:D435"/>
    <mergeCell ref="C436:D436"/>
    <mergeCell ref="C437:D437"/>
    <mergeCell ref="C438:D438"/>
    <mergeCell ref="C439:D439"/>
    <mergeCell ref="C441:D441"/>
    <mergeCell ref="C428:D428"/>
    <mergeCell ref="C430:D430"/>
    <mergeCell ref="C431:D431"/>
    <mergeCell ref="C432:D432"/>
    <mergeCell ref="C433:D433"/>
    <mergeCell ref="C434:D434"/>
    <mergeCell ref="C450:D450"/>
    <mergeCell ref="C452:D452"/>
    <mergeCell ref="C453:D453"/>
    <mergeCell ref="C455:D455"/>
    <mergeCell ref="C456:D456"/>
    <mergeCell ref="C457:D457"/>
    <mergeCell ref="C442:D442"/>
    <mergeCell ref="C443:D443"/>
    <mergeCell ref="C444:D444"/>
    <mergeCell ref="C446:D446"/>
    <mergeCell ref="C447:D447"/>
    <mergeCell ref="C449:D449"/>
    <mergeCell ref="C467:D467"/>
    <mergeCell ref="C468:D468"/>
    <mergeCell ref="C469:D469"/>
    <mergeCell ref="C470:D470"/>
    <mergeCell ref="C471:D471"/>
    <mergeCell ref="C472:D472"/>
    <mergeCell ref="C459:D459"/>
    <mergeCell ref="C460:D460"/>
    <mergeCell ref="C462:D462"/>
    <mergeCell ref="C463:D463"/>
    <mergeCell ref="C465:D465"/>
    <mergeCell ref="C466:D466"/>
    <mergeCell ref="C480:D480"/>
    <mergeCell ref="C481:D481"/>
    <mergeCell ref="C482:D482"/>
    <mergeCell ref="C483:D483"/>
    <mergeCell ref="C484:D484"/>
    <mergeCell ref="C485:D485"/>
    <mergeCell ref="C473:D473"/>
    <mergeCell ref="C474:D474"/>
    <mergeCell ref="C476:D476"/>
    <mergeCell ref="C477:D477"/>
    <mergeCell ref="C478:D478"/>
    <mergeCell ref="C479:D479"/>
    <mergeCell ref="C493:D493"/>
    <mergeCell ref="C494:D494"/>
    <mergeCell ref="C495:D495"/>
    <mergeCell ref="C496:D496"/>
    <mergeCell ref="C497:D497"/>
    <mergeCell ref="C499:D499"/>
    <mergeCell ref="C487:D487"/>
    <mergeCell ref="C488:D488"/>
    <mergeCell ref="C489:D489"/>
    <mergeCell ref="C490:D490"/>
    <mergeCell ref="C491:D491"/>
    <mergeCell ref="C492:D492"/>
    <mergeCell ref="C506:D506"/>
    <mergeCell ref="C507:D507"/>
    <mergeCell ref="C508:D508"/>
    <mergeCell ref="C509:D509"/>
    <mergeCell ref="C511:D511"/>
    <mergeCell ref="C512:D512"/>
    <mergeCell ref="C500:D500"/>
    <mergeCell ref="C501:D501"/>
    <mergeCell ref="C502:D502"/>
    <mergeCell ref="C503:D503"/>
    <mergeCell ref="C504:D504"/>
    <mergeCell ref="C505:D505"/>
    <mergeCell ref="C519:D519"/>
    <mergeCell ref="C520:D520"/>
    <mergeCell ref="C521:D521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8:D518"/>
    <mergeCell ref="C532:D532"/>
    <mergeCell ref="C533:D533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0:D530"/>
    <mergeCell ref="C531:D531"/>
    <mergeCell ref="C546:D546"/>
    <mergeCell ref="C547:D547"/>
    <mergeCell ref="C548:D548"/>
    <mergeCell ref="C549:D549"/>
    <mergeCell ref="C551:D551"/>
    <mergeCell ref="C552:D552"/>
    <mergeCell ref="C539:D539"/>
    <mergeCell ref="C540:D540"/>
    <mergeCell ref="C541:D541"/>
    <mergeCell ref="C543:D543"/>
    <mergeCell ref="C544:D544"/>
    <mergeCell ref="C545:D545"/>
    <mergeCell ref="C553:D553"/>
    <mergeCell ref="C555:D555"/>
    <mergeCell ref="C556:D556"/>
    <mergeCell ref="C558:D558"/>
    <mergeCell ref="C559:D559"/>
    <mergeCell ref="C575:D575"/>
    <mergeCell ref="C577:D577"/>
    <mergeCell ref="C578:D578"/>
    <mergeCell ref="C580:D580"/>
    <mergeCell ref="C564:D564"/>
    <mergeCell ref="C565:D565"/>
    <mergeCell ref="C566:D566"/>
    <mergeCell ref="C567:D567"/>
    <mergeCell ref="C569:D569"/>
    <mergeCell ref="C570:D570"/>
    <mergeCell ref="C571:D571"/>
    <mergeCell ref="C572:D572"/>
    <mergeCell ref="C574:D574"/>
    <mergeCell ref="C588:D588"/>
    <mergeCell ref="C589:D589"/>
    <mergeCell ref="C591:D591"/>
    <mergeCell ref="C592:D592"/>
    <mergeCell ref="C594:D594"/>
    <mergeCell ref="C595:D595"/>
    <mergeCell ref="C581:D581"/>
    <mergeCell ref="C582:D582"/>
    <mergeCell ref="C583:D583"/>
    <mergeCell ref="C584:D584"/>
    <mergeCell ref="C585:D585"/>
    <mergeCell ref="C586:D586"/>
    <mergeCell ref="C605:D605"/>
    <mergeCell ref="C606:D606"/>
    <mergeCell ref="C607:D607"/>
    <mergeCell ref="C609:D609"/>
    <mergeCell ref="C610:D610"/>
    <mergeCell ref="C611:D611"/>
    <mergeCell ref="C597:D597"/>
    <mergeCell ref="C598:D598"/>
    <mergeCell ref="C600:D600"/>
    <mergeCell ref="C601:D601"/>
    <mergeCell ref="C603:D603"/>
    <mergeCell ref="C604:D604"/>
    <mergeCell ref="C619:D619"/>
    <mergeCell ref="C620:D620"/>
    <mergeCell ref="C625:D625"/>
    <mergeCell ref="C626:D626"/>
    <mergeCell ref="C627:D627"/>
    <mergeCell ref="C628:D628"/>
    <mergeCell ref="C630:D630"/>
    <mergeCell ref="C631:D631"/>
    <mergeCell ref="C612:D612"/>
    <mergeCell ref="C613:D613"/>
    <mergeCell ref="C614:D614"/>
    <mergeCell ref="C615:D615"/>
    <mergeCell ref="C617:D617"/>
    <mergeCell ref="C618:D618"/>
    <mergeCell ref="C632:D632"/>
    <mergeCell ref="C634:D634"/>
    <mergeCell ref="C635:D635"/>
    <mergeCell ref="C636:D636"/>
    <mergeCell ref="C638:D638"/>
    <mergeCell ref="C653:D653"/>
    <mergeCell ref="C654:D654"/>
    <mergeCell ref="C655:D655"/>
    <mergeCell ref="C656:D656"/>
    <mergeCell ref="C658:D658"/>
    <mergeCell ref="C659:D659"/>
    <mergeCell ref="C660:D660"/>
    <mergeCell ref="C661:D661"/>
    <mergeCell ref="C662:D662"/>
    <mergeCell ref="C663:D663"/>
    <mergeCell ref="C643:D643"/>
    <mergeCell ref="C644:D644"/>
    <mergeCell ref="C645:D645"/>
    <mergeCell ref="C647:D647"/>
    <mergeCell ref="C648:D648"/>
    <mergeCell ref="C649:D649"/>
    <mergeCell ref="C650:D650"/>
    <mergeCell ref="C651:D651"/>
    <mergeCell ref="C652:D652"/>
    <mergeCell ref="C664:D664"/>
    <mergeCell ref="C665:D665"/>
    <mergeCell ref="C666:D666"/>
    <mergeCell ref="C667:D667"/>
    <mergeCell ref="C668:D668"/>
    <mergeCell ref="C682:D682"/>
    <mergeCell ref="C683:D683"/>
    <mergeCell ref="C685:D685"/>
    <mergeCell ref="C686:D686"/>
    <mergeCell ref="C688:D688"/>
    <mergeCell ref="C689:D689"/>
    <mergeCell ref="C691:D691"/>
    <mergeCell ref="C692:D692"/>
    <mergeCell ref="C694:D694"/>
    <mergeCell ref="C695:D695"/>
    <mergeCell ref="C672:D672"/>
    <mergeCell ref="C673:D673"/>
    <mergeCell ref="C675:D675"/>
    <mergeCell ref="C676:D676"/>
    <mergeCell ref="C677:D677"/>
    <mergeCell ref="C678:D678"/>
    <mergeCell ref="C679:D679"/>
    <mergeCell ref="C680:D680"/>
    <mergeCell ref="C681:D68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Huk</cp:lastModifiedBy>
  <dcterms:created xsi:type="dcterms:W3CDTF">2020-01-24T09:06:36Z</dcterms:created>
  <dcterms:modified xsi:type="dcterms:W3CDTF">2020-01-24T09:24:27Z</dcterms:modified>
  <cp:category/>
  <cp:version/>
  <cp:contentType/>
  <cp:contentStatus/>
</cp:coreProperties>
</file>