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35" windowWidth="19320" windowHeight="84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Položky!$A$1:$G$438</definedName>
    <definedName name="_xlnm.Print_Area" localSheetId="1">Rekapitulace!$A$1:$I$40</definedName>
    <definedName name="PocetMJ">'Krycí list'!$G$6</definedName>
    <definedName name="Poznamka">'Krycí list'!$B$37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437" i="3"/>
  <c r="BD437"/>
  <c r="BC437"/>
  <c r="BB437"/>
  <c r="G437"/>
  <c r="BA437" s="1"/>
  <c r="BE436"/>
  <c r="BD436"/>
  <c r="BC436"/>
  <c r="BB436"/>
  <c r="G436"/>
  <c r="BA436" s="1"/>
  <c r="BE435"/>
  <c r="BD435"/>
  <c r="BC435"/>
  <c r="BB435"/>
  <c r="G435"/>
  <c r="BA435" s="1"/>
  <c r="BE434"/>
  <c r="BD434"/>
  <c r="BC434"/>
  <c r="BB434"/>
  <c r="G434"/>
  <c r="BA434" s="1"/>
  <c r="BE433"/>
  <c r="BD433"/>
  <c r="BD438" s="1"/>
  <c r="H25" i="2" s="1"/>
  <c r="BC433" i="3"/>
  <c r="BB433"/>
  <c r="G433"/>
  <c r="BA433" s="1"/>
  <c r="BE432"/>
  <c r="BE438" s="1"/>
  <c r="I25" i="2" s="1"/>
  <c r="BD432" i="3"/>
  <c r="BC432"/>
  <c r="BB432"/>
  <c r="BA432"/>
  <c r="G432"/>
  <c r="B25" i="2"/>
  <c r="A25"/>
  <c r="BC438" i="3"/>
  <c r="G25" i="2" s="1"/>
  <c r="C438" i="3"/>
  <c r="BE426"/>
  <c r="BC426"/>
  <c r="BB426"/>
  <c r="BA426"/>
  <c r="G426"/>
  <c r="BD426" s="1"/>
  <c r="BE422"/>
  <c r="BC422"/>
  <c r="BB422"/>
  <c r="BA422"/>
  <c r="G422"/>
  <c r="BD422" s="1"/>
  <c r="BE418"/>
  <c r="BC418"/>
  <c r="BB418"/>
  <c r="BA418"/>
  <c r="G418"/>
  <c r="BD418" s="1"/>
  <c r="BE414"/>
  <c r="BC414"/>
  <c r="BB414"/>
  <c r="BA414"/>
  <c r="G414"/>
  <c r="BD414" s="1"/>
  <c r="BE408"/>
  <c r="BC408"/>
  <c r="BB408"/>
  <c r="BA408"/>
  <c r="G408"/>
  <c r="BD408" s="1"/>
  <c r="BE402"/>
  <c r="BE430" s="1"/>
  <c r="I24" i="2" s="1"/>
  <c r="BC402" i="3"/>
  <c r="BB402"/>
  <c r="BA402"/>
  <c r="G402"/>
  <c r="BD402" s="1"/>
  <c r="BD430" s="1"/>
  <c r="H24" i="2" s="1"/>
  <c r="B24"/>
  <c r="A24"/>
  <c r="BA430" i="3"/>
  <c r="E24" i="2" s="1"/>
  <c r="C430" i="3"/>
  <c r="BE399"/>
  <c r="BD399"/>
  <c r="BC399"/>
  <c r="BA399"/>
  <c r="G399"/>
  <c r="BB399" s="1"/>
  <c r="BE397"/>
  <c r="BD397"/>
  <c r="BC397"/>
  <c r="BA397"/>
  <c r="G397"/>
  <c r="BB397" s="1"/>
  <c r="BE394"/>
  <c r="BD394"/>
  <c r="BC394"/>
  <c r="BA394"/>
  <c r="G394"/>
  <c r="BB394" s="1"/>
  <c r="BE390"/>
  <c r="BD390"/>
  <c r="BC390"/>
  <c r="BC400" s="1"/>
  <c r="G23" i="2" s="1"/>
  <c r="BA390" i="3"/>
  <c r="G390"/>
  <c r="B23" i="2"/>
  <c r="A23"/>
  <c r="BE400" i="3"/>
  <c r="I23" i="2" s="1"/>
  <c r="BA400" i="3"/>
  <c r="E23" i="2" s="1"/>
  <c r="C400" i="3"/>
  <c r="BE387"/>
  <c r="BD387"/>
  <c r="BC387"/>
  <c r="BA387"/>
  <c r="G387"/>
  <c r="BB387" s="1"/>
  <c r="BE381"/>
  <c r="BD381"/>
  <c r="BC381"/>
  <c r="BA381"/>
  <c r="G381"/>
  <c r="BB381" s="1"/>
  <c r="BE377"/>
  <c r="BD377"/>
  <c r="BD388" s="1"/>
  <c r="H22" i="2" s="1"/>
  <c r="BC377" i="3"/>
  <c r="BA377"/>
  <c r="G377"/>
  <c r="G388" s="1"/>
  <c r="B22" i="2"/>
  <c r="A22"/>
  <c r="BE388" i="3"/>
  <c r="I22" i="2" s="1"/>
  <c r="BC388" i="3"/>
  <c r="G22" i="2" s="1"/>
  <c r="BA388" i="3"/>
  <c r="E22" i="2" s="1"/>
  <c r="C388" i="3"/>
  <c r="BE374"/>
  <c r="BD374"/>
  <c r="BC374"/>
  <c r="BA374"/>
  <c r="G374"/>
  <c r="BB374" s="1"/>
  <c r="BE371"/>
  <c r="BD371"/>
  <c r="BC371"/>
  <c r="BA371"/>
  <c r="G371"/>
  <c r="BB371" s="1"/>
  <c r="BE368"/>
  <c r="BD368"/>
  <c r="BC368"/>
  <c r="BA368"/>
  <c r="G368"/>
  <c r="BB368" s="1"/>
  <c r="BE357"/>
  <c r="BD357"/>
  <c r="BC357"/>
  <c r="BA357"/>
  <c r="G357"/>
  <c r="BB357" s="1"/>
  <c r="BE346"/>
  <c r="BD346"/>
  <c r="BC346"/>
  <c r="BA346"/>
  <c r="G346"/>
  <c r="BB346" s="1"/>
  <c r="BE334"/>
  <c r="BD334"/>
  <c r="BC334"/>
  <c r="BA334"/>
  <c r="G334"/>
  <c r="BB334" s="1"/>
  <c r="BE331"/>
  <c r="BD331"/>
  <c r="BC331"/>
  <c r="BA331"/>
  <c r="G331"/>
  <c r="BB331" s="1"/>
  <c r="BE328"/>
  <c r="BD328"/>
  <c r="BC328"/>
  <c r="BA328"/>
  <c r="G328"/>
  <c r="BB328" s="1"/>
  <c r="BE325"/>
  <c r="BD325"/>
  <c r="BC325"/>
  <c r="BA325"/>
  <c r="G325"/>
  <c r="BB325" s="1"/>
  <c r="BE322"/>
  <c r="BD322"/>
  <c r="BC322"/>
  <c r="BA322"/>
  <c r="G322"/>
  <c r="BB322" s="1"/>
  <c r="BE319"/>
  <c r="BD319"/>
  <c r="BC319"/>
  <c r="BA319"/>
  <c r="G319"/>
  <c r="BB319" s="1"/>
  <c r="BE313"/>
  <c r="BD313"/>
  <c r="BC313"/>
  <c r="BA313"/>
  <c r="G313"/>
  <c r="BB313" s="1"/>
  <c r="BE307"/>
  <c r="BD307"/>
  <c r="BD375" s="1"/>
  <c r="H21" i="2" s="1"/>
  <c r="BC307" i="3"/>
  <c r="BA307"/>
  <c r="G307"/>
  <c r="G375" s="1"/>
  <c r="B21" i="2"/>
  <c r="A21"/>
  <c r="BE375" i="3"/>
  <c r="I21" i="2" s="1"/>
  <c r="BC375" i="3"/>
  <c r="G21" i="2" s="1"/>
  <c r="BA375" i="3"/>
  <c r="E21" i="2" s="1"/>
  <c r="C375" i="3"/>
  <c r="BE304"/>
  <c r="BD304"/>
  <c r="BC304"/>
  <c r="BA304"/>
  <c r="G304"/>
  <c r="BB304" s="1"/>
  <c r="BE301"/>
  <c r="BD301"/>
  <c r="BC301"/>
  <c r="BA301"/>
  <c r="G301"/>
  <c r="BB301" s="1"/>
  <c r="BE298"/>
  <c r="BD298"/>
  <c r="BC298"/>
  <c r="BA298"/>
  <c r="G298"/>
  <c r="BB298" s="1"/>
  <c r="BE294"/>
  <c r="BD294"/>
  <c r="BC294"/>
  <c r="BA294"/>
  <c r="G294"/>
  <c r="BB294" s="1"/>
  <c r="BE290"/>
  <c r="BD290"/>
  <c r="BC290"/>
  <c r="BA290"/>
  <c r="G290"/>
  <c r="BB290" s="1"/>
  <c r="BE286"/>
  <c r="BD286"/>
  <c r="BD305" s="1"/>
  <c r="H20" i="2" s="1"/>
  <c r="BC286" i="3"/>
  <c r="BA286"/>
  <c r="G286"/>
  <c r="BB286" s="1"/>
  <c r="B20" i="2"/>
  <c r="A20"/>
  <c r="BE305" i="3"/>
  <c r="I20" i="2" s="1"/>
  <c r="BC305" i="3"/>
  <c r="G20" i="2" s="1"/>
  <c r="BA305" i="3"/>
  <c r="E20" i="2" s="1"/>
  <c r="C305" i="3"/>
  <c r="BE283"/>
  <c r="BD283"/>
  <c r="BC283"/>
  <c r="BA283"/>
  <c r="G283"/>
  <c r="BB283" s="1"/>
  <c r="BE281"/>
  <c r="BD281"/>
  <c r="BC281"/>
  <c r="BA281"/>
  <c r="G281"/>
  <c r="BB281" s="1"/>
  <c r="BE274"/>
  <c r="BD274"/>
  <c r="BC274"/>
  <c r="BA274"/>
  <c r="G274"/>
  <c r="BB274" s="1"/>
  <c r="BE272"/>
  <c r="BD272"/>
  <c r="BC272"/>
  <c r="BA272"/>
  <c r="G272"/>
  <c r="BB272" s="1"/>
  <c r="BE265"/>
  <c r="BD265"/>
  <c r="BD284" s="1"/>
  <c r="H19" i="2" s="1"/>
  <c r="BC265" i="3"/>
  <c r="BA265"/>
  <c r="G265"/>
  <c r="BB265" s="1"/>
  <c r="B19" i="2"/>
  <c r="A19"/>
  <c r="BE284" i="3"/>
  <c r="I19" i="2" s="1"/>
  <c r="BC284" i="3"/>
  <c r="G19" i="2" s="1"/>
  <c r="BA284" i="3"/>
  <c r="E19" i="2" s="1"/>
  <c r="C284" i="3"/>
  <c r="BE262"/>
  <c r="BD262"/>
  <c r="BC262"/>
  <c r="BA262"/>
  <c r="G262"/>
  <c r="BB262" s="1"/>
  <c r="BE259"/>
  <c r="BD259"/>
  <c r="BC259"/>
  <c r="BA259"/>
  <c r="G259"/>
  <c r="BB259" s="1"/>
  <c r="BE256"/>
  <c r="BD256"/>
  <c r="BC256"/>
  <c r="BA256"/>
  <c r="G256"/>
  <c r="BB256" s="1"/>
  <c r="BE253"/>
  <c r="BD253"/>
  <c r="BD263" s="1"/>
  <c r="H18" i="2" s="1"/>
  <c r="BC253" i="3"/>
  <c r="BA253"/>
  <c r="G253"/>
  <c r="G263" s="1"/>
  <c r="B18" i="2"/>
  <c r="A18"/>
  <c r="BE263" i="3"/>
  <c r="I18" i="2" s="1"/>
  <c r="BC263" i="3"/>
  <c r="G18" i="2" s="1"/>
  <c r="BA263" i="3"/>
  <c r="E18" i="2" s="1"/>
  <c r="C263" i="3"/>
  <c r="BE250"/>
  <c r="BD250"/>
  <c r="BC250"/>
  <c r="BA250"/>
  <c r="G250"/>
  <c r="BB250" s="1"/>
  <c r="BE247"/>
  <c r="BD247"/>
  <c r="BC247"/>
  <c r="BA247"/>
  <c r="G247"/>
  <c r="BB247" s="1"/>
  <c r="BE244"/>
  <c r="BD244"/>
  <c r="BC244"/>
  <c r="BA244"/>
  <c r="G244"/>
  <c r="BB244" s="1"/>
  <c r="BE241"/>
  <c r="BD241"/>
  <c r="BC241"/>
  <c r="BA241"/>
  <c r="G241"/>
  <c r="BB241" s="1"/>
  <c r="BE236"/>
  <c r="BD236"/>
  <c r="BC236"/>
  <c r="BA236"/>
  <c r="G236"/>
  <c r="BB236" s="1"/>
  <c r="BE233"/>
  <c r="BD233"/>
  <c r="BC233"/>
  <c r="BA233"/>
  <c r="G233"/>
  <c r="BB233" s="1"/>
  <c r="BE230"/>
  <c r="BD230"/>
  <c r="BC230"/>
  <c r="BA230"/>
  <c r="G230"/>
  <c r="BB230" s="1"/>
  <c r="BE222"/>
  <c r="BD222"/>
  <c r="BD251" s="1"/>
  <c r="H17" i="2" s="1"/>
  <c r="BC222" i="3"/>
  <c r="BA222"/>
  <c r="G222"/>
  <c r="BB222" s="1"/>
  <c r="B17" i="2"/>
  <c r="A17"/>
  <c r="BE251" i="3"/>
  <c r="I17" i="2" s="1"/>
  <c r="BC251" i="3"/>
  <c r="G17" i="2" s="1"/>
  <c r="BA251" i="3"/>
  <c r="E17" i="2" s="1"/>
  <c r="C251" i="3"/>
  <c r="BE219"/>
  <c r="BD219"/>
  <c r="BC219"/>
  <c r="BA219"/>
  <c r="G219"/>
  <c r="BB219" s="1"/>
  <c r="BE217"/>
  <c r="BD217"/>
  <c r="BC217"/>
  <c r="BA217"/>
  <c r="G217"/>
  <c r="BB217" s="1"/>
  <c r="BE211"/>
  <c r="BD211"/>
  <c r="BC211"/>
  <c r="BA211"/>
  <c r="G211"/>
  <c r="BB211" s="1"/>
  <c r="BE208"/>
  <c r="BD208"/>
  <c r="BC208"/>
  <c r="BA208"/>
  <c r="G208"/>
  <c r="BB208" s="1"/>
  <c r="BE205"/>
  <c r="BD205"/>
  <c r="BC205"/>
  <c r="BA205"/>
  <c r="G205"/>
  <c r="BB205" s="1"/>
  <c r="BE198"/>
  <c r="BD198"/>
  <c r="BC198"/>
  <c r="BA198"/>
  <c r="G198"/>
  <c r="BB198" s="1"/>
  <c r="BE194"/>
  <c r="BD194"/>
  <c r="BD220" s="1"/>
  <c r="H16" i="2" s="1"/>
  <c r="BC194" i="3"/>
  <c r="BA194"/>
  <c r="G194"/>
  <c r="BB194" s="1"/>
  <c r="B16" i="2"/>
  <c r="A16"/>
  <c r="BE220" i="3"/>
  <c r="I16" i="2" s="1"/>
  <c r="BC220" i="3"/>
  <c r="G16" i="2" s="1"/>
  <c r="BA220" i="3"/>
  <c r="E16" i="2" s="1"/>
  <c r="C220" i="3"/>
  <c r="BE191"/>
  <c r="BD191"/>
  <c r="BD192" s="1"/>
  <c r="H15" i="2" s="1"/>
  <c r="BC191" i="3"/>
  <c r="BB191"/>
  <c r="BB192" s="1"/>
  <c r="F15" i="2" s="1"/>
  <c r="G191" i="3"/>
  <c r="G192" s="1"/>
  <c r="B15" i="2"/>
  <c r="A15"/>
  <c r="BE192" i="3"/>
  <c r="I15" i="2" s="1"/>
  <c r="BC192" i="3"/>
  <c r="G15" i="2" s="1"/>
  <c r="C192" i="3"/>
  <c r="BE184"/>
  <c r="BD184"/>
  <c r="BC184"/>
  <c r="BB184"/>
  <c r="G184"/>
  <c r="BA184" s="1"/>
  <c r="BE178"/>
  <c r="BD178"/>
  <c r="BC178"/>
  <c r="BB178"/>
  <c r="G178"/>
  <c r="BA178" s="1"/>
  <c r="BE175"/>
  <c r="BD175"/>
  <c r="BC175"/>
  <c r="BB175"/>
  <c r="G175"/>
  <c r="BA175" s="1"/>
  <c r="BE172"/>
  <c r="BD172"/>
  <c r="BC172"/>
  <c r="BB172"/>
  <c r="G172"/>
  <c r="BA172" s="1"/>
  <c r="BE170"/>
  <c r="BD170"/>
  <c r="BC170"/>
  <c r="BB170"/>
  <c r="G170"/>
  <c r="BA170" s="1"/>
  <c r="BE164"/>
  <c r="BD164"/>
  <c r="BC164"/>
  <c r="BB164"/>
  <c r="G164"/>
  <c r="BA164" s="1"/>
  <c r="BE156"/>
  <c r="BD156"/>
  <c r="BC156"/>
  <c r="BB156"/>
  <c r="G156"/>
  <c r="BA156" s="1"/>
  <c r="BE150"/>
  <c r="BD150"/>
  <c r="BC150"/>
  <c r="BB150"/>
  <c r="G150"/>
  <c r="BA150" s="1"/>
  <c r="BE144"/>
  <c r="BD144"/>
  <c r="BC144"/>
  <c r="BB144"/>
  <c r="G144"/>
  <c r="BA144" s="1"/>
  <c r="BE135"/>
  <c r="BD135"/>
  <c r="BC135"/>
  <c r="BB135"/>
  <c r="G135"/>
  <c r="BA135" s="1"/>
  <c r="BE132"/>
  <c r="BD132"/>
  <c r="BD189" s="1"/>
  <c r="H14" i="2" s="1"/>
  <c r="BC132" i="3"/>
  <c r="BB132"/>
  <c r="BB189" s="1"/>
  <c r="F14" i="2" s="1"/>
  <c r="G132" i="3"/>
  <c r="G189" s="1"/>
  <c r="B14" i="2"/>
  <c r="A14"/>
  <c r="BE189" i="3"/>
  <c r="I14" i="2" s="1"/>
  <c r="BC189" i="3"/>
  <c r="G14" i="2" s="1"/>
  <c r="C189" i="3"/>
  <c r="BE127"/>
  <c r="BD127"/>
  <c r="BC127"/>
  <c r="BB127"/>
  <c r="G127"/>
  <c r="BA127" s="1"/>
  <c r="BE124"/>
  <c r="BD124"/>
  <c r="BC124"/>
  <c r="BB124"/>
  <c r="G124"/>
  <c r="BA124" s="1"/>
  <c r="BE119"/>
  <c r="BD119"/>
  <c r="BC119"/>
  <c r="BB119"/>
  <c r="G119"/>
  <c r="BA119" s="1"/>
  <c r="BE116"/>
  <c r="BD116"/>
  <c r="BC116"/>
  <c r="BB116"/>
  <c r="G116"/>
  <c r="BA116" s="1"/>
  <c r="BE113"/>
  <c r="BD113"/>
  <c r="BD130" s="1"/>
  <c r="H13" i="2" s="1"/>
  <c r="BC113" i="3"/>
  <c r="BB113"/>
  <c r="BB130" s="1"/>
  <c r="F13" i="2" s="1"/>
  <c r="G113" i="3"/>
  <c r="B13" i="2"/>
  <c r="A13"/>
  <c r="BE130" i="3"/>
  <c r="I13" i="2" s="1"/>
  <c r="BC130" i="3"/>
  <c r="G13" i="2" s="1"/>
  <c r="C130" i="3"/>
  <c r="BE107"/>
  <c r="BD107"/>
  <c r="BC107"/>
  <c r="BB107"/>
  <c r="G107"/>
  <c r="BA107" s="1"/>
  <c r="BE101"/>
  <c r="BD101"/>
  <c r="BC101"/>
  <c r="BB101"/>
  <c r="G101"/>
  <c r="BA101" s="1"/>
  <c r="BA111" s="1"/>
  <c r="E12" i="2" s="1"/>
  <c r="B12"/>
  <c r="A12"/>
  <c r="BE111" i="3"/>
  <c r="I12" i="2" s="1"/>
  <c r="BC111" i="3"/>
  <c r="G12" i="2" s="1"/>
  <c r="C111" i="3"/>
  <c r="BE97"/>
  <c r="BD97"/>
  <c r="BC97"/>
  <c r="BB97"/>
  <c r="G97"/>
  <c r="BA97" s="1"/>
  <c r="BE92"/>
  <c r="BD92"/>
  <c r="BD99" s="1"/>
  <c r="H11" i="2" s="1"/>
  <c r="BC92" i="3"/>
  <c r="BB92"/>
  <c r="BB99" s="1"/>
  <c r="F11" i="2" s="1"/>
  <c r="G92" i="3"/>
  <c r="B11" i="2"/>
  <c r="A11"/>
  <c r="BE99" i="3"/>
  <c r="I11" i="2" s="1"/>
  <c r="BC99" i="3"/>
  <c r="G11" i="2" s="1"/>
  <c r="C99" i="3"/>
  <c r="BE86"/>
  <c r="BD86"/>
  <c r="BC86"/>
  <c r="BB86"/>
  <c r="G86"/>
  <c r="BA86" s="1"/>
  <c r="BE82"/>
  <c r="BD82"/>
  <c r="BC82"/>
  <c r="BB82"/>
  <c r="G82"/>
  <c r="BA82" s="1"/>
  <c r="BE77"/>
  <c r="BD77"/>
  <c r="BC77"/>
  <c r="BB77"/>
  <c r="G77"/>
  <c r="BA77" s="1"/>
  <c r="BE74"/>
  <c r="BD74"/>
  <c r="BC74"/>
  <c r="BB74"/>
  <c r="G74"/>
  <c r="BA74" s="1"/>
  <c r="BE69"/>
  <c r="BD69"/>
  <c r="BD90" s="1"/>
  <c r="H10" i="2" s="1"/>
  <c r="BC69" i="3"/>
  <c r="BB69"/>
  <c r="BB90" s="1"/>
  <c r="F10" i="2" s="1"/>
  <c r="G69" i="3"/>
  <c r="B10" i="2"/>
  <c r="A10"/>
  <c r="BE90" i="3"/>
  <c r="I10" i="2" s="1"/>
  <c r="BC90" i="3"/>
  <c r="G10" i="2" s="1"/>
  <c r="C90" i="3"/>
  <c r="BE60"/>
  <c r="BD60"/>
  <c r="BC60"/>
  <c r="BB60"/>
  <c r="G60"/>
  <c r="BA60" s="1"/>
  <c r="BE55"/>
  <c r="BD55"/>
  <c r="BC55"/>
  <c r="BB55"/>
  <c r="G55"/>
  <c r="BA55" s="1"/>
  <c r="BE50"/>
  <c r="BD50"/>
  <c r="BC50"/>
  <c r="BB50"/>
  <c r="G50"/>
  <c r="BA50" s="1"/>
  <c r="BE44"/>
  <c r="BD44"/>
  <c r="BC44"/>
  <c r="BB44"/>
  <c r="G44"/>
  <c r="BA44" s="1"/>
  <c r="BE41"/>
  <c r="BD41"/>
  <c r="BC41"/>
  <c r="BB41"/>
  <c r="G41"/>
  <c r="BA41" s="1"/>
  <c r="BE39"/>
  <c r="BD39"/>
  <c r="BC39"/>
  <c r="BB39"/>
  <c r="G39"/>
  <c r="BA39" s="1"/>
  <c r="BE37"/>
  <c r="BD37"/>
  <c r="BC37"/>
  <c r="BB37"/>
  <c r="G37"/>
  <c r="BA37" s="1"/>
  <c r="BE35"/>
  <c r="BD35"/>
  <c r="BC35"/>
  <c r="BB35"/>
  <c r="G35"/>
  <c r="BA35" s="1"/>
  <c r="BE33"/>
  <c r="BD33"/>
  <c r="BC33"/>
  <c r="BB33"/>
  <c r="G33"/>
  <c r="BA33" s="1"/>
  <c r="BE31"/>
  <c r="BD31"/>
  <c r="BC31"/>
  <c r="BB31"/>
  <c r="G31"/>
  <c r="BA31" s="1"/>
  <c r="B9" i="2"/>
  <c r="A9"/>
  <c r="BE67" i="3"/>
  <c r="I9" i="2" s="1"/>
  <c r="BC67" i="3"/>
  <c r="G9" i="2" s="1"/>
  <c r="C67" i="3"/>
  <c r="BE24"/>
  <c r="BD24"/>
  <c r="BC24"/>
  <c r="BB24"/>
  <c r="G24"/>
  <c r="BA24" s="1"/>
  <c r="BE22"/>
  <c r="BD22"/>
  <c r="BD29" s="1"/>
  <c r="H8" i="2" s="1"/>
  <c r="BC22" i="3"/>
  <c r="BB22"/>
  <c r="BB29" s="1"/>
  <c r="F8" i="2" s="1"/>
  <c r="G22" i="3"/>
  <c r="G29" s="1"/>
  <c r="B8" i="2"/>
  <c r="A8"/>
  <c r="BE29" i="3"/>
  <c r="I8" i="2" s="1"/>
  <c r="BC29" i="3"/>
  <c r="G8" i="2" s="1"/>
  <c r="C29" i="3"/>
  <c r="BE18"/>
  <c r="BD18"/>
  <c r="BC18"/>
  <c r="BB18"/>
  <c r="G18"/>
  <c r="BA18" s="1"/>
  <c r="BE16"/>
  <c r="BD16"/>
  <c r="BC16"/>
  <c r="BB16"/>
  <c r="G16"/>
  <c r="BA16" s="1"/>
  <c r="BE12"/>
  <c r="BD12"/>
  <c r="BC12"/>
  <c r="BB12"/>
  <c r="G12"/>
  <c r="BA12" s="1"/>
  <c r="BE8"/>
  <c r="BD8"/>
  <c r="BD20" s="1"/>
  <c r="H7" i="2" s="1"/>
  <c r="BC8" i="3"/>
  <c r="BC20" s="1"/>
  <c r="G7" i="2" s="1"/>
  <c r="BB8" i="3"/>
  <c r="BB20" s="1"/>
  <c r="F7" i="2" s="1"/>
  <c r="G8" i="3"/>
  <c r="BA8" s="1"/>
  <c r="B7" i="2"/>
  <c r="A7"/>
  <c r="BE20" i="3"/>
  <c r="I7" i="2" s="1"/>
  <c r="C20" i="3"/>
  <c r="E4"/>
  <c r="C4"/>
  <c r="F3"/>
  <c r="C3"/>
  <c r="C2" i="2"/>
  <c r="C1"/>
  <c r="C33" i="1"/>
  <c r="F33" s="1"/>
  <c r="C31"/>
  <c r="G7"/>
  <c r="D2"/>
  <c r="C2"/>
  <c r="BB67" i="3" l="1"/>
  <c r="F9" i="2" s="1"/>
  <c r="BD67" i="3"/>
  <c r="H9" i="2" s="1"/>
  <c r="G90" i="3"/>
  <c r="G99"/>
  <c r="BB111"/>
  <c r="F12" i="2" s="1"/>
  <c r="BD111" i="3"/>
  <c r="H12" i="2" s="1"/>
  <c r="G130" i="3"/>
  <c r="G400"/>
  <c r="BB390"/>
  <c r="BB400" s="1"/>
  <c r="F23" i="2" s="1"/>
  <c r="BD400" i="3"/>
  <c r="H23" i="2" s="1"/>
  <c r="BC430" i="3"/>
  <c r="G24" i="2" s="1"/>
  <c r="BB430" i="3"/>
  <c r="F24" i="2" s="1"/>
  <c r="BB253" i="3"/>
  <c r="BB263" s="1"/>
  <c r="F18" i="2" s="1"/>
  <c r="BB284" i="3"/>
  <c r="F19" i="2" s="1"/>
  <c r="BB307" i="3"/>
  <c r="BB377"/>
  <c r="BB388" s="1"/>
  <c r="F22" i="2" s="1"/>
  <c r="BB438" i="3"/>
  <c r="F25" i="2" s="1"/>
  <c r="BA20" i="3"/>
  <c r="E7" i="2" s="1"/>
  <c r="BA67" i="3"/>
  <c r="E9" i="2" s="1"/>
  <c r="H26"/>
  <c r="C17" i="1" s="1"/>
  <c r="BB305" i="3"/>
  <c r="F20" i="2" s="1"/>
  <c r="I26"/>
  <c r="C21" i="1" s="1"/>
  <c r="BA438" i="3"/>
  <c r="E25" i="2" s="1"/>
  <c r="G26"/>
  <c r="C18" i="1" s="1"/>
  <c r="BB220" i="3"/>
  <c r="F16" i="2" s="1"/>
  <c r="BB251" i="3"/>
  <c r="F17" i="2" s="1"/>
  <c r="BB375" i="3"/>
  <c r="F21" i="2" s="1"/>
  <c r="G20" i="3"/>
  <c r="BA22"/>
  <c r="BA29" s="1"/>
  <c r="E8" i="2" s="1"/>
  <c r="G67" i="3"/>
  <c r="BA69"/>
  <c r="BA90" s="1"/>
  <c r="E10" i="2" s="1"/>
  <c r="BA92" i="3"/>
  <c r="BA99" s="1"/>
  <c r="E11" i="2" s="1"/>
  <c r="G111" i="3"/>
  <c r="BA113"/>
  <c r="BA130" s="1"/>
  <c r="E13" i="2" s="1"/>
  <c r="BA132" i="3"/>
  <c r="BA189" s="1"/>
  <c r="E14" i="2" s="1"/>
  <c r="BA191" i="3"/>
  <c r="BA192" s="1"/>
  <c r="E15" i="2" s="1"/>
  <c r="G438" i="3"/>
  <c r="G220"/>
  <c r="G251"/>
  <c r="G284"/>
  <c r="G305"/>
  <c r="G430"/>
  <c r="F26" i="2" l="1"/>
  <c r="C16" i="1" s="1"/>
  <c r="E26" i="2"/>
  <c r="G38" l="1"/>
  <c r="I38" s="1"/>
  <c r="G37"/>
  <c r="I37" s="1"/>
  <c r="G21" i="1" s="1"/>
  <c r="G36" i="2"/>
  <c r="I36" s="1"/>
  <c r="G20" i="1" s="1"/>
  <c r="G35" i="2"/>
  <c r="I35" s="1"/>
  <c r="G19" i="1" s="1"/>
  <c r="G34" i="2"/>
  <c r="I34" s="1"/>
  <c r="G18" i="1" s="1"/>
  <c r="G33" i="2"/>
  <c r="I33" s="1"/>
  <c r="G17" i="1" s="1"/>
  <c r="G32" i="2"/>
  <c r="I32" s="1"/>
  <c r="G16" i="1" s="1"/>
  <c r="G31" i="2"/>
  <c r="I31" s="1"/>
  <c r="C15" i="1"/>
  <c r="C19" s="1"/>
  <c r="C22" s="1"/>
  <c r="G15" l="1"/>
  <c r="H39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<sst xmlns="http://schemas.openxmlformats.org/spreadsheetml/2006/main" count="1065" uniqueCount="502">
  <si>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</si>
  <si>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</si>
  <si>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</si>
  <si>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</si>
  <si>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</si>
  <si>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</si>
  <si>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</si>
  <si>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</si>
  <si>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</si>
  <si>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</si>
  <si>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</si>
  <si>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</si>
  <si>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</si>
  <si>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</si>
  <si>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</si>
  <si>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</si>
  <si>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</si>
  <si>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</si>
  <si>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</si>
  <si>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</si>
  <si>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</si>
  <si>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</si>
  <si>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</si>
  <si>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</si>
  <si>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</si>
  <si>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</si>
  <si>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</si>
  <si>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</si>
  <si>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</si>
  <si>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</si>
  <si>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</si>
  <si>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</si>
  <si>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</si>
  <si>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</si>
  <si>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</si>
  <si>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</si>
  <si>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</si>
  <si>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</si>
  <si>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</si>
  <si>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</si>
  <si>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</si>
  <si>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</si>
  <si>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</si>
  <si>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</si>
  <si>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</si>
  <si>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</si>
  <si>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</si>
  <si>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</si>
  <si>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</si>
  <si>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</si>
  <si>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</si>
  <si>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</si>
  <si>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</si>
  <si>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</si>
  <si>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</si>
  <si>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</si>
  <si>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</si>
  <si>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</si>
  <si>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</si>
  <si>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</si>
  <si>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</si>
  <si>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</si>
  <si>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</si>
  <si>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</si>
  <si>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</si>
  <si>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</si>
  <si>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</si>
  <si>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</si>
  <si>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</si>
  <si>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</si>
  <si>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</si>
  <si>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</si>
  <si>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</si>
  <si>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</si>
  <si>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</si>
  <si>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</si>
  <si>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</si>
  <si>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</si>
  <si>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</si>
  <si>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/>
  </si>
  <si>
    <t>SO.04-spojovací chodba</t>
  </si>
  <si>
    <t>113106121R00</t>
  </si>
  <si>
    <t xml:space="preserve">Rozebrání dlažeb z betonových dlaždic na sucho </t>
  </si>
  <si>
    <t>m2</t>
  </si>
  <si>
    <t>v.č.101-spojovací chodba půdorys a řez A-A+řez B-B:</t>
  </si>
  <si>
    <t>legenda stavebních úprav:</t>
  </si>
  <si>
    <t>SÚ/03-odstranění stáv.okap.chodníku z dlažby s podsypem š.500mm:(22-1,8)*0,5*2</t>
  </si>
  <si>
    <t>113107111R00</t>
  </si>
  <si>
    <t xml:space="preserve">Odstranění podkladu pl. 200 m2,kam.těžené tl.10 cm </t>
  </si>
  <si>
    <t>199000002R00</t>
  </si>
  <si>
    <t xml:space="preserve">Poplatek za skládku horniny 1- 4 </t>
  </si>
  <si>
    <t>m3</t>
  </si>
  <si>
    <t>2,424</t>
  </si>
  <si>
    <t>139600012RBD</t>
  </si>
  <si>
    <t>Ruční výkop v hornině 3 hloubka do 1 m, odvoz do 15 km</t>
  </si>
  <si>
    <t>odkop pro obrubník:40,4*0,2*0,3</t>
  </si>
  <si>
    <t>61</t>
  </si>
  <si>
    <t>Upravy povrchů vnitřní</t>
  </si>
  <si>
    <t>610991111R00</t>
  </si>
  <si>
    <t xml:space="preserve">Zakrývání výplní vnitřních otvorů </t>
  </si>
  <si>
    <t>okna,stěny :2,16+30,24+3,24</t>
  </si>
  <si>
    <t>612425931RT2</t>
  </si>
  <si>
    <t>Omítka vápenná vnitřního ostění - štuková s použitím suché maltové směsi</t>
  </si>
  <si>
    <t>oprava ostění u demontovaných výplní otvorů:</t>
  </si>
  <si>
    <t>v.č.103-spojovací chodba plastové výrobky:</t>
  </si>
  <si>
    <t>101:0,3*(2,4+1,8*2)*7</t>
  </si>
  <si>
    <t>102,103:0,3*(2,4+2,7*2)</t>
  </si>
  <si>
    <t>62</t>
  </si>
  <si>
    <t>Úpravy povrchů vnější</t>
  </si>
  <si>
    <t>620991121R00</t>
  </si>
  <si>
    <t xml:space="preserve">Zakrývání výplní vnějších otvorů z lešení </t>
  </si>
  <si>
    <t>622311135RT3</t>
  </si>
  <si>
    <t>Zateplovací systém , fasáda, EPS F tl.150 mm s omítkou silikonovou, lepidlo</t>
  </si>
  <si>
    <t>EPS/15-obvodová stěna:133,76</t>
  </si>
  <si>
    <t>622311153RT3</t>
  </si>
  <si>
    <t>Zateplovací systém , ostění, EPS F tl. 30 mm s omítkou silikonovou, lepidlo</t>
  </si>
  <si>
    <t>EPS/3-ostění:7,47</t>
  </si>
  <si>
    <t>622311512R01</t>
  </si>
  <si>
    <t xml:space="preserve">Izolace soklu  XPS tl. 100 mm, bez PÚ </t>
  </si>
  <si>
    <t>XPS/10 pod út:4,04</t>
  </si>
  <si>
    <t>622311522RU1</t>
  </si>
  <si>
    <t>Zateplovací systém , sokl, XPS tl. 100 mm s mozaikovou omítkou 5,5 kg/m2</t>
  </si>
  <si>
    <t>XPS/10 nad út:14,14</t>
  </si>
  <si>
    <t>622319021R00</t>
  </si>
  <si>
    <t xml:space="preserve">Zakládací sada ETICS,zaklád+okap.profil PVC </t>
  </si>
  <si>
    <t>m</t>
  </si>
  <si>
    <t>v.č.105-spojovací chodba klempířské výrobky:</t>
  </si>
  <si>
    <t>303:45</t>
  </si>
  <si>
    <t>622422121R00</t>
  </si>
  <si>
    <t xml:space="preserve">Oprava vnějších omítek vápen. štuk. II, do 10 % </t>
  </si>
  <si>
    <t xml:space="preserve">      102-spojovací chodba půdorys střechy a pohled jižní:</t>
  </si>
  <si>
    <t>opravení nesourodé omítky z 5%:</t>
  </si>
  <si>
    <t>EPS/15:133,76</t>
  </si>
  <si>
    <t>622451131R00</t>
  </si>
  <si>
    <t xml:space="preserve">Omítka vnější stěn, MC, hladká, složitost 1 - 2 </t>
  </si>
  <si>
    <t>vyrovnání zateplené plochy pod út z 20%:</t>
  </si>
  <si>
    <t>XPS/10 pod út:4,04*0,2</t>
  </si>
  <si>
    <t>622473187RT2</t>
  </si>
  <si>
    <t>Příplatek za okenní lištu (APU) - montáž včetně dodávky lišty</t>
  </si>
  <si>
    <t>zevnitř+zvenku:</t>
  </si>
  <si>
    <t>101:(2,4+1,8*2)*7*2</t>
  </si>
  <si>
    <t>102,103:(2,4+2,7*2)*2</t>
  </si>
  <si>
    <t>622904112R00</t>
  </si>
  <si>
    <t xml:space="preserve">Očištění fasád tlakovou vodou složitost 1 - 2 </t>
  </si>
  <si>
    <t>očištění fasády tlakovou vodou:</t>
  </si>
  <si>
    <t>XPS/10 pod út (v místě okapového chodníku) :4,04</t>
  </si>
  <si>
    <t>63</t>
  </si>
  <si>
    <t>Podlahy a podlahové konstrukce</t>
  </si>
  <si>
    <t>631571002R00</t>
  </si>
  <si>
    <t xml:space="preserve">Násyp z kameniva těženého 0 - 4, tř. I </t>
  </si>
  <si>
    <t>SÚ/03-nový okapový chodník z betonové dlažby 500x500x50mm:</t>
  </si>
  <si>
    <t>podsyp tl.50mm:((22-1,8)*0,5*2)*0,05</t>
  </si>
  <si>
    <t>632415110RT2</t>
  </si>
  <si>
    <t xml:space="preserve">Potěr samonivelační ručně tl. 10 mm vyrovnávací </t>
  </si>
  <si>
    <t>v.č.104-spojovací chodba zámečnické výrobky:</t>
  </si>
  <si>
    <t>202-po vybourání dlažby keramické:1,5*2+0,15*2</t>
  </si>
  <si>
    <t>632451022R00</t>
  </si>
  <si>
    <t xml:space="preserve">Vyrovnávací potěr MC 15, v pásu, tl. 30 mm </t>
  </si>
  <si>
    <t>podbetonování parapetních desek:</t>
  </si>
  <si>
    <t>101:2,4*7*0,2</t>
  </si>
  <si>
    <t>102:1,2*0,2</t>
  </si>
  <si>
    <t>632921913R00</t>
  </si>
  <si>
    <t xml:space="preserve">Dlažba z dlaždic betonových do písku, tl. 50 mm </t>
  </si>
  <si>
    <t>SÚ/03-nový okapový chodník z betonové dlažby 500x500x50mm:(22-1,8)*0,5*2</t>
  </si>
  <si>
    <t>632921929R00</t>
  </si>
  <si>
    <t xml:space="preserve">Příplatek za zalévání asfaltem podél budovy </t>
  </si>
  <si>
    <t>SÚ/03-nový okapový chodník z betonové dlažby 500x500x50mm:(22-1,8)*2</t>
  </si>
  <si>
    <t>91</t>
  </si>
  <si>
    <t>Doplňující práce na komunikaci</t>
  </si>
  <si>
    <t>917862111R00</t>
  </si>
  <si>
    <t xml:space="preserve">Osazení stojat. obrub.bet. s opěrou,lože z C 12/15 </t>
  </si>
  <si>
    <t>lemování obrubníkem:(22-1,8)*2</t>
  </si>
  <si>
    <t>59217335.X</t>
  </si>
  <si>
    <t>Obrubník zahradní 1000/50/250 mm šedý</t>
  </si>
  <si>
    <t>kus</t>
  </si>
  <si>
    <t>lemování okapového chodníku:40,4*1,01</t>
  </si>
  <si>
    <t>94</t>
  </si>
  <si>
    <t>Lešení a stavební výtahy</t>
  </si>
  <si>
    <t>941955003R00</t>
  </si>
  <si>
    <t xml:space="preserve">Lešení lehké pomocné, výška podlahy do 2,5 m </t>
  </si>
  <si>
    <t>pro úpravu fasády:</t>
  </si>
  <si>
    <t>pohled jižní:22*1,2</t>
  </si>
  <si>
    <t xml:space="preserve">           severní:22*1,2</t>
  </si>
  <si>
    <t>944941101R00</t>
  </si>
  <si>
    <t xml:space="preserve">Ochranné zábradlí vnější trubkové,odklon do 15 st. </t>
  </si>
  <si>
    <t>v.č.102-spojovací chodba půdorys střechy a pohled jižní:</t>
  </si>
  <si>
    <t>pohled jižní:22</t>
  </si>
  <si>
    <t xml:space="preserve">           severní:22</t>
  </si>
  <si>
    <t>95</t>
  </si>
  <si>
    <t>Dokončovací konstrukce na pozemních stavbách</t>
  </si>
  <si>
    <t>938533115R00</t>
  </si>
  <si>
    <t>Očištění povrchu podlah po odstranění nášlapu keramická dlažba,pvc</t>
  </si>
  <si>
    <t>952901111R00</t>
  </si>
  <si>
    <t xml:space="preserve">Vyčištění budov o výšce podlaží do 4 m </t>
  </si>
  <si>
    <t>střecha:22*4,05/3</t>
  </si>
  <si>
    <t>952902110R00</t>
  </si>
  <si>
    <t xml:space="preserve">Čištění zametáním v místnostech a chodbách </t>
  </si>
  <si>
    <t>úklid:22*4,05*5</t>
  </si>
  <si>
    <t>střecha-zametení před provedením nové střechy:22*4,05</t>
  </si>
  <si>
    <t>953941311R00</t>
  </si>
  <si>
    <t xml:space="preserve">Osazení železných rohoží s rámy o ploše do 0,5 m2 </t>
  </si>
  <si>
    <t>202-škrabák na obuv 800x450mm:1</t>
  </si>
  <si>
    <t>55381106</t>
  </si>
  <si>
    <t>Škrabák ocelový s rámem pro zapuštění 800x450mm</t>
  </si>
  <si>
    <t>96</t>
  </si>
  <si>
    <t>Bourání konstrukcí</t>
  </si>
  <si>
    <t>965081713RT1</t>
  </si>
  <si>
    <t>Bourání dlažeb keramických tl.10 mm, nad 1 m2 ručně, dlaždice keramické</t>
  </si>
  <si>
    <t>202-vybourání dlažby keramické:1,5*2+0,15*2</t>
  </si>
  <si>
    <t>968061113R00</t>
  </si>
  <si>
    <t xml:space="preserve">Vyvěšení dřevěných okenních křídel pl. nad 1,5 m2 </t>
  </si>
  <si>
    <t>vyvěšení dřev.okenních křídel:</t>
  </si>
  <si>
    <t>pohled jižní:</t>
  </si>
  <si>
    <t>2400x1800mm:2*2*4</t>
  </si>
  <si>
    <t>pohled severní:</t>
  </si>
  <si>
    <t>2400x1800mm:2*2*3</t>
  </si>
  <si>
    <t>1200x1800mm:1*2</t>
  </si>
  <si>
    <t>968061126R00</t>
  </si>
  <si>
    <t xml:space="preserve">Vyvěšení dřevěných dveřních křídel pl. nad 2 m2 </t>
  </si>
  <si>
    <t>vyvěšení dřev.dveřních:</t>
  </si>
  <si>
    <t>1200x2000mm:1</t>
  </si>
  <si>
    <t>968062356R00</t>
  </si>
  <si>
    <t xml:space="preserve">Vybourání dřevěných rámů oken dvojitých pl. 4 m2 </t>
  </si>
  <si>
    <t>vybourání dřev.rámů oken:</t>
  </si>
  <si>
    <t>1200x1800mm:1,2*1,8</t>
  </si>
  <si>
    <t>968062357R00</t>
  </si>
  <si>
    <t xml:space="preserve">Vybourání dřevěných rámů oken dvojitých nad  4 m2 </t>
  </si>
  <si>
    <t>2400x1800mm:2,4*1,8*4</t>
  </si>
  <si>
    <t>2400x1800mm:2,4*1,8*3</t>
  </si>
  <si>
    <t>968062746R00</t>
  </si>
  <si>
    <t xml:space="preserve">Vybourání dřevěných stěn plochy do 4 m2 </t>
  </si>
  <si>
    <t>vybourání dřev.rámů stěn:</t>
  </si>
  <si>
    <t>1200x2700mm:1,2*2,7</t>
  </si>
  <si>
    <t>968095001R00</t>
  </si>
  <si>
    <t xml:space="preserve">Bourání parapetů dřevěných š. do 25 cm </t>
  </si>
  <si>
    <t>demontáž parapetních desek:18</t>
  </si>
  <si>
    <t>976083141R00</t>
  </si>
  <si>
    <t xml:space="preserve">Vybourání škrabáků,konzol apod.ze zdiva betonového </t>
  </si>
  <si>
    <t>202-vybourání škrabáku na obuv 800x450mm:1</t>
  </si>
  <si>
    <t>976084111R00</t>
  </si>
  <si>
    <t xml:space="preserve">Vybourání ochranných úhelníků z jakéhokoliv zdiva </t>
  </si>
  <si>
    <t>202-vybourání rámu škrabáku na obuv 800x450mm:(0,8+0,45)*2</t>
  </si>
  <si>
    <t>978015221R00</t>
  </si>
  <si>
    <t xml:space="preserve">Otlučení omítek vnějších MVC v složit.1-4 do 10 % </t>
  </si>
  <si>
    <t>odstranění nesourodé omítky z 5%:</t>
  </si>
  <si>
    <t>900   RT1</t>
  </si>
  <si>
    <t xml:space="preserve">HZS-demontáže Práce v tarifní třídě 4 </t>
  </si>
  <si>
    <t>h</t>
  </si>
  <si>
    <t>SÚ/01-demontáž stávajícího lana hromosvodu na stěnách  s střešním:</t>
  </si>
  <si>
    <t>plášti (celk.dl.30,5m) vč.kotvení:10</t>
  </si>
  <si>
    <t>99</t>
  </si>
  <si>
    <t>Staveništní přesun hmot</t>
  </si>
  <si>
    <t>999281105R00</t>
  </si>
  <si>
    <t xml:space="preserve">Přesun hmot pro opravy a údržbu do výšky 6 m </t>
  </si>
  <si>
    <t>t</t>
  </si>
  <si>
    <t>712</t>
  </si>
  <si>
    <t>Živičné krytiny</t>
  </si>
  <si>
    <t>712300921R00</t>
  </si>
  <si>
    <t xml:space="preserve">Údržba-přípl.za správkový kus NAIP,střechy do 10° </t>
  </si>
  <si>
    <t>po demontáži větracích komínků ve střeše (doplnění izolace) :20</t>
  </si>
  <si>
    <t>712373111RU3</t>
  </si>
  <si>
    <t>Krytina střech do 10° fólie, 6 kotev/m2, na beton tl. izolace do 250 mm,tl. 1,5 mm</t>
  </si>
  <si>
    <t>mechanicky kotvená střešní mPVC folie tl.1,5mm vyztužená polyester.:</t>
  </si>
  <si>
    <t>tkaninou s odolností proti UV záření určená pro mechanic.kotvení:</t>
  </si>
  <si>
    <t>ZS/S1:65,27</t>
  </si>
  <si>
    <t>přetažení přes atiku vč.vytažení na svislo:(3,05+(22-0,4*2))*2*(0,1+0,45)</t>
  </si>
  <si>
    <t>712378006R00</t>
  </si>
  <si>
    <t xml:space="preserve">Rohová lišta vnější poplast.plech RŠ 100 mm </t>
  </si>
  <si>
    <t>304:50,3</t>
  </si>
  <si>
    <t>712378007R00</t>
  </si>
  <si>
    <t xml:space="preserve">Rohová lišta vnitřní poplast.plech RŠ 100 mm </t>
  </si>
  <si>
    <t>305:53,45</t>
  </si>
  <si>
    <t>712391171RT1</t>
  </si>
  <si>
    <t>Povlaková krytina střech do 10°, podklad. textilie 1 vrstva - materiál ve specifikaci</t>
  </si>
  <si>
    <t>geotextilie 300g/m2:</t>
  </si>
  <si>
    <t>69366198</t>
  </si>
  <si>
    <t>Geotextilie 300 g/m2 š. 200cm 100% PP</t>
  </si>
  <si>
    <t>91,945*1,05</t>
  </si>
  <si>
    <t>998712101R00</t>
  </si>
  <si>
    <t xml:space="preserve">Přesun hmot pro povlakové krytiny, výšky do 6 m </t>
  </si>
  <si>
    <t>713</t>
  </si>
  <si>
    <t>Izolace tepelné</t>
  </si>
  <si>
    <t>713111111RT1</t>
  </si>
  <si>
    <t>Izolace tepelné stropů vrchem kladené volně 1 vrstva - materiál ve specifikaci</t>
  </si>
  <si>
    <t>vložení izolace mezi latě pod deskou osb :</t>
  </si>
  <si>
    <t>polystyren EPS 100S ve spádu 40-60mm:</t>
  </si>
  <si>
    <t>detail B:(22-0,45-0,25)*2*0,3</t>
  </si>
  <si>
    <t xml:space="preserve">         C:4,05*0,35</t>
  </si>
  <si>
    <t xml:space="preserve">         D:4,05*0,2</t>
  </si>
  <si>
    <t>713131153R00</t>
  </si>
  <si>
    <t xml:space="preserve">Montáž izolace na tmel a hmožd.6 ks/m2, beton </t>
  </si>
  <si>
    <t>polystyren 100S tl.100mm:</t>
  </si>
  <si>
    <t>ZS/A1:14,61</t>
  </si>
  <si>
    <t>713141336R00</t>
  </si>
  <si>
    <t xml:space="preserve">Izolace tepelná střech do tl.250 mm,3vrstvy,kotvy </t>
  </si>
  <si>
    <t>polystyren 100S tl.250mm (3 vrstvy):</t>
  </si>
  <si>
    <t>28375704</t>
  </si>
  <si>
    <t>Deska izolační stabilizov. EPS 100  1000 x 500 mm</t>
  </si>
  <si>
    <t>izolace střechy:</t>
  </si>
  <si>
    <t>polystyren 100S tl.250mm :65,27*0,25*1,1</t>
  </si>
  <si>
    <t>izolace atiky zevnitř střechy:</t>
  </si>
  <si>
    <t>polystyren 100S tl.100mm :14,61*0,1*1,1</t>
  </si>
  <si>
    <t>28375971</t>
  </si>
  <si>
    <t>Deska spádová EPS 100</t>
  </si>
  <si>
    <t>izolace atiky zhora:</t>
  </si>
  <si>
    <t>polystyren 100S tl.40-60mm :15,0075*(0,04+0,06)/2*1,1</t>
  </si>
  <si>
    <t>31173251</t>
  </si>
  <si>
    <t>Hmoždinka talířová T8/60x155</t>
  </si>
  <si>
    <t>hmoždinka :</t>
  </si>
  <si>
    <t>ZS/A1 (6 ks/m2):88</t>
  </si>
  <si>
    <t>58582138.A</t>
  </si>
  <si>
    <t>flexibilní lepicí tmel</t>
  </si>
  <si>
    <t>kg</t>
  </si>
  <si>
    <t>tmel:</t>
  </si>
  <si>
    <t>ZS/A1 (7 kg/m2):14,61*7</t>
  </si>
  <si>
    <t>998713101R00</t>
  </si>
  <si>
    <t xml:space="preserve">Přesun hmot pro izolace tepelné, výšky do 6 m </t>
  </si>
  <si>
    <t>721</t>
  </si>
  <si>
    <t>Vnitřní kanalizace</t>
  </si>
  <si>
    <t>721231212RT6</t>
  </si>
  <si>
    <t>Vtok střešní sanační v povl.kryt.,střecha zateplen průměr 125 mm</t>
  </si>
  <si>
    <t>306:1</t>
  </si>
  <si>
    <t>721231311R00</t>
  </si>
  <si>
    <t xml:space="preserve">Zápachová klapka pro střešní vtoky </t>
  </si>
  <si>
    <t>721231319R00</t>
  </si>
  <si>
    <t xml:space="preserve">Ochranný koš pro střešní vtoky </t>
  </si>
  <si>
    <t>998721101R00</t>
  </si>
  <si>
    <t xml:space="preserve">Přesun hmot pro vnitřní kanalizaci, výšky do 6 m </t>
  </si>
  <si>
    <t>762</t>
  </si>
  <si>
    <t>Konstrukce tesařské</t>
  </si>
  <si>
    <t>762441112R00</t>
  </si>
  <si>
    <t xml:space="preserve">Montáž obložení atiky,OSB desky,1vrst.,šroubováním </t>
  </si>
  <si>
    <t>osb tl.30mm:</t>
  </si>
  <si>
    <t>detail B:(22-0,45-0,25)*2*0,55</t>
  </si>
  <si>
    <t xml:space="preserve">         C:4,05*0,45</t>
  </si>
  <si>
    <t xml:space="preserve">         D:4,05*0,25</t>
  </si>
  <si>
    <t>762495000R00</t>
  </si>
  <si>
    <t xml:space="preserve">Spojovací a ochranné prostř. obložení stěn, stropů </t>
  </si>
  <si>
    <t>osb tl.30mm:26,265</t>
  </si>
  <si>
    <t>956951114R00</t>
  </si>
  <si>
    <t xml:space="preserve">Dodání a osazení dřevěných latí, průřezu 5 x 5 cm </t>
  </si>
  <si>
    <t>latě 40x60mm (pod deskou osb-oplechování atik):</t>
  </si>
  <si>
    <t>detail B:(22-0,45-0,25)*2*2</t>
  </si>
  <si>
    <t xml:space="preserve">         C:4,05*2</t>
  </si>
  <si>
    <t xml:space="preserve">         D:4,05*2</t>
  </si>
  <si>
    <t>60725019</t>
  </si>
  <si>
    <t>Deska dřevoštěpková OSB 3 N tl. 30 mm</t>
  </si>
  <si>
    <t>obklad atiky:26,265*1,1</t>
  </si>
  <si>
    <t>998762102R00</t>
  </si>
  <si>
    <t xml:space="preserve">Přesun hmot pro tesařské konstrukce, výšky do 12 m </t>
  </si>
  <si>
    <t>764</t>
  </si>
  <si>
    <t>Konstrukce klempířské</t>
  </si>
  <si>
    <t>764334850R00</t>
  </si>
  <si>
    <t xml:space="preserve">Demontáž lemování zdí plochých střech,rš 500 mm </t>
  </si>
  <si>
    <t>demontáž oplechování atiky:22*2+3,15*2</t>
  </si>
  <si>
    <t>764342841R00</t>
  </si>
  <si>
    <t xml:space="preserve">Demontáž lemování trub D 250 mm, hl. kryt. do 30° </t>
  </si>
  <si>
    <t>demontáž větracích komínků ve střeše :20</t>
  </si>
  <si>
    <t>764410850R00</t>
  </si>
  <si>
    <t xml:space="preserve">Demontáž oplechování parapetů,rš od 100 do 330 mm </t>
  </si>
  <si>
    <t>demontáž parapetů oken:2,4*7+1,2</t>
  </si>
  <si>
    <t>764813330R00</t>
  </si>
  <si>
    <t xml:space="preserve">Lemování zdí ploch.střech, lak.Pz plech, rš 330 mm </t>
  </si>
  <si>
    <t>302:44</t>
  </si>
  <si>
    <t>764816133R00</t>
  </si>
  <si>
    <t xml:space="preserve">Oplechování parapetů, lakovaný Pz plech, rš 330 mm </t>
  </si>
  <si>
    <t>301:19</t>
  </si>
  <si>
    <t>998764101R00</t>
  </si>
  <si>
    <t xml:space="preserve">Přesun hmot pro klempířské konstr., výšky do 6 m </t>
  </si>
  <si>
    <t>766</t>
  </si>
  <si>
    <t>Konstrukce truhlářské</t>
  </si>
  <si>
    <t>648991113RT2</t>
  </si>
  <si>
    <t>Osazení parapet.desek plast. a lamin. š.nad 20cm včetně dodávky plastové parapetní desky š. 250 mm</t>
  </si>
  <si>
    <t>parapetní deska s nosem š.220mm:</t>
  </si>
  <si>
    <t>barva bílá:</t>
  </si>
  <si>
    <t>101:2,4*7*1,05</t>
  </si>
  <si>
    <t>102:1,2*1,05</t>
  </si>
  <si>
    <t>766601211RT2</t>
  </si>
  <si>
    <t>Těsnění okenní spáry, ostění, PT fólie+ PP páska folie š.100 mm, páska tl. 6 mm, š. 15 mm</t>
  </si>
  <si>
    <t>po obvodě oken+stěn plastových:</t>
  </si>
  <si>
    <t>101:(2,4+1,8)*2*7</t>
  </si>
  <si>
    <t>102:(1,2+1,8)*2</t>
  </si>
  <si>
    <t>103:(1,2+2,7)*2</t>
  </si>
  <si>
    <t>766629302R00</t>
  </si>
  <si>
    <t xml:space="preserve">Montáž oken plastových plochy do 2,70 m2 </t>
  </si>
  <si>
    <t>102:1</t>
  </si>
  <si>
    <t>766629303R00</t>
  </si>
  <si>
    <t xml:space="preserve">Montáž oken plastových plochy do 4,50 m2 </t>
  </si>
  <si>
    <t>101:7</t>
  </si>
  <si>
    <t>766629304R00</t>
  </si>
  <si>
    <t xml:space="preserve">Montáž dveří plastových </t>
  </si>
  <si>
    <t>103:1</t>
  </si>
  <si>
    <t>766629310R00</t>
  </si>
  <si>
    <t xml:space="preserve">Montáž plastových stěn prosklených </t>
  </si>
  <si>
    <t>103:1,2*2,7</t>
  </si>
  <si>
    <t>766669116R00</t>
  </si>
  <si>
    <t xml:space="preserve">Dokování samozavírače na plastovou zárubeň </t>
  </si>
  <si>
    <t>611.101</t>
  </si>
  <si>
    <t>Plastové okno dělené 2400x1800mm-101 zaskleno izolačním 3-sklem</t>
  </si>
  <si>
    <t>1x křídlo okna otevíravé sklopné:</t>
  </si>
  <si>
    <t>1x křídlo okna otevíravé:</t>
  </si>
  <si>
    <t>zaskleno izolačním 3-sklem:</t>
  </si>
  <si>
    <t>celé okno (rám i zasklení max Uw-0,9W/m2*K),meziskelní rámeček:</t>
  </si>
  <si>
    <t>bude splňovat požadavek ČSN 730540-2 (nesmí dojít k povrchové:</t>
  </si>
  <si>
    <t>kondenzaci):</t>
  </si>
  <si>
    <t>kování okenní sklápěcí a celoobvodové,těsnění celoobvodové, :</t>
  </si>
  <si>
    <t>přítlačné,mikroventilace:</t>
  </si>
  <si>
    <t>611.102</t>
  </si>
  <si>
    <t>Plastové okno 1200x1800mm-102 zaskleno izolačním 3-sklem</t>
  </si>
  <si>
    <t>611.103</t>
  </si>
  <si>
    <t>Plastové dveře s nadsvětl.1200x2700mm-103 bezpečnostní zasklení</t>
  </si>
  <si>
    <t>dveře plastové prosklené s fixním nadsvětlíkem:</t>
  </si>
  <si>
    <t>bezpečnostní zasklení:</t>
  </si>
  <si>
    <t>kování klika/klika:</t>
  </si>
  <si>
    <t>(max Uw-1,2W/m2*K),meziskelní rámeček bude splňovat požadavek:</t>
  </si>
  <si>
    <t>ČSN 730540-2 (nesmí dojít k povrchové kondenzaci):</t>
  </si>
  <si>
    <t>těsnění celoobvodové přítlačné, :</t>
  </si>
  <si>
    <t>zámek s cylindrickou vložkou:</t>
  </si>
  <si>
    <t>54917001</t>
  </si>
  <si>
    <t>Integrovaný samozavírač s kluznou vodící lištou</t>
  </si>
  <si>
    <t>54926020</t>
  </si>
  <si>
    <t>panikové kování (ČSN EN 179) dodávka a montáž</t>
  </si>
  <si>
    <t>998766101R00</t>
  </si>
  <si>
    <t xml:space="preserve">Přesun hmot pro truhlářské konstr., výšky do 6 m </t>
  </si>
  <si>
    <t>767</t>
  </si>
  <si>
    <t>Konstrukce zámečnické</t>
  </si>
  <si>
    <t>553.201+767</t>
  </si>
  <si>
    <t>Úprava ocel.zábradlí (odnímatel.v místě okna)-201 dl.3,0m,součástí je p.ú.nátěrem</t>
  </si>
  <si>
    <t>popis viz schema položky:</t>
  </si>
  <si>
    <t>201:1</t>
  </si>
  <si>
    <t>553.zs.+767</t>
  </si>
  <si>
    <t xml:space="preserve">D+m záchytného a zádržného systému na střeše </t>
  </si>
  <si>
    <t>soubor</t>
  </si>
  <si>
    <t>legenda záchytného systému:</t>
  </si>
  <si>
    <t>U1-kotvící bod,délka 700mm,3 ks:</t>
  </si>
  <si>
    <t>montážní lano-ks 1:</t>
  </si>
  <si>
    <t>kompletní dodávka,montáž,revize a předání do užívání:1</t>
  </si>
  <si>
    <t>998767101R00</t>
  </si>
  <si>
    <t xml:space="preserve">Přesun hmot pro zámečnické konstr., výšky do 6 m </t>
  </si>
  <si>
    <t>771</t>
  </si>
  <si>
    <t>Podlahy z dlaždic a obklady</t>
  </si>
  <si>
    <t>771270010RAX</t>
  </si>
  <si>
    <t>Obklad schodišťových stupňů do tmele mrazuvzdorného</t>
  </si>
  <si>
    <t>vč.protiskluzných drážek:</t>
  </si>
  <si>
    <t>202-schodišť.stupeň:2</t>
  </si>
  <si>
    <t>771570014RAX</t>
  </si>
  <si>
    <t>Dlažba z dlaždic keramických 30 x 30 cm do tmele mrazuvzdorného, dlažba ve specifikaci</t>
  </si>
  <si>
    <t>202-dlažba:1,5*2</t>
  </si>
  <si>
    <t>597623145</t>
  </si>
  <si>
    <t xml:space="preserve">Dlaždice 30x30 mrazuvzdorná protiskluzná </t>
  </si>
  <si>
    <t>3*1,1</t>
  </si>
  <si>
    <t>998771101R00</t>
  </si>
  <si>
    <t xml:space="preserve">Přesun hmot pro podlahy z dlaždic, výšky do 6 m </t>
  </si>
  <si>
    <t>MVY</t>
  </si>
  <si>
    <t>výměry-neoceňovat (potřebné k výpočtu ceny)</t>
  </si>
  <si>
    <t>EPS/15stěna</t>
  </si>
  <si>
    <t xml:space="preserve">EPS/15-zateplení obvodové stěny </t>
  </si>
  <si>
    <t>EPS/15-zateplení obvodové stěny:</t>
  </si>
  <si>
    <t>pohled jižní:22*3,85-2,4*1,8*4</t>
  </si>
  <si>
    <t xml:space="preserve">           severní:22*3,85-2,4*1,8*3-1,2*1,8-1,2*2,7</t>
  </si>
  <si>
    <t>EPS/3ostění</t>
  </si>
  <si>
    <t xml:space="preserve">EPS/3-zateplení ostění výplní otvorů </t>
  </si>
  <si>
    <t>EPS/3-zateplení ostění výplní otvorů:</t>
  </si>
  <si>
    <t>101:0,15*(2,4+1,8*2)*7</t>
  </si>
  <si>
    <t>102,103:0,15*(2,4+2,7*2)</t>
  </si>
  <si>
    <t>XPS/10 nad út</t>
  </si>
  <si>
    <t xml:space="preserve">XPS/10-zateplení soklu nad út </t>
  </si>
  <si>
    <t>XPS/10-zateplení soklu nad út:(22-1,8)*0,35*2</t>
  </si>
  <si>
    <t>XPS/10 pod út</t>
  </si>
  <si>
    <t xml:space="preserve">XPS/10-zateplení soklu v místě okapového chodníku </t>
  </si>
  <si>
    <t>XPS/10-zateplení soklu pod út:(22-1,8)*0,1*2</t>
  </si>
  <si>
    <t>ZS/A1</t>
  </si>
  <si>
    <t xml:space="preserve">ZS/A1-skladba atiky </t>
  </si>
  <si>
    <t>ZS/A1-výměra atiky (pro tepelnou izolaci):(3,15+22-0,4*2)*2*0,3</t>
  </si>
  <si>
    <t>ZS/S1</t>
  </si>
  <si>
    <t xml:space="preserve">ZS/S1-střešní plášť </t>
  </si>
  <si>
    <t>ZS/S1-výměra střechy:3,05*(22-0,3*2)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</si>
  <si>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</si>
  <si>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</si>
  <si>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</si>
  <si>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</si>
  <si>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</si>
  <si>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</si>
  <si>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</si>
  <si>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</si>
  <si>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</si>
  <si>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</si>
  <si>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</si>
  <si>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</si>
  <si>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</si>
  <si>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</si>
  <si>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</si>
  <si>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</si>
  <si>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</si>
  <si>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</si>
  <si>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</si>
  <si>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</si>
  <si>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</si>
  <si>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</si>
  <si>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arch.Tihelka-Starycha s.r.o.</t>
  </si>
  <si>
    <t>Klasic.+španěl.gymnasium Brno,Bystrc</t>
  </si>
  <si>
    <t>Snížení energetické náročnosti objektu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</si>
</sst>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46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8" sqref="C8:E8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3244</v>
      </c>
      <c r="D2" s="5" t="str">
        <f>Rekapitulace!G2</f>
        <v>SO.04-spojovací chodba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79</v>
      </c>
      <c r="B5" s="16"/>
      <c r="C5" s="17" t="s">
        <v>500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79</v>
      </c>
      <c r="B7" s="24"/>
      <c r="C7" s="25" t="s">
        <v>501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09" t="s">
        <v>5</v>
      </c>
      <c r="D8" s="209"/>
      <c r="E8" s="210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09" t="s">
        <v>499</v>
      </c>
      <c r="D9" s="209"/>
      <c r="E9" s="210"/>
      <c r="F9" s="11"/>
      <c r="G9" s="33"/>
      <c r="H9" s="34"/>
    </row>
    <row r="10" spans="1:57">
      <c r="A10" s="28" t="s">
        <v>14</v>
      </c>
      <c r="B10" s="11"/>
      <c r="C10" s="209" t="s">
        <v>5</v>
      </c>
      <c r="D10" s="209"/>
      <c r="E10" s="209"/>
      <c r="F10" s="35"/>
      <c r="G10" s="36"/>
      <c r="H10" s="37"/>
    </row>
    <row r="11" spans="1:57" ht="13.5" customHeight="1">
      <c r="A11" s="28" t="s">
        <v>15</v>
      </c>
      <c r="B11" s="11"/>
      <c r="C11" s="209"/>
      <c r="D11" s="209"/>
      <c r="E11" s="209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11"/>
      <c r="D12" s="211"/>
      <c r="E12" s="211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Rekapitulace!A31</f>
        <v>Ztížené výrobní podmínky</v>
      </c>
      <c r="E15" s="57"/>
      <c r="F15" s="58"/>
      <c r="G15" s="55">
        <f>Rekapitulace!I31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Rekapitulace!A32</f>
        <v>Oborová přirážka</v>
      </c>
      <c r="E16" s="59"/>
      <c r="F16" s="60"/>
      <c r="G16" s="55">
        <f>Rekapitulace!I32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Rekapitulace!A33</f>
        <v>Přesun stavebních kapacit</v>
      </c>
      <c r="E17" s="59"/>
      <c r="F17" s="60"/>
      <c r="G17" s="55">
        <f>Rekapitulace!I33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 t="str">
        <f>Rekapitulace!A34</f>
        <v>Mimostaveništní doprava</v>
      </c>
      <c r="E18" s="59"/>
      <c r="F18" s="60"/>
      <c r="G18" s="55">
        <f>Rekapitulace!I34</f>
        <v>0</v>
      </c>
    </row>
    <row r="19" spans="1:7" ht="15.95" customHeight="1">
      <c r="A19" s="63" t="s">
        <v>29</v>
      </c>
      <c r="B19" s="54"/>
      <c r="C19" s="55">
        <f>SUM(C15:C18)</f>
        <v>0</v>
      </c>
      <c r="D19" s="8" t="str">
        <f>Rekapitulace!A35</f>
        <v>Zařízení staveniště</v>
      </c>
      <c r="E19" s="59"/>
      <c r="F19" s="60"/>
      <c r="G19" s="55">
        <f>Rekapitulace!I35</f>
        <v>0</v>
      </c>
    </row>
    <row r="20" spans="1:7" ht="15.95" customHeight="1">
      <c r="A20" s="63"/>
      <c r="B20" s="54"/>
      <c r="C20" s="55"/>
      <c r="D20" s="8" t="str">
        <f>Rekapitulace!A36</f>
        <v>Provoz investora</v>
      </c>
      <c r="E20" s="59"/>
      <c r="F20" s="60"/>
      <c r="G20" s="55">
        <f>Rekapitulace!I36</f>
        <v>0</v>
      </c>
    </row>
    <row r="21" spans="1:7" ht="15.95" customHeight="1">
      <c r="A21" s="63" t="s">
        <v>30</v>
      </c>
      <c r="B21" s="54"/>
      <c r="C21" s="55">
        <f>HZS</f>
        <v>0</v>
      </c>
      <c r="D21" s="8" t="str">
        <f>Rekapitulace!A37</f>
        <v>Kompletační činnost (IČD)</v>
      </c>
      <c r="E21" s="59"/>
      <c r="F21" s="60"/>
      <c r="G21" s="55">
        <f>Rekapitulace!I37</f>
        <v>0</v>
      </c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12" t="s">
        <v>33</v>
      </c>
      <c r="B23" s="213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4">
        <f>C23-F32</f>
        <v>0</v>
      </c>
      <c r="G30" s="205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4">
        <f>ROUND(PRODUCT(F30,C31/100),0)</f>
        <v>0</v>
      </c>
      <c r="G31" s="205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4">
        <v>0</v>
      </c>
      <c r="G32" s="205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4">
        <f>ROUND(PRODUCT(F32,C33/100),0)</f>
        <v>0</v>
      </c>
      <c r="G33" s="205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6">
        <f>ROUND(SUM(F30:F33),0)</f>
        <v>0</v>
      </c>
      <c r="G34" s="207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8"/>
      <c r="C37" s="208"/>
      <c r="D37" s="208"/>
      <c r="E37" s="208"/>
      <c r="F37" s="208"/>
      <c r="G37" s="208"/>
      <c r="H37" t="s">
        <v>5</v>
      </c>
    </row>
    <row r="38" spans="1:8" ht="12.75" customHeight="1">
      <c r="A38" s="95"/>
      <c r="B38" s="208"/>
      <c r="C38" s="208"/>
      <c r="D38" s="208"/>
      <c r="E38" s="208"/>
      <c r="F38" s="208"/>
      <c r="G38" s="208"/>
      <c r="H38" t="s">
        <v>5</v>
      </c>
    </row>
    <row r="39" spans="1:8">
      <c r="A39" s="95"/>
      <c r="B39" s="208"/>
      <c r="C39" s="208"/>
      <c r="D39" s="208"/>
      <c r="E39" s="208"/>
      <c r="F39" s="208"/>
      <c r="G39" s="208"/>
      <c r="H39" t="s">
        <v>5</v>
      </c>
    </row>
    <row r="40" spans="1:8">
      <c r="A40" s="95"/>
      <c r="B40" s="208"/>
      <c r="C40" s="208"/>
      <c r="D40" s="208"/>
      <c r="E40" s="208"/>
      <c r="F40" s="208"/>
      <c r="G40" s="208"/>
      <c r="H40" t="s">
        <v>5</v>
      </c>
    </row>
    <row r="41" spans="1:8">
      <c r="A41" s="95"/>
      <c r="B41" s="208"/>
      <c r="C41" s="208"/>
      <c r="D41" s="208"/>
      <c r="E41" s="208"/>
      <c r="F41" s="208"/>
      <c r="G41" s="208"/>
      <c r="H41" t="s">
        <v>5</v>
      </c>
    </row>
    <row r="42" spans="1:8">
      <c r="A42" s="95"/>
      <c r="B42" s="208"/>
      <c r="C42" s="208"/>
      <c r="D42" s="208"/>
      <c r="E42" s="208"/>
      <c r="F42" s="208"/>
      <c r="G42" s="208"/>
      <c r="H42" t="s">
        <v>5</v>
      </c>
    </row>
    <row r="43" spans="1:8">
      <c r="A43" s="95"/>
      <c r="B43" s="208"/>
      <c r="C43" s="208"/>
      <c r="D43" s="208"/>
      <c r="E43" s="208"/>
      <c r="F43" s="208"/>
      <c r="G43" s="208"/>
      <c r="H43" t="s">
        <v>5</v>
      </c>
    </row>
    <row r="44" spans="1:8">
      <c r="A44" s="95"/>
      <c r="B44" s="208"/>
      <c r="C44" s="208"/>
      <c r="D44" s="208"/>
      <c r="E44" s="208"/>
      <c r="F44" s="208"/>
      <c r="G44" s="208"/>
      <c r="H44" t="s">
        <v>5</v>
      </c>
    </row>
    <row r="45" spans="1:8" ht="0.75" customHeight="1">
      <c r="A45" s="95"/>
      <c r="B45" s="208"/>
      <c r="C45" s="208"/>
      <c r="D45" s="208"/>
      <c r="E45" s="208"/>
      <c r="F45" s="208"/>
      <c r="G45" s="208"/>
      <c r="H45" t="s">
        <v>5</v>
      </c>
    </row>
    <row r="46" spans="1:8">
      <c r="B46" s="203"/>
      <c r="C46" s="203"/>
      <c r="D46" s="203"/>
      <c r="E46" s="203"/>
      <c r="F46" s="203"/>
      <c r="G46" s="203"/>
    </row>
    <row r="47" spans="1:8">
      <c r="B47" s="203"/>
      <c r="C47" s="203"/>
      <c r="D47" s="203"/>
      <c r="E47" s="203"/>
      <c r="F47" s="203"/>
      <c r="G47" s="203"/>
    </row>
    <row r="48" spans="1:8">
      <c r="B48" s="203"/>
      <c r="C48" s="203"/>
      <c r="D48" s="203"/>
      <c r="E48" s="203"/>
      <c r="F48" s="203"/>
      <c r="G48" s="203"/>
    </row>
    <row r="49" spans="2:7">
      <c r="B49" s="203"/>
      <c r="C49" s="203"/>
      <c r="D49" s="203"/>
      <c r="E49" s="203"/>
      <c r="F49" s="203"/>
      <c r="G49" s="203"/>
    </row>
    <row r="50" spans="2:7">
      <c r="B50" s="203"/>
      <c r="C50" s="203"/>
      <c r="D50" s="203"/>
      <c r="E50" s="203"/>
      <c r="F50" s="203"/>
      <c r="G50" s="203"/>
    </row>
    <row r="51" spans="2:7">
      <c r="B51" s="203"/>
      <c r="C51" s="203"/>
      <c r="D51" s="203"/>
      <c r="E51" s="203"/>
      <c r="F51" s="203"/>
      <c r="G51" s="203"/>
    </row>
    <row r="52" spans="2:7">
      <c r="B52" s="203"/>
      <c r="C52" s="203"/>
      <c r="D52" s="203"/>
      <c r="E52" s="203"/>
      <c r="F52" s="203"/>
      <c r="G52" s="203"/>
    </row>
    <row r="53" spans="2:7">
      <c r="B53" s="203"/>
      <c r="C53" s="203"/>
      <c r="D53" s="203"/>
      <c r="E53" s="203"/>
      <c r="F53" s="203"/>
      <c r="G53" s="203"/>
    </row>
    <row r="54" spans="2:7">
      <c r="B54" s="203"/>
      <c r="C54" s="203"/>
      <c r="D54" s="203"/>
      <c r="E54" s="203"/>
      <c r="F54" s="203"/>
      <c r="G54" s="203"/>
    </row>
    <row r="55" spans="2:7">
      <c r="B55" s="203"/>
      <c r="C55" s="203"/>
      <c r="D55" s="203"/>
      <c r="E55" s="203"/>
      <c r="F55" s="203"/>
      <c r="G55" s="20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0"/>
  <sheetViews>
    <sheetView workbookViewId="0">
      <selection activeCell="H39" sqref="H39:I3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4" t="s">
        <v>48</v>
      </c>
      <c r="B1" s="215"/>
      <c r="C1" s="96" t="str">
        <f>CONCATENATE(cislostavby," ",nazevstavby)</f>
        <v xml:space="preserve"> Snížení energetické náročnosti objektu</v>
      </c>
      <c r="D1" s="97"/>
      <c r="E1" s="98"/>
      <c r="F1" s="97"/>
      <c r="G1" s="99" t="s">
        <v>49</v>
      </c>
      <c r="H1" s="100">
        <v>3244</v>
      </c>
      <c r="I1" s="101"/>
    </row>
    <row r="2" spans="1:9" ht="13.5" thickBot="1">
      <c r="A2" s="216" t="s">
        <v>50</v>
      </c>
      <c r="B2" s="217"/>
      <c r="C2" s="102" t="str">
        <f>CONCATENATE(cisloobjektu," ",nazevobjektu)</f>
        <v xml:space="preserve"> Klasic.+španěl.gymnasium Brno,Bystrc</v>
      </c>
      <c r="D2" s="103"/>
      <c r="E2" s="104"/>
      <c r="F2" s="103"/>
      <c r="G2" s="218" t="s">
        <v>80</v>
      </c>
      <c r="H2" s="219"/>
      <c r="I2" s="220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7" t="str">
        <f>Položky!B7</f>
        <v>1</v>
      </c>
      <c r="B7" s="114" t="str">
        <f>Položky!C7</f>
        <v>Zemní práce</v>
      </c>
      <c r="C7" s="65"/>
      <c r="D7" s="115"/>
      <c r="E7" s="198">
        <f>Položky!BA20</f>
        <v>0</v>
      </c>
      <c r="F7" s="199">
        <f>Položky!BB20</f>
        <v>0</v>
      </c>
      <c r="G7" s="199">
        <f>Položky!BC20</f>
        <v>0</v>
      </c>
      <c r="H7" s="199">
        <f>Položky!BD20</f>
        <v>0</v>
      </c>
      <c r="I7" s="200">
        <f>Položky!BE20</f>
        <v>0</v>
      </c>
    </row>
    <row r="8" spans="1:9" s="34" customFormat="1">
      <c r="A8" s="197" t="str">
        <f>Položky!B21</f>
        <v>61</v>
      </c>
      <c r="B8" s="114" t="str">
        <f>Položky!C21</f>
        <v>Upravy povrchů vnitřní</v>
      </c>
      <c r="C8" s="65"/>
      <c r="D8" s="115"/>
      <c r="E8" s="198">
        <f>Položky!BA29</f>
        <v>0</v>
      </c>
      <c r="F8" s="199">
        <f>Položky!BB29</f>
        <v>0</v>
      </c>
      <c r="G8" s="199">
        <f>Položky!BC29</f>
        <v>0</v>
      </c>
      <c r="H8" s="199">
        <f>Položky!BD29</f>
        <v>0</v>
      </c>
      <c r="I8" s="200">
        <f>Položky!BE29</f>
        <v>0</v>
      </c>
    </row>
    <row r="9" spans="1:9" s="34" customFormat="1">
      <c r="A9" s="197" t="str">
        <f>Položky!B30</f>
        <v>62</v>
      </c>
      <c r="B9" s="114" t="str">
        <f>Položky!C30</f>
        <v>Úpravy povrchů vnější</v>
      </c>
      <c r="C9" s="65"/>
      <c r="D9" s="115"/>
      <c r="E9" s="198">
        <f>Položky!BA67</f>
        <v>0</v>
      </c>
      <c r="F9" s="199">
        <f>Položky!BB67</f>
        <v>0</v>
      </c>
      <c r="G9" s="199">
        <f>Položky!BC67</f>
        <v>0</v>
      </c>
      <c r="H9" s="199">
        <f>Položky!BD67</f>
        <v>0</v>
      </c>
      <c r="I9" s="200">
        <f>Položky!BE67</f>
        <v>0</v>
      </c>
    </row>
    <row r="10" spans="1:9" s="34" customFormat="1">
      <c r="A10" s="197" t="str">
        <f>Položky!B68</f>
        <v>63</v>
      </c>
      <c r="B10" s="114" t="str">
        <f>Položky!C68</f>
        <v>Podlahy a podlahové konstrukce</v>
      </c>
      <c r="C10" s="65"/>
      <c r="D10" s="115"/>
      <c r="E10" s="198">
        <f>Položky!BA90</f>
        <v>0</v>
      </c>
      <c r="F10" s="199">
        <f>Položky!BB90</f>
        <v>0</v>
      </c>
      <c r="G10" s="199">
        <f>Položky!BC90</f>
        <v>0</v>
      </c>
      <c r="H10" s="199">
        <f>Položky!BD90</f>
        <v>0</v>
      </c>
      <c r="I10" s="200">
        <f>Položky!BE90</f>
        <v>0</v>
      </c>
    </row>
    <row r="11" spans="1:9" s="34" customFormat="1">
      <c r="A11" s="197" t="str">
        <f>Položky!B91</f>
        <v>91</v>
      </c>
      <c r="B11" s="114" t="str">
        <f>Položky!C91</f>
        <v>Doplňující práce na komunikaci</v>
      </c>
      <c r="C11" s="65"/>
      <c r="D11" s="115"/>
      <c r="E11" s="198">
        <f>Položky!BA99</f>
        <v>0</v>
      </c>
      <c r="F11" s="199">
        <f>Položky!BB99</f>
        <v>0</v>
      </c>
      <c r="G11" s="199">
        <f>Položky!BC99</f>
        <v>0</v>
      </c>
      <c r="H11" s="199">
        <f>Položky!BD99</f>
        <v>0</v>
      </c>
      <c r="I11" s="200">
        <f>Položky!BE99</f>
        <v>0</v>
      </c>
    </row>
    <row r="12" spans="1:9" s="34" customFormat="1">
      <c r="A12" s="197" t="str">
        <f>Položky!B100</f>
        <v>94</v>
      </c>
      <c r="B12" s="114" t="str">
        <f>Položky!C100</f>
        <v>Lešení a stavební výtahy</v>
      </c>
      <c r="C12" s="65"/>
      <c r="D12" s="115"/>
      <c r="E12" s="198">
        <f>Položky!BA111</f>
        <v>0</v>
      </c>
      <c r="F12" s="199">
        <f>Položky!BB111</f>
        <v>0</v>
      </c>
      <c r="G12" s="199">
        <f>Položky!BC111</f>
        <v>0</v>
      </c>
      <c r="H12" s="199">
        <f>Položky!BD111</f>
        <v>0</v>
      </c>
      <c r="I12" s="200">
        <f>Položky!BE111</f>
        <v>0</v>
      </c>
    </row>
    <row r="13" spans="1:9" s="34" customFormat="1">
      <c r="A13" s="197" t="str">
        <f>Položky!B112</f>
        <v>95</v>
      </c>
      <c r="B13" s="114" t="str">
        <f>Položky!C112</f>
        <v>Dokončovací konstrukce na pozemních stavbách</v>
      </c>
      <c r="C13" s="65"/>
      <c r="D13" s="115"/>
      <c r="E13" s="198">
        <f>Položky!BA130</f>
        <v>0</v>
      </c>
      <c r="F13" s="199">
        <f>Položky!BB130</f>
        <v>0</v>
      </c>
      <c r="G13" s="199">
        <f>Položky!BC130</f>
        <v>0</v>
      </c>
      <c r="H13" s="199">
        <f>Položky!BD130</f>
        <v>0</v>
      </c>
      <c r="I13" s="200">
        <f>Položky!BE130</f>
        <v>0</v>
      </c>
    </row>
    <row r="14" spans="1:9" s="34" customFormat="1">
      <c r="A14" s="197" t="str">
        <f>Položky!B131</f>
        <v>96</v>
      </c>
      <c r="B14" s="114" t="str">
        <f>Položky!C131</f>
        <v>Bourání konstrukcí</v>
      </c>
      <c r="C14" s="65"/>
      <c r="D14" s="115"/>
      <c r="E14" s="198">
        <f>Položky!BA189</f>
        <v>0</v>
      </c>
      <c r="F14" s="199">
        <f>Položky!BB189</f>
        <v>0</v>
      </c>
      <c r="G14" s="199">
        <f>Položky!BC189</f>
        <v>0</v>
      </c>
      <c r="H14" s="199">
        <f>Položky!BD189</f>
        <v>0</v>
      </c>
      <c r="I14" s="200">
        <f>Položky!BE189</f>
        <v>0</v>
      </c>
    </row>
    <row r="15" spans="1:9" s="34" customFormat="1">
      <c r="A15" s="197" t="str">
        <f>Položky!B190</f>
        <v>99</v>
      </c>
      <c r="B15" s="114" t="str">
        <f>Položky!C190</f>
        <v>Staveništní přesun hmot</v>
      </c>
      <c r="C15" s="65"/>
      <c r="D15" s="115"/>
      <c r="E15" s="198">
        <f>Položky!BA192</f>
        <v>0</v>
      </c>
      <c r="F15" s="199">
        <f>Položky!BB192</f>
        <v>0</v>
      </c>
      <c r="G15" s="199">
        <f>Položky!BC192</f>
        <v>0</v>
      </c>
      <c r="H15" s="199">
        <f>Položky!BD192</f>
        <v>0</v>
      </c>
      <c r="I15" s="200">
        <f>Položky!BE192</f>
        <v>0</v>
      </c>
    </row>
    <row r="16" spans="1:9" s="34" customFormat="1">
      <c r="A16" s="197" t="str">
        <f>Položky!B193</f>
        <v>712</v>
      </c>
      <c r="B16" s="114" t="str">
        <f>Položky!C193</f>
        <v>Živičné krytiny</v>
      </c>
      <c r="C16" s="65"/>
      <c r="D16" s="115"/>
      <c r="E16" s="198">
        <f>Položky!BA220</f>
        <v>0</v>
      </c>
      <c r="F16" s="199">
        <f>Položky!BB220</f>
        <v>0</v>
      </c>
      <c r="G16" s="199">
        <f>Položky!BC220</f>
        <v>0</v>
      </c>
      <c r="H16" s="199">
        <f>Položky!BD220</f>
        <v>0</v>
      </c>
      <c r="I16" s="200">
        <f>Položky!BE220</f>
        <v>0</v>
      </c>
    </row>
    <row r="17" spans="1:57" s="34" customFormat="1">
      <c r="A17" s="197" t="str">
        <f>Položky!B221</f>
        <v>713</v>
      </c>
      <c r="B17" s="114" t="str">
        <f>Položky!C221</f>
        <v>Izolace tepelné</v>
      </c>
      <c r="C17" s="65"/>
      <c r="D17" s="115"/>
      <c r="E17" s="198">
        <f>Položky!BA251</f>
        <v>0</v>
      </c>
      <c r="F17" s="199">
        <f>Položky!BB251</f>
        <v>0</v>
      </c>
      <c r="G17" s="199">
        <f>Položky!BC251</f>
        <v>0</v>
      </c>
      <c r="H17" s="199">
        <f>Položky!BD251</f>
        <v>0</v>
      </c>
      <c r="I17" s="200">
        <f>Položky!BE251</f>
        <v>0</v>
      </c>
    </row>
    <row r="18" spans="1:57" s="34" customFormat="1">
      <c r="A18" s="197" t="str">
        <f>Položky!B252</f>
        <v>721</v>
      </c>
      <c r="B18" s="114" t="str">
        <f>Položky!C252</f>
        <v>Vnitřní kanalizace</v>
      </c>
      <c r="C18" s="65"/>
      <c r="D18" s="115"/>
      <c r="E18" s="198">
        <f>Položky!BA263</f>
        <v>0</v>
      </c>
      <c r="F18" s="199">
        <f>Položky!BB263</f>
        <v>0</v>
      </c>
      <c r="G18" s="199">
        <f>Položky!BC263</f>
        <v>0</v>
      </c>
      <c r="H18" s="199">
        <f>Položky!BD263</f>
        <v>0</v>
      </c>
      <c r="I18" s="200">
        <f>Položky!BE263</f>
        <v>0</v>
      </c>
    </row>
    <row r="19" spans="1:57" s="34" customFormat="1">
      <c r="A19" s="197" t="str">
        <f>Položky!B264</f>
        <v>762</v>
      </c>
      <c r="B19" s="114" t="str">
        <f>Položky!C264</f>
        <v>Konstrukce tesařské</v>
      </c>
      <c r="C19" s="65"/>
      <c r="D19" s="115"/>
      <c r="E19" s="198">
        <f>Položky!BA284</f>
        <v>0</v>
      </c>
      <c r="F19" s="199">
        <f>Položky!BB284</f>
        <v>0</v>
      </c>
      <c r="G19" s="199">
        <f>Položky!BC284</f>
        <v>0</v>
      </c>
      <c r="H19" s="199">
        <f>Položky!BD284</f>
        <v>0</v>
      </c>
      <c r="I19" s="200">
        <f>Položky!BE284</f>
        <v>0</v>
      </c>
    </row>
    <row r="20" spans="1:57" s="34" customFormat="1">
      <c r="A20" s="197" t="str">
        <f>Položky!B285</f>
        <v>764</v>
      </c>
      <c r="B20" s="114" t="str">
        <f>Položky!C285</f>
        <v>Konstrukce klempířské</v>
      </c>
      <c r="C20" s="65"/>
      <c r="D20" s="115"/>
      <c r="E20" s="198">
        <f>Položky!BA305</f>
        <v>0</v>
      </c>
      <c r="F20" s="199">
        <f>Položky!BB305</f>
        <v>0</v>
      </c>
      <c r="G20" s="199">
        <f>Položky!BC305</f>
        <v>0</v>
      </c>
      <c r="H20" s="199">
        <f>Položky!BD305</f>
        <v>0</v>
      </c>
      <c r="I20" s="200">
        <f>Položky!BE305</f>
        <v>0</v>
      </c>
    </row>
    <row r="21" spans="1:57" s="34" customFormat="1">
      <c r="A21" s="197" t="str">
        <f>Položky!B306</f>
        <v>766</v>
      </c>
      <c r="B21" s="114" t="str">
        <f>Položky!C306</f>
        <v>Konstrukce truhlářské</v>
      </c>
      <c r="C21" s="65"/>
      <c r="D21" s="115"/>
      <c r="E21" s="198">
        <f>Položky!BA375</f>
        <v>0</v>
      </c>
      <c r="F21" s="199">
        <f>Položky!BB375</f>
        <v>0</v>
      </c>
      <c r="G21" s="199">
        <f>Položky!BC375</f>
        <v>0</v>
      </c>
      <c r="H21" s="199">
        <f>Položky!BD375</f>
        <v>0</v>
      </c>
      <c r="I21" s="200">
        <f>Položky!BE375</f>
        <v>0</v>
      </c>
    </row>
    <row r="22" spans="1:57" s="34" customFormat="1">
      <c r="A22" s="197" t="str">
        <f>Položky!B376</f>
        <v>767</v>
      </c>
      <c r="B22" s="114" t="str">
        <f>Položky!C376</f>
        <v>Konstrukce zámečnické</v>
      </c>
      <c r="C22" s="65"/>
      <c r="D22" s="115"/>
      <c r="E22" s="198">
        <f>Položky!BA388</f>
        <v>0</v>
      </c>
      <c r="F22" s="199">
        <f>Položky!BB388</f>
        <v>0</v>
      </c>
      <c r="G22" s="199">
        <f>Položky!BC388</f>
        <v>0</v>
      </c>
      <c r="H22" s="199">
        <f>Položky!BD388</f>
        <v>0</v>
      </c>
      <c r="I22" s="200">
        <f>Položky!BE388</f>
        <v>0</v>
      </c>
    </row>
    <row r="23" spans="1:57" s="34" customFormat="1">
      <c r="A23" s="197" t="str">
        <f>Položky!B389</f>
        <v>771</v>
      </c>
      <c r="B23" s="114" t="str">
        <f>Položky!C389</f>
        <v>Podlahy z dlaždic a obklady</v>
      </c>
      <c r="C23" s="65"/>
      <c r="D23" s="115"/>
      <c r="E23" s="198">
        <f>Položky!BA400</f>
        <v>0</v>
      </c>
      <c r="F23" s="199">
        <f>Položky!BB400</f>
        <v>0</v>
      </c>
      <c r="G23" s="199">
        <f>Položky!BC400</f>
        <v>0</v>
      </c>
      <c r="H23" s="199">
        <f>Položky!BD400</f>
        <v>0</v>
      </c>
      <c r="I23" s="200">
        <f>Položky!BE400</f>
        <v>0</v>
      </c>
    </row>
    <row r="24" spans="1:57" s="34" customFormat="1">
      <c r="A24" s="197" t="str">
        <f>Položky!B401</f>
        <v>MVY</v>
      </c>
      <c r="B24" s="114" t="str">
        <f>Položky!C401</f>
        <v>výměry-neoceňovat (potřebné k výpočtu ceny)</v>
      </c>
      <c r="C24" s="65"/>
      <c r="D24" s="115"/>
      <c r="E24" s="198">
        <f>Položky!BA430</f>
        <v>0</v>
      </c>
      <c r="F24" s="199">
        <f>Položky!BB430</f>
        <v>0</v>
      </c>
      <c r="G24" s="199">
        <f>Položky!BC430</f>
        <v>0</v>
      </c>
      <c r="H24" s="199">
        <f>Položky!BD430</f>
        <v>0</v>
      </c>
      <c r="I24" s="200">
        <f>Položky!BE430</f>
        <v>0</v>
      </c>
    </row>
    <row r="25" spans="1:57" s="34" customFormat="1" ht="13.5" thickBot="1">
      <c r="A25" s="197" t="str">
        <f>Položky!B431</f>
        <v>D96</v>
      </c>
      <c r="B25" s="114" t="str">
        <f>Položky!C431</f>
        <v>Přesuny suti a vybouraných hmot</v>
      </c>
      <c r="C25" s="65"/>
      <c r="D25" s="115"/>
      <c r="E25" s="198">
        <f>Položky!BA438</f>
        <v>0</v>
      </c>
      <c r="F25" s="199">
        <f>Položky!BB438</f>
        <v>0</v>
      </c>
      <c r="G25" s="199">
        <f>Položky!BC438</f>
        <v>0</v>
      </c>
      <c r="H25" s="199">
        <f>Položky!BD438</f>
        <v>0</v>
      </c>
      <c r="I25" s="200">
        <f>Položky!BE438</f>
        <v>0</v>
      </c>
    </row>
    <row r="26" spans="1:57" s="122" customFormat="1" ht="13.5" thickBot="1">
      <c r="A26" s="116"/>
      <c r="B26" s="117" t="s">
        <v>57</v>
      </c>
      <c r="C26" s="117"/>
      <c r="D26" s="118"/>
      <c r="E26" s="119">
        <f>SUM(E7:E25)</f>
        <v>0</v>
      </c>
      <c r="F26" s="120">
        <f>SUM(F7:F25)</f>
        <v>0</v>
      </c>
      <c r="G26" s="120">
        <f>SUM(G7:G25)</f>
        <v>0</v>
      </c>
      <c r="H26" s="120">
        <f>SUM(H7:H25)</f>
        <v>0</v>
      </c>
      <c r="I26" s="121">
        <f>SUM(I7:I25)</f>
        <v>0</v>
      </c>
    </row>
    <row r="27" spans="1:57">
      <c r="A27" s="65"/>
      <c r="B27" s="65"/>
      <c r="C27" s="65"/>
      <c r="D27" s="65"/>
      <c r="E27" s="65"/>
      <c r="F27" s="65"/>
      <c r="G27" s="65"/>
      <c r="H27" s="65"/>
      <c r="I27" s="65"/>
    </row>
    <row r="28" spans="1:57" ht="19.5" customHeight="1">
      <c r="A28" s="106" t="s">
        <v>58</v>
      </c>
      <c r="B28" s="106"/>
      <c r="C28" s="106"/>
      <c r="D28" s="106"/>
      <c r="E28" s="106"/>
      <c r="F28" s="106"/>
      <c r="G28" s="123"/>
      <c r="H28" s="106"/>
      <c r="I28" s="106"/>
      <c r="BA28" s="40"/>
      <c r="BB28" s="40"/>
      <c r="BC28" s="40"/>
      <c r="BD28" s="40"/>
      <c r="BE28" s="40"/>
    </row>
    <row r="29" spans="1:57" ht="13.5" thickBot="1">
      <c r="A29" s="76"/>
      <c r="B29" s="76"/>
      <c r="C29" s="76"/>
      <c r="D29" s="76"/>
      <c r="E29" s="76"/>
      <c r="F29" s="76"/>
      <c r="G29" s="76"/>
      <c r="H29" s="76"/>
      <c r="I29" s="76"/>
    </row>
    <row r="30" spans="1:57">
      <c r="A30" s="70" t="s">
        <v>59</v>
      </c>
      <c r="B30" s="71"/>
      <c r="C30" s="71"/>
      <c r="D30" s="124"/>
      <c r="E30" s="125" t="s">
        <v>60</v>
      </c>
      <c r="F30" s="126" t="s">
        <v>61</v>
      </c>
      <c r="G30" s="127" t="s">
        <v>62</v>
      </c>
      <c r="H30" s="128"/>
      <c r="I30" s="129" t="s">
        <v>60</v>
      </c>
    </row>
    <row r="31" spans="1:57">
      <c r="A31" s="63" t="s">
        <v>491</v>
      </c>
      <c r="B31" s="54"/>
      <c r="C31" s="54"/>
      <c r="D31" s="130"/>
      <c r="E31" s="131"/>
      <c r="F31" s="132"/>
      <c r="G31" s="133">
        <f t="shared" ref="G31:G38" si="0">CHOOSE(BA31+1,HSV+PSV,HSV+PSV+Mont,HSV+PSV+Dodavka+Mont,HSV,PSV,Mont,Dodavka,Mont+Dodavka,0)</f>
        <v>0</v>
      </c>
      <c r="H31" s="134"/>
      <c r="I31" s="135">
        <f t="shared" ref="I31:I38" si="1">E31+F31*G31/100</f>
        <v>0</v>
      </c>
      <c r="BA31">
        <v>0</v>
      </c>
    </row>
    <row r="32" spans="1:57">
      <c r="A32" s="63" t="s">
        <v>492</v>
      </c>
      <c r="B32" s="54"/>
      <c r="C32" s="54"/>
      <c r="D32" s="130"/>
      <c r="E32" s="131"/>
      <c r="F32" s="132"/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>
      <c r="A33" s="63" t="s">
        <v>493</v>
      </c>
      <c r="B33" s="54"/>
      <c r="C33" s="54"/>
      <c r="D33" s="130"/>
      <c r="E33" s="131"/>
      <c r="F33" s="132"/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>
      <c r="A34" s="63" t="s">
        <v>494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0</v>
      </c>
    </row>
    <row r="35" spans="1:53">
      <c r="A35" s="63" t="s">
        <v>495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1</v>
      </c>
    </row>
    <row r="36" spans="1:53">
      <c r="A36" s="63" t="s">
        <v>496</v>
      </c>
      <c r="B36" s="54"/>
      <c r="C36" s="54"/>
      <c r="D36" s="130"/>
      <c r="E36" s="131"/>
      <c r="F36" s="132"/>
      <c r="G36" s="133">
        <f t="shared" si="0"/>
        <v>0</v>
      </c>
      <c r="H36" s="134"/>
      <c r="I36" s="135">
        <f t="shared" si="1"/>
        <v>0</v>
      </c>
      <c r="BA36">
        <v>1</v>
      </c>
    </row>
    <row r="37" spans="1:53">
      <c r="A37" s="63" t="s">
        <v>497</v>
      </c>
      <c r="B37" s="54"/>
      <c r="C37" s="54"/>
      <c r="D37" s="130"/>
      <c r="E37" s="131"/>
      <c r="F37" s="132"/>
      <c r="G37" s="133">
        <f t="shared" si="0"/>
        <v>0</v>
      </c>
      <c r="H37" s="134"/>
      <c r="I37" s="135">
        <f t="shared" si="1"/>
        <v>0</v>
      </c>
      <c r="BA37">
        <v>2</v>
      </c>
    </row>
    <row r="38" spans="1:53">
      <c r="A38" s="63" t="s">
        <v>498</v>
      </c>
      <c r="B38" s="54"/>
      <c r="C38" s="54"/>
      <c r="D38" s="130"/>
      <c r="E38" s="131"/>
      <c r="F38" s="132"/>
      <c r="G38" s="133">
        <f t="shared" si="0"/>
        <v>0</v>
      </c>
      <c r="H38" s="134"/>
      <c r="I38" s="135">
        <f t="shared" si="1"/>
        <v>0</v>
      </c>
      <c r="BA38">
        <v>2</v>
      </c>
    </row>
    <row r="39" spans="1:53" ht="13.5" thickBot="1">
      <c r="A39" s="136"/>
      <c r="B39" s="137" t="s">
        <v>63</v>
      </c>
      <c r="C39" s="138"/>
      <c r="D39" s="139"/>
      <c r="E39" s="140"/>
      <c r="F39" s="141"/>
      <c r="G39" s="141"/>
      <c r="H39" s="221">
        <f>SUM(I31:I38)</f>
        <v>0</v>
      </c>
      <c r="I39" s="222"/>
    </row>
    <row r="41" spans="1:53">
      <c r="B41" s="122"/>
      <c r="F41" s="142"/>
      <c r="G41" s="143"/>
      <c r="H41" s="143"/>
      <c r="I41" s="144"/>
    </row>
    <row r="42" spans="1:53">
      <c r="F42" s="142"/>
      <c r="G42" s="143"/>
      <c r="H42" s="143"/>
      <c r="I42" s="144"/>
    </row>
    <row r="43" spans="1:53">
      <c r="F43" s="142"/>
      <c r="G43" s="143"/>
      <c r="H43" s="143"/>
      <c r="I43" s="144"/>
    </row>
    <row r="44" spans="1:53">
      <c r="F44" s="142"/>
      <c r="G44" s="143"/>
      <c r="H44" s="143"/>
      <c r="I44" s="144"/>
    </row>
    <row r="45" spans="1:53">
      <c r="F45" s="142"/>
      <c r="G45" s="143"/>
      <c r="H45" s="143"/>
      <c r="I45" s="144"/>
    </row>
    <row r="46" spans="1:53">
      <c r="F46" s="142"/>
      <c r="G46" s="143"/>
      <c r="H46" s="143"/>
      <c r="I46" s="144"/>
    </row>
    <row r="47" spans="1:53">
      <c r="F47" s="142"/>
      <c r="G47" s="143"/>
      <c r="H47" s="143"/>
      <c r="I47" s="144"/>
    </row>
    <row r="48" spans="1:53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  <row r="82" spans="6:9">
      <c r="F82" s="142"/>
      <c r="G82" s="143"/>
      <c r="H82" s="143"/>
      <c r="I82" s="144"/>
    </row>
    <row r="83" spans="6:9">
      <c r="F83" s="142"/>
      <c r="G83" s="143"/>
      <c r="H83" s="143"/>
      <c r="I83" s="144"/>
    </row>
    <row r="84" spans="6:9">
      <c r="F84" s="142"/>
      <c r="G84" s="143"/>
      <c r="H84" s="143"/>
      <c r="I84" s="144"/>
    </row>
    <row r="85" spans="6:9">
      <c r="F85" s="142"/>
      <c r="G85" s="143"/>
      <c r="H85" s="143"/>
      <c r="I85" s="144"/>
    </row>
    <row r="86" spans="6:9">
      <c r="F86" s="142"/>
      <c r="G86" s="143"/>
      <c r="H86" s="143"/>
      <c r="I86" s="144"/>
    </row>
    <row r="87" spans="6:9">
      <c r="F87" s="142"/>
      <c r="G87" s="143"/>
      <c r="H87" s="143"/>
      <c r="I87" s="144"/>
    </row>
    <row r="88" spans="6:9">
      <c r="F88" s="142"/>
      <c r="G88" s="143"/>
      <c r="H88" s="143"/>
      <c r="I88" s="144"/>
    </row>
    <row r="89" spans="6:9">
      <c r="F89" s="142"/>
      <c r="G89" s="143"/>
      <c r="H89" s="143"/>
      <c r="I89" s="144"/>
    </row>
    <row r="90" spans="6:9">
      <c r="F90" s="142"/>
      <c r="G90" s="143"/>
      <c r="H90" s="143"/>
      <c r="I90" s="144"/>
    </row>
  </sheetData>
  <mergeCells count="4">
    <mergeCell ref="A1:B1"/>
    <mergeCell ref="A2:B2"/>
    <mergeCell ref="G2:I2"/>
    <mergeCell ref="H39:I3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511"/>
  <sheetViews>
    <sheetView showGridLines="0" showZeros="0" topLeftCell="A16" workbookViewId="0">
      <selection activeCell="F9" sqref="F9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25" t="s">
        <v>78</v>
      </c>
      <c r="B1" s="225"/>
      <c r="C1" s="225"/>
      <c r="D1" s="225"/>
      <c r="E1" s="225"/>
      <c r="F1" s="225"/>
      <c r="G1" s="225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14" t="s">
        <v>48</v>
      </c>
      <c r="B3" s="215"/>
      <c r="C3" s="96" t="str">
        <f>CONCATENATE(cislostavby," ",nazevstavby)</f>
        <v xml:space="preserve"> Snížení energetické náročnosti objektu</v>
      </c>
      <c r="D3" s="97"/>
      <c r="E3" s="150" t="s">
        <v>64</v>
      </c>
      <c r="F3" s="151">
        <f>Rekapitulace!H1</f>
        <v>3244</v>
      </c>
      <c r="G3" s="152"/>
    </row>
    <row r="4" spans="1:104" ht="13.5" thickBot="1">
      <c r="A4" s="226" t="s">
        <v>50</v>
      </c>
      <c r="B4" s="217"/>
      <c r="C4" s="102" t="str">
        <f>CONCATENATE(cisloobjektu," ",nazevobjektu)</f>
        <v xml:space="preserve"> Klasic.+španěl.gymnasium Brno,Bystrc</v>
      </c>
      <c r="D4" s="103"/>
      <c r="E4" s="227" t="str">
        <f>Rekapitulace!G2</f>
        <v>SO.04-spojovací chodba</v>
      </c>
      <c r="F4" s="228"/>
      <c r="G4" s="229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>
      <c r="A7" s="160" t="s">
        <v>72</v>
      </c>
      <c r="B7" s="161" t="s">
        <v>73</v>
      </c>
      <c r="C7" s="162" t="s">
        <v>74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81</v>
      </c>
      <c r="C8" s="170" t="s">
        <v>82</v>
      </c>
      <c r="D8" s="171" t="s">
        <v>83</v>
      </c>
      <c r="E8" s="172">
        <v>20.2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</v>
      </c>
    </row>
    <row r="9" spans="1:104">
      <c r="A9" s="175"/>
      <c r="B9" s="177"/>
      <c r="C9" s="223" t="s">
        <v>84</v>
      </c>
      <c r="D9" s="224"/>
      <c r="E9" s="178">
        <v>0</v>
      </c>
      <c r="F9" s="179"/>
      <c r="G9" s="180"/>
      <c r="M9" s="176" t="s">
        <v>84</v>
      </c>
      <c r="O9" s="167"/>
    </row>
    <row r="10" spans="1:104">
      <c r="A10" s="175"/>
      <c r="B10" s="177"/>
      <c r="C10" s="223" t="s">
        <v>85</v>
      </c>
      <c r="D10" s="224"/>
      <c r="E10" s="178">
        <v>0</v>
      </c>
      <c r="F10" s="179"/>
      <c r="G10" s="180"/>
      <c r="M10" s="176" t="s">
        <v>85</v>
      </c>
      <c r="O10" s="167"/>
    </row>
    <row r="11" spans="1:104" ht="22.5">
      <c r="A11" s="175"/>
      <c r="B11" s="177"/>
      <c r="C11" s="223" t="s">
        <v>86</v>
      </c>
      <c r="D11" s="224"/>
      <c r="E11" s="178">
        <v>20.2</v>
      </c>
      <c r="F11" s="179"/>
      <c r="G11" s="180"/>
      <c r="M11" s="176" t="s">
        <v>86</v>
      </c>
      <c r="O11" s="167"/>
    </row>
    <row r="12" spans="1:104">
      <c r="A12" s="168">
        <v>2</v>
      </c>
      <c r="B12" s="169" t="s">
        <v>87</v>
      </c>
      <c r="C12" s="170" t="s">
        <v>88</v>
      </c>
      <c r="D12" s="171" t="s">
        <v>83</v>
      </c>
      <c r="E12" s="172">
        <v>20.2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0</v>
      </c>
    </row>
    <row r="13" spans="1:104">
      <c r="A13" s="175"/>
      <c r="B13" s="177"/>
      <c r="C13" s="223" t="s">
        <v>84</v>
      </c>
      <c r="D13" s="224"/>
      <c r="E13" s="178">
        <v>0</v>
      </c>
      <c r="F13" s="179"/>
      <c r="G13" s="180"/>
      <c r="M13" s="176" t="s">
        <v>84</v>
      </c>
      <c r="O13" s="167"/>
    </row>
    <row r="14" spans="1:104">
      <c r="A14" s="175"/>
      <c r="B14" s="177"/>
      <c r="C14" s="223" t="s">
        <v>85</v>
      </c>
      <c r="D14" s="224"/>
      <c r="E14" s="178">
        <v>0</v>
      </c>
      <c r="F14" s="179"/>
      <c r="G14" s="180"/>
      <c r="M14" s="176" t="s">
        <v>85</v>
      </c>
      <c r="O14" s="167"/>
    </row>
    <row r="15" spans="1:104" ht="22.5">
      <c r="A15" s="175"/>
      <c r="B15" s="177"/>
      <c r="C15" s="223" t="s">
        <v>86</v>
      </c>
      <c r="D15" s="224"/>
      <c r="E15" s="178">
        <v>20.2</v>
      </c>
      <c r="F15" s="179"/>
      <c r="G15" s="180"/>
      <c r="M15" s="176" t="s">
        <v>86</v>
      </c>
      <c r="O15" s="167"/>
    </row>
    <row r="16" spans="1:104">
      <c r="A16" s="168">
        <v>3</v>
      </c>
      <c r="B16" s="169" t="s">
        <v>89</v>
      </c>
      <c r="C16" s="170" t="s">
        <v>90</v>
      </c>
      <c r="D16" s="171" t="s">
        <v>91</v>
      </c>
      <c r="E16" s="172">
        <v>2.4239999999999999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>
      <c r="A17" s="175"/>
      <c r="B17" s="177"/>
      <c r="C17" s="223" t="s">
        <v>92</v>
      </c>
      <c r="D17" s="224"/>
      <c r="E17" s="178">
        <v>2.4239999999999999</v>
      </c>
      <c r="F17" s="179"/>
      <c r="G17" s="180"/>
      <c r="M17" s="201">
        <v>2424</v>
      </c>
      <c r="O17" s="167"/>
    </row>
    <row r="18" spans="1:104" ht="22.5">
      <c r="A18" s="168">
        <v>4</v>
      </c>
      <c r="B18" s="169" t="s">
        <v>93</v>
      </c>
      <c r="C18" s="170" t="s">
        <v>94</v>
      </c>
      <c r="D18" s="171" t="s">
        <v>91</v>
      </c>
      <c r="E18" s="172">
        <v>2.4239999999999999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0</v>
      </c>
    </row>
    <row r="19" spans="1:104">
      <c r="A19" s="175"/>
      <c r="B19" s="177"/>
      <c r="C19" s="223" t="s">
        <v>95</v>
      </c>
      <c r="D19" s="224"/>
      <c r="E19" s="178">
        <v>2.4239999999999999</v>
      </c>
      <c r="F19" s="179"/>
      <c r="G19" s="180"/>
      <c r="M19" s="176" t="s">
        <v>95</v>
      </c>
      <c r="O19" s="167"/>
    </row>
    <row r="20" spans="1:104">
      <c r="A20" s="181"/>
      <c r="B20" s="182" t="s">
        <v>76</v>
      </c>
      <c r="C20" s="183" t="str">
        <f>CONCATENATE(B7," ",C7)</f>
        <v>1 Zemní práce</v>
      </c>
      <c r="D20" s="184"/>
      <c r="E20" s="185"/>
      <c r="F20" s="186"/>
      <c r="G20" s="187">
        <f>SUM(G7:G19)</f>
        <v>0</v>
      </c>
      <c r="O20" s="167">
        <v>4</v>
      </c>
      <c r="BA20" s="188">
        <f>SUM(BA7:BA19)</f>
        <v>0</v>
      </c>
      <c r="BB20" s="188">
        <f>SUM(BB7:BB19)</f>
        <v>0</v>
      </c>
      <c r="BC20" s="188">
        <f>SUM(BC7:BC19)</f>
        <v>0</v>
      </c>
      <c r="BD20" s="188">
        <f>SUM(BD7:BD19)</f>
        <v>0</v>
      </c>
      <c r="BE20" s="188">
        <f>SUM(BE7:BE19)</f>
        <v>0</v>
      </c>
    </row>
    <row r="21" spans="1:104">
      <c r="A21" s="160" t="s">
        <v>72</v>
      </c>
      <c r="B21" s="161" t="s">
        <v>96</v>
      </c>
      <c r="C21" s="162" t="s">
        <v>97</v>
      </c>
      <c r="D21" s="163"/>
      <c r="E21" s="164"/>
      <c r="F21" s="164"/>
      <c r="G21" s="165"/>
      <c r="H21" s="166"/>
      <c r="I21" s="166"/>
      <c r="O21" s="167">
        <v>1</v>
      </c>
    </row>
    <row r="22" spans="1:104">
      <c r="A22" s="168">
        <v>5</v>
      </c>
      <c r="B22" s="169" t="s">
        <v>98</v>
      </c>
      <c r="C22" s="170" t="s">
        <v>99</v>
      </c>
      <c r="D22" s="171" t="s">
        <v>83</v>
      </c>
      <c r="E22" s="172">
        <v>35.64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>
      <c r="A23" s="175"/>
      <c r="B23" s="177"/>
      <c r="C23" s="223" t="s">
        <v>100</v>
      </c>
      <c r="D23" s="224"/>
      <c r="E23" s="178">
        <v>35.64</v>
      </c>
      <c r="F23" s="179"/>
      <c r="G23" s="180"/>
      <c r="M23" s="176" t="s">
        <v>100</v>
      </c>
      <c r="O23" s="167"/>
    </row>
    <row r="24" spans="1:104" ht="22.5">
      <c r="A24" s="168">
        <v>6</v>
      </c>
      <c r="B24" s="169" t="s">
        <v>101</v>
      </c>
      <c r="C24" s="170" t="s">
        <v>102</v>
      </c>
      <c r="D24" s="171" t="s">
        <v>83</v>
      </c>
      <c r="E24" s="172">
        <v>14.94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>
      <c r="A25" s="175"/>
      <c r="B25" s="177"/>
      <c r="C25" s="223" t="s">
        <v>103</v>
      </c>
      <c r="D25" s="224"/>
      <c r="E25" s="178">
        <v>0</v>
      </c>
      <c r="F25" s="179"/>
      <c r="G25" s="180"/>
      <c r="M25" s="176" t="s">
        <v>103</v>
      </c>
      <c r="O25" s="167"/>
    </row>
    <row r="26" spans="1:104">
      <c r="A26" s="175"/>
      <c r="B26" s="177"/>
      <c r="C26" s="223" t="s">
        <v>104</v>
      </c>
      <c r="D26" s="224"/>
      <c r="E26" s="178">
        <v>0</v>
      </c>
      <c r="F26" s="179"/>
      <c r="G26" s="180"/>
      <c r="M26" s="176" t="s">
        <v>104</v>
      </c>
      <c r="O26" s="167"/>
    </row>
    <row r="27" spans="1:104">
      <c r="A27" s="175"/>
      <c r="B27" s="177"/>
      <c r="C27" s="223" t="s">
        <v>105</v>
      </c>
      <c r="D27" s="224"/>
      <c r="E27" s="178">
        <v>12.6</v>
      </c>
      <c r="F27" s="179"/>
      <c r="G27" s="180"/>
      <c r="M27" s="176" t="s">
        <v>105</v>
      </c>
      <c r="O27" s="167"/>
    </row>
    <row r="28" spans="1:104">
      <c r="A28" s="175"/>
      <c r="B28" s="177"/>
      <c r="C28" s="223" t="s">
        <v>106</v>
      </c>
      <c r="D28" s="224"/>
      <c r="E28" s="178">
        <v>2.34</v>
      </c>
      <c r="F28" s="179"/>
      <c r="G28" s="180"/>
      <c r="M28" s="176" t="s">
        <v>106</v>
      </c>
      <c r="O28" s="167"/>
    </row>
    <row r="29" spans="1:104">
      <c r="A29" s="181"/>
      <c r="B29" s="182" t="s">
        <v>76</v>
      </c>
      <c r="C29" s="183" t="str">
        <f>CONCATENATE(B21," ",C21)</f>
        <v>61 Upravy povrchů vnitřní</v>
      </c>
      <c r="D29" s="184"/>
      <c r="E29" s="185"/>
      <c r="F29" s="186"/>
      <c r="G29" s="187">
        <f>SUM(G21:G28)</f>
        <v>0</v>
      </c>
      <c r="O29" s="167">
        <v>4</v>
      </c>
      <c r="BA29" s="188">
        <f>SUM(BA21:BA28)</f>
        <v>0</v>
      </c>
      <c r="BB29" s="188">
        <f>SUM(BB21:BB28)</f>
        <v>0</v>
      </c>
      <c r="BC29" s="188">
        <f>SUM(BC21:BC28)</f>
        <v>0</v>
      </c>
      <c r="BD29" s="188">
        <f>SUM(BD21:BD28)</f>
        <v>0</v>
      </c>
      <c r="BE29" s="188">
        <f>SUM(BE21:BE28)</f>
        <v>0</v>
      </c>
    </row>
    <row r="30" spans="1:104">
      <c r="A30" s="160" t="s">
        <v>72</v>
      </c>
      <c r="B30" s="161" t="s">
        <v>107</v>
      </c>
      <c r="C30" s="162" t="s">
        <v>108</v>
      </c>
      <c r="D30" s="163"/>
      <c r="E30" s="164"/>
      <c r="F30" s="164"/>
      <c r="G30" s="165"/>
      <c r="H30" s="166"/>
      <c r="I30" s="166"/>
      <c r="O30" s="167">
        <v>1</v>
      </c>
    </row>
    <row r="31" spans="1:104">
      <c r="A31" s="168">
        <v>7</v>
      </c>
      <c r="B31" s="169" t="s">
        <v>109</v>
      </c>
      <c r="C31" s="170" t="s">
        <v>110</v>
      </c>
      <c r="D31" s="171" t="s">
        <v>83</v>
      </c>
      <c r="E31" s="172">
        <v>35.64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0</v>
      </c>
    </row>
    <row r="32" spans="1:104">
      <c r="A32" s="175"/>
      <c r="B32" s="177"/>
      <c r="C32" s="223" t="s">
        <v>100</v>
      </c>
      <c r="D32" s="224"/>
      <c r="E32" s="178">
        <v>35.64</v>
      </c>
      <c r="F32" s="179"/>
      <c r="G32" s="180"/>
      <c r="M32" s="176" t="s">
        <v>100</v>
      </c>
      <c r="O32" s="167"/>
    </row>
    <row r="33" spans="1:104" ht="22.5">
      <c r="A33" s="168">
        <v>8</v>
      </c>
      <c r="B33" s="169" t="s">
        <v>111</v>
      </c>
      <c r="C33" s="170" t="s">
        <v>112</v>
      </c>
      <c r="D33" s="171" t="s">
        <v>83</v>
      </c>
      <c r="E33" s="172">
        <v>133.76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0</v>
      </c>
    </row>
    <row r="34" spans="1:104">
      <c r="A34" s="175"/>
      <c r="B34" s="177"/>
      <c r="C34" s="223" t="s">
        <v>113</v>
      </c>
      <c r="D34" s="224"/>
      <c r="E34" s="178">
        <v>133.76</v>
      </c>
      <c r="F34" s="179"/>
      <c r="G34" s="180"/>
      <c r="M34" s="176" t="s">
        <v>113</v>
      </c>
      <c r="O34" s="167"/>
    </row>
    <row r="35" spans="1:104" ht="22.5">
      <c r="A35" s="168">
        <v>9</v>
      </c>
      <c r="B35" s="169" t="s">
        <v>114</v>
      </c>
      <c r="C35" s="170" t="s">
        <v>115</v>
      </c>
      <c r="D35" s="171" t="s">
        <v>83</v>
      </c>
      <c r="E35" s="172">
        <v>7.47</v>
      </c>
      <c r="F35" s="172">
        <v>0</v>
      </c>
      <c r="G35" s="173">
        <f>E35*F35</f>
        <v>0</v>
      </c>
      <c r="O35" s="167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1</v>
      </c>
      <c r="CZ35" s="145">
        <v>0</v>
      </c>
    </row>
    <row r="36" spans="1:104">
      <c r="A36" s="175"/>
      <c r="B36" s="177"/>
      <c r="C36" s="223" t="s">
        <v>116</v>
      </c>
      <c r="D36" s="224"/>
      <c r="E36" s="178">
        <v>7.47</v>
      </c>
      <c r="F36" s="179"/>
      <c r="G36" s="180"/>
      <c r="M36" s="176" t="s">
        <v>116</v>
      </c>
      <c r="O36" s="167"/>
    </row>
    <row r="37" spans="1:104">
      <c r="A37" s="168">
        <v>10</v>
      </c>
      <c r="B37" s="169" t="s">
        <v>117</v>
      </c>
      <c r="C37" s="170" t="s">
        <v>118</v>
      </c>
      <c r="D37" s="171" t="s">
        <v>83</v>
      </c>
      <c r="E37" s="172">
        <v>4.04</v>
      </c>
      <c r="F37" s="172">
        <v>0</v>
      </c>
      <c r="G37" s="173">
        <f>E37*F37</f>
        <v>0</v>
      </c>
      <c r="O37" s="167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74">
        <v>1</v>
      </c>
      <c r="CB37" s="174">
        <v>1</v>
      </c>
      <c r="CZ37" s="145">
        <v>0</v>
      </c>
    </row>
    <row r="38" spans="1:104">
      <c r="A38" s="175"/>
      <c r="B38" s="177"/>
      <c r="C38" s="223" t="s">
        <v>119</v>
      </c>
      <c r="D38" s="224"/>
      <c r="E38" s="178">
        <v>4.04</v>
      </c>
      <c r="F38" s="179"/>
      <c r="G38" s="180"/>
      <c r="M38" s="176" t="s">
        <v>119</v>
      </c>
      <c r="O38" s="167"/>
    </row>
    <row r="39" spans="1:104" ht="22.5">
      <c r="A39" s="168">
        <v>11</v>
      </c>
      <c r="B39" s="169" t="s">
        <v>120</v>
      </c>
      <c r="C39" s="170" t="s">
        <v>121</v>
      </c>
      <c r="D39" s="171" t="s">
        <v>83</v>
      </c>
      <c r="E39" s="172">
        <v>14.14</v>
      </c>
      <c r="F39" s="172">
        <v>0</v>
      </c>
      <c r="G39" s="173">
        <f>E39*F39</f>
        <v>0</v>
      </c>
      <c r="O39" s="167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1</v>
      </c>
      <c r="CZ39" s="145">
        <v>0</v>
      </c>
    </row>
    <row r="40" spans="1:104">
      <c r="A40" s="175"/>
      <c r="B40" s="177"/>
      <c r="C40" s="223" t="s">
        <v>122</v>
      </c>
      <c r="D40" s="224"/>
      <c r="E40" s="178">
        <v>14.14</v>
      </c>
      <c r="F40" s="179"/>
      <c r="G40" s="180"/>
      <c r="M40" s="176" t="s">
        <v>122</v>
      </c>
      <c r="O40" s="167"/>
    </row>
    <row r="41" spans="1:104">
      <c r="A41" s="168">
        <v>12</v>
      </c>
      <c r="B41" s="169" t="s">
        <v>123</v>
      </c>
      <c r="C41" s="170" t="s">
        <v>124</v>
      </c>
      <c r="D41" s="171" t="s">
        <v>125</v>
      </c>
      <c r="E41" s="172">
        <v>45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>
      <c r="A42" s="175"/>
      <c r="B42" s="177"/>
      <c r="C42" s="223" t="s">
        <v>126</v>
      </c>
      <c r="D42" s="224"/>
      <c r="E42" s="178">
        <v>0</v>
      </c>
      <c r="F42" s="179"/>
      <c r="G42" s="180"/>
      <c r="M42" s="176" t="s">
        <v>126</v>
      </c>
      <c r="O42" s="167"/>
    </row>
    <row r="43" spans="1:104">
      <c r="A43" s="175"/>
      <c r="B43" s="177"/>
      <c r="C43" s="223" t="s">
        <v>127</v>
      </c>
      <c r="D43" s="224"/>
      <c r="E43" s="178">
        <v>45</v>
      </c>
      <c r="F43" s="179"/>
      <c r="G43" s="180"/>
      <c r="M43" s="202">
        <v>12.65625</v>
      </c>
      <c r="O43" s="167"/>
    </row>
    <row r="44" spans="1:104">
      <c r="A44" s="168">
        <v>13</v>
      </c>
      <c r="B44" s="169" t="s">
        <v>128</v>
      </c>
      <c r="C44" s="170" t="s">
        <v>129</v>
      </c>
      <c r="D44" s="171" t="s">
        <v>83</v>
      </c>
      <c r="E44" s="172">
        <v>147.9</v>
      </c>
      <c r="F44" s="172">
        <v>0</v>
      </c>
      <c r="G44" s="173">
        <f>E44*F44</f>
        <v>0</v>
      </c>
      <c r="O44" s="167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1</v>
      </c>
      <c r="CZ44" s="145">
        <v>0</v>
      </c>
    </row>
    <row r="45" spans="1:104">
      <c r="A45" s="175"/>
      <c r="B45" s="177"/>
      <c r="C45" s="223" t="s">
        <v>84</v>
      </c>
      <c r="D45" s="224"/>
      <c r="E45" s="178">
        <v>0</v>
      </c>
      <c r="F45" s="179"/>
      <c r="G45" s="180"/>
      <c r="M45" s="176" t="s">
        <v>84</v>
      </c>
      <c r="O45" s="167"/>
    </row>
    <row r="46" spans="1:104">
      <c r="A46" s="175"/>
      <c r="B46" s="177"/>
      <c r="C46" s="223" t="s">
        <v>130</v>
      </c>
      <c r="D46" s="224"/>
      <c r="E46" s="178">
        <v>0</v>
      </c>
      <c r="F46" s="179"/>
      <c r="G46" s="180"/>
      <c r="M46" s="176" t="s">
        <v>130</v>
      </c>
      <c r="O46" s="167"/>
    </row>
    <row r="47" spans="1:104">
      <c r="A47" s="175"/>
      <c r="B47" s="177"/>
      <c r="C47" s="223" t="s">
        <v>131</v>
      </c>
      <c r="D47" s="224"/>
      <c r="E47" s="178">
        <v>0</v>
      </c>
      <c r="F47" s="179"/>
      <c r="G47" s="180"/>
      <c r="M47" s="176" t="s">
        <v>131</v>
      </c>
      <c r="O47" s="167"/>
    </row>
    <row r="48" spans="1:104">
      <c r="A48" s="175"/>
      <c r="B48" s="177"/>
      <c r="C48" s="223" t="s">
        <v>122</v>
      </c>
      <c r="D48" s="224"/>
      <c r="E48" s="178">
        <v>14.14</v>
      </c>
      <c r="F48" s="179"/>
      <c r="G48" s="180"/>
      <c r="M48" s="176" t="s">
        <v>122</v>
      </c>
      <c r="O48" s="167"/>
    </row>
    <row r="49" spans="1:104">
      <c r="A49" s="175"/>
      <c r="B49" s="177"/>
      <c r="C49" s="223" t="s">
        <v>132</v>
      </c>
      <c r="D49" s="224"/>
      <c r="E49" s="178">
        <v>133.76</v>
      </c>
      <c r="F49" s="179"/>
      <c r="G49" s="180"/>
      <c r="M49" s="176" t="s">
        <v>132</v>
      </c>
      <c r="O49" s="167"/>
    </row>
    <row r="50" spans="1:104">
      <c r="A50" s="168">
        <v>14</v>
      </c>
      <c r="B50" s="169" t="s">
        <v>133</v>
      </c>
      <c r="C50" s="170" t="s">
        <v>134</v>
      </c>
      <c r="D50" s="171" t="s">
        <v>83</v>
      </c>
      <c r="E50" s="172">
        <v>0.80800000000000005</v>
      </c>
      <c r="F50" s="172">
        <v>0</v>
      </c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0</v>
      </c>
    </row>
    <row r="51" spans="1:104">
      <c r="A51" s="175"/>
      <c r="B51" s="177"/>
      <c r="C51" s="223" t="s">
        <v>84</v>
      </c>
      <c r="D51" s="224"/>
      <c r="E51" s="178">
        <v>0</v>
      </c>
      <c r="F51" s="179"/>
      <c r="G51" s="180"/>
      <c r="M51" s="176" t="s">
        <v>84</v>
      </c>
      <c r="O51" s="167"/>
    </row>
    <row r="52" spans="1:104">
      <c r="A52" s="175"/>
      <c r="B52" s="177"/>
      <c r="C52" s="223" t="s">
        <v>130</v>
      </c>
      <c r="D52" s="224"/>
      <c r="E52" s="178">
        <v>0</v>
      </c>
      <c r="F52" s="179"/>
      <c r="G52" s="180"/>
      <c r="M52" s="176" t="s">
        <v>130</v>
      </c>
      <c r="O52" s="167"/>
    </row>
    <row r="53" spans="1:104">
      <c r="A53" s="175"/>
      <c r="B53" s="177"/>
      <c r="C53" s="223" t="s">
        <v>135</v>
      </c>
      <c r="D53" s="224"/>
      <c r="E53" s="178">
        <v>0</v>
      </c>
      <c r="F53" s="179"/>
      <c r="G53" s="180"/>
      <c r="M53" s="176" t="s">
        <v>135</v>
      </c>
      <c r="O53" s="167"/>
    </row>
    <row r="54" spans="1:104">
      <c r="A54" s="175"/>
      <c r="B54" s="177"/>
      <c r="C54" s="223" t="s">
        <v>136</v>
      </c>
      <c r="D54" s="224"/>
      <c r="E54" s="178">
        <v>0.80800000000000005</v>
      </c>
      <c r="F54" s="179"/>
      <c r="G54" s="180"/>
      <c r="M54" s="176" t="s">
        <v>136</v>
      </c>
      <c r="O54" s="167"/>
    </row>
    <row r="55" spans="1:104" ht="22.5">
      <c r="A55" s="168">
        <v>15</v>
      </c>
      <c r="B55" s="169" t="s">
        <v>137</v>
      </c>
      <c r="C55" s="170" t="s">
        <v>138</v>
      </c>
      <c r="D55" s="171" t="s">
        <v>125</v>
      </c>
      <c r="E55" s="172">
        <v>99.6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0</v>
      </c>
    </row>
    <row r="56" spans="1:104">
      <c r="A56" s="175"/>
      <c r="B56" s="177"/>
      <c r="C56" s="223" t="s">
        <v>139</v>
      </c>
      <c r="D56" s="224"/>
      <c r="E56" s="178">
        <v>0</v>
      </c>
      <c r="F56" s="179"/>
      <c r="G56" s="180"/>
      <c r="M56" s="176" t="s">
        <v>139</v>
      </c>
      <c r="O56" s="167"/>
    </row>
    <row r="57" spans="1:104">
      <c r="A57" s="175"/>
      <c r="B57" s="177"/>
      <c r="C57" s="223" t="s">
        <v>104</v>
      </c>
      <c r="D57" s="224"/>
      <c r="E57" s="178">
        <v>0</v>
      </c>
      <c r="F57" s="179"/>
      <c r="G57" s="180"/>
      <c r="M57" s="176" t="s">
        <v>104</v>
      </c>
      <c r="O57" s="167"/>
    </row>
    <row r="58" spans="1:104">
      <c r="A58" s="175"/>
      <c r="B58" s="177"/>
      <c r="C58" s="223" t="s">
        <v>140</v>
      </c>
      <c r="D58" s="224"/>
      <c r="E58" s="178">
        <v>84</v>
      </c>
      <c r="F58" s="179"/>
      <c r="G58" s="180"/>
      <c r="M58" s="176" t="s">
        <v>140</v>
      </c>
      <c r="O58" s="167"/>
    </row>
    <row r="59" spans="1:104">
      <c r="A59" s="175"/>
      <c r="B59" s="177"/>
      <c r="C59" s="223" t="s">
        <v>141</v>
      </c>
      <c r="D59" s="224"/>
      <c r="E59" s="178">
        <v>15.6</v>
      </c>
      <c r="F59" s="179"/>
      <c r="G59" s="180"/>
      <c r="M59" s="176" t="s">
        <v>141</v>
      </c>
      <c r="O59" s="167"/>
    </row>
    <row r="60" spans="1:104">
      <c r="A60" s="168">
        <v>16</v>
      </c>
      <c r="B60" s="169" t="s">
        <v>142</v>
      </c>
      <c r="C60" s="170" t="s">
        <v>143</v>
      </c>
      <c r="D60" s="171" t="s">
        <v>83</v>
      </c>
      <c r="E60" s="172">
        <v>151.94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1</v>
      </c>
      <c r="AC60" s="145">
        <v>1</v>
      </c>
      <c r="AZ60" s="145">
        <v>1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1</v>
      </c>
      <c r="CZ60" s="145">
        <v>0</v>
      </c>
    </row>
    <row r="61" spans="1:104">
      <c r="A61" s="175"/>
      <c r="B61" s="177"/>
      <c r="C61" s="223" t="s">
        <v>84</v>
      </c>
      <c r="D61" s="224"/>
      <c r="E61" s="178">
        <v>0</v>
      </c>
      <c r="F61" s="179"/>
      <c r="G61" s="180"/>
      <c r="M61" s="176" t="s">
        <v>84</v>
      </c>
      <c r="O61" s="167"/>
    </row>
    <row r="62" spans="1:104">
      <c r="A62" s="175"/>
      <c r="B62" s="177"/>
      <c r="C62" s="223" t="s">
        <v>130</v>
      </c>
      <c r="D62" s="224"/>
      <c r="E62" s="178">
        <v>0</v>
      </c>
      <c r="F62" s="179"/>
      <c r="G62" s="180"/>
      <c r="M62" s="176" t="s">
        <v>130</v>
      </c>
      <c r="O62" s="167"/>
    </row>
    <row r="63" spans="1:104">
      <c r="A63" s="175"/>
      <c r="B63" s="177"/>
      <c r="C63" s="223" t="s">
        <v>144</v>
      </c>
      <c r="D63" s="224"/>
      <c r="E63" s="178">
        <v>0</v>
      </c>
      <c r="F63" s="179"/>
      <c r="G63" s="180"/>
      <c r="M63" s="176" t="s">
        <v>144</v>
      </c>
      <c r="O63" s="167"/>
    </row>
    <row r="64" spans="1:104">
      <c r="A64" s="175"/>
      <c r="B64" s="177"/>
      <c r="C64" s="223" t="s">
        <v>145</v>
      </c>
      <c r="D64" s="224"/>
      <c r="E64" s="178">
        <v>4.04</v>
      </c>
      <c r="F64" s="179"/>
      <c r="G64" s="180"/>
      <c r="M64" s="176" t="s">
        <v>145</v>
      </c>
      <c r="O64" s="167"/>
    </row>
    <row r="65" spans="1:104">
      <c r="A65" s="175"/>
      <c r="B65" s="177"/>
      <c r="C65" s="223" t="s">
        <v>122</v>
      </c>
      <c r="D65" s="224"/>
      <c r="E65" s="178">
        <v>14.14</v>
      </c>
      <c r="F65" s="179"/>
      <c r="G65" s="180"/>
      <c r="M65" s="176" t="s">
        <v>122</v>
      </c>
      <c r="O65" s="167"/>
    </row>
    <row r="66" spans="1:104">
      <c r="A66" s="175"/>
      <c r="B66" s="177"/>
      <c r="C66" s="223" t="s">
        <v>132</v>
      </c>
      <c r="D66" s="224"/>
      <c r="E66" s="178">
        <v>133.76</v>
      </c>
      <c r="F66" s="179"/>
      <c r="G66" s="180"/>
      <c r="M66" s="176" t="s">
        <v>132</v>
      </c>
      <c r="O66" s="167"/>
    </row>
    <row r="67" spans="1:104">
      <c r="A67" s="181"/>
      <c r="B67" s="182" t="s">
        <v>76</v>
      </c>
      <c r="C67" s="183" t="str">
        <f>CONCATENATE(B30," ",C30)</f>
        <v>62 Úpravy povrchů vnější</v>
      </c>
      <c r="D67" s="184"/>
      <c r="E67" s="185"/>
      <c r="F67" s="186"/>
      <c r="G67" s="187">
        <f>SUM(G30:G66)</f>
        <v>0</v>
      </c>
      <c r="O67" s="167">
        <v>4</v>
      </c>
      <c r="BA67" s="188">
        <f>SUM(BA30:BA66)</f>
        <v>0</v>
      </c>
      <c r="BB67" s="188">
        <f>SUM(BB30:BB66)</f>
        <v>0</v>
      </c>
      <c r="BC67" s="188">
        <f>SUM(BC30:BC66)</f>
        <v>0</v>
      </c>
      <c r="BD67" s="188">
        <f>SUM(BD30:BD66)</f>
        <v>0</v>
      </c>
      <c r="BE67" s="188">
        <f>SUM(BE30:BE66)</f>
        <v>0</v>
      </c>
    </row>
    <row r="68" spans="1:104">
      <c r="A68" s="160" t="s">
        <v>72</v>
      </c>
      <c r="B68" s="161" t="s">
        <v>146</v>
      </c>
      <c r="C68" s="162" t="s">
        <v>147</v>
      </c>
      <c r="D68" s="163"/>
      <c r="E68" s="164"/>
      <c r="F68" s="164"/>
      <c r="G68" s="165"/>
      <c r="H68" s="166"/>
      <c r="I68" s="166"/>
      <c r="O68" s="167">
        <v>1</v>
      </c>
    </row>
    <row r="69" spans="1:104">
      <c r="A69" s="168">
        <v>17</v>
      </c>
      <c r="B69" s="169" t="s">
        <v>148</v>
      </c>
      <c r="C69" s="170" t="s">
        <v>149</v>
      </c>
      <c r="D69" s="171" t="s">
        <v>91</v>
      </c>
      <c r="E69" s="172">
        <v>1.01</v>
      </c>
      <c r="F69" s="172">
        <v>0</v>
      </c>
      <c r="G69" s="173">
        <f>E69*F69</f>
        <v>0</v>
      </c>
      <c r="O69" s="167">
        <v>2</v>
      </c>
      <c r="AA69" s="145">
        <v>1</v>
      </c>
      <c r="AB69" s="145">
        <v>1</v>
      </c>
      <c r="AC69" s="145">
        <v>1</v>
      </c>
      <c r="AZ69" s="145">
        <v>1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1</v>
      </c>
      <c r="CZ69" s="145">
        <v>0</v>
      </c>
    </row>
    <row r="70" spans="1:104">
      <c r="A70" s="175"/>
      <c r="B70" s="177"/>
      <c r="C70" s="223" t="s">
        <v>84</v>
      </c>
      <c r="D70" s="224"/>
      <c r="E70" s="178">
        <v>0</v>
      </c>
      <c r="F70" s="179"/>
      <c r="G70" s="180"/>
      <c r="M70" s="176" t="s">
        <v>84</v>
      </c>
      <c r="O70" s="167"/>
    </row>
    <row r="71" spans="1:104">
      <c r="A71" s="175"/>
      <c r="B71" s="177"/>
      <c r="C71" s="223" t="s">
        <v>85</v>
      </c>
      <c r="D71" s="224"/>
      <c r="E71" s="178">
        <v>0</v>
      </c>
      <c r="F71" s="179"/>
      <c r="G71" s="180"/>
      <c r="M71" s="176" t="s">
        <v>85</v>
      </c>
      <c r="O71" s="167"/>
    </row>
    <row r="72" spans="1:104" ht="22.5">
      <c r="A72" s="175"/>
      <c r="B72" s="177"/>
      <c r="C72" s="223" t="s">
        <v>150</v>
      </c>
      <c r="D72" s="224"/>
      <c r="E72" s="178">
        <v>0</v>
      </c>
      <c r="F72" s="179"/>
      <c r="G72" s="180"/>
      <c r="M72" s="176" t="s">
        <v>150</v>
      </c>
      <c r="O72" s="167"/>
    </row>
    <row r="73" spans="1:104">
      <c r="A73" s="175"/>
      <c r="B73" s="177"/>
      <c r="C73" s="223" t="s">
        <v>151</v>
      </c>
      <c r="D73" s="224"/>
      <c r="E73" s="178">
        <v>1.01</v>
      </c>
      <c r="F73" s="179"/>
      <c r="G73" s="180"/>
      <c r="M73" s="176" t="s">
        <v>151</v>
      </c>
      <c r="O73" s="167"/>
    </row>
    <row r="74" spans="1:104">
      <c r="A74" s="168">
        <v>18</v>
      </c>
      <c r="B74" s="169" t="s">
        <v>152</v>
      </c>
      <c r="C74" s="170" t="s">
        <v>153</v>
      </c>
      <c r="D74" s="171" t="s">
        <v>83</v>
      </c>
      <c r="E74" s="172">
        <v>3.3</v>
      </c>
      <c r="F74" s="172">
        <v>0</v>
      </c>
      <c r="G74" s="173">
        <f>E74*F74</f>
        <v>0</v>
      </c>
      <c r="O74" s="167">
        <v>2</v>
      </c>
      <c r="AA74" s="145">
        <v>1</v>
      </c>
      <c r="AB74" s="145">
        <v>1</v>
      </c>
      <c r="AC74" s="145">
        <v>1</v>
      </c>
      <c r="AZ74" s="145">
        <v>1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</v>
      </c>
      <c r="CB74" s="174">
        <v>1</v>
      </c>
      <c r="CZ74" s="145">
        <v>0</v>
      </c>
    </row>
    <row r="75" spans="1:104">
      <c r="A75" s="175"/>
      <c r="B75" s="177"/>
      <c r="C75" s="223" t="s">
        <v>154</v>
      </c>
      <c r="D75" s="224"/>
      <c r="E75" s="178">
        <v>0</v>
      </c>
      <c r="F75" s="179"/>
      <c r="G75" s="180"/>
      <c r="M75" s="176" t="s">
        <v>154</v>
      </c>
      <c r="O75" s="167"/>
    </row>
    <row r="76" spans="1:104">
      <c r="A76" s="175"/>
      <c r="B76" s="177"/>
      <c r="C76" s="223" t="s">
        <v>155</v>
      </c>
      <c r="D76" s="224"/>
      <c r="E76" s="178">
        <v>3.3</v>
      </c>
      <c r="F76" s="179"/>
      <c r="G76" s="180"/>
      <c r="M76" s="176" t="s">
        <v>155</v>
      </c>
      <c r="O76" s="167"/>
    </row>
    <row r="77" spans="1:104">
      <c r="A77" s="168">
        <v>19</v>
      </c>
      <c r="B77" s="169" t="s">
        <v>156</v>
      </c>
      <c r="C77" s="170" t="s">
        <v>157</v>
      </c>
      <c r="D77" s="171" t="s">
        <v>83</v>
      </c>
      <c r="E77" s="172">
        <v>3.6</v>
      </c>
      <c r="F77" s="172">
        <v>0</v>
      </c>
      <c r="G77" s="173">
        <f>E77*F77</f>
        <v>0</v>
      </c>
      <c r="O77" s="167">
        <v>2</v>
      </c>
      <c r="AA77" s="145">
        <v>1</v>
      </c>
      <c r="AB77" s="145">
        <v>1</v>
      </c>
      <c r="AC77" s="145">
        <v>1</v>
      </c>
      <c r="AZ77" s="145">
        <v>1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1</v>
      </c>
      <c r="CB77" s="174">
        <v>1</v>
      </c>
      <c r="CZ77" s="145">
        <v>0</v>
      </c>
    </row>
    <row r="78" spans="1:104">
      <c r="A78" s="175"/>
      <c r="B78" s="177"/>
      <c r="C78" s="223" t="s">
        <v>158</v>
      </c>
      <c r="D78" s="224"/>
      <c r="E78" s="178">
        <v>0</v>
      </c>
      <c r="F78" s="179"/>
      <c r="G78" s="180"/>
      <c r="M78" s="176" t="s">
        <v>158</v>
      </c>
      <c r="O78" s="167"/>
    </row>
    <row r="79" spans="1:104">
      <c r="A79" s="175"/>
      <c r="B79" s="177"/>
      <c r="C79" s="223" t="s">
        <v>104</v>
      </c>
      <c r="D79" s="224"/>
      <c r="E79" s="178">
        <v>0</v>
      </c>
      <c r="F79" s="179"/>
      <c r="G79" s="180"/>
      <c r="M79" s="176" t="s">
        <v>104</v>
      </c>
      <c r="O79" s="167"/>
    </row>
    <row r="80" spans="1:104">
      <c r="A80" s="175"/>
      <c r="B80" s="177"/>
      <c r="C80" s="223" t="s">
        <v>159</v>
      </c>
      <c r="D80" s="224"/>
      <c r="E80" s="178">
        <v>3.36</v>
      </c>
      <c r="F80" s="179"/>
      <c r="G80" s="180"/>
      <c r="M80" s="176" t="s">
        <v>159</v>
      </c>
      <c r="O80" s="167"/>
    </row>
    <row r="81" spans="1:104">
      <c r="A81" s="175"/>
      <c r="B81" s="177"/>
      <c r="C81" s="223" t="s">
        <v>160</v>
      </c>
      <c r="D81" s="224"/>
      <c r="E81" s="178">
        <v>0.24</v>
      </c>
      <c r="F81" s="179"/>
      <c r="G81" s="180"/>
      <c r="M81" s="176" t="s">
        <v>160</v>
      </c>
      <c r="O81" s="167"/>
    </row>
    <row r="82" spans="1:104">
      <c r="A82" s="168">
        <v>20</v>
      </c>
      <c r="B82" s="169" t="s">
        <v>161</v>
      </c>
      <c r="C82" s="170" t="s">
        <v>162</v>
      </c>
      <c r="D82" s="171" t="s">
        <v>83</v>
      </c>
      <c r="E82" s="172">
        <v>20.2</v>
      </c>
      <c r="F82" s="172">
        <v>0</v>
      </c>
      <c r="G82" s="173">
        <f>E82*F82</f>
        <v>0</v>
      </c>
      <c r="O82" s="167">
        <v>2</v>
      </c>
      <c r="AA82" s="145">
        <v>1</v>
      </c>
      <c r="AB82" s="145">
        <v>1</v>
      </c>
      <c r="AC82" s="145">
        <v>1</v>
      </c>
      <c r="AZ82" s="145">
        <v>1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</v>
      </c>
      <c r="CB82" s="174">
        <v>1</v>
      </c>
      <c r="CZ82" s="145">
        <v>0</v>
      </c>
    </row>
    <row r="83" spans="1:104">
      <c r="A83" s="175"/>
      <c r="B83" s="177"/>
      <c r="C83" s="223" t="s">
        <v>84</v>
      </c>
      <c r="D83" s="224"/>
      <c r="E83" s="178">
        <v>0</v>
      </c>
      <c r="F83" s="179"/>
      <c r="G83" s="180"/>
      <c r="M83" s="176" t="s">
        <v>84</v>
      </c>
      <c r="O83" s="167"/>
    </row>
    <row r="84" spans="1:104">
      <c r="A84" s="175"/>
      <c r="B84" s="177"/>
      <c r="C84" s="223" t="s">
        <v>85</v>
      </c>
      <c r="D84" s="224"/>
      <c r="E84" s="178">
        <v>0</v>
      </c>
      <c r="F84" s="179"/>
      <c r="G84" s="180"/>
      <c r="M84" s="176" t="s">
        <v>85</v>
      </c>
      <c r="O84" s="167"/>
    </row>
    <row r="85" spans="1:104" ht="22.5">
      <c r="A85" s="175"/>
      <c r="B85" s="177"/>
      <c r="C85" s="223" t="s">
        <v>163</v>
      </c>
      <c r="D85" s="224"/>
      <c r="E85" s="178">
        <v>20.2</v>
      </c>
      <c r="F85" s="179"/>
      <c r="G85" s="180"/>
      <c r="M85" s="176" t="s">
        <v>163</v>
      </c>
      <c r="O85" s="167"/>
    </row>
    <row r="86" spans="1:104">
      <c r="A86" s="168">
        <v>21</v>
      </c>
      <c r="B86" s="169" t="s">
        <v>164</v>
      </c>
      <c r="C86" s="170" t="s">
        <v>165</v>
      </c>
      <c r="D86" s="171" t="s">
        <v>125</v>
      </c>
      <c r="E86" s="172">
        <v>40.4</v>
      </c>
      <c r="F86" s="172">
        <v>0</v>
      </c>
      <c r="G86" s="173">
        <f>E86*F86</f>
        <v>0</v>
      </c>
      <c r="O86" s="167">
        <v>2</v>
      </c>
      <c r="AA86" s="145">
        <v>1</v>
      </c>
      <c r="AB86" s="145">
        <v>1</v>
      </c>
      <c r="AC86" s="145">
        <v>1</v>
      </c>
      <c r="AZ86" s="145">
        <v>1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</v>
      </c>
      <c r="CB86" s="174">
        <v>1</v>
      </c>
      <c r="CZ86" s="145">
        <v>0</v>
      </c>
    </row>
    <row r="87" spans="1:104">
      <c r="A87" s="175"/>
      <c r="B87" s="177"/>
      <c r="C87" s="223" t="s">
        <v>84</v>
      </c>
      <c r="D87" s="224"/>
      <c r="E87" s="178">
        <v>0</v>
      </c>
      <c r="F87" s="179"/>
      <c r="G87" s="180"/>
      <c r="M87" s="176" t="s">
        <v>84</v>
      </c>
      <c r="O87" s="167"/>
    </row>
    <row r="88" spans="1:104">
      <c r="A88" s="175"/>
      <c r="B88" s="177"/>
      <c r="C88" s="223" t="s">
        <v>85</v>
      </c>
      <c r="D88" s="224"/>
      <c r="E88" s="178">
        <v>0</v>
      </c>
      <c r="F88" s="179"/>
      <c r="G88" s="180"/>
      <c r="M88" s="176" t="s">
        <v>85</v>
      </c>
      <c r="O88" s="167"/>
    </row>
    <row r="89" spans="1:104" ht="22.5">
      <c r="A89" s="175"/>
      <c r="B89" s="177"/>
      <c r="C89" s="223" t="s">
        <v>166</v>
      </c>
      <c r="D89" s="224"/>
      <c r="E89" s="178">
        <v>40.4</v>
      </c>
      <c r="F89" s="179"/>
      <c r="G89" s="180"/>
      <c r="M89" s="176" t="s">
        <v>166</v>
      </c>
      <c r="O89" s="167"/>
    </row>
    <row r="90" spans="1:104">
      <c r="A90" s="181"/>
      <c r="B90" s="182" t="s">
        <v>76</v>
      </c>
      <c r="C90" s="183" t="str">
        <f>CONCATENATE(B68," ",C68)</f>
        <v>63 Podlahy a podlahové konstrukce</v>
      </c>
      <c r="D90" s="184"/>
      <c r="E90" s="185"/>
      <c r="F90" s="186"/>
      <c r="G90" s="187">
        <f>SUM(G68:G89)</f>
        <v>0</v>
      </c>
      <c r="O90" s="167">
        <v>4</v>
      </c>
      <c r="BA90" s="188">
        <f>SUM(BA68:BA89)</f>
        <v>0</v>
      </c>
      <c r="BB90" s="188">
        <f>SUM(BB68:BB89)</f>
        <v>0</v>
      </c>
      <c r="BC90" s="188">
        <f>SUM(BC68:BC89)</f>
        <v>0</v>
      </c>
      <c r="BD90" s="188">
        <f>SUM(BD68:BD89)</f>
        <v>0</v>
      </c>
      <c r="BE90" s="188">
        <f>SUM(BE68:BE89)</f>
        <v>0</v>
      </c>
    </row>
    <row r="91" spans="1:104">
      <c r="A91" s="160" t="s">
        <v>72</v>
      </c>
      <c r="B91" s="161" t="s">
        <v>167</v>
      </c>
      <c r="C91" s="162" t="s">
        <v>168</v>
      </c>
      <c r="D91" s="163"/>
      <c r="E91" s="164"/>
      <c r="F91" s="164"/>
      <c r="G91" s="165"/>
      <c r="H91" s="166"/>
      <c r="I91" s="166"/>
      <c r="O91" s="167">
        <v>1</v>
      </c>
    </row>
    <row r="92" spans="1:104">
      <c r="A92" s="168">
        <v>22</v>
      </c>
      <c r="B92" s="169" t="s">
        <v>169</v>
      </c>
      <c r="C92" s="170" t="s">
        <v>170</v>
      </c>
      <c r="D92" s="171" t="s">
        <v>125</v>
      </c>
      <c r="E92" s="172">
        <v>40.4</v>
      </c>
      <c r="F92" s="172">
        <v>0</v>
      </c>
      <c r="G92" s="173">
        <f>E92*F92</f>
        <v>0</v>
      </c>
      <c r="O92" s="167">
        <v>2</v>
      </c>
      <c r="AA92" s="145">
        <v>1</v>
      </c>
      <c r="AB92" s="145">
        <v>1</v>
      </c>
      <c r="AC92" s="145">
        <v>1</v>
      </c>
      <c r="AZ92" s="145">
        <v>1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1</v>
      </c>
      <c r="CB92" s="174">
        <v>1</v>
      </c>
      <c r="CZ92" s="145">
        <v>0</v>
      </c>
    </row>
    <row r="93" spans="1:104">
      <c r="A93" s="175"/>
      <c r="B93" s="177"/>
      <c r="C93" s="223" t="s">
        <v>84</v>
      </c>
      <c r="D93" s="224"/>
      <c r="E93" s="178">
        <v>0</v>
      </c>
      <c r="F93" s="179"/>
      <c r="G93" s="180"/>
      <c r="M93" s="176" t="s">
        <v>84</v>
      </c>
      <c r="O93" s="167"/>
    </row>
    <row r="94" spans="1:104">
      <c r="A94" s="175"/>
      <c r="B94" s="177"/>
      <c r="C94" s="223" t="s">
        <v>85</v>
      </c>
      <c r="D94" s="224"/>
      <c r="E94" s="178">
        <v>0</v>
      </c>
      <c r="F94" s="179"/>
      <c r="G94" s="180"/>
      <c r="M94" s="176" t="s">
        <v>85</v>
      </c>
      <c r="O94" s="167"/>
    </row>
    <row r="95" spans="1:104" ht="22.5">
      <c r="A95" s="175"/>
      <c r="B95" s="177"/>
      <c r="C95" s="223" t="s">
        <v>150</v>
      </c>
      <c r="D95" s="224"/>
      <c r="E95" s="178">
        <v>0</v>
      </c>
      <c r="F95" s="179"/>
      <c r="G95" s="180"/>
      <c r="M95" s="176" t="s">
        <v>150</v>
      </c>
      <c r="O95" s="167"/>
    </row>
    <row r="96" spans="1:104">
      <c r="A96" s="175"/>
      <c r="B96" s="177"/>
      <c r="C96" s="223" t="s">
        <v>171</v>
      </c>
      <c r="D96" s="224"/>
      <c r="E96" s="178">
        <v>40.4</v>
      </c>
      <c r="F96" s="179"/>
      <c r="G96" s="180"/>
      <c r="M96" s="176" t="s">
        <v>171</v>
      </c>
      <c r="O96" s="167"/>
    </row>
    <row r="97" spans="1:104">
      <c r="A97" s="168">
        <v>23</v>
      </c>
      <c r="B97" s="169" t="s">
        <v>172</v>
      </c>
      <c r="C97" s="170" t="s">
        <v>173</v>
      </c>
      <c r="D97" s="171" t="s">
        <v>174</v>
      </c>
      <c r="E97" s="172">
        <v>40.804000000000002</v>
      </c>
      <c r="F97" s="172">
        <v>0</v>
      </c>
      <c r="G97" s="173">
        <f>E97*F97</f>
        <v>0</v>
      </c>
      <c r="O97" s="167">
        <v>2</v>
      </c>
      <c r="AA97" s="145">
        <v>3</v>
      </c>
      <c r="AB97" s="145">
        <v>1</v>
      </c>
      <c r="AC97" s="145" t="s">
        <v>172</v>
      </c>
      <c r="AZ97" s="145">
        <v>1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4">
        <v>3</v>
      </c>
      <c r="CB97" s="174">
        <v>1</v>
      </c>
      <c r="CZ97" s="145">
        <v>0</v>
      </c>
    </row>
    <row r="98" spans="1:104">
      <c r="A98" s="175"/>
      <c r="B98" s="177"/>
      <c r="C98" s="223" t="s">
        <v>175</v>
      </c>
      <c r="D98" s="224"/>
      <c r="E98" s="178">
        <v>40.804000000000002</v>
      </c>
      <c r="F98" s="179"/>
      <c r="G98" s="180"/>
      <c r="M98" s="176" t="s">
        <v>175</v>
      </c>
      <c r="O98" s="167"/>
    </row>
    <row r="99" spans="1:104">
      <c r="A99" s="181"/>
      <c r="B99" s="182" t="s">
        <v>76</v>
      </c>
      <c r="C99" s="183" t="str">
        <f>CONCATENATE(B91," ",C91)</f>
        <v>91 Doplňující práce na komunikaci</v>
      </c>
      <c r="D99" s="184"/>
      <c r="E99" s="185"/>
      <c r="F99" s="186"/>
      <c r="G99" s="187">
        <f>SUM(G91:G98)</f>
        <v>0</v>
      </c>
      <c r="O99" s="167">
        <v>4</v>
      </c>
      <c r="BA99" s="188">
        <f>SUM(BA91:BA98)</f>
        <v>0</v>
      </c>
      <c r="BB99" s="188">
        <f>SUM(BB91:BB98)</f>
        <v>0</v>
      </c>
      <c r="BC99" s="188">
        <f>SUM(BC91:BC98)</f>
        <v>0</v>
      </c>
      <c r="BD99" s="188">
        <f>SUM(BD91:BD98)</f>
        <v>0</v>
      </c>
      <c r="BE99" s="188">
        <f>SUM(BE91:BE98)</f>
        <v>0</v>
      </c>
    </row>
    <row r="100" spans="1:104">
      <c r="A100" s="160" t="s">
        <v>72</v>
      </c>
      <c r="B100" s="161" t="s">
        <v>176</v>
      </c>
      <c r="C100" s="162" t="s">
        <v>177</v>
      </c>
      <c r="D100" s="163"/>
      <c r="E100" s="164"/>
      <c r="F100" s="164"/>
      <c r="G100" s="165"/>
      <c r="H100" s="166"/>
      <c r="I100" s="166"/>
      <c r="O100" s="167">
        <v>1</v>
      </c>
    </row>
    <row r="101" spans="1:104">
      <c r="A101" s="168">
        <v>24</v>
      </c>
      <c r="B101" s="169" t="s">
        <v>178</v>
      </c>
      <c r="C101" s="170" t="s">
        <v>179</v>
      </c>
      <c r="D101" s="171" t="s">
        <v>83</v>
      </c>
      <c r="E101" s="172">
        <v>52.8</v>
      </c>
      <c r="F101" s="172">
        <v>0</v>
      </c>
      <c r="G101" s="173">
        <f>E101*F101</f>
        <v>0</v>
      </c>
      <c r="O101" s="167">
        <v>2</v>
      </c>
      <c r="AA101" s="145">
        <v>1</v>
      </c>
      <c r="AB101" s="145">
        <v>1</v>
      </c>
      <c r="AC101" s="145">
        <v>1</v>
      </c>
      <c r="AZ101" s="145">
        <v>1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4">
        <v>1</v>
      </c>
      <c r="CB101" s="174">
        <v>1</v>
      </c>
      <c r="CZ101" s="145">
        <v>0</v>
      </c>
    </row>
    <row r="102" spans="1:104">
      <c r="A102" s="175"/>
      <c r="B102" s="177"/>
      <c r="C102" s="223" t="s">
        <v>84</v>
      </c>
      <c r="D102" s="224"/>
      <c r="E102" s="178">
        <v>0</v>
      </c>
      <c r="F102" s="179"/>
      <c r="G102" s="180"/>
      <c r="M102" s="176" t="s">
        <v>84</v>
      </c>
      <c r="O102" s="167"/>
    </row>
    <row r="103" spans="1:104">
      <c r="A103" s="175"/>
      <c r="B103" s="177"/>
      <c r="C103" s="223" t="s">
        <v>130</v>
      </c>
      <c r="D103" s="224"/>
      <c r="E103" s="178">
        <v>0</v>
      </c>
      <c r="F103" s="179"/>
      <c r="G103" s="180"/>
      <c r="M103" s="176" t="s">
        <v>130</v>
      </c>
      <c r="O103" s="167"/>
    </row>
    <row r="104" spans="1:104">
      <c r="A104" s="175"/>
      <c r="B104" s="177"/>
      <c r="C104" s="223" t="s">
        <v>180</v>
      </c>
      <c r="D104" s="224"/>
      <c r="E104" s="178">
        <v>0</v>
      </c>
      <c r="F104" s="179"/>
      <c r="G104" s="180"/>
      <c r="M104" s="176" t="s">
        <v>180</v>
      </c>
      <c r="O104" s="167"/>
    </row>
    <row r="105" spans="1:104">
      <c r="A105" s="175"/>
      <c r="B105" s="177"/>
      <c r="C105" s="223" t="s">
        <v>181</v>
      </c>
      <c r="D105" s="224"/>
      <c r="E105" s="178">
        <v>26.4</v>
      </c>
      <c r="F105" s="179"/>
      <c r="G105" s="180"/>
      <c r="M105" s="176" t="s">
        <v>181</v>
      </c>
      <c r="O105" s="167"/>
    </row>
    <row r="106" spans="1:104">
      <c r="A106" s="175"/>
      <c r="B106" s="177"/>
      <c r="C106" s="223" t="s">
        <v>182</v>
      </c>
      <c r="D106" s="224"/>
      <c r="E106" s="178">
        <v>26.4</v>
      </c>
      <c r="F106" s="179"/>
      <c r="G106" s="180"/>
      <c r="M106" s="176" t="s">
        <v>182</v>
      </c>
      <c r="O106" s="167"/>
    </row>
    <row r="107" spans="1:104">
      <c r="A107" s="168">
        <v>25</v>
      </c>
      <c r="B107" s="169" t="s">
        <v>183</v>
      </c>
      <c r="C107" s="170" t="s">
        <v>184</v>
      </c>
      <c r="D107" s="171" t="s">
        <v>125</v>
      </c>
      <c r="E107" s="172">
        <v>44</v>
      </c>
      <c r="F107" s="172">
        <v>0</v>
      </c>
      <c r="G107" s="173">
        <f>E107*F107</f>
        <v>0</v>
      </c>
      <c r="O107" s="167">
        <v>2</v>
      </c>
      <c r="AA107" s="145">
        <v>1</v>
      </c>
      <c r="AB107" s="145">
        <v>1</v>
      </c>
      <c r="AC107" s="145">
        <v>1</v>
      </c>
      <c r="AZ107" s="145">
        <v>1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</v>
      </c>
      <c r="CB107" s="174">
        <v>1</v>
      </c>
      <c r="CZ107" s="145">
        <v>0</v>
      </c>
    </row>
    <row r="108" spans="1:104">
      <c r="A108" s="175"/>
      <c r="B108" s="177"/>
      <c r="C108" s="223" t="s">
        <v>185</v>
      </c>
      <c r="D108" s="224"/>
      <c r="E108" s="178">
        <v>0</v>
      </c>
      <c r="F108" s="179"/>
      <c r="G108" s="180"/>
      <c r="M108" s="176" t="s">
        <v>185</v>
      </c>
      <c r="O108" s="167"/>
    </row>
    <row r="109" spans="1:104">
      <c r="A109" s="175"/>
      <c r="B109" s="177"/>
      <c r="C109" s="223" t="s">
        <v>186</v>
      </c>
      <c r="D109" s="224"/>
      <c r="E109" s="178">
        <v>22</v>
      </c>
      <c r="F109" s="179"/>
      <c r="G109" s="180"/>
      <c r="M109" s="176" t="s">
        <v>186</v>
      </c>
      <c r="O109" s="167"/>
    </row>
    <row r="110" spans="1:104">
      <c r="A110" s="175"/>
      <c r="B110" s="177"/>
      <c r="C110" s="223" t="s">
        <v>187</v>
      </c>
      <c r="D110" s="224"/>
      <c r="E110" s="178">
        <v>22</v>
      </c>
      <c r="F110" s="179"/>
      <c r="G110" s="180"/>
      <c r="M110" s="176" t="s">
        <v>187</v>
      </c>
      <c r="O110" s="167"/>
    </row>
    <row r="111" spans="1:104">
      <c r="A111" s="181"/>
      <c r="B111" s="182" t="s">
        <v>76</v>
      </c>
      <c r="C111" s="183" t="str">
        <f>CONCATENATE(B100," ",C100)</f>
        <v>94 Lešení a stavební výtahy</v>
      </c>
      <c r="D111" s="184"/>
      <c r="E111" s="185"/>
      <c r="F111" s="186"/>
      <c r="G111" s="187">
        <f>SUM(G100:G110)</f>
        <v>0</v>
      </c>
      <c r="O111" s="167">
        <v>4</v>
      </c>
      <c r="BA111" s="188">
        <f>SUM(BA100:BA110)</f>
        <v>0</v>
      </c>
      <c r="BB111" s="188">
        <f>SUM(BB100:BB110)</f>
        <v>0</v>
      </c>
      <c r="BC111" s="188">
        <f>SUM(BC100:BC110)</f>
        <v>0</v>
      </c>
      <c r="BD111" s="188">
        <f>SUM(BD100:BD110)</f>
        <v>0</v>
      </c>
      <c r="BE111" s="188">
        <f>SUM(BE100:BE110)</f>
        <v>0</v>
      </c>
    </row>
    <row r="112" spans="1:104">
      <c r="A112" s="160" t="s">
        <v>72</v>
      </c>
      <c r="B112" s="161" t="s">
        <v>188</v>
      </c>
      <c r="C112" s="162" t="s">
        <v>189</v>
      </c>
      <c r="D112" s="163"/>
      <c r="E112" s="164"/>
      <c r="F112" s="164"/>
      <c r="G112" s="165"/>
      <c r="H112" s="166"/>
      <c r="I112" s="166"/>
      <c r="O112" s="167">
        <v>1</v>
      </c>
    </row>
    <row r="113" spans="1:104" ht="22.5">
      <c r="A113" s="168">
        <v>26</v>
      </c>
      <c r="B113" s="169" t="s">
        <v>190</v>
      </c>
      <c r="C113" s="170" t="s">
        <v>191</v>
      </c>
      <c r="D113" s="171" t="s">
        <v>83</v>
      </c>
      <c r="E113" s="172">
        <v>3.3</v>
      </c>
      <c r="F113" s="172">
        <v>0</v>
      </c>
      <c r="G113" s="173">
        <f>E113*F113</f>
        <v>0</v>
      </c>
      <c r="O113" s="167">
        <v>2</v>
      </c>
      <c r="AA113" s="145">
        <v>1</v>
      </c>
      <c r="AB113" s="145">
        <v>1</v>
      </c>
      <c r="AC113" s="145">
        <v>1</v>
      </c>
      <c r="AZ113" s="145">
        <v>1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</v>
      </c>
      <c r="CB113" s="174">
        <v>1</v>
      </c>
      <c r="CZ113" s="145">
        <v>0</v>
      </c>
    </row>
    <row r="114" spans="1:104">
      <c r="A114" s="175"/>
      <c r="B114" s="177"/>
      <c r="C114" s="223" t="s">
        <v>154</v>
      </c>
      <c r="D114" s="224"/>
      <c r="E114" s="178">
        <v>0</v>
      </c>
      <c r="F114" s="179"/>
      <c r="G114" s="180"/>
      <c r="M114" s="176" t="s">
        <v>154</v>
      </c>
      <c r="O114" s="167"/>
    </row>
    <row r="115" spans="1:104">
      <c r="A115" s="175"/>
      <c r="B115" s="177"/>
      <c r="C115" s="223" t="s">
        <v>155</v>
      </c>
      <c r="D115" s="224"/>
      <c r="E115" s="178">
        <v>3.3</v>
      </c>
      <c r="F115" s="179"/>
      <c r="G115" s="180"/>
      <c r="M115" s="176" t="s">
        <v>155</v>
      </c>
      <c r="O115" s="167"/>
    </row>
    <row r="116" spans="1:104">
      <c r="A116" s="168">
        <v>27</v>
      </c>
      <c r="B116" s="169" t="s">
        <v>192</v>
      </c>
      <c r="C116" s="170" t="s">
        <v>193</v>
      </c>
      <c r="D116" s="171" t="s">
        <v>83</v>
      </c>
      <c r="E116" s="172">
        <v>29.7</v>
      </c>
      <c r="F116" s="172">
        <v>0</v>
      </c>
      <c r="G116" s="173">
        <f>E116*F116</f>
        <v>0</v>
      </c>
      <c r="O116" s="167">
        <v>2</v>
      </c>
      <c r="AA116" s="145">
        <v>1</v>
      </c>
      <c r="AB116" s="145">
        <v>1</v>
      </c>
      <c r="AC116" s="145">
        <v>1</v>
      </c>
      <c r="AZ116" s="145">
        <v>1</v>
      </c>
      <c r="BA116" s="145">
        <f>IF(AZ116=1,G116,0)</f>
        <v>0</v>
      </c>
      <c r="BB116" s="145">
        <f>IF(AZ116=2,G116,0)</f>
        <v>0</v>
      </c>
      <c r="BC116" s="145">
        <f>IF(AZ116=3,G116,0)</f>
        <v>0</v>
      </c>
      <c r="BD116" s="145">
        <f>IF(AZ116=4,G116,0)</f>
        <v>0</v>
      </c>
      <c r="BE116" s="145">
        <f>IF(AZ116=5,G116,0)</f>
        <v>0</v>
      </c>
      <c r="CA116" s="174">
        <v>1</v>
      </c>
      <c r="CB116" s="174">
        <v>1</v>
      </c>
      <c r="CZ116" s="145">
        <v>0</v>
      </c>
    </row>
    <row r="117" spans="1:104">
      <c r="A117" s="175"/>
      <c r="B117" s="177"/>
      <c r="C117" s="223" t="s">
        <v>185</v>
      </c>
      <c r="D117" s="224"/>
      <c r="E117" s="178">
        <v>0</v>
      </c>
      <c r="F117" s="179"/>
      <c r="G117" s="180"/>
      <c r="M117" s="176" t="s">
        <v>185</v>
      </c>
      <c r="O117" s="167"/>
    </row>
    <row r="118" spans="1:104">
      <c r="A118" s="175"/>
      <c r="B118" s="177"/>
      <c r="C118" s="223" t="s">
        <v>194</v>
      </c>
      <c r="D118" s="224"/>
      <c r="E118" s="178">
        <v>29.7</v>
      </c>
      <c r="F118" s="179"/>
      <c r="G118" s="180"/>
      <c r="M118" s="176" t="s">
        <v>194</v>
      </c>
      <c r="O118" s="167"/>
    </row>
    <row r="119" spans="1:104">
      <c r="A119" s="168">
        <v>28</v>
      </c>
      <c r="B119" s="169" t="s">
        <v>195</v>
      </c>
      <c r="C119" s="170" t="s">
        <v>196</v>
      </c>
      <c r="D119" s="171" t="s">
        <v>83</v>
      </c>
      <c r="E119" s="172">
        <v>534.6</v>
      </c>
      <c r="F119" s="172">
        <v>0</v>
      </c>
      <c r="G119" s="173">
        <f>E119*F119</f>
        <v>0</v>
      </c>
      <c r="O119" s="167">
        <v>2</v>
      </c>
      <c r="AA119" s="145">
        <v>1</v>
      </c>
      <c r="AB119" s="145">
        <v>1</v>
      </c>
      <c r="AC119" s="145">
        <v>1</v>
      </c>
      <c r="AZ119" s="145">
        <v>1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4">
        <v>1</v>
      </c>
      <c r="CB119" s="174">
        <v>1</v>
      </c>
      <c r="CZ119" s="145">
        <v>0</v>
      </c>
    </row>
    <row r="120" spans="1:104">
      <c r="A120" s="175"/>
      <c r="B120" s="177"/>
      <c r="C120" s="223" t="s">
        <v>84</v>
      </c>
      <c r="D120" s="224"/>
      <c r="E120" s="178">
        <v>0</v>
      </c>
      <c r="F120" s="179"/>
      <c r="G120" s="180"/>
      <c r="M120" s="176" t="s">
        <v>84</v>
      </c>
      <c r="O120" s="167"/>
    </row>
    <row r="121" spans="1:104">
      <c r="A121" s="175"/>
      <c r="B121" s="177"/>
      <c r="C121" s="223" t="s">
        <v>197</v>
      </c>
      <c r="D121" s="224"/>
      <c r="E121" s="178">
        <v>445.5</v>
      </c>
      <c r="F121" s="179"/>
      <c r="G121" s="180"/>
      <c r="M121" s="176" t="s">
        <v>197</v>
      </c>
      <c r="O121" s="167"/>
    </row>
    <row r="122" spans="1:104">
      <c r="A122" s="175"/>
      <c r="B122" s="177"/>
      <c r="C122" s="223" t="s">
        <v>185</v>
      </c>
      <c r="D122" s="224"/>
      <c r="E122" s="178">
        <v>0</v>
      </c>
      <c r="F122" s="179"/>
      <c r="G122" s="180"/>
      <c r="M122" s="176" t="s">
        <v>185</v>
      </c>
      <c r="O122" s="167"/>
    </row>
    <row r="123" spans="1:104">
      <c r="A123" s="175"/>
      <c r="B123" s="177"/>
      <c r="C123" s="223" t="s">
        <v>198</v>
      </c>
      <c r="D123" s="224"/>
      <c r="E123" s="178">
        <v>89.1</v>
      </c>
      <c r="F123" s="179"/>
      <c r="G123" s="180"/>
      <c r="M123" s="176" t="s">
        <v>198</v>
      </c>
      <c r="O123" s="167"/>
    </row>
    <row r="124" spans="1:104">
      <c r="A124" s="168">
        <v>29</v>
      </c>
      <c r="B124" s="169" t="s">
        <v>199</v>
      </c>
      <c r="C124" s="170" t="s">
        <v>200</v>
      </c>
      <c r="D124" s="171" t="s">
        <v>174</v>
      </c>
      <c r="E124" s="172">
        <v>1</v>
      </c>
      <c r="F124" s="172">
        <v>0</v>
      </c>
      <c r="G124" s="173">
        <f>E124*F124</f>
        <v>0</v>
      </c>
      <c r="O124" s="167">
        <v>2</v>
      </c>
      <c r="AA124" s="145">
        <v>1</v>
      </c>
      <c r="AB124" s="145">
        <v>1</v>
      </c>
      <c r="AC124" s="145">
        <v>1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74">
        <v>1</v>
      </c>
      <c r="CB124" s="174">
        <v>1</v>
      </c>
      <c r="CZ124" s="145">
        <v>0</v>
      </c>
    </row>
    <row r="125" spans="1:104">
      <c r="A125" s="175"/>
      <c r="B125" s="177"/>
      <c r="C125" s="223" t="s">
        <v>154</v>
      </c>
      <c r="D125" s="224"/>
      <c r="E125" s="178">
        <v>0</v>
      </c>
      <c r="F125" s="179"/>
      <c r="G125" s="180"/>
      <c r="M125" s="176" t="s">
        <v>154</v>
      </c>
      <c r="O125" s="167"/>
    </row>
    <row r="126" spans="1:104">
      <c r="A126" s="175"/>
      <c r="B126" s="177"/>
      <c r="C126" s="223" t="s">
        <v>201</v>
      </c>
      <c r="D126" s="224"/>
      <c r="E126" s="178">
        <v>1</v>
      </c>
      <c r="F126" s="179"/>
      <c r="G126" s="180"/>
      <c r="M126" s="176" t="s">
        <v>201</v>
      </c>
      <c r="O126" s="167"/>
    </row>
    <row r="127" spans="1:104">
      <c r="A127" s="168">
        <v>30</v>
      </c>
      <c r="B127" s="169" t="s">
        <v>202</v>
      </c>
      <c r="C127" s="170" t="s">
        <v>203</v>
      </c>
      <c r="D127" s="171" t="s">
        <v>174</v>
      </c>
      <c r="E127" s="172">
        <v>1</v>
      </c>
      <c r="F127" s="172">
        <v>0</v>
      </c>
      <c r="G127" s="173">
        <f>E127*F127</f>
        <v>0</v>
      </c>
      <c r="O127" s="167">
        <v>2</v>
      </c>
      <c r="AA127" s="145">
        <v>3</v>
      </c>
      <c r="AB127" s="145">
        <v>1</v>
      </c>
      <c r="AC127" s="145">
        <v>55381106</v>
      </c>
      <c r="AZ127" s="145">
        <v>1</v>
      </c>
      <c r="BA127" s="145">
        <f>IF(AZ127=1,G127,0)</f>
        <v>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74">
        <v>3</v>
      </c>
      <c r="CB127" s="174">
        <v>1</v>
      </c>
      <c r="CZ127" s="145">
        <v>0</v>
      </c>
    </row>
    <row r="128" spans="1:104">
      <c r="A128" s="175"/>
      <c r="B128" s="177"/>
      <c r="C128" s="223" t="s">
        <v>154</v>
      </c>
      <c r="D128" s="224"/>
      <c r="E128" s="178">
        <v>0</v>
      </c>
      <c r="F128" s="179"/>
      <c r="G128" s="180"/>
      <c r="M128" s="176" t="s">
        <v>154</v>
      </c>
      <c r="O128" s="167"/>
    </row>
    <row r="129" spans="1:104">
      <c r="A129" s="175"/>
      <c r="B129" s="177"/>
      <c r="C129" s="223" t="s">
        <v>201</v>
      </c>
      <c r="D129" s="224"/>
      <c r="E129" s="178">
        <v>1</v>
      </c>
      <c r="F129" s="179"/>
      <c r="G129" s="180"/>
      <c r="M129" s="176" t="s">
        <v>201</v>
      </c>
      <c r="O129" s="167"/>
    </row>
    <row r="130" spans="1:104">
      <c r="A130" s="181"/>
      <c r="B130" s="182" t="s">
        <v>76</v>
      </c>
      <c r="C130" s="183" t="str">
        <f>CONCATENATE(B112," ",C112)</f>
        <v>95 Dokončovací konstrukce na pozemních stavbách</v>
      </c>
      <c r="D130" s="184"/>
      <c r="E130" s="185"/>
      <c r="F130" s="186"/>
      <c r="G130" s="187">
        <f>SUM(G112:G129)</f>
        <v>0</v>
      </c>
      <c r="O130" s="167">
        <v>4</v>
      </c>
      <c r="BA130" s="188">
        <f>SUM(BA112:BA129)</f>
        <v>0</v>
      </c>
      <c r="BB130" s="188">
        <f>SUM(BB112:BB129)</f>
        <v>0</v>
      </c>
      <c r="BC130" s="188">
        <f>SUM(BC112:BC129)</f>
        <v>0</v>
      </c>
      <c r="BD130" s="188">
        <f>SUM(BD112:BD129)</f>
        <v>0</v>
      </c>
      <c r="BE130" s="188">
        <f>SUM(BE112:BE129)</f>
        <v>0</v>
      </c>
    </row>
    <row r="131" spans="1:104">
      <c r="A131" s="160" t="s">
        <v>72</v>
      </c>
      <c r="B131" s="161" t="s">
        <v>204</v>
      </c>
      <c r="C131" s="162" t="s">
        <v>205</v>
      </c>
      <c r="D131" s="163"/>
      <c r="E131" s="164"/>
      <c r="F131" s="164"/>
      <c r="G131" s="165"/>
      <c r="H131" s="166"/>
      <c r="I131" s="166"/>
      <c r="O131" s="167">
        <v>1</v>
      </c>
    </row>
    <row r="132" spans="1:104" ht="22.5">
      <c r="A132" s="168">
        <v>31</v>
      </c>
      <c r="B132" s="169" t="s">
        <v>206</v>
      </c>
      <c r="C132" s="170" t="s">
        <v>207</v>
      </c>
      <c r="D132" s="171" t="s">
        <v>83</v>
      </c>
      <c r="E132" s="172">
        <v>3.3</v>
      </c>
      <c r="F132" s="172">
        <v>0</v>
      </c>
      <c r="G132" s="173">
        <f>E132*F132</f>
        <v>0</v>
      </c>
      <c r="O132" s="167">
        <v>2</v>
      </c>
      <c r="AA132" s="145">
        <v>1</v>
      </c>
      <c r="AB132" s="145">
        <v>1</v>
      </c>
      <c r="AC132" s="145">
        <v>1</v>
      </c>
      <c r="AZ132" s="145">
        <v>1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1</v>
      </c>
      <c r="CB132" s="174">
        <v>1</v>
      </c>
      <c r="CZ132" s="145">
        <v>0</v>
      </c>
    </row>
    <row r="133" spans="1:104">
      <c r="A133" s="175"/>
      <c r="B133" s="177"/>
      <c r="C133" s="223" t="s">
        <v>154</v>
      </c>
      <c r="D133" s="224"/>
      <c r="E133" s="178">
        <v>0</v>
      </c>
      <c r="F133" s="179"/>
      <c r="G133" s="180"/>
      <c r="M133" s="176" t="s">
        <v>154</v>
      </c>
      <c r="O133" s="167"/>
    </row>
    <row r="134" spans="1:104">
      <c r="A134" s="175"/>
      <c r="B134" s="177"/>
      <c r="C134" s="223" t="s">
        <v>208</v>
      </c>
      <c r="D134" s="224"/>
      <c r="E134" s="178">
        <v>3.3</v>
      </c>
      <c r="F134" s="179"/>
      <c r="G134" s="180"/>
      <c r="M134" s="176" t="s">
        <v>208</v>
      </c>
      <c r="O134" s="167"/>
    </row>
    <row r="135" spans="1:104">
      <c r="A135" s="168">
        <v>32</v>
      </c>
      <c r="B135" s="169" t="s">
        <v>209</v>
      </c>
      <c r="C135" s="170" t="s">
        <v>210</v>
      </c>
      <c r="D135" s="171" t="s">
        <v>174</v>
      </c>
      <c r="E135" s="172">
        <v>30</v>
      </c>
      <c r="F135" s="172">
        <v>0</v>
      </c>
      <c r="G135" s="173">
        <f>E135*F135</f>
        <v>0</v>
      </c>
      <c r="O135" s="167">
        <v>2</v>
      </c>
      <c r="AA135" s="145">
        <v>1</v>
      </c>
      <c r="AB135" s="145">
        <v>1</v>
      </c>
      <c r="AC135" s="145">
        <v>1</v>
      </c>
      <c r="AZ135" s="145">
        <v>1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</v>
      </c>
      <c r="CB135" s="174">
        <v>1</v>
      </c>
      <c r="CZ135" s="145">
        <v>0</v>
      </c>
    </row>
    <row r="136" spans="1:104">
      <c r="A136" s="175"/>
      <c r="B136" s="177"/>
      <c r="C136" s="223" t="s">
        <v>84</v>
      </c>
      <c r="D136" s="224"/>
      <c r="E136" s="178">
        <v>0</v>
      </c>
      <c r="F136" s="179"/>
      <c r="G136" s="180"/>
      <c r="M136" s="176" t="s">
        <v>84</v>
      </c>
      <c r="O136" s="167"/>
    </row>
    <row r="137" spans="1:104">
      <c r="A137" s="175"/>
      <c r="B137" s="177"/>
      <c r="C137" s="223" t="s">
        <v>130</v>
      </c>
      <c r="D137" s="224"/>
      <c r="E137" s="178">
        <v>0</v>
      </c>
      <c r="F137" s="179"/>
      <c r="G137" s="180"/>
      <c r="M137" s="176" t="s">
        <v>130</v>
      </c>
      <c r="O137" s="167"/>
    </row>
    <row r="138" spans="1:104">
      <c r="A138" s="175"/>
      <c r="B138" s="177"/>
      <c r="C138" s="223" t="s">
        <v>211</v>
      </c>
      <c r="D138" s="224"/>
      <c r="E138" s="178">
        <v>0</v>
      </c>
      <c r="F138" s="179"/>
      <c r="G138" s="180"/>
      <c r="M138" s="176" t="s">
        <v>211</v>
      </c>
      <c r="O138" s="167"/>
    </row>
    <row r="139" spans="1:104">
      <c r="A139" s="175"/>
      <c r="B139" s="177"/>
      <c r="C139" s="223" t="s">
        <v>212</v>
      </c>
      <c r="D139" s="224"/>
      <c r="E139" s="178">
        <v>0</v>
      </c>
      <c r="F139" s="179"/>
      <c r="G139" s="180"/>
      <c r="M139" s="176" t="s">
        <v>212</v>
      </c>
      <c r="O139" s="167"/>
    </row>
    <row r="140" spans="1:104">
      <c r="A140" s="175"/>
      <c r="B140" s="177"/>
      <c r="C140" s="223" t="s">
        <v>213</v>
      </c>
      <c r="D140" s="224"/>
      <c r="E140" s="178">
        <v>16</v>
      </c>
      <c r="F140" s="179"/>
      <c r="G140" s="180"/>
      <c r="M140" s="176" t="s">
        <v>213</v>
      </c>
      <c r="O140" s="167"/>
    </row>
    <row r="141" spans="1:104">
      <c r="A141" s="175"/>
      <c r="B141" s="177"/>
      <c r="C141" s="223" t="s">
        <v>214</v>
      </c>
      <c r="D141" s="224"/>
      <c r="E141" s="178">
        <v>0</v>
      </c>
      <c r="F141" s="179"/>
      <c r="G141" s="180"/>
      <c r="M141" s="176" t="s">
        <v>214</v>
      </c>
      <c r="O141" s="167"/>
    </row>
    <row r="142" spans="1:104">
      <c r="A142" s="175"/>
      <c r="B142" s="177"/>
      <c r="C142" s="223" t="s">
        <v>215</v>
      </c>
      <c r="D142" s="224"/>
      <c r="E142" s="178">
        <v>12</v>
      </c>
      <c r="F142" s="179"/>
      <c r="G142" s="180"/>
      <c r="M142" s="176" t="s">
        <v>215</v>
      </c>
      <c r="O142" s="167"/>
    </row>
    <row r="143" spans="1:104">
      <c r="A143" s="175"/>
      <c r="B143" s="177"/>
      <c r="C143" s="223" t="s">
        <v>216</v>
      </c>
      <c r="D143" s="224"/>
      <c r="E143" s="178">
        <v>2</v>
      </c>
      <c r="F143" s="179"/>
      <c r="G143" s="180"/>
      <c r="M143" s="176" t="s">
        <v>216</v>
      </c>
      <c r="O143" s="167"/>
    </row>
    <row r="144" spans="1:104">
      <c r="A144" s="168">
        <v>33</v>
      </c>
      <c r="B144" s="169" t="s">
        <v>217</v>
      </c>
      <c r="C144" s="170" t="s">
        <v>218</v>
      </c>
      <c r="D144" s="171" t="s">
        <v>174</v>
      </c>
      <c r="E144" s="172">
        <v>1</v>
      </c>
      <c r="F144" s="172">
        <v>0</v>
      </c>
      <c r="G144" s="173">
        <f>E144*F144</f>
        <v>0</v>
      </c>
      <c r="O144" s="167">
        <v>2</v>
      </c>
      <c r="AA144" s="145">
        <v>1</v>
      </c>
      <c r="AB144" s="145">
        <v>1</v>
      </c>
      <c r="AC144" s="145">
        <v>1</v>
      </c>
      <c r="AZ144" s="145">
        <v>1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4">
        <v>1</v>
      </c>
      <c r="CB144" s="174">
        <v>1</v>
      </c>
      <c r="CZ144" s="145">
        <v>0</v>
      </c>
    </row>
    <row r="145" spans="1:104">
      <c r="A145" s="175"/>
      <c r="B145" s="177"/>
      <c r="C145" s="223" t="s">
        <v>84</v>
      </c>
      <c r="D145" s="224"/>
      <c r="E145" s="178">
        <v>0</v>
      </c>
      <c r="F145" s="179"/>
      <c r="G145" s="180"/>
      <c r="M145" s="176" t="s">
        <v>84</v>
      </c>
      <c r="O145" s="167"/>
    </row>
    <row r="146" spans="1:104">
      <c r="A146" s="175"/>
      <c r="B146" s="177"/>
      <c r="C146" s="223" t="s">
        <v>130</v>
      </c>
      <c r="D146" s="224"/>
      <c r="E146" s="178">
        <v>0</v>
      </c>
      <c r="F146" s="179"/>
      <c r="G146" s="180"/>
      <c r="M146" s="176" t="s">
        <v>130</v>
      </c>
      <c r="O146" s="167"/>
    </row>
    <row r="147" spans="1:104">
      <c r="A147" s="175"/>
      <c r="B147" s="177"/>
      <c r="C147" s="223" t="s">
        <v>219</v>
      </c>
      <c r="D147" s="224"/>
      <c r="E147" s="178">
        <v>0</v>
      </c>
      <c r="F147" s="179"/>
      <c r="G147" s="180"/>
      <c r="M147" s="176" t="s">
        <v>219</v>
      </c>
      <c r="O147" s="167"/>
    </row>
    <row r="148" spans="1:104">
      <c r="A148" s="175"/>
      <c r="B148" s="177"/>
      <c r="C148" s="223" t="s">
        <v>214</v>
      </c>
      <c r="D148" s="224"/>
      <c r="E148" s="178">
        <v>0</v>
      </c>
      <c r="F148" s="179"/>
      <c r="G148" s="180"/>
      <c r="M148" s="176" t="s">
        <v>214</v>
      </c>
      <c r="O148" s="167"/>
    </row>
    <row r="149" spans="1:104">
      <c r="A149" s="175"/>
      <c r="B149" s="177"/>
      <c r="C149" s="223" t="s">
        <v>220</v>
      </c>
      <c r="D149" s="224"/>
      <c r="E149" s="178">
        <v>1</v>
      </c>
      <c r="F149" s="179"/>
      <c r="G149" s="180"/>
      <c r="M149" s="176" t="s">
        <v>220</v>
      </c>
      <c r="O149" s="167"/>
    </row>
    <row r="150" spans="1:104">
      <c r="A150" s="168">
        <v>34</v>
      </c>
      <c r="B150" s="169" t="s">
        <v>221</v>
      </c>
      <c r="C150" s="170" t="s">
        <v>222</v>
      </c>
      <c r="D150" s="171" t="s">
        <v>83</v>
      </c>
      <c r="E150" s="172">
        <v>2.16</v>
      </c>
      <c r="F150" s="172">
        <v>0</v>
      </c>
      <c r="G150" s="173">
        <f>E150*F150</f>
        <v>0</v>
      </c>
      <c r="O150" s="167">
        <v>2</v>
      </c>
      <c r="AA150" s="145">
        <v>1</v>
      </c>
      <c r="AB150" s="145">
        <v>1</v>
      </c>
      <c r="AC150" s="145">
        <v>1</v>
      </c>
      <c r="AZ150" s="145">
        <v>1</v>
      </c>
      <c r="BA150" s="145">
        <f>IF(AZ150=1,G150,0)</f>
        <v>0</v>
      </c>
      <c r="BB150" s="145">
        <f>IF(AZ150=2,G150,0)</f>
        <v>0</v>
      </c>
      <c r="BC150" s="145">
        <f>IF(AZ150=3,G150,0)</f>
        <v>0</v>
      </c>
      <c r="BD150" s="145">
        <f>IF(AZ150=4,G150,0)</f>
        <v>0</v>
      </c>
      <c r="BE150" s="145">
        <f>IF(AZ150=5,G150,0)</f>
        <v>0</v>
      </c>
      <c r="CA150" s="174">
        <v>1</v>
      </c>
      <c r="CB150" s="174">
        <v>1</v>
      </c>
      <c r="CZ150" s="145">
        <v>0</v>
      </c>
    </row>
    <row r="151" spans="1:104">
      <c r="A151" s="175"/>
      <c r="B151" s="177"/>
      <c r="C151" s="223" t="s">
        <v>84</v>
      </c>
      <c r="D151" s="224"/>
      <c r="E151" s="178">
        <v>0</v>
      </c>
      <c r="F151" s="179"/>
      <c r="G151" s="180"/>
      <c r="M151" s="176" t="s">
        <v>84</v>
      </c>
      <c r="O151" s="167"/>
    </row>
    <row r="152" spans="1:104">
      <c r="A152" s="175"/>
      <c r="B152" s="177"/>
      <c r="C152" s="223" t="s">
        <v>130</v>
      </c>
      <c r="D152" s="224"/>
      <c r="E152" s="178">
        <v>0</v>
      </c>
      <c r="F152" s="179"/>
      <c r="G152" s="180"/>
      <c r="M152" s="176" t="s">
        <v>130</v>
      </c>
      <c r="O152" s="167"/>
    </row>
    <row r="153" spans="1:104">
      <c r="A153" s="175"/>
      <c r="B153" s="177"/>
      <c r="C153" s="223" t="s">
        <v>223</v>
      </c>
      <c r="D153" s="224"/>
      <c r="E153" s="178">
        <v>0</v>
      </c>
      <c r="F153" s="179"/>
      <c r="G153" s="180"/>
      <c r="M153" s="176" t="s">
        <v>223</v>
      </c>
      <c r="O153" s="167"/>
    </row>
    <row r="154" spans="1:104">
      <c r="A154" s="175"/>
      <c r="B154" s="177"/>
      <c r="C154" s="223" t="s">
        <v>214</v>
      </c>
      <c r="D154" s="224"/>
      <c r="E154" s="178">
        <v>0</v>
      </c>
      <c r="F154" s="179"/>
      <c r="G154" s="180"/>
      <c r="M154" s="176" t="s">
        <v>214</v>
      </c>
      <c r="O154" s="167"/>
    </row>
    <row r="155" spans="1:104">
      <c r="A155" s="175"/>
      <c r="B155" s="177"/>
      <c r="C155" s="223" t="s">
        <v>224</v>
      </c>
      <c r="D155" s="224"/>
      <c r="E155" s="178">
        <v>2.16</v>
      </c>
      <c r="F155" s="179"/>
      <c r="G155" s="180"/>
      <c r="M155" s="176" t="s">
        <v>224</v>
      </c>
      <c r="O155" s="167"/>
    </row>
    <row r="156" spans="1:104">
      <c r="A156" s="168">
        <v>35</v>
      </c>
      <c r="B156" s="169" t="s">
        <v>225</v>
      </c>
      <c r="C156" s="170" t="s">
        <v>226</v>
      </c>
      <c r="D156" s="171" t="s">
        <v>83</v>
      </c>
      <c r="E156" s="172">
        <v>30.24</v>
      </c>
      <c r="F156" s="172">
        <v>0</v>
      </c>
      <c r="G156" s="173">
        <f>E156*F156</f>
        <v>0</v>
      </c>
      <c r="O156" s="167">
        <v>2</v>
      </c>
      <c r="AA156" s="145">
        <v>1</v>
      </c>
      <c r="AB156" s="145">
        <v>1</v>
      </c>
      <c r="AC156" s="145">
        <v>1</v>
      </c>
      <c r="AZ156" s="145">
        <v>1</v>
      </c>
      <c r="BA156" s="145">
        <f>IF(AZ156=1,G156,0)</f>
        <v>0</v>
      </c>
      <c r="BB156" s="145">
        <f>IF(AZ156=2,G156,0)</f>
        <v>0</v>
      </c>
      <c r="BC156" s="145">
        <f>IF(AZ156=3,G156,0)</f>
        <v>0</v>
      </c>
      <c r="BD156" s="145">
        <f>IF(AZ156=4,G156,0)</f>
        <v>0</v>
      </c>
      <c r="BE156" s="145">
        <f>IF(AZ156=5,G156,0)</f>
        <v>0</v>
      </c>
      <c r="CA156" s="174">
        <v>1</v>
      </c>
      <c r="CB156" s="174">
        <v>1</v>
      </c>
      <c r="CZ156" s="145">
        <v>0</v>
      </c>
    </row>
    <row r="157" spans="1:104">
      <c r="A157" s="175"/>
      <c r="B157" s="177"/>
      <c r="C157" s="223" t="s">
        <v>84</v>
      </c>
      <c r="D157" s="224"/>
      <c r="E157" s="178">
        <v>0</v>
      </c>
      <c r="F157" s="179"/>
      <c r="G157" s="180"/>
      <c r="M157" s="176" t="s">
        <v>84</v>
      </c>
      <c r="O157" s="167"/>
    </row>
    <row r="158" spans="1:104">
      <c r="A158" s="175"/>
      <c r="B158" s="177"/>
      <c r="C158" s="223" t="s">
        <v>130</v>
      </c>
      <c r="D158" s="224"/>
      <c r="E158" s="178">
        <v>0</v>
      </c>
      <c r="F158" s="179"/>
      <c r="G158" s="180"/>
      <c r="M158" s="176" t="s">
        <v>130</v>
      </c>
      <c r="O158" s="167"/>
    </row>
    <row r="159" spans="1:104">
      <c r="A159" s="175"/>
      <c r="B159" s="177"/>
      <c r="C159" s="223" t="s">
        <v>223</v>
      </c>
      <c r="D159" s="224"/>
      <c r="E159" s="178">
        <v>0</v>
      </c>
      <c r="F159" s="179"/>
      <c r="G159" s="180"/>
      <c r="M159" s="176" t="s">
        <v>223</v>
      </c>
      <c r="O159" s="167"/>
    </row>
    <row r="160" spans="1:104">
      <c r="A160" s="175"/>
      <c r="B160" s="177"/>
      <c r="C160" s="223" t="s">
        <v>212</v>
      </c>
      <c r="D160" s="224"/>
      <c r="E160" s="178">
        <v>0</v>
      </c>
      <c r="F160" s="179"/>
      <c r="G160" s="180"/>
      <c r="M160" s="176" t="s">
        <v>212</v>
      </c>
      <c r="O160" s="167"/>
    </row>
    <row r="161" spans="1:104">
      <c r="A161" s="175"/>
      <c r="B161" s="177"/>
      <c r="C161" s="223" t="s">
        <v>227</v>
      </c>
      <c r="D161" s="224"/>
      <c r="E161" s="178">
        <v>17.28</v>
      </c>
      <c r="F161" s="179"/>
      <c r="G161" s="180"/>
      <c r="M161" s="176" t="s">
        <v>227</v>
      </c>
      <c r="O161" s="167"/>
    </row>
    <row r="162" spans="1:104">
      <c r="A162" s="175"/>
      <c r="B162" s="177"/>
      <c r="C162" s="223" t="s">
        <v>214</v>
      </c>
      <c r="D162" s="224"/>
      <c r="E162" s="178">
        <v>0</v>
      </c>
      <c r="F162" s="179"/>
      <c r="G162" s="180"/>
      <c r="M162" s="176" t="s">
        <v>214</v>
      </c>
      <c r="O162" s="167"/>
    </row>
    <row r="163" spans="1:104">
      <c r="A163" s="175"/>
      <c r="B163" s="177"/>
      <c r="C163" s="223" t="s">
        <v>228</v>
      </c>
      <c r="D163" s="224"/>
      <c r="E163" s="178">
        <v>12.96</v>
      </c>
      <c r="F163" s="179"/>
      <c r="G163" s="180"/>
      <c r="M163" s="176" t="s">
        <v>228</v>
      </c>
      <c r="O163" s="167"/>
    </row>
    <row r="164" spans="1:104">
      <c r="A164" s="168">
        <v>36</v>
      </c>
      <c r="B164" s="169" t="s">
        <v>229</v>
      </c>
      <c r="C164" s="170" t="s">
        <v>230</v>
      </c>
      <c r="D164" s="171" t="s">
        <v>83</v>
      </c>
      <c r="E164" s="172">
        <v>3.24</v>
      </c>
      <c r="F164" s="172">
        <v>0</v>
      </c>
      <c r="G164" s="173">
        <f>E164*F164</f>
        <v>0</v>
      </c>
      <c r="O164" s="167">
        <v>2</v>
      </c>
      <c r="AA164" s="145">
        <v>1</v>
      </c>
      <c r="AB164" s="145">
        <v>1</v>
      </c>
      <c r="AC164" s="145">
        <v>1</v>
      </c>
      <c r="AZ164" s="145">
        <v>1</v>
      </c>
      <c r="BA164" s="145">
        <f>IF(AZ164=1,G164,0)</f>
        <v>0</v>
      </c>
      <c r="BB164" s="145">
        <f>IF(AZ164=2,G164,0)</f>
        <v>0</v>
      </c>
      <c r="BC164" s="145">
        <f>IF(AZ164=3,G164,0)</f>
        <v>0</v>
      </c>
      <c r="BD164" s="145">
        <f>IF(AZ164=4,G164,0)</f>
        <v>0</v>
      </c>
      <c r="BE164" s="145">
        <f>IF(AZ164=5,G164,0)</f>
        <v>0</v>
      </c>
      <c r="CA164" s="174">
        <v>1</v>
      </c>
      <c r="CB164" s="174">
        <v>1</v>
      </c>
      <c r="CZ164" s="145">
        <v>0</v>
      </c>
    </row>
    <row r="165" spans="1:104">
      <c r="A165" s="175"/>
      <c r="B165" s="177"/>
      <c r="C165" s="223" t="s">
        <v>84</v>
      </c>
      <c r="D165" s="224"/>
      <c r="E165" s="178">
        <v>0</v>
      </c>
      <c r="F165" s="179"/>
      <c r="G165" s="180"/>
      <c r="M165" s="176" t="s">
        <v>84</v>
      </c>
      <c r="O165" s="167"/>
    </row>
    <row r="166" spans="1:104">
      <c r="A166" s="175"/>
      <c r="B166" s="177"/>
      <c r="C166" s="223" t="s">
        <v>130</v>
      </c>
      <c r="D166" s="224"/>
      <c r="E166" s="178">
        <v>0</v>
      </c>
      <c r="F166" s="179"/>
      <c r="G166" s="180"/>
      <c r="M166" s="176" t="s">
        <v>130</v>
      </c>
      <c r="O166" s="167"/>
    </row>
    <row r="167" spans="1:104">
      <c r="A167" s="175"/>
      <c r="B167" s="177"/>
      <c r="C167" s="223" t="s">
        <v>231</v>
      </c>
      <c r="D167" s="224"/>
      <c r="E167" s="178">
        <v>0</v>
      </c>
      <c r="F167" s="179"/>
      <c r="G167" s="180"/>
      <c r="M167" s="176" t="s">
        <v>231</v>
      </c>
      <c r="O167" s="167"/>
    </row>
    <row r="168" spans="1:104">
      <c r="A168" s="175"/>
      <c r="B168" s="177"/>
      <c r="C168" s="223" t="s">
        <v>214</v>
      </c>
      <c r="D168" s="224"/>
      <c r="E168" s="178">
        <v>0</v>
      </c>
      <c r="F168" s="179"/>
      <c r="G168" s="180"/>
      <c r="M168" s="176" t="s">
        <v>214</v>
      </c>
      <c r="O168" s="167"/>
    </row>
    <row r="169" spans="1:104">
      <c r="A169" s="175"/>
      <c r="B169" s="177"/>
      <c r="C169" s="223" t="s">
        <v>232</v>
      </c>
      <c r="D169" s="224"/>
      <c r="E169" s="178">
        <v>3.24</v>
      </c>
      <c r="F169" s="179"/>
      <c r="G169" s="180"/>
      <c r="M169" s="176" t="s">
        <v>232</v>
      </c>
      <c r="O169" s="167"/>
    </row>
    <row r="170" spans="1:104">
      <c r="A170" s="168">
        <v>37</v>
      </c>
      <c r="B170" s="169" t="s">
        <v>233</v>
      </c>
      <c r="C170" s="170" t="s">
        <v>234</v>
      </c>
      <c r="D170" s="171" t="s">
        <v>125</v>
      </c>
      <c r="E170" s="172">
        <v>18</v>
      </c>
      <c r="F170" s="172">
        <v>0</v>
      </c>
      <c r="G170" s="173">
        <f>E170*F170</f>
        <v>0</v>
      </c>
      <c r="O170" s="167">
        <v>2</v>
      </c>
      <c r="AA170" s="145">
        <v>1</v>
      </c>
      <c r="AB170" s="145">
        <v>1</v>
      </c>
      <c r="AC170" s="145">
        <v>1</v>
      </c>
      <c r="AZ170" s="145">
        <v>1</v>
      </c>
      <c r="BA170" s="145">
        <f>IF(AZ170=1,G170,0)</f>
        <v>0</v>
      </c>
      <c r="BB170" s="145">
        <f>IF(AZ170=2,G170,0)</f>
        <v>0</v>
      </c>
      <c r="BC170" s="145">
        <f>IF(AZ170=3,G170,0)</f>
        <v>0</v>
      </c>
      <c r="BD170" s="145">
        <f>IF(AZ170=4,G170,0)</f>
        <v>0</v>
      </c>
      <c r="BE170" s="145">
        <f>IF(AZ170=5,G170,0)</f>
        <v>0</v>
      </c>
      <c r="CA170" s="174">
        <v>1</v>
      </c>
      <c r="CB170" s="174">
        <v>1</v>
      </c>
      <c r="CZ170" s="145">
        <v>0</v>
      </c>
    </row>
    <row r="171" spans="1:104">
      <c r="A171" s="175"/>
      <c r="B171" s="177"/>
      <c r="C171" s="223" t="s">
        <v>235</v>
      </c>
      <c r="D171" s="224"/>
      <c r="E171" s="178">
        <v>18</v>
      </c>
      <c r="F171" s="179"/>
      <c r="G171" s="180"/>
      <c r="M171" s="176" t="s">
        <v>235</v>
      </c>
      <c r="O171" s="167"/>
    </row>
    <row r="172" spans="1:104">
      <c r="A172" s="168">
        <v>38</v>
      </c>
      <c r="B172" s="169" t="s">
        <v>236</v>
      </c>
      <c r="C172" s="170" t="s">
        <v>237</v>
      </c>
      <c r="D172" s="171" t="s">
        <v>174</v>
      </c>
      <c r="E172" s="172">
        <v>1</v>
      </c>
      <c r="F172" s="172">
        <v>0</v>
      </c>
      <c r="G172" s="173">
        <f>E172*F172</f>
        <v>0</v>
      </c>
      <c r="O172" s="167">
        <v>2</v>
      </c>
      <c r="AA172" s="145">
        <v>1</v>
      </c>
      <c r="AB172" s="145">
        <v>1</v>
      </c>
      <c r="AC172" s="145">
        <v>1</v>
      </c>
      <c r="AZ172" s="145">
        <v>1</v>
      </c>
      <c r="BA172" s="145">
        <f>IF(AZ172=1,G172,0)</f>
        <v>0</v>
      </c>
      <c r="BB172" s="145">
        <f>IF(AZ172=2,G172,0)</f>
        <v>0</v>
      </c>
      <c r="BC172" s="145">
        <f>IF(AZ172=3,G172,0)</f>
        <v>0</v>
      </c>
      <c r="BD172" s="145">
        <f>IF(AZ172=4,G172,0)</f>
        <v>0</v>
      </c>
      <c r="BE172" s="145">
        <f>IF(AZ172=5,G172,0)</f>
        <v>0</v>
      </c>
      <c r="CA172" s="174">
        <v>1</v>
      </c>
      <c r="CB172" s="174">
        <v>1</v>
      </c>
      <c r="CZ172" s="145">
        <v>0</v>
      </c>
    </row>
    <row r="173" spans="1:104">
      <c r="A173" s="175"/>
      <c r="B173" s="177"/>
      <c r="C173" s="223" t="s">
        <v>154</v>
      </c>
      <c r="D173" s="224"/>
      <c r="E173" s="178">
        <v>0</v>
      </c>
      <c r="F173" s="179"/>
      <c r="G173" s="180"/>
      <c r="M173" s="176" t="s">
        <v>154</v>
      </c>
      <c r="O173" s="167"/>
    </row>
    <row r="174" spans="1:104">
      <c r="A174" s="175"/>
      <c r="B174" s="177"/>
      <c r="C174" s="223" t="s">
        <v>238</v>
      </c>
      <c r="D174" s="224"/>
      <c r="E174" s="178">
        <v>1</v>
      </c>
      <c r="F174" s="179"/>
      <c r="G174" s="180"/>
      <c r="M174" s="176" t="s">
        <v>238</v>
      </c>
      <c r="O174" s="167"/>
    </row>
    <row r="175" spans="1:104">
      <c r="A175" s="168">
        <v>39</v>
      </c>
      <c r="B175" s="169" t="s">
        <v>239</v>
      </c>
      <c r="C175" s="170" t="s">
        <v>240</v>
      </c>
      <c r="D175" s="171" t="s">
        <v>125</v>
      </c>
      <c r="E175" s="172">
        <v>2.5</v>
      </c>
      <c r="F175" s="172">
        <v>0</v>
      </c>
      <c r="G175" s="173">
        <f>E175*F175</f>
        <v>0</v>
      </c>
      <c r="O175" s="167">
        <v>2</v>
      </c>
      <c r="AA175" s="145">
        <v>1</v>
      </c>
      <c r="AB175" s="145">
        <v>1</v>
      </c>
      <c r="AC175" s="145">
        <v>1</v>
      </c>
      <c r="AZ175" s="145">
        <v>1</v>
      </c>
      <c r="BA175" s="145">
        <f>IF(AZ175=1,G175,0)</f>
        <v>0</v>
      </c>
      <c r="BB175" s="145">
        <f>IF(AZ175=2,G175,0)</f>
        <v>0</v>
      </c>
      <c r="BC175" s="145">
        <f>IF(AZ175=3,G175,0)</f>
        <v>0</v>
      </c>
      <c r="BD175" s="145">
        <f>IF(AZ175=4,G175,0)</f>
        <v>0</v>
      </c>
      <c r="BE175" s="145">
        <f>IF(AZ175=5,G175,0)</f>
        <v>0</v>
      </c>
      <c r="CA175" s="174">
        <v>1</v>
      </c>
      <c r="CB175" s="174">
        <v>1</v>
      </c>
      <c r="CZ175" s="145">
        <v>0</v>
      </c>
    </row>
    <row r="176" spans="1:104">
      <c r="A176" s="175"/>
      <c r="B176" s="177"/>
      <c r="C176" s="223" t="s">
        <v>154</v>
      </c>
      <c r="D176" s="224"/>
      <c r="E176" s="178">
        <v>0</v>
      </c>
      <c r="F176" s="179"/>
      <c r="G176" s="180"/>
      <c r="M176" s="176" t="s">
        <v>154</v>
      </c>
      <c r="O176" s="167"/>
    </row>
    <row r="177" spans="1:104" ht="22.5">
      <c r="A177" s="175"/>
      <c r="B177" s="177"/>
      <c r="C177" s="223" t="s">
        <v>241</v>
      </c>
      <c r="D177" s="224"/>
      <c r="E177" s="178">
        <v>2.5</v>
      </c>
      <c r="F177" s="179"/>
      <c r="G177" s="180"/>
      <c r="M177" s="176" t="s">
        <v>241</v>
      </c>
      <c r="O177" s="167"/>
    </row>
    <row r="178" spans="1:104">
      <c r="A178" s="168">
        <v>40</v>
      </c>
      <c r="B178" s="169" t="s">
        <v>242</v>
      </c>
      <c r="C178" s="170" t="s">
        <v>243</v>
      </c>
      <c r="D178" s="171" t="s">
        <v>83</v>
      </c>
      <c r="E178" s="172">
        <v>147.9</v>
      </c>
      <c r="F178" s="172">
        <v>0</v>
      </c>
      <c r="G178" s="173">
        <f>E178*F178</f>
        <v>0</v>
      </c>
      <c r="O178" s="167">
        <v>2</v>
      </c>
      <c r="AA178" s="145">
        <v>1</v>
      </c>
      <c r="AB178" s="145">
        <v>1</v>
      </c>
      <c r="AC178" s="145">
        <v>1</v>
      </c>
      <c r="AZ178" s="145">
        <v>1</v>
      </c>
      <c r="BA178" s="145">
        <f>IF(AZ178=1,G178,0)</f>
        <v>0</v>
      </c>
      <c r="BB178" s="145">
        <f>IF(AZ178=2,G178,0)</f>
        <v>0</v>
      </c>
      <c r="BC178" s="145">
        <f>IF(AZ178=3,G178,0)</f>
        <v>0</v>
      </c>
      <c r="BD178" s="145">
        <f>IF(AZ178=4,G178,0)</f>
        <v>0</v>
      </c>
      <c r="BE178" s="145">
        <f>IF(AZ178=5,G178,0)</f>
        <v>0</v>
      </c>
      <c r="CA178" s="174">
        <v>1</v>
      </c>
      <c r="CB178" s="174">
        <v>1</v>
      </c>
      <c r="CZ178" s="145">
        <v>0</v>
      </c>
    </row>
    <row r="179" spans="1:104">
      <c r="A179" s="175"/>
      <c r="B179" s="177"/>
      <c r="C179" s="223" t="s">
        <v>84</v>
      </c>
      <c r="D179" s="224"/>
      <c r="E179" s="178">
        <v>0</v>
      </c>
      <c r="F179" s="179"/>
      <c r="G179" s="180"/>
      <c r="M179" s="176" t="s">
        <v>84</v>
      </c>
      <c r="O179" s="167"/>
    </row>
    <row r="180" spans="1:104">
      <c r="A180" s="175"/>
      <c r="B180" s="177"/>
      <c r="C180" s="223" t="s">
        <v>130</v>
      </c>
      <c r="D180" s="224"/>
      <c r="E180" s="178">
        <v>0</v>
      </c>
      <c r="F180" s="179"/>
      <c r="G180" s="180"/>
      <c r="M180" s="176" t="s">
        <v>130</v>
      </c>
      <c r="O180" s="167"/>
    </row>
    <row r="181" spans="1:104">
      <c r="A181" s="175"/>
      <c r="B181" s="177"/>
      <c r="C181" s="223" t="s">
        <v>244</v>
      </c>
      <c r="D181" s="224"/>
      <c r="E181" s="178">
        <v>0</v>
      </c>
      <c r="F181" s="179"/>
      <c r="G181" s="180"/>
      <c r="M181" s="176" t="s">
        <v>244</v>
      </c>
      <c r="O181" s="167"/>
    </row>
    <row r="182" spans="1:104">
      <c r="A182" s="175"/>
      <c r="B182" s="177"/>
      <c r="C182" s="223" t="s">
        <v>122</v>
      </c>
      <c r="D182" s="224"/>
      <c r="E182" s="178">
        <v>14.14</v>
      </c>
      <c r="F182" s="179"/>
      <c r="G182" s="180"/>
      <c r="M182" s="176" t="s">
        <v>122</v>
      </c>
      <c r="O182" s="167"/>
    </row>
    <row r="183" spans="1:104">
      <c r="A183" s="175"/>
      <c r="B183" s="177"/>
      <c r="C183" s="223" t="s">
        <v>132</v>
      </c>
      <c r="D183" s="224"/>
      <c r="E183" s="178">
        <v>133.76</v>
      </c>
      <c r="F183" s="179"/>
      <c r="G183" s="180"/>
      <c r="M183" s="176" t="s">
        <v>132</v>
      </c>
      <c r="O183" s="167"/>
    </row>
    <row r="184" spans="1:104">
      <c r="A184" s="168">
        <v>41</v>
      </c>
      <c r="B184" s="169" t="s">
        <v>245</v>
      </c>
      <c r="C184" s="170" t="s">
        <v>246</v>
      </c>
      <c r="D184" s="171" t="s">
        <v>247</v>
      </c>
      <c r="E184" s="172">
        <v>10</v>
      </c>
      <c r="F184" s="172">
        <v>0</v>
      </c>
      <c r="G184" s="173">
        <f>E184*F184</f>
        <v>0</v>
      </c>
      <c r="O184" s="167">
        <v>2</v>
      </c>
      <c r="AA184" s="145">
        <v>1</v>
      </c>
      <c r="AB184" s="145">
        <v>1</v>
      </c>
      <c r="AC184" s="145">
        <v>1</v>
      </c>
      <c r="AZ184" s="145">
        <v>1</v>
      </c>
      <c r="BA184" s="145">
        <f>IF(AZ184=1,G184,0)</f>
        <v>0</v>
      </c>
      <c r="BB184" s="145">
        <f>IF(AZ184=2,G184,0)</f>
        <v>0</v>
      </c>
      <c r="BC184" s="145">
        <f>IF(AZ184=3,G184,0)</f>
        <v>0</v>
      </c>
      <c r="BD184" s="145">
        <f>IF(AZ184=4,G184,0)</f>
        <v>0</v>
      </c>
      <c r="BE184" s="145">
        <f>IF(AZ184=5,G184,0)</f>
        <v>0</v>
      </c>
      <c r="CA184" s="174">
        <v>1</v>
      </c>
      <c r="CB184" s="174">
        <v>1</v>
      </c>
      <c r="CZ184" s="145">
        <v>0</v>
      </c>
    </row>
    <row r="185" spans="1:104">
      <c r="A185" s="175"/>
      <c r="B185" s="177"/>
      <c r="C185" s="223" t="s">
        <v>84</v>
      </c>
      <c r="D185" s="224"/>
      <c r="E185" s="178">
        <v>0</v>
      </c>
      <c r="F185" s="179"/>
      <c r="G185" s="180"/>
      <c r="M185" s="176" t="s">
        <v>84</v>
      </c>
      <c r="O185" s="167"/>
    </row>
    <row r="186" spans="1:104">
      <c r="A186" s="175"/>
      <c r="B186" s="177"/>
      <c r="C186" s="223" t="s">
        <v>85</v>
      </c>
      <c r="D186" s="224"/>
      <c r="E186" s="178">
        <v>0</v>
      </c>
      <c r="F186" s="179"/>
      <c r="G186" s="180"/>
      <c r="M186" s="176" t="s">
        <v>85</v>
      </c>
      <c r="O186" s="167"/>
    </row>
    <row r="187" spans="1:104" ht="22.5">
      <c r="A187" s="175"/>
      <c r="B187" s="177"/>
      <c r="C187" s="223" t="s">
        <v>248</v>
      </c>
      <c r="D187" s="224"/>
      <c r="E187" s="178">
        <v>0</v>
      </c>
      <c r="F187" s="179"/>
      <c r="G187" s="180"/>
      <c r="M187" s="176" t="s">
        <v>248</v>
      </c>
      <c r="O187" s="167"/>
    </row>
    <row r="188" spans="1:104">
      <c r="A188" s="175"/>
      <c r="B188" s="177"/>
      <c r="C188" s="223" t="s">
        <v>249</v>
      </c>
      <c r="D188" s="224"/>
      <c r="E188" s="178">
        <v>10</v>
      </c>
      <c r="F188" s="179"/>
      <c r="G188" s="180"/>
      <c r="M188" s="176" t="s">
        <v>249</v>
      </c>
      <c r="O188" s="167"/>
    </row>
    <row r="189" spans="1:104">
      <c r="A189" s="181"/>
      <c r="B189" s="182" t="s">
        <v>76</v>
      </c>
      <c r="C189" s="183" t="str">
        <f>CONCATENATE(B131," ",C131)</f>
        <v>96 Bourání konstrukcí</v>
      </c>
      <c r="D189" s="184"/>
      <c r="E189" s="185"/>
      <c r="F189" s="186"/>
      <c r="G189" s="187">
        <f>SUM(G131:G188)</f>
        <v>0</v>
      </c>
      <c r="O189" s="167">
        <v>4</v>
      </c>
      <c r="BA189" s="188">
        <f>SUM(BA131:BA188)</f>
        <v>0</v>
      </c>
      <c r="BB189" s="188">
        <f>SUM(BB131:BB188)</f>
        <v>0</v>
      </c>
      <c r="BC189" s="188">
        <f>SUM(BC131:BC188)</f>
        <v>0</v>
      </c>
      <c r="BD189" s="188">
        <f>SUM(BD131:BD188)</f>
        <v>0</v>
      </c>
      <c r="BE189" s="188">
        <f>SUM(BE131:BE188)</f>
        <v>0</v>
      </c>
    </row>
    <row r="190" spans="1:104">
      <c r="A190" s="160" t="s">
        <v>72</v>
      </c>
      <c r="B190" s="161" t="s">
        <v>250</v>
      </c>
      <c r="C190" s="162" t="s">
        <v>251</v>
      </c>
      <c r="D190" s="163"/>
      <c r="E190" s="164"/>
      <c r="F190" s="164"/>
      <c r="G190" s="165"/>
      <c r="H190" s="166"/>
      <c r="I190" s="166"/>
      <c r="O190" s="167">
        <v>1</v>
      </c>
    </row>
    <row r="191" spans="1:104">
      <c r="A191" s="168">
        <v>42</v>
      </c>
      <c r="B191" s="169" t="s">
        <v>252</v>
      </c>
      <c r="C191" s="170" t="s">
        <v>253</v>
      </c>
      <c r="D191" s="171" t="s">
        <v>254</v>
      </c>
      <c r="E191" s="172">
        <v>22.050999999999998</v>
      </c>
      <c r="F191" s="172">
        <v>0</v>
      </c>
      <c r="G191" s="173">
        <f>E191*F191</f>
        <v>0</v>
      </c>
      <c r="O191" s="167">
        <v>2</v>
      </c>
      <c r="AA191" s="145">
        <v>1</v>
      </c>
      <c r="AB191" s="145">
        <v>1</v>
      </c>
      <c r="AC191" s="145">
        <v>1</v>
      </c>
      <c r="AZ191" s="145">
        <v>1</v>
      </c>
      <c r="BA191" s="145">
        <f>IF(AZ191=1,G191,0)</f>
        <v>0</v>
      </c>
      <c r="BB191" s="145">
        <f>IF(AZ191=2,G191,0)</f>
        <v>0</v>
      </c>
      <c r="BC191" s="145">
        <f>IF(AZ191=3,G191,0)</f>
        <v>0</v>
      </c>
      <c r="BD191" s="145">
        <f>IF(AZ191=4,G191,0)</f>
        <v>0</v>
      </c>
      <c r="BE191" s="145">
        <f>IF(AZ191=5,G191,0)</f>
        <v>0</v>
      </c>
      <c r="CA191" s="174">
        <v>1</v>
      </c>
      <c r="CB191" s="174">
        <v>1</v>
      </c>
      <c r="CZ191" s="145">
        <v>0</v>
      </c>
    </row>
    <row r="192" spans="1:104">
      <c r="A192" s="181"/>
      <c r="B192" s="182" t="s">
        <v>76</v>
      </c>
      <c r="C192" s="183" t="str">
        <f>CONCATENATE(B190," ",C190)</f>
        <v>99 Staveništní přesun hmot</v>
      </c>
      <c r="D192" s="184"/>
      <c r="E192" s="185"/>
      <c r="F192" s="186"/>
      <c r="G192" s="187">
        <f>SUM(G190:G191)</f>
        <v>0</v>
      </c>
      <c r="O192" s="167">
        <v>4</v>
      </c>
      <c r="BA192" s="188">
        <f>SUM(BA190:BA191)</f>
        <v>0</v>
      </c>
      <c r="BB192" s="188">
        <f>SUM(BB190:BB191)</f>
        <v>0</v>
      </c>
      <c r="BC192" s="188">
        <f>SUM(BC190:BC191)</f>
        <v>0</v>
      </c>
      <c r="BD192" s="188">
        <f>SUM(BD190:BD191)</f>
        <v>0</v>
      </c>
      <c r="BE192" s="188">
        <f>SUM(BE190:BE191)</f>
        <v>0</v>
      </c>
    </row>
    <row r="193" spans="1:104">
      <c r="A193" s="160" t="s">
        <v>72</v>
      </c>
      <c r="B193" s="161" t="s">
        <v>255</v>
      </c>
      <c r="C193" s="162" t="s">
        <v>256</v>
      </c>
      <c r="D193" s="163"/>
      <c r="E193" s="164"/>
      <c r="F193" s="164"/>
      <c r="G193" s="165"/>
      <c r="H193" s="166"/>
      <c r="I193" s="166"/>
      <c r="O193" s="167">
        <v>1</v>
      </c>
    </row>
    <row r="194" spans="1:104">
      <c r="A194" s="168">
        <v>43</v>
      </c>
      <c r="B194" s="169" t="s">
        <v>257</v>
      </c>
      <c r="C194" s="170" t="s">
        <v>258</v>
      </c>
      <c r="D194" s="171" t="s">
        <v>174</v>
      </c>
      <c r="E194" s="172">
        <v>20</v>
      </c>
      <c r="F194" s="172">
        <v>0</v>
      </c>
      <c r="G194" s="173">
        <f>E194*F194</f>
        <v>0</v>
      </c>
      <c r="O194" s="167">
        <v>2</v>
      </c>
      <c r="AA194" s="145">
        <v>1</v>
      </c>
      <c r="AB194" s="145">
        <v>7</v>
      </c>
      <c r="AC194" s="145">
        <v>7</v>
      </c>
      <c r="AZ194" s="145">
        <v>2</v>
      </c>
      <c r="BA194" s="145">
        <f>IF(AZ194=1,G194,0)</f>
        <v>0</v>
      </c>
      <c r="BB194" s="145">
        <f>IF(AZ194=2,G194,0)</f>
        <v>0</v>
      </c>
      <c r="BC194" s="145">
        <f>IF(AZ194=3,G194,0)</f>
        <v>0</v>
      </c>
      <c r="BD194" s="145">
        <f>IF(AZ194=4,G194,0)</f>
        <v>0</v>
      </c>
      <c r="BE194" s="145">
        <f>IF(AZ194=5,G194,0)</f>
        <v>0</v>
      </c>
      <c r="CA194" s="174">
        <v>1</v>
      </c>
      <c r="CB194" s="174">
        <v>7</v>
      </c>
      <c r="CZ194" s="145">
        <v>0</v>
      </c>
    </row>
    <row r="195" spans="1:104">
      <c r="A195" s="175"/>
      <c r="B195" s="177"/>
      <c r="C195" s="223" t="s">
        <v>84</v>
      </c>
      <c r="D195" s="224"/>
      <c r="E195" s="178">
        <v>0</v>
      </c>
      <c r="F195" s="179"/>
      <c r="G195" s="180"/>
      <c r="M195" s="176" t="s">
        <v>84</v>
      </c>
      <c r="O195" s="167"/>
    </row>
    <row r="196" spans="1:104">
      <c r="A196" s="175"/>
      <c r="B196" s="177"/>
      <c r="C196" s="223" t="s">
        <v>130</v>
      </c>
      <c r="D196" s="224"/>
      <c r="E196" s="178">
        <v>0</v>
      </c>
      <c r="F196" s="179"/>
      <c r="G196" s="180"/>
      <c r="M196" s="176" t="s">
        <v>130</v>
      </c>
      <c r="O196" s="167"/>
    </row>
    <row r="197" spans="1:104" ht="22.5">
      <c r="A197" s="175"/>
      <c r="B197" s="177"/>
      <c r="C197" s="223" t="s">
        <v>259</v>
      </c>
      <c r="D197" s="224"/>
      <c r="E197" s="178">
        <v>20</v>
      </c>
      <c r="F197" s="179"/>
      <c r="G197" s="180"/>
      <c r="M197" s="176" t="s">
        <v>259</v>
      </c>
      <c r="O197" s="167"/>
    </row>
    <row r="198" spans="1:104" ht="22.5">
      <c r="A198" s="168">
        <v>44</v>
      </c>
      <c r="B198" s="169" t="s">
        <v>260</v>
      </c>
      <c r="C198" s="170" t="s">
        <v>261</v>
      </c>
      <c r="D198" s="171" t="s">
        <v>83</v>
      </c>
      <c r="E198" s="172">
        <v>91.944999999999993</v>
      </c>
      <c r="F198" s="172">
        <v>0</v>
      </c>
      <c r="G198" s="173">
        <f>E198*F198</f>
        <v>0</v>
      </c>
      <c r="O198" s="167">
        <v>2</v>
      </c>
      <c r="AA198" s="145">
        <v>1</v>
      </c>
      <c r="AB198" s="145">
        <v>7</v>
      </c>
      <c r="AC198" s="145">
        <v>7</v>
      </c>
      <c r="AZ198" s="145">
        <v>2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</v>
      </c>
      <c r="CB198" s="174">
        <v>7</v>
      </c>
      <c r="CZ198" s="145">
        <v>0</v>
      </c>
    </row>
    <row r="199" spans="1:104" ht="22.5">
      <c r="A199" s="175"/>
      <c r="B199" s="177"/>
      <c r="C199" s="223" t="s">
        <v>262</v>
      </c>
      <c r="D199" s="224"/>
      <c r="E199" s="178">
        <v>0</v>
      </c>
      <c r="F199" s="179"/>
      <c r="G199" s="180"/>
      <c r="M199" s="176" t="s">
        <v>262</v>
      </c>
      <c r="O199" s="167"/>
    </row>
    <row r="200" spans="1:104" ht="22.5">
      <c r="A200" s="175"/>
      <c r="B200" s="177"/>
      <c r="C200" s="223" t="s">
        <v>263</v>
      </c>
      <c r="D200" s="224"/>
      <c r="E200" s="178">
        <v>0</v>
      </c>
      <c r="F200" s="179"/>
      <c r="G200" s="180"/>
      <c r="M200" s="176" t="s">
        <v>263</v>
      </c>
      <c r="O200" s="167"/>
    </row>
    <row r="201" spans="1:104">
      <c r="A201" s="175"/>
      <c r="B201" s="177"/>
      <c r="C201" s="223" t="s">
        <v>264</v>
      </c>
      <c r="D201" s="224"/>
      <c r="E201" s="178">
        <v>65.27</v>
      </c>
      <c r="F201" s="179"/>
      <c r="G201" s="180"/>
      <c r="M201" s="176" t="s">
        <v>264</v>
      </c>
      <c r="O201" s="167"/>
    </row>
    <row r="202" spans="1:104">
      <c r="A202" s="175"/>
      <c r="B202" s="177"/>
      <c r="C202" s="223" t="s">
        <v>84</v>
      </c>
      <c r="D202" s="224"/>
      <c r="E202" s="178">
        <v>0</v>
      </c>
      <c r="F202" s="179"/>
      <c r="G202" s="180"/>
      <c r="M202" s="176" t="s">
        <v>84</v>
      </c>
      <c r="O202" s="167"/>
    </row>
    <row r="203" spans="1:104">
      <c r="A203" s="175"/>
      <c r="B203" s="177"/>
      <c r="C203" s="223" t="s">
        <v>130</v>
      </c>
      <c r="D203" s="224"/>
      <c r="E203" s="178">
        <v>0</v>
      </c>
      <c r="F203" s="179"/>
      <c r="G203" s="180"/>
      <c r="M203" s="176" t="s">
        <v>130</v>
      </c>
      <c r="O203" s="167"/>
    </row>
    <row r="204" spans="1:104" ht="22.5">
      <c r="A204" s="175"/>
      <c r="B204" s="177"/>
      <c r="C204" s="223" t="s">
        <v>265</v>
      </c>
      <c r="D204" s="224"/>
      <c r="E204" s="178">
        <v>26.675000000000001</v>
      </c>
      <c r="F204" s="179"/>
      <c r="G204" s="180"/>
      <c r="M204" s="176" t="s">
        <v>265</v>
      </c>
      <c r="O204" s="167"/>
    </row>
    <row r="205" spans="1:104">
      <c r="A205" s="168">
        <v>45</v>
      </c>
      <c r="B205" s="169" t="s">
        <v>266</v>
      </c>
      <c r="C205" s="170" t="s">
        <v>267</v>
      </c>
      <c r="D205" s="171" t="s">
        <v>125</v>
      </c>
      <c r="E205" s="172">
        <v>50.3</v>
      </c>
      <c r="F205" s="172">
        <v>0</v>
      </c>
      <c r="G205" s="173">
        <f>E205*F205</f>
        <v>0</v>
      </c>
      <c r="O205" s="167">
        <v>2</v>
      </c>
      <c r="AA205" s="145">
        <v>1</v>
      </c>
      <c r="AB205" s="145">
        <v>7</v>
      </c>
      <c r="AC205" s="145">
        <v>7</v>
      </c>
      <c r="AZ205" s="145">
        <v>2</v>
      </c>
      <c r="BA205" s="145">
        <f>IF(AZ205=1,G205,0)</f>
        <v>0</v>
      </c>
      <c r="BB205" s="145">
        <f>IF(AZ205=2,G205,0)</f>
        <v>0</v>
      </c>
      <c r="BC205" s="145">
        <f>IF(AZ205=3,G205,0)</f>
        <v>0</v>
      </c>
      <c r="BD205" s="145">
        <f>IF(AZ205=4,G205,0)</f>
        <v>0</v>
      </c>
      <c r="BE205" s="145">
        <f>IF(AZ205=5,G205,0)</f>
        <v>0</v>
      </c>
      <c r="CA205" s="174">
        <v>1</v>
      </c>
      <c r="CB205" s="174">
        <v>7</v>
      </c>
      <c r="CZ205" s="145">
        <v>0</v>
      </c>
    </row>
    <row r="206" spans="1:104">
      <c r="A206" s="175"/>
      <c r="B206" s="177"/>
      <c r="C206" s="223" t="s">
        <v>126</v>
      </c>
      <c r="D206" s="224"/>
      <c r="E206" s="178">
        <v>0</v>
      </c>
      <c r="F206" s="179"/>
      <c r="G206" s="180"/>
      <c r="M206" s="176" t="s">
        <v>126</v>
      </c>
      <c r="O206" s="167"/>
    </row>
    <row r="207" spans="1:104">
      <c r="A207" s="175"/>
      <c r="B207" s="177"/>
      <c r="C207" s="223" t="s">
        <v>268</v>
      </c>
      <c r="D207" s="224"/>
      <c r="E207" s="178">
        <v>50.3</v>
      </c>
      <c r="F207" s="179"/>
      <c r="G207" s="180"/>
      <c r="M207" s="176" t="s">
        <v>268</v>
      </c>
      <c r="O207" s="167"/>
    </row>
    <row r="208" spans="1:104">
      <c r="A208" s="168">
        <v>46</v>
      </c>
      <c r="B208" s="169" t="s">
        <v>269</v>
      </c>
      <c r="C208" s="170" t="s">
        <v>270</v>
      </c>
      <c r="D208" s="171" t="s">
        <v>125</v>
      </c>
      <c r="E208" s="172">
        <v>53.45</v>
      </c>
      <c r="F208" s="172">
        <v>0</v>
      </c>
      <c r="G208" s="173">
        <f>E208*F208</f>
        <v>0</v>
      </c>
      <c r="O208" s="167">
        <v>2</v>
      </c>
      <c r="AA208" s="145">
        <v>1</v>
      </c>
      <c r="AB208" s="145">
        <v>7</v>
      </c>
      <c r="AC208" s="145">
        <v>7</v>
      </c>
      <c r="AZ208" s="145">
        <v>2</v>
      </c>
      <c r="BA208" s="145">
        <f>IF(AZ208=1,G208,0)</f>
        <v>0</v>
      </c>
      <c r="BB208" s="145">
        <f>IF(AZ208=2,G208,0)</f>
        <v>0</v>
      </c>
      <c r="BC208" s="145">
        <f>IF(AZ208=3,G208,0)</f>
        <v>0</v>
      </c>
      <c r="BD208" s="145">
        <f>IF(AZ208=4,G208,0)</f>
        <v>0</v>
      </c>
      <c r="BE208" s="145">
        <f>IF(AZ208=5,G208,0)</f>
        <v>0</v>
      </c>
      <c r="CA208" s="174">
        <v>1</v>
      </c>
      <c r="CB208" s="174">
        <v>7</v>
      </c>
      <c r="CZ208" s="145">
        <v>0</v>
      </c>
    </row>
    <row r="209" spans="1:104">
      <c r="A209" s="175"/>
      <c r="B209" s="177"/>
      <c r="C209" s="223" t="s">
        <v>126</v>
      </c>
      <c r="D209" s="224"/>
      <c r="E209" s="178">
        <v>0</v>
      </c>
      <c r="F209" s="179"/>
      <c r="G209" s="180"/>
      <c r="M209" s="176" t="s">
        <v>126</v>
      </c>
      <c r="O209" s="167"/>
    </row>
    <row r="210" spans="1:104">
      <c r="A210" s="175"/>
      <c r="B210" s="177"/>
      <c r="C210" s="223" t="s">
        <v>271</v>
      </c>
      <c r="D210" s="224"/>
      <c r="E210" s="178">
        <v>53.45</v>
      </c>
      <c r="F210" s="179"/>
      <c r="G210" s="180"/>
      <c r="M210" s="176" t="s">
        <v>271</v>
      </c>
      <c r="O210" s="167"/>
    </row>
    <row r="211" spans="1:104" ht="22.5">
      <c r="A211" s="168">
        <v>47</v>
      </c>
      <c r="B211" s="169" t="s">
        <v>272</v>
      </c>
      <c r="C211" s="170" t="s">
        <v>273</v>
      </c>
      <c r="D211" s="171" t="s">
        <v>83</v>
      </c>
      <c r="E211" s="172">
        <v>91.944999999999993</v>
      </c>
      <c r="F211" s="172">
        <v>0</v>
      </c>
      <c r="G211" s="173">
        <f>E211*F211</f>
        <v>0</v>
      </c>
      <c r="O211" s="167">
        <v>2</v>
      </c>
      <c r="AA211" s="145">
        <v>1</v>
      </c>
      <c r="AB211" s="145">
        <v>7</v>
      </c>
      <c r="AC211" s="145">
        <v>7</v>
      </c>
      <c r="AZ211" s="145">
        <v>2</v>
      </c>
      <c r="BA211" s="145">
        <f>IF(AZ211=1,G211,0)</f>
        <v>0</v>
      </c>
      <c r="BB211" s="145">
        <f>IF(AZ211=2,G211,0)</f>
        <v>0</v>
      </c>
      <c r="BC211" s="145">
        <f>IF(AZ211=3,G211,0)</f>
        <v>0</v>
      </c>
      <c r="BD211" s="145">
        <f>IF(AZ211=4,G211,0)</f>
        <v>0</v>
      </c>
      <c r="BE211" s="145">
        <f>IF(AZ211=5,G211,0)</f>
        <v>0</v>
      </c>
      <c r="CA211" s="174">
        <v>1</v>
      </c>
      <c r="CB211" s="174">
        <v>7</v>
      </c>
      <c r="CZ211" s="145">
        <v>0</v>
      </c>
    </row>
    <row r="212" spans="1:104">
      <c r="A212" s="175"/>
      <c r="B212" s="177"/>
      <c r="C212" s="223" t="s">
        <v>274</v>
      </c>
      <c r="D212" s="224"/>
      <c r="E212" s="178">
        <v>0</v>
      </c>
      <c r="F212" s="179"/>
      <c r="G212" s="180"/>
      <c r="M212" s="176" t="s">
        <v>274</v>
      </c>
      <c r="O212" s="167"/>
    </row>
    <row r="213" spans="1:104">
      <c r="A213" s="175"/>
      <c r="B213" s="177"/>
      <c r="C213" s="223" t="s">
        <v>264</v>
      </c>
      <c r="D213" s="224"/>
      <c r="E213" s="178">
        <v>65.27</v>
      </c>
      <c r="F213" s="179"/>
      <c r="G213" s="180"/>
      <c r="M213" s="176" t="s">
        <v>264</v>
      </c>
      <c r="O213" s="167"/>
    </row>
    <row r="214" spans="1:104">
      <c r="A214" s="175"/>
      <c r="B214" s="177"/>
      <c r="C214" s="223" t="s">
        <v>84</v>
      </c>
      <c r="D214" s="224"/>
      <c r="E214" s="178">
        <v>0</v>
      </c>
      <c r="F214" s="179"/>
      <c r="G214" s="180"/>
      <c r="M214" s="176" t="s">
        <v>84</v>
      </c>
      <c r="O214" s="167"/>
    </row>
    <row r="215" spans="1:104">
      <c r="A215" s="175"/>
      <c r="B215" s="177"/>
      <c r="C215" s="223" t="s">
        <v>130</v>
      </c>
      <c r="D215" s="224"/>
      <c r="E215" s="178">
        <v>0</v>
      </c>
      <c r="F215" s="179"/>
      <c r="G215" s="180"/>
      <c r="M215" s="176" t="s">
        <v>130</v>
      </c>
      <c r="O215" s="167"/>
    </row>
    <row r="216" spans="1:104" ht="22.5">
      <c r="A216" s="175"/>
      <c r="B216" s="177"/>
      <c r="C216" s="223" t="s">
        <v>265</v>
      </c>
      <c r="D216" s="224"/>
      <c r="E216" s="178">
        <v>26.675000000000001</v>
      </c>
      <c r="F216" s="179"/>
      <c r="G216" s="180"/>
      <c r="M216" s="176" t="s">
        <v>265</v>
      </c>
      <c r="O216" s="167"/>
    </row>
    <row r="217" spans="1:104">
      <c r="A217" s="168">
        <v>48</v>
      </c>
      <c r="B217" s="169" t="s">
        <v>275</v>
      </c>
      <c r="C217" s="170" t="s">
        <v>276</v>
      </c>
      <c r="D217" s="171" t="s">
        <v>83</v>
      </c>
      <c r="E217" s="172">
        <v>96.542199999999994</v>
      </c>
      <c r="F217" s="172">
        <v>0</v>
      </c>
      <c r="G217" s="173">
        <f>E217*F217</f>
        <v>0</v>
      </c>
      <c r="O217" s="167">
        <v>2</v>
      </c>
      <c r="AA217" s="145">
        <v>3</v>
      </c>
      <c r="AB217" s="145">
        <v>7</v>
      </c>
      <c r="AC217" s="145">
        <v>69366198</v>
      </c>
      <c r="AZ217" s="145">
        <v>2</v>
      </c>
      <c r="BA217" s="145">
        <f>IF(AZ217=1,G217,0)</f>
        <v>0</v>
      </c>
      <c r="BB217" s="145">
        <f>IF(AZ217=2,G217,0)</f>
        <v>0</v>
      </c>
      <c r="BC217" s="145">
        <f>IF(AZ217=3,G217,0)</f>
        <v>0</v>
      </c>
      <c r="BD217" s="145">
        <f>IF(AZ217=4,G217,0)</f>
        <v>0</v>
      </c>
      <c r="BE217" s="145">
        <f>IF(AZ217=5,G217,0)</f>
        <v>0</v>
      </c>
      <c r="CA217" s="174">
        <v>3</v>
      </c>
      <c r="CB217" s="174">
        <v>7</v>
      </c>
      <c r="CZ217" s="145">
        <v>0</v>
      </c>
    </row>
    <row r="218" spans="1:104">
      <c r="A218" s="175"/>
      <c r="B218" s="177"/>
      <c r="C218" s="223" t="s">
        <v>277</v>
      </c>
      <c r="D218" s="224"/>
      <c r="E218" s="178">
        <v>96.542199999999994</v>
      </c>
      <c r="F218" s="179"/>
      <c r="G218" s="180"/>
      <c r="M218" s="176" t="s">
        <v>277</v>
      </c>
      <c r="O218" s="167"/>
    </row>
    <row r="219" spans="1:104">
      <c r="A219" s="168">
        <v>49</v>
      </c>
      <c r="B219" s="169" t="s">
        <v>278</v>
      </c>
      <c r="C219" s="170" t="s">
        <v>279</v>
      </c>
      <c r="D219" s="171" t="s">
        <v>254</v>
      </c>
      <c r="E219" s="172">
        <v>0.31909999999999999</v>
      </c>
      <c r="F219" s="172">
        <v>0</v>
      </c>
      <c r="G219" s="173">
        <f>E219*F219</f>
        <v>0</v>
      </c>
      <c r="O219" s="167">
        <v>2</v>
      </c>
      <c r="AA219" s="145">
        <v>1</v>
      </c>
      <c r="AB219" s="145">
        <v>7</v>
      </c>
      <c r="AC219" s="145">
        <v>7</v>
      </c>
      <c r="AZ219" s="145">
        <v>2</v>
      </c>
      <c r="BA219" s="145">
        <f>IF(AZ219=1,G219,0)</f>
        <v>0</v>
      </c>
      <c r="BB219" s="145">
        <f>IF(AZ219=2,G219,0)</f>
        <v>0</v>
      </c>
      <c r="BC219" s="145">
        <f>IF(AZ219=3,G219,0)</f>
        <v>0</v>
      </c>
      <c r="BD219" s="145">
        <f>IF(AZ219=4,G219,0)</f>
        <v>0</v>
      </c>
      <c r="BE219" s="145">
        <f>IF(AZ219=5,G219,0)</f>
        <v>0</v>
      </c>
      <c r="CA219" s="174">
        <v>1</v>
      </c>
      <c r="CB219" s="174">
        <v>7</v>
      </c>
      <c r="CZ219" s="145">
        <v>0</v>
      </c>
    </row>
    <row r="220" spans="1:104">
      <c r="A220" s="181"/>
      <c r="B220" s="182" t="s">
        <v>76</v>
      </c>
      <c r="C220" s="183" t="str">
        <f>CONCATENATE(B193," ",C193)</f>
        <v>712 Živičné krytiny</v>
      </c>
      <c r="D220" s="184"/>
      <c r="E220" s="185"/>
      <c r="F220" s="186"/>
      <c r="G220" s="187">
        <f>SUM(G193:G219)</f>
        <v>0</v>
      </c>
      <c r="O220" s="167">
        <v>4</v>
      </c>
      <c r="BA220" s="188">
        <f>SUM(BA193:BA219)</f>
        <v>0</v>
      </c>
      <c r="BB220" s="188">
        <f>SUM(BB193:BB219)</f>
        <v>0</v>
      </c>
      <c r="BC220" s="188">
        <f>SUM(BC193:BC219)</f>
        <v>0</v>
      </c>
      <c r="BD220" s="188">
        <f>SUM(BD193:BD219)</f>
        <v>0</v>
      </c>
      <c r="BE220" s="188">
        <f>SUM(BE193:BE219)</f>
        <v>0</v>
      </c>
    </row>
    <row r="221" spans="1:104">
      <c r="A221" s="160" t="s">
        <v>72</v>
      </c>
      <c r="B221" s="161" t="s">
        <v>280</v>
      </c>
      <c r="C221" s="162" t="s">
        <v>281</v>
      </c>
      <c r="D221" s="163"/>
      <c r="E221" s="164"/>
      <c r="F221" s="164"/>
      <c r="G221" s="165"/>
      <c r="H221" s="166"/>
      <c r="I221" s="166"/>
      <c r="O221" s="167">
        <v>1</v>
      </c>
    </row>
    <row r="222" spans="1:104" ht="22.5">
      <c r="A222" s="168">
        <v>50</v>
      </c>
      <c r="B222" s="169" t="s">
        <v>282</v>
      </c>
      <c r="C222" s="170" t="s">
        <v>283</v>
      </c>
      <c r="D222" s="171" t="s">
        <v>83</v>
      </c>
      <c r="E222" s="172">
        <v>15.0075</v>
      </c>
      <c r="F222" s="172">
        <v>0</v>
      </c>
      <c r="G222" s="173">
        <f>E222*F222</f>
        <v>0</v>
      </c>
      <c r="O222" s="167">
        <v>2</v>
      </c>
      <c r="AA222" s="145">
        <v>1</v>
      </c>
      <c r="AB222" s="145">
        <v>7</v>
      </c>
      <c r="AC222" s="145">
        <v>7</v>
      </c>
      <c r="AZ222" s="145">
        <v>2</v>
      </c>
      <c r="BA222" s="145">
        <f>IF(AZ222=1,G222,0)</f>
        <v>0</v>
      </c>
      <c r="BB222" s="145">
        <f>IF(AZ222=2,G222,0)</f>
        <v>0</v>
      </c>
      <c r="BC222" s="145">
        <f>IF(AZ222=3,G222,0)</f>
        <v>0</v>
      </c>
      <c r="BD222" s="145">
        <f>IF(AZ222=4,G222,0)</f>
        <v>0</v>
      </c>
      <c r="BE222" s="145">
        <f>IF(AZ222=5,G222,0)</f>
        <v>0</v>
      </c>
      <c r="CA222" s="174">
        <v>1</v>
      </c>
      <c r="CB222" s="174">
        <v>7</v>
      </c>
      <c r="CZ222" s="145">
        <v>0</v>
      </c>
    </row>
    <row r="223" spans="1:104">
      <c r="A223" s="175"/>
      <c r="B223" s="177"/>
      <c r="C223" s="223" t="s">
        <v>84</v>
      </c>
      <c r="D223" s="224"/>
      <c r="E223" s="178">
        <v>0</v>
      </c>
      <c r="F223" s="179"/>
      <c r="G223" s="180"/>
      <c r="M223" s="176" t="s">
        <v>84</v>
      </c>
      <c r="O223" s="167"/>
    </row>
    <row r="224" spans="1:104">
      <c r="A224" s="175"/>
      <c r="B224" s="177"/>
      <c r="C224" s="223" t="s">
        <v>130</v>
      </c>
      <c r="D224" s="224"/>
      <c r="E224" s="178">
        <v>0</v>
      </c>
      <c r="F224" s="179"/>
      <c r="G224" s="180"/>
      <c r="M224" s="176" t="s">
        <v>130</v>
      </c>
      <c r="O224" s="167"/>
    </row>
    <row r="225" spans="1:104">
      <c r="A225" s="175"/>
      <c r="B225" s="177"/>
      <c r="C225" s="223" t="s">
        <v>284</v>
      </c>
      <c r="D225" s="224"/>
      <c r="E225" s="178">
        <v>0</v>
      </c>
      <c r="F225" s="179"/>
      <c r="G225" s="180"/>
      <c r="M225" s="176" t="s">
        <v>284</v>
      </c>
      <c r="O225" s="167"/>
    </row>
    <row r="226" spans="1:104">
      <c r="A226" s="175"/>
      <c r="B226" s="177"/>
      <c r="C226" s="223" t="s">
        <v>285</v>
      </c>
      <c r="D226" s="224"/>
      <c r="E226" s="178">
        <v>0</v>
      </c>
      <c r="F226" s="179"/>
      <c r="G226" s="180"/>
      <c r="M226" s="176" t="s">
        <v>285</v>
      </c>
      <c r="O226" s="167"/>
    </row>
    <row r="227" spans="1:104">
      <c r="A227" s="175"/>
      <c r="B227" s="177"/>
      <c r="C227" s="223" t="s">
        <v>286</v>
      </c>
      <c r="D227" s="224"/>
      <c r="E227" s="178">
        <v>12.78</v>
      </c>
      <c r="F227" s="179"/>
      <c r="G227" s="180"/>
      <c r="M227" s="176" t="s">
        <v>286</v>
      </c>
      <c r="O227" s="167"/>
    </row>
    <row r="228" spans="1:104">
      <c r="A228" s="175"/>
      <c r="B228" s="177"/>
      <c r="C228" s="223" t="s">
        <v>287</v>
      </c>
      <c r="D228" s="224"/>
      <c r="E228" s="178">
        <v>1.4175</v>
      </c>
      <c r="F228" s="179"/>
      <c r="G228" s="180"/>
      <c r="M228" s="176" t="s">
        <v>287</v>
      </c>
      <c r="O228" s="167"/>
    </row>
    <row r="229" spans="1:104">
      <c r="A229" s="175"/>
      <c r="B229" s="177"/>
      <c r="C229" s="223" t="s">
        <v>288</v>
      </c>
      <c r="D229" s="224"/>
      <c r="E229" s="178">
        <v>0.81</v>
      </c>
      <c r="F229" s="179"/>
      <c r="G229" s="180"/>
      <c r="M229" s="176" t="s">
        <v>288</v>
      </c>
      <c r="O229" s="167"/>
    </row>
    <row r="230" spans="1:104">
      <c r="A230" s="168">
        <v>51</v>
      </c>
      <c r="B230" s="169" t="s">
        <v>289</v>
      </c>
      <c r="C230" s="170" t="s">
        <v>290</v>
      </c>
      <c r="D230" s="171" t="s">
        <v>83</v>
      </c>
      <c r="E230" s="172">
        <v>14.61</v>
      </c>
      <c r="F230" s="172">
        <v>0</v>
      </c>
      <c r="G230" s="173">
        <f>E230*F230</f>
        <v>0</v>
      </c>
      <c r="O230" s="167">
        <v>2</v>
      </c>
      <c r="AA230" s="145">
        <v>1</v>
      </c>
      <c r="AB230" s="145">
        <v>7</v>
      </c>
      <c r="AC230" s="145">
        <v>7</v>
      </c>
      <c r="AZ230" s="145">
        <v>2</v>
      </c>
      <c r="BA230" s="145">
        <f>IF(AZ230=1,G230,0)</f>
        <v>0</v>
      </c>
      <c r="BB230" s="145">
        <f>IF(AZ230=2,G230,0)</f>
        <v>0</v>
      </c>
      <c r="BC230" s="145">
        <f>IF(AZ230=3,G230,0)</f>
        <v>0</v>
      </c>
      <c r="BD230" s="145">
        <f>IF(AZ230=4,G230,0)</f>
        <v>0</v>
      </c>
      <c r="BE230" s="145">
        <f>IF(AZ230=5,G230,0)</f>
        <v>0</v>
      </c>
      <c r="CA230" s="174">
        <v>1</v>
      </c>
      <c r="CB230" s="174">
        <v>7</v>
      </c>
      <c r="CZ230" s="145">
        <v>0</v>
      </c>
    </row>
    <row r="231" spans="1:104">
      <c r="A231" s="175"/>
      <c r="B231" s="177"/>
      <c r="C231" s="223" t="s">
        <v>291</v>
      </c>
      <c r="D231" s="224"/>
      <c r="E231" s="178">
        <v>0</v>
      </c>
      <c r="F231" s="179"/>
      <c r="G231" s="180"/>
      <c r="M231" s="176" t="s">
        <v>291</v>
      </c>
      <c r="O231" s="167"/>
    </row>
    <row r="232" spans="1:104">
      <c r="A232" s="175"/>
      <c r="B232" s="177"/>
      <c r="C232" s="223" t="s">
        <v>292</v>
      </c>
      <c r="D232" s="224"/>
      <c r="E232" s="178">
        <v>14.61</v>
      </c>
      <c r="F232" s="179"/>
      <c r="G232" s="180"/>
      <c r="M232" s="176" t="s">
        <v>292</v>
      </c>
      <c r="O232" s="167"/>
    </row>
    <row r="233" spans="1:104">
      <c r="A233" s="168">
        <v>52</v>
      </c>
      <c r="B233" s="169" t="s">
        <v>293</v>
      </c>
      <c r="C233" s="170" t="s">
        <v>294</v>
      </c>
      <c r="D233" s="171" t="s">
        <v>83</v>
      </c>
      <c r="E233" s="172">
        <v>65.27</v>
      </c>
      <c r="F233" s="172">
        <v>0</v>
      </c>
      <c r="G233" s="173">
        <f>E233*F233</f>
        <v>0</v>
      </c>
      <c r="O233" s="167">
        <v>2</v>
      </c>
      <c r="AA233" s="145">
        <v>1</v>
      </c>
      <c r="AB233" s="145">
        <v>7</v>
      </c>
      <c r="AC233" s="145">
        <v>7</v>
      </c>
      <c r="AZ233" s="145">
        <v>2</v>
      </c>
      <c r="BA233" s="145">
        <f>IF(AZ233=1,G233,0)</f>
        <v>0</v>
      </c>
      <c r="BB233" s="145">
        <f>IF(AZ233=2,G233,0)</f>
        <v>0</v>
      </c>
      <c r="BC233" s="145">
        <f>IF(AZ233=3,G233,0)</f>
        <v>0</v>
      </c>
      <c r="BD233" s="145">
        <f>IF(AZ233=4,G233,0)</f>
        <v>0</v>
      </c>
      <c r="BE233" s="145">
        <f>IF(AZ233=5,G233,0)</f>
        <v>0</v>
      </c>
      <c r="CA233" s="174">
        <v>1</v>
      </c>
      <c r="CB233" s="174">
        <v>7</v>
      </c>
      <c r="CZ233" s="145">
        <v>0</v>
      </c>
    </row>
    <row r="234" spans="1:104">
      <c r="A234" s="175"/>
      <c r="B234" s="177"/>
      <c r="C234" s="223" t="s">
        <v>295</v>
      </c>
      <c r="D234" s="224"/>
      <c r="E234" s="178">
        <v>0</v>
      </c>
      <c r="F234" s="179"/>
      <c r="G234" s="180"/>
      <c r="M234" s="176" t="s">
        <v>295</v>
      </c>
      <c r="O234" s="167"/>
    </row>
    <row r="235" spans="1:104">
      <c r="A235" s="175"/>
      <c r="B235" s="177"/>
      <c r="C235" s="223" t="s">
        <v>264</v>
      </c>
      <c r="D235" s="224"/>
      <c r="E235" s="178">
        <v>65.27</v>
      </c>
      <c r="F235" s="179"/>
      <c r="G235" s="180"/>
      <c r="M235" s="176" t="s">
        <v>264</v>
      </c>
      <c r="O235" s="167"/>
    </row>
    <row r="236" spans="1:104">
      <c r="A236" s="168">
        <v>53</v>
      </c>
      <c r="B236" s="169" t="s">
        <v>296</v>
      </c>
      <c r="C236" s="170" t="s">
        <v>297</v>
      </c>
      <c r="D236" s="171" t="s">
        <v>91</v>
      </c>
      <c r="E236" s="172">
        <v>19.5563</v>
      </c>
      <c r="F236" s="172">
        <v>0</v>
      </c>
      <c r="G236" s="173">
        <f>E236*F236</f>
        <v>0</v>
      </c>
      <c r="O236" s="167">
        <v>2</v>
      </c>
      <c r="AA236" s="145">
        <v>3</v>
      </c>
      <c r="AB236" s="145">
        <v>7</v>
      </c>
      <c r="AC236" s="145">
        <v>28375704</v>
      </c>
      <c r="AZ236" s="145">
        <v>2</v>
      </c>
      <c r="BA236" s="145">
        <f>IF(AZ236=1,G236,0)</f>
        <v>0</v>
      </c>
      <c r="BB236" s="145">
        <f>IF(AZ236=2,G236,0)</f>
        <v>0</v>
      </c>
      <c r="BC236" s="145">
        <f>IF(AZ236=3,G236,0)</f>
        <v>0</v>
      </c>
      <c r="BD236" s="145">
        <f>IF(AZ236=4,G236,0)</f>
        <v>0</v>
      </c>
      <c r="BE236" s="145">
        <f>IF(AZ236=5,G236,0)</f>
        <v>0</v>
      </c>
      <c r="CA236" s="174">
        <v>3</v>
      </c>
      <c r="CB236" s="174">
        <v>7</v>
      </c>
      <c r="CZ236" s="145">
        <v>0</v>
      </c>
    </row>
    <row r="237" spans="1:104">
      <c r="A237" s="175"/>
      <c r="B237" s="177"/>
      <c r="C237" s="223" t="s">
        <v>298</v>
      </c>
      <c r="D237" s="224"/>
      <c r="E237" s="178">
        <v>0</v>
      </c>
      <c r="F237" s="179"/>
      <c r="G237" s="180"/>
      <c r="M237" s="176" t="s">
        <v>298</v>
      </c>
      <c r="O237" s="167"/>
    </row>
    <row r="238" spans="1:104">
      <c r="A238" s="175"/>
      <c r="B238" s="177"/>
      <c r="C238" s="223" t="s">
        <v>299</v>
      </c>
      <c r="D238" s="224"/>
      <c r="E238" s="178">
        <v>17.949200000000001</v>
      </c>
      <c r="F238" s="179"/>
      <c r="G238" s="180"/>
      <c r="M238" s="176" t="s">
        <v>299</v>
      </c>
      <c r="O238" s="167"/>
    </row>
    <row r="239" spans="1:104">
      <c r="A239" s="175"/>
      <c r="B239" s="177"/>
      <c r="C239" s="223" t="s">
        <v>300</v>
      </c>
      <c r="D239" s="224"/>
      <c r="E239" s="178">
        <v>0</v>
      </c>
      <c r="F239" s="179"/>
      <c r="G239" s="180"/>
      <c r="M239" s="176" t="s">
        <v>300</v>
      </c>
      <c r="O239" s="167"/>
    </row>
    <row r="240" spans="1:104">
      <c r="A240" s="175"/>
      <c r="B240" s="177"/>
      <c r="C240" s="223" t="s">
        <v>301</v>
      </c>
      <c r="D240" s="224"/>
      <c r="E240" s="178">
        <v>1.6071</v>
      </c>
      <c r="F240" s="179"/>
      <c r="G240" s="180"/>
      <c r="M240" s="176" t="s">
        <v>301</v>
      </c>
      <c r="O240" s="167"/>
    </row>
    <row r="241" spans="1:104">
      <c r="A241" s="168">
        <v>54</v>
      </c>
      <c r="B241" s="169" t="s">
        <v>302</v>
      </c>
      <c r="C241" s="170" t="s">
        <v>303</v>
      </c>
      <c r="D241" s="171" t="s">
        <v>91</v>
      </c>
      <c r="E241" s="172">
        <v>0.82540000000000002</v>
      </c>
      <c r="F241" s="172">
        <v>0</v>
      </c>
      <c r="G241" s="173">
        <f>E241*F241</f>
        <v>0</v>
      </c>
      <c r="O241" s="167">
        <v>2</v>
      </c>
      <c r="AA241" s="145">
        <v>3</v>
      </c>
      <c r="AB241" s="145">
        <v>7</v>
      </c>
      <c r="AC241" s="145">
        <v>28375971</v>
      </c>
      <c r="AZ241" s="145">
        <v>2</v>
      </c>
      <c r="BA241" s="145">
        <f>IF(AZ241=1,G241,0)</f>
        <v>0</v>
      </c>
      <c r="BB241" s="145">
        <f>IF(AZ241=2,G241,0)</f>
        <v>0</v>
      </c>
      <c r="BC241" s="145">
        <f>IF(AZ241=3,G241,0)</f>
        <v>0</v>
      </c>
      <c r="BD241" s="145">
        <f>IF(AZ241=4,G241,0)</f>
        <v>0</v>
      </c>
      <c r="BE241" s="145">
        <f>IF(AZ241=5,G241,0)</f>
        <v>0</v>
      </c>
      <c r="CA241" s="174">
        <v>3</v>
      </c>
      <c r="CB241" s="174">
        <v>7</v>
      </c>
      <c r="CZ241" s="145">
        <v>0</v>
      </c>
    </row>
    <row r="242" spans="1:104">
      <c r="A242" s="175"/>
      <c r="B242" s="177"/>
      <c r="C242" s="223" t="s">
        <v>304</v>
      </c>
      <c r="D242" s="224"/>
      <c r="E242" s="178">
        <v>0</v>
      </c>
      <c r="F242" s="179"/>
      <c r="G242" s="180"/>
      <c r="M242" s="176" t="s">
        <v>304</v>
      </c>
      <c r="O242" s="167"/>
    </row>
    <row r="243" spans="1:104">
      <c r="A243" s="175"/>
      <c r="B243" s="177"/>
      <c r="C243" s="223" t="s">
        <v>305</v>
      </c>
      <c r="D243" s="224"/>
      <c r="E243" s="178">
        <v>0.82540000000000002</v>
      </c>
      <c r="F243" s="179"/>
      <c r="G243" s="180"/>
      <c r="M243" s="176" t="s">
        <v>305</v>
      </c>
      <c r="O243" s="167"/>
    </row>
    <row r="244" spans="1:104">
      <c r="A244" s="168">
        <v>55</v>
      </c>
      <c r="B244" s="169" t="s">
        <v>306</v>
      </c>
      <c r="C244" s="170" t="s">
        <v>307</v>
      </c>
      <c r="D244" s="171" t="s">
        <v>174</v>
      </c>
      <c r="E244" s="172">
        <v>88</v>
      </c>
      <c r="F244" s="172">
        <v>0</v>
      </c>
      <c r="G244" s="173">
        <f>E244*F244</f>
        <v>0</v>
      </c>
      <c r="O244" s="167">
        <v>2</v>
      </c>
      <c r="AA244" s="145">
        <v>3</v>
      </c>
      <c r="AB244" s="145">
        <v>7</v>
      </c>
      <c r="AC244" s="145">
        <v>31173251</v>
      </c>
      <c r="AZ244" s="145">
        <v>2</v>
      </c>
      <c r="BA244" s="145">
        <f>IF(AZ244=1,G244,0)</f>
        <v>0</v>
      </c>
      <c r="BB244" s="145">
        <f>IF(AZ244=2,G244,0)</f>
        <v>0</v>
      </c>
      <c r="BC244" s="145">
        <f>IF(AZ244=3,G244,0)</f>
        <v>0</v>
      </c>
      <c r="BD244" s="145">
        <f>IF(AZ244=4,G244,0)</f>
        <v>0</v>
      </c>
      <c r="BE244" s="145">
        <f>IF(AZ244=5,G244,0)</f>
        <v>0</v>
      </c>
      <c r="CA244" s="174">
        <v>3</v>
      </c>
      <c r="CB244" s="174">
        <v>7</v>
      </c>
      <c r="CZ244" s="145">
        <v>0</v>
      </c>
    </row>
    <row r="245" spans="1:104">
      <c r="A245" s="175"/>
      <c r="B245" s="177"/>
      <c r="C245" s="223" t="s">
        <v>308</v>
      </c>
      <c r="D245" s="224"/>
      <c r="E245" s="178">
        <v>0</v>
      </c>
      <c r="F245" s="179"/>
      <c r="G245" s="180"/>
      <c r="M245" s="176" t="s">
        <v>308</v>
      </c>
      <c r="O245" s="167"/>
    </row>
    <row r="246" spans="1:104">
      <c r="A246" s="175"/>
      <c r="B246" s="177"/>
      <c r="C246" s="223" t="s">
        <v>309</v>
      </c>
      <c r="D246" s="224"/>
      <c r="E246" s="178">
        <v>88</v>
      </c>
      <c r="F246" s="179"/>
      <c r="G246" s="180"/>
      <c r="M246" s="176" t="s">
        <v>309</v>
      </c>
      <c r="O246" s="167"/>
    </row>
    <row r="247" spans="1:104">
      <c r="A247" s="168">
        <v>56</v>
      </c>
      <c r="B247" s="169" t="s">
        <v>310</v>
      </c>
      <c r="C247" s="170" t="s">
        <v>311</v>
      </c>
      <c r="D247" s="171" t="s">
        <v>312</v>
      </c>
      <c r="E247" s="172">
        <v>102.27</v>
      </c>
      <c r="F247" s="172">
        <v>0</v>
      </c>
      <c r="G247" s="173">
        <f>E247*F247</f>
        <v>0</v>
      </c>
      <c r="O247" s="167">
        <v>2</v>
      </c>
      <c r="AA247" s="145">
        <v>3</v>
      </c>
      <c r="AB247" s="145">
        <v>7</v>
      </c>
      <c r="AC247" s="145" t="s">
        <v>310</v>
      </c>
      <c r="AZ247" s="145">
        <v>2</v>
      </c>
      <c r="BA247" s="145">
        <f>IF(AZ247=1,G247,0)</f>
        <v>0</v>
      </c>
      <c r="BB247" s="145">
        <f>IF(AZ247=2,G247,0)</f>
        <v>0</v>
      </c>
      <c r="BC247" s="145">
        <f>IF(AZ247=3,G247,0)</f>
        <v>0</v>
      </c>
      <c r="BD247" s="145">
        <f>IF(AZ247=4,G247,0)</f>
        <v>0</v>
      </c>
      <c r="BE247" s="145">
        <f>IF(AZ247=5,G247,0)</f>
        <v>0</v>
      </c>
      <c r="CA247" s="174">
        <v>3</v>
      </c>
      <c r="CB247" s="174">
        <v>7</v>
      </c>
      <c r="CZ247" s="145">
        <v>0</v>
      </c>
    </row>
    <row r="248" spans="1:104">
      <c r="A248" s="175"/>
      <c r="B248" s="177"/>
      <c r="C248" s="223" t="s">
        <v>313</v>
      </c>
      <c r="D248" s="224"/>
      <c r="E248" s="178">
        <v>0</v>
      </c>
      <c r="F248" s="179"/>
      <c r="G248" s="180"/>
      <c r="M248" s="176" t="s">
        <v>313</v>
      </c>
      <c r="O248" s="167"/>
    </row>
    <row r="249" spans="1:104">
      <c r="A249" s="175"/>
      <c r="B249" s="177"/>
      <c r="C249" s="223" t="s">
        <v>314</v>
      </c>
      <c r="D249" s="224"/>
      <c r="E249" s="178">
        <v>102.27</v>
      </c>
      <c r="F249" s="179"/>
      <c r="G249" s="180"/>
      <c r="M249" s="176" t="s">
        <v>314</v>
      </c>
      <c r="O249" s="167"/>
    </row>
    <row r="250" spans="1:104">
      <c r="A250" s="168">
        <v>57</v>
      </c>
      <c r="B250" s="169" t="s">
        <v>315</v>
      </c>
      <c r="C250" s="170" t="s">
        <v>316</v>
      </c>
      <c r="D250" s="171" t="s">
        <v>254</v>
      </c>
      <c r="E250" s="172">
        <v>0.50990000000000002</v>
      </c>
      <c r="F250" s="172">
        <v>0</v>
      </c>
      <c r="G250" s="173">
        <f>E250*F250</f>
        <v>0</v>
      </c>
      <c r="O250" s="167">
        <v>2</v>
      </c>
      <c r="AA250" s="145">
        <v>1</v>
      </c>
      <c r="AB250" s="145">
        <v>7</v>
      </c>
      <c r="AC250" s="145">
        <v>7</v>
      </c>
      <c r="AZ250" s="145">
        <v>2</v>
      </c>
      <c r="BA250" s="145">
        <f>IF(AZ250=1,G250,0)</f>
        <v>0</v>
      </c>
      <c r="BB250" s="145">
        <f>IF(AZ250=2,G250,0)</f>
        <v>0</v>
      </c>
      <c r="BC250" s="145">
        <f>IF(AZ250=3,G250,0)</f>
        <v>0</v>
      </c>
      <c r="BD250" s="145">
        <f>IF(AZ250=4,G250,0)</f>
        <v>0</v>
      </c>
      <c r="BE250" s="145">
        <f>IF(AZ250=5,G250,0)</f>
        <v>0</v>
      </c>
      <c r="CA250" s="174">
        <v>1</v>
      </c>
      <c r="CB250" s="174">
        <v>7</v>
      </c>
      <c r="CZ250" s="145">
        <v>0</v>
      </c>
    </row>
    <row r="251" spans="1:104">
      <c r="A251" s="181"/>
      <c r="B251" s="182" t="s">
        <v>76</v>
      </c>
      <c r="C251" s="183" t="str">
        <f>CONCATENATE(B221," ",C221)</f>
        <v>713 Izolace tepelné</v>
      </c>
      <c r="D251" s="184"/>
      <c r="E251" s="185"/>
      <c r="F251" s="186"/>
      <c r="G251" s="187">
        <f>SUM(G221:G250)</f>
        <v>0</v>
      </c>
      <c r="O251" s="167">
        <v>4</v>
      </c>
      <c r="BA251" s="188">
        <f>SUM(BA221:BA250)</f>
        <v>0</v>
      </c>
      <c r="BB251" s="188">
        <f>SUM(BB221:BB250)</f>
        <v>0</v>
      </c>
      <c r="BC251" s="188">
        <f>SUM(BC221:BC250)</f>
        <v>0</v>
      </c>
      <c r="BD251" s="188">
        <f>SUM(BD221:BD250)</f>
        <v>0</v>
      </c>
      <c r="BE251" s="188">
        <f>SUM(BE221:BE250)</f>
        <v>0</v>
      </c>
    </row>
    <row r="252" spans="1:104">
      <c r="A252" s="160" t="s">
        <v>72</v>
      </c>
      <c r="B252" s="161" t="s">
        <v>317</v>
      </c>
      <c r="C252" s="162" t="s">
        <v>318</v>
      </c>
      <c r="D252" s="163"/>
      <c r="E252" s="164"/>
      <c r="F252" s="164"/>
      <c r="G252" s="165"/>
      <c r="H252" s="166"/>
      <c r="I252" s="166"/>
      <c r="O252" s="167">
        <v>1</v>
      </c>
    </row>
    <row r="253" spans="1:104" ht="22.5">
      <c r="A253" s="168">
        <v>58</v>
      </c>
      <c r="B253" s="169" t="s">
        <v>319</v>
      </c>
      <c r="C253" s="170" t="s">
        <v>320</v>
      </c>
      <c r="D253" s="171" t="s">
        <v>174</v>
      </c>
      <c r="E253" s="172">
        <v>1</v>
      </c>
      <c r="F253" s="172">
        <v>0</v>
      </c>
      <c r="G253" s="173">
        <f>E253*F253</f>
        <v>0</v>
      </c>
      <c r="O253" s="167">
        <v>2</v>
      </c>
      <c r="AA253" s="145">
        <v>1</v>
      </c>
      <c r="AB253" s="145">
        <v>7</v>
      </c>
      <c r="AC253" s="145">
        <v>7</v>
      </c>
      <c r="AZ253" s="145">
        <v>2</v>
      </c>
      <c r="BA253" s="145">
        <f>IF(AZ253=1,G253,0)</f>
        <v>0</v>
      </c>
      <c r="BB253" s="145">
        <f>IF(AZ253=2,G253,0)</f>
        <v>0</v>
      </c>
      <c r="BC253" s="145">
        <f>IF(AZ253=3,G253,0)</f>
        <v>0</v>
      </c>
      <c r="BD253" s="145">
        <f>IF(AZ253=4,G253,0)</f>
        <v>0</v>
      </c>
      <c r="BE253" s="145">
        <f>IF(AZ253=5,G253,0)</f>
        <v>0</v>
      </c>
      <c r="CA253" s="174">
        <v>1</v>
      </c>
      <c r="CB253" s="174">
        <v>7</v>
      </c>
      <c r="CZ253" s="145">
        <v>0</v>
      </c>
    </row>
    <row r="254" spans="1:104">
      <c r="A254" s="175"/>
      <c r="B254" s="177"/>
      <c r="C254" s="223" t="s">
        <v>126</v>
      </c>
      <c r="D254" s="224"/>
      <c r="E254" s="178">
        <v>0</v>
      </c>
      <c r="F254" s="179"/>
      <c r="G254" s="180"/>
      <c r="M254" s="176" t="s">
        <v>126</v>
      </c>
      <c r="O254" s="167"/>
    </row>
    <row r="255" spans="1:104">
      <c r="A255" s="175"/>
      <c r="B255" s="177"/>
      <c r="C255" s="223" t="s">
        <v>321</v>
      </c>
      <c r="D255" s="224"/>
      <c r="E255" s="178">
        <v>1</v>
      </c>
      <c r="F255" s="179"/>
      <c r="G255" s="180"/>
      <c r="M255" s="202">
        <v>12.750694444444443</v>
      </c>
      <c r="O255" s="167"/>
    </row>
    <row r="256" spans="1:104">
      <c r="A256" s="168">
        <v>59</v>
      </c>
      <c r="B256" s="169" t="s">
        <v>322</v>
      </c>
      <c r="C256" s="170" t="s">
        <v>323</v>
      </c>
      <c r="D256" s="171" t="s">
        <v>174</v>
      </c>
      <c r="E256" s="172">
        <v>1</v>
      </c>
      <c r="F256" s="172">
        <v>0</v>
      </c>
      <c r="G256" s="173">
        <f>E256*F256</f>
        <v>0</v>
      </c>
      <c r="O256" s="167">
        <v>2</v>
      </c>
      <c r="AA256" s="145">
        <v>1</v>
      </c>
      <c r="AB256" s="145">
        <v>7</v>
      </c>
      <c r="AC256" s="145">
        <v>7</v>
      </c>
      <c r="AZ256" s="145">
        <v>2</v>
      </c>
      <c r="BA256" s="145">
        <f>IF(AZ256=1,G256,0)</f>
        <v>0</v>
      </c>
      <c r="BB256" s="145">
        <f>IF(AZ256=2,G256,0)</f>
        <v>0</v>
      </c>
      <c r="BC256" s="145">
        <f>IF(AZ256=3,G256,0)</f>
        <v>0</v>
      </c>
      <c r="BD256" s="145">
        <f>IF(AZ256=4,G256,0)</f>
        <v>0</v>
      </c>
      <c r="BE256" s="145">
        <f>IF(AZ256=5,G256,0)</f>
        <v>0</v>
      </c>
      <c r="CA256" s="174">
        <v>1</v>
      </c>
      <c r="CB256" s="174">
        <v>7</v>
      </c>
      <c r="CZ256" s="145">
        <v>0</v>
      </c>
    </row>
    <row r="257" spans="1:104">
      <c r="A257" s="175"/>
      <c r="B257" s="177"/>
      <c r="C257" s="223" t="s">
        <v>126</v>
      </c>
      <c r="D257" s="224"/>
      <c r="E257" s="178">
        <v>0</v>
      </c>
      <c r="F257" s="179"/>
      <c r="G257" s="180"/>
      <c r="M257" s="176" t="s">
        <v>126</v>
      </c>
      <c r="O257" s="167"/>
    </row>
    <row r="258" spans="1:104">
      <c r="A258" s="175"/>
      <c r="B258" s="177"/>
      <c r="C258" s="223" t="s">
        <v>321</v>
      </c>
      <c r="D258" s="224"/>
      <c r="E258" s="178">
        <v>1</v>
      </c>
      <c r="F258" s="179"/>
      <c r="G258" s="180"/>
      <c r="M258" s="202">
        <v>12.750694444444443</v>
      </c>
      <c r="O258" s="167"/>
    </row>
    <row r="259" spans="1:104">
      <c r="A259" s="168">
        <v>60</v>
      </c>
      <c r="B259" s="169" t="s">
        <v>324</v>
      </c>
      <c r="C259" s="170" t="s">
        <v>325</v>
      </c>
      <c r="D259" s="171" t="s">
        <v>174</v>
      </c>
      <c r="E259" s="172">
        <v>1</v>
      </c>
      <c r="F259" s="172">
        <v>0</v>
      </c>
      <c r="G259" s="173">
        <f>E259*F259</f>
        <v>0</v>
      </c>
      <c r="O259" s="167">
        <v>2</v>
      </c>
      <c r="AA259" s="145">
        <v>1</v>
      </c>
      <c r="AB259" s="145">
        <v>7</v>
      </c>
      <c r="AC259" s="145">
        <v>7</v>
      </c>
      <c r="AZ259" s="145">
        <v>2</v>
      </c>
      <c r="BA259" s="145">
        <f>IF(AZ259=1,G259,0)</f>
        <v>0</v>
      </c>
      <c r="BB259" s="145">
        <f>IF(AZ259=2,G259,0)</f>
        <v>0</v>
      </c>
      <c r="BC259" s="145">
        <f>IF(AZ259=3,G259,0)</f>
        <v>0</v>
      </c>
      <c r="BD259" s="145">
        <f>IF(AZ259=4,G259,0)</f>
        <v>0</v>
      </c>
      <c r="BE259" s="145">
        <f>IF(AZ259=5,G259,0)</f>
        <v>0</v>
      </c>
      <c r="CA259" s="174">
        <v>1</v>
      </c>
      <c r="CB259" s="174">
        <v>7</v>
      </c>
      <c r="CZ259" s="145">
        <v>0</v>
      </c>
    </row>
    <row r="260" spans="1:104">
      <c r="A260" s="175"/>
      <c r="B260" s="177"/>
      <c r="C260" s="223" t="s">
        <v>126</v>
      </c>
      <c r="D260" s="224"/>
      <c r="E260" s="178">
        <v>0</v>
      </c>
      <c r="F260" s="179"/>
      <c r="G260" s="180"/>
      <c r="M260" s="176" t="s">
        <v>126</v>
      </c>
      <c r="O260" s="167"/>
    </row>
    <row r="261" spans="1:104">
      <c r="A261" s="175"/>
      <c r="B261" s="177"/>
      <c r="C261" s="223" t="s">
        <v>321</v>
      </c>
      <c r="D261" s="224"/>
      <c r="E261" s="178">
        <v>1</v>
      </c>
      <c r="F261" s="179"/>
      <c r="G261" s="180"/>
      <c r="M261" s="202">
        <v>12.750694444444443</v>
      </c>
      <c r="O261" s="167"/>
    </row>
    <row r="262" spans="1:104">
      <c r="A262" s="168">
        <v>61</v>
      </c>
      <c r="B262" s="169" t="s">
        <v>326</v>
      </c>
      <c r="C262" s="170" t="s">
        <v>327</v>
      </c>
      <c r="D262" s="171" t="s">
        <v>254</v>
      </c>
      <c r="E262" s="172">
        <v>2.7000000000000001E-3</v>
      </c>
      <c r="F262" s="172">
        <v>0</v>
      </c>
      <c r="G262" s="173">
        <f>E262*F262</f>
        <v>0</v>
      </c>
      <c r="O262" s="167">
        <v>2</v>
      </c>
      <c r="AA262" s="145">
        <v>1</v>
      </c>
      <c r="AB262" s="145">
        <v>7</v>
      </c>
      <c r="AC262" s="145">
        <v>7</v>
      </c>
      <c r="AZ262" s="145">
        <v>2</v>
      </c>
      <c r="BA262" s="145">
        <f>IF(AZ262=1,G262,0)</f>
        <v>0</v>
      </c>
      <c r="BB262" s="145">
        <f>IF(AZ262=2,G262,0)</f>
        <v>0</v>
      </c>
      <c r="BC262" s="145">
        <f>IF(AZ262=3,G262,0)</f>
        <v>0</v>
      </c>
      <c r="BD262" s="145">
        <f>IF(AZ262=4,G262,0)</f>
        <v>0</v>
      </c>
      <c r="BE262" s="145">
        <f>IF(AZ262=5,G262,0)</f>
        <v>0</v>
      </c>
      <c r="CA262" s="174">
        <v>1</v>
      </c>
      <c r="CB262" s="174">
        <v>7</v>
      </c>
      <c r="CZ262" s="145">
        <v>0</v>
      </c>
    </row>
    <row r="263" spans="1:104">
      <c r="A263" s="181"/>
      <c r="B263" s="182" t="s">
        <v>76</v>
      </c>
      <c r="C263" s="183" t="str">
        <f>CONCATENATE(B252," ",C252)</f>
        <v>721 Vnitřní kanalizace</v>
      </c>
      <c r="D263" s="184"/>
      <c r="E263" s="185"/>
      <c r="F263" s="186"/>
      <c r="G263" s="187">
        <f>SUM(G252:G262)</f>
        <v>0</v>
      </c>
      <c r="O263" s="167">
        <v>4</v>
      </c>
      <c r="BA263" s="188">
        <f>SUM(BA252:BA262)</f>
        <v>0</v>
      </c>
      <c r="BB263" s="188">
        <f>SUM(BB252:BB262)</f>
        <v>0</v>
      </c>
      <c r="BC263" s="188">
        <f>SUM(BC252:BC262)</f>
        <v>0</v>
      </c>
      <c r="BD263" s="188">
        <f>SUM(BD252:BD262)</f>
        <v>0</v>
      </c>
      <c r="BE263" s="188">
        <f>SUM(BE252:BE262)</f>
        <v>0</v>
      </c>
    </row>
    <row r="264" spans="1:104">
      <c r="A264" s="160" t="s">
        <v>72</v>
      </c>
      <c r="B264" s="161" t="s">
        <v>328</v>
      </c>
      <c r="C264" s="162" t="s">
        <v>329</v>
      </c>
      <c r="D264" s="163"/>
      <c r="E264" s="164"/>
      <c r="F264" s="164"/>
      <c r="G264" s="165"/>
      <c r="H264" s="166"/>
      <c r="I264" s="166"/>
      <c r="O264" s="167">
        <v>1</v>
      </c>
    </row>
    <row r="265" spans="1:104">
      <c r="A265" s="168">
        <v>62</v>
      </c>
      <c r="B265" s="169" t="s">
        <v>330</v>
      </c>
      <c r="C265" s="170" t="s">
        <v>331</v>
      </c>
      <c r="D265" s="171" t="s">
        <v>83</v>
      </c>
      <c r="E265" s="172">
        <v>26.265000000000001</v>
      </c>
      <c r="F265" s="172">
        <v>0</v>
      </c>
      <c r="G265" s="173">
        <f>E265*F265</f>
        <v>0</v>
      </c>
      <c r="O265" s="167">
        <v>2</v>
      </c>
      <c r="AA265" s="145">
        <v>1</v>
      </c>
      <c r="AB265" s="145">
        <v>7</v>
      </c>
      <c r="AC265" s="145">
        <v>7</v>
      </c>
      <c r="AZ265" s="145">
        <v>2</v>
      </c>
      <c r="BA265" s="145">
        <f>IF(AZ265=1,G265,0)</f>
        <v>0</v>
      </c>
      <c r="BB265" s="145">
        <f>IF(AZ265=2,G265,0)</f>
        <v>0</v>
      </c>
      <c r="BC265" s="145">
        <f>IF(AZ265=3,G265,0)</f>
        <v>0</v>
      </c>
      <c r="BD265" s="145">
        <f>IF(AZ265=4,G265,0)</f>
        <v>0</v>
      </c>
      <c r="BE265" s="145">
        <f>IF(AZ265=5,G265,0)</f>
        <v>0</v>
      </c>
      <c r="CA265" s="174">
        <v>1</v>
      </c>
      <c r="CB265" s="174">
        <v>7</v>
      </c>
      <c r="CZ265" s="145">
        <v>0</v>
      </c>
    </row>
    <row r="266" spans="1:104">
      <c r="A266" s="175"/>
      <c r="B266" s="177"/>
      <c r="C266" s="223" t="s">
        <v>84</v>
      </c>
      <c r="D266" s="224"/>
      <c r="E266" s="178">
        <v>0</v>
      </c>
      <c r="F266" s="179"/>
      <c r="G266" s="180"/>
      <c r="M266" s="176" t="s">
        <v>84</v>
      </c>
      <c r="O266" s="167"/>
    </row>
    <row r="267" spans="1:104">
      <c r="A267" s="175"/>
      <c r="B267" s="177"/>
      <c r="C267" s="223" t="s">
        <v>130</v>
      </c>
      <c r="D267" s="224"/>
      <c r="E267" s="178">
        <v>0</v>
      </c>
      <c r="F267" s="179"/>
      <c r="G267" s="180"/>
      <c r="M267" s="176" t="s">
        <v>130</v>
      </c>
      <c r="O267" s="167"/>
    </row>
    <row r="268" spans="1:104">
      <c r="A268" s="175"/>
      <c r="B268" s="177"/>
      <c r="C268" s="223" t="s">
        <v>332</v>
      </c>
      <c r="D268" s="224"/>
      <c r="E268" s="178">
        <v>0</v>
      </c>
      <c r="F268" s="179"/>
      <c r="G268" s="180"/>
      <c r="M268" s="176" t="s">
        <v>332</v>
      </c>
      <c r="O268" s="167"/>
    </row>
    <row r="269" spans="1:104">
      <c r="A269" s="175"/>
      <c r="B269" s="177"/>
      <c r="C269" s="223" t="s">
        <v>333</v>
      </c>
      <c r="D269" s="224"/>
      <c r="E269" s="178">
        <v>23.43</v>
      </c>
      <c r="F269" s="179"/>
      <c r="G269" s="180"/>
      <c r="M269" s="176" t="s">
        <v>333</v>
      </c>
      <c r="O269" s="167"/>
    </row>
    <row r="270" spans="1:104">
      <c r="A270" s="175"/>
      <c r="B270" s="177"/>
      <c r="C270" s="223" t="s">
        <v>334</v>
      </c>
      <c r="D270" s="224"/>
      <c r="E270" s="178">
        <v>1.8225</v>
      </c>
      <c r="F270" s="179"/>
      <c r="G270" s="180"/>
      <c r="M270" s="176" t="s">
        <v>334</v>
      </c>
      <c r="O270" s="167"/>
    </row>
    <row r="271" spans="1:104">
      <c r="A271" s="175"/>
      <c r="B271" s="177"/>
      <c r="C271" s="223" t="s">
        <v>335</v>
      </c>
      <c r="D271" s="224"/>
      <c r="E271" s="178">
        <v>1.0125</v>
      </c>
      <c r="F271" s="179"/>
      <c r="G271" s="180"/>
      <c r="M271" s="176" t="s">
        <v>335</v>
      </c>
      <c r="O271" s="167"/>
    </row>
    <row r="272" spans="1:104">
      <c r="A272" s="168">
        <v>63</v>
      </c>
      <c r="B272" s="169" t="s">
        <v>336</v>
      </c>
      <c r="C272" s="170" t="s">
        <v>337</v>
      </c>
      <c r="D272" s="171" t="s">
        <v>83</v>
      </c>
      <c r="E272" s="172">
        <v>26.265000000000001</v>
      </c>
      <c r="F272" s="172">
        <v>0</v>
      </c>
      <c r="G272" s="173">
        <f>E272*F272</f>
        <v>0</v>
      </c>
      <c r="O272" s="167">
        <v>2</v>
      </c>
      <c r="AA272" s="145">
        <v>1</v>
      </c>
      <c r="AB272" s="145">
        <v>7</v>
      </c>
      <c r="AC272" s="145">
        <v>7</v>
      </c>
      <c r="AZ272" s="145">
        <v>2</v>
      </c>
      <c r="BA272" s="145">
        <f>IF(AZ272=1,G272,0)</f>
        <v>0</v>
      </c>
      <c r="BB272" s="145">
        <f>IF(AZ272=2,G272,0)</f>
        <v>0</v>
      </c>
      <c r="BC272" s="145">
        <f>IF(AZ272=3,G272,0)</f>
        <v>0</v>
      </c>
      <c r="BD272" s="145">
        <f>IF(AZ272=4,G272,0)</f>
        <v>0</v>
      </c>
      <c r="BE272" s="145">
        <f>IF(AZ272=5,G272,0)</f>
        <v>0</v>
      </c>
      <c r="CA272" s="174">
        <v>1</v>
      </c>
      <c r="CB272" s="174">
        <v>7</v>
      </c>
      <c r="CZ272" s="145">
        <v>0</v>
      </c>
    </row>
    <row r="273" spans="1:104">
      <c r="A273" s="175"/>
      <c r="B273" s="177"/>
      <c r="C273" s="223" t="s">
        <v>338</v>
      </c>
      <c r="D273" s="224"/>
      <c r="E273" s="178">
        <v>26.265000000000001</v>
      </c>
      <c r="F273" s="179"/>
      <c r="G273" s="180"/>
      <c r="M273" s="176" t="s">
        <v>338</v>
      </c>
      <c r="O273" s="167"/>
    </row>
    <row r="274" spans="1:104">
      <c r="A274" s="168">
        <v>64</v>
      </c>
      <c r="B274" s="169" t="s">
        <v>339</v>
      </c>
      <c r="C274" s="170" t="s">
        <v>340</v>
      </c>
      <c r="D274" s="171" t="s">
        <v>125</v>
      </c>
      <c r="E274" s="172">
        <v>101.4</v>
      </c>
      <c r="F274" s="172">
        <v>0</v>
      </c>
      <c r="G274" s="173">
        <f>E274*F274</f>
        <v>0</v>
      </c>
      <c r="O274" s="167">
        <v>2</v>
      </c>
      <c r="AA274" s="145">
        <v>1</v>
      </c>
      <c r="AB274" s="145">
        <v>7</v>
      </c>
      <c r="AC274" s="145">
        <v>7</v>
      </c>
      <c r="AZ274" s="145">
        <v>2</v>
      </c>
      <c r="BA274" s="145">
        <f>IF(AZ274=1,G274,0)</f>
        <v>0</v>
      </c>
      <c r="BB274" s="145">
        <f>IF(AZ274=2,G274,0)</f>
        <v>0</v>
      </c>
      <c r="BC274" s="145">
        <f>IF(AZ274=3,G274,0)</f>
        <v>0</v>
      </c>
      <c r="BD274" s="145">
        <f>IF(AZ274=4,G274,0)</f>
        <v>0</v>
      </c>
      <c r="BE274" s="145">
        <f>IF(AZ274=5,G274,0)</f>
        <v>0</v>
      </c>
      <c r="CA274" s="174">
        <v>1</v>
      </c>
      <c r="CB274" s="174">
        <v>7</v>
      </c>
      <c r="CZ274" s="145">
        <v>0</v>
      </c>
    </row>
    <row r="275" spans="1:104">
      <c r="A275" s="175"/>
      <c r="B275" s="177"/>
      <c r="C275" s="223" t="s">
        <v>84</v>
      </c>
      <c r="D275" s="224"/>
      <c r="E275" s="178">
        <v>0</v>
      </c>
      <c r="F275" s="179"/>
      <c r="G275" s="180"/>
      <c r="M275" s="176" t="s">
        <v>84</v>
      </c>
      <c r="O275" s="167"/>
    </row>
    <row r="276" spans="1:104">
      <c r="A276" s="175"/>
      <c r="B276" s="177"/>
      <c r="C276" s="223" t="s">
        <v>130</v>
      </c>
      <c r="D276" s="224"/>
      <c r="E276" s="178">
        <v>0</v>
      </c>
      <c r="F276" s="179"/>
      <c r="G276" s="180"/>
      <c r="M276" s="176" t="s">
        <v>130</v>
      </c>
      <c r="O276" s="167"/>
    </row>
    <row r="277" spans="1:104">
      <c r="A277" s="175"/>
      <c r="B277" s="177"/>
      <c r="C277" s="223" t="s">
        <v>341</v>
      </c>
      <c r="D277" s="224"/>
      <c r="E277" s="178">
        <v>0</v>
      </c>
      <c r="F277" s="179"/>
      <c r="G277" s="180"/>
      <c r="M277" s="176" t="s">
        <v>341</v>
      </c>
      <c r="O277" s="167"/>
    </row>
    <row r="278" spans="1:104">
      <c r="A278" s="175"/>
      <c r="B278" s="177"/>
      <c r="C278" s="223" t="s">
        <v>342</v>
      </c>
      <c r="D278" s="224"/>
      <c r="E278" s="178">
        <v>85.2</v>
      </c>
      <c r="F278" s="179"/>
      <c r="G278" s="180"/>
      <c r="M278" s="176" t="s">
        <v>342</v>
      </c>
      <c r="O278" s="167"/>
    </row>
    <row r="279" spans="1:104">
      <c r="A279" s="175"/>
      <c r="B279" s="177"/>
      <c r="C279" s="223" t="s">
        <v>343</v>
      </c>
      <c r="D279" s="224"/>
      <c r="E279" s="178">
        <v>8.1</v>
      </c>
      <c r="F279" s="179"/>
      <c r="G279" s="180"/>
      <c r="M279" s="176" t="s">
        <v>343</v>
      </c>
      <c r="O279" s="167"/>
    </row>
    <row r="280" spans="1:104">
      <c r="A280" s="175"/>
      <c r="B280" s="177"/>
      <c r="C280" s="223" t="s">
        <v>344</v>
      </c>
      <c r="D280" s="224"/>
      <c r="E280" s="178">
        <v>8.1</v>
      </c>
      <c r="F280" s="179"/>
      <c r="G280" s="180"/>
      <c r="M280" s="176" t="s">
        <v>344</v>
      </c>
      <c r="O280" s="167"/>
    </row>
    <row r="281" spans="1:104">
      <c r="A281" s="168">
        <v>65</v>
      </c>
      <c r="B281" s="169" t="s">
        <v>345</v>
      </c>
      <c r="C281" s="170" t="s">
        <v>346</v>
      </c>
      <c r="D281" s="171" t="s">
        <v>83</v>
      </c>
      <c r="E281" s="172">
        <v>28.891500000000001</v>
      </c>
      <c r="F281" s="172">
        <v>0</v>
      </c>
      <c r="G281" s="173">
        <f>E281*F281</f>
        <v>0</v>
      </c>
      <c r="O281" s="167">
        <v>2</v>
      </c>
      <c r="AA281" s="145">
        <v>3</v>
      </c>
      <c r="AB281" s="145">
        <v>7</v>
      </c>
      <c r="AC281" s="145">
        <v>60725019</v>
      </c>
      <c r="AZ281" s="145">
        <v>2</v>
      </c>
      <c r="BA281" s="145">
        <f>IF(AZ281=1,G281,0)</f>
        <v>0</v>
      </c>
      <c r="BB281" s="145">
        <f>IF(AZ281=2,G281,0)</f>
        <v>0</v>
      </c>
      <c r="BC281" s="145">
        <f>IF(AZ281=3,G281,0)</f>
        <v>0</v>
      </c>
      <c r="BD281" s="145">
        <f>IF(AZ281=4,G281,0)</f>
        <v>0</v>
      </c>
      <c r="BE281" s="145">
        <f>IF(AZ281=5,G281,0)</f>
        <v>0</v>
      </c>
      <c r="CA281" s="174">
        <v>3</v>
      </c>
      <c r="CB281" s="174">
        <v>7</v>
      </c>
      <c r="CZ281" s="145">
        <v>0</v>
      </c>
    </row>
    <row r="282" spans="1:104">
      <c r="A282" s="175"/>
      <c r="B282" s="177"/>
      <c r="C282" s="223" t="s">
        <v>347</v>
      </c>
      <c r="D282" s="224"/>
      <c r="E282" s="178">
        <v>28.891500000000001</v>
      </c>
      <c r="F282" s="179"/>
      <c r="G282" s="180"/>
      <c r="M282" s="176" t="s">
        <v>347</v>
      </c>
      <c r="O282" s="167"/>
    </row>
    <row r="283" spans="1:104">
      <c r="A283" s="168">
        <v>66</v>
      </c>
      <c r="B283" s="169" t="s">
        <v>348</v>
      </c>
      <c r="C283" s="170" t="s">
        <v>349</v>
      </c>
      <c r="D283" s="171" t="s">
        <v>254</v>
      </c>
      <c r="E283" s="172">
        <v>1.1067</v>
      </c>
      <c r="F283" s="172">
        <v>0</v>
      </c>
      <c r="G283" s="173">
        <f>E283*F283</f>
        <v>0</v>
      </c>
      <c r="O283" s="167">
        <v>2</v>
      </c>
      <c r="AA283" s="145">
        <v>1</v>
      </c>
      <c r="AB283" s="145">
        <v>7</v>
      </c>
      <c r="AC283" s="145">
        <v>7</v>
      </c>
      <c r="AZ283" s="145">
        <v>2</v>
      </c>
      <c r="BA283" s="145">
        <f>IF(AZ283=1,G283,0)</f>
        <v>0</v>
      </c>
      <c r="BB283" s="145">
        <f>IF(AZ283=2,G283,0)</f>
        <v>0</v>
      </c>
      <c r="BC283" s="145">
        <f>IF(AZ283=3,G283,0)</f>
        <v>0</v>
      </c>
      <c r="BD283" s="145">
        <f>IF(AZ283=4,G283,0)</f>
        <v>0</v>
      </c>
      <c r="BE283" s="145">
        <f>IF(AZ283=5,G283,0)</f>
        <v>0</v>
      </c>
      <c r="CA283" s="174">
        <v>1</v>
      </c>
      <c r="CB283" s="174">
        <v>7</v>
      </c>
      <c r="CZ283" s="145">
        <v>0</v>
      </c>
    </row>
    <row r="284" spans="1:104">
      <c r="A284" s="181"/>
      <c r="B284" s="182" t="s">
        <v>76</v>
      </c>
      <c r="C284" s="183" t="str">
        <f>CONCATENATE(B264," ",C264)</f>
        <v>762 Konstrukce tesařské</v>
      </c>
      <c r="D284" s="184"/>
      <c r="E284" s="185"/>
      <c r="F284" s="186"/>
      <c r="G284" s="187">
        <f>SUM(G264:G283)</f>
        <v>0</v>
      </c>
      <c r="O284" s="167">
        <v>4</v>
      </c>
      <c r="BA284" s="188">
        <f>SUM(BA264:BA283)</f>
        <v>0</v>
      </c>
      <c r="BB284" s="188">
        <f>SUM(BB264:BB283)</f>
        <v>0</v>
      </c>
      <c r="BC284" s="188">
        <f>SUM(BC264:BC283)</f>
        <v>0</v>
      </c>
      <c r="BD284" s="188">
        <f>SUM(BD264:BD283)</f>
        <v>0</v>
      </c>
      <c r="BE284" s="188">
        <f>SUM(BE264:BE283)</f>
        <v>0</v>
      </c>
    </row>
    <row r="285" spans="1:104">
      <c r="A285" s="160" t="s">
        <v>72</v>
      </c>
      <c r="B285" s="161" t="s">
        <v>350</v>
      </c>
      <c r="C285" s="162" t="s">
        <v>351</v>
      </c>
      <c r="D285" s="163"/>
      <c r="E285" s="164"/>
      <c r="F285" s="164"/>
      <c r="G285" s="165"/>
      <c r="H285" s="166"/>
      <c r="I285" s="166"/>
      <c r="O285" s="167">
        <v>1</v>
      </c>
    </row>
    <row r="286" spans="1:104">
      <c r="A286" s="168">
        <v>67</v>
      </c>
      <c r="B286" s="169" t="s">
        <v>352</v>
      </c>
      <c r="C286" s="170" t="s">
        <v>353</v>
      </c>
      <c r="D286" s="171" t="s">
        <v>125</v>
      </c>
      <c r="E286" s="172">
        <v>50.3</v>
      </c>
      <c r="F286" s="172">
        <v>0</v>
      </c>
      <c r="G286" s="173">
        <f>E286*F286</f>
        <v>0</v>
      </c>
      <c r="O286" s="167">
        <v>2</v>
      </c>
      <c r="AA286" s="145">
        <v>1</v>
      </c>
      <c r="AB286" s="145">
        <v>7</v>
      </c>
      <c r="AC286" s="145">
        <v>7</v>
      </c>
      <c r="AZ286" s="145">
        <v>2</v>
      </c>
      <c r="BA286" s="145">
        <f>IF(AZ286=1,G286,0)</f>
        <v>0</v>
      </c>
      <c r="BB286" s="145">
        <f>IF(AZ286=2,G286,0)</f>
        <v>0</v>
      </c>
      <c r="BC286" s="145">
        <f>IF(AZ286=3,G286,0)</f>
        <v>0</v>
      </c>
      <c r="BD286" s="145">
        <f>IF(AZ286=4,G286,0)</f>
        <v>0</v>
      </c>
      <c r="BE286" s="145">
        <f>IF(AZ286=5,G286,0)</f>
        <v>0</v>
      </c>
      <c r="CA286" s="174">
        <v>1</v>
      </c>
      <c r="CB286" s="174">
        <v>7</v>
      </c>
      <c r="CZ286" s="145">
        <v>0</v>
      </c>
    </row>
    <row r="287" spans="1:104">
      <c r="A287" s="175"/>
      <c r="B287" s="177"/>
      <c r="C287" s="223" t="s">
        <v>84</v>
      </c>
      <c r="D287" s="224"/>
      <c r="E287" s="178">
        <v>0</v>
      </c>
      <c r="F287" s="179"/>
      <c r="G287" s="180"/>
      <c r="M287" s="176" t="s">
        <v>84</v>
      </c>
      <c r="O287" s="167"/>
    </row>
    <row r="288" spans="1:104">
      <c r="A288" s="175"/>
      <c r="B288" s="177"/>
      <c r="C288" s="223" t="s">
        <v>130</v>
      </c>
      <c r="D288" s="224"/>
      <c r="E288" s="178">
        <v>0</v>
      </c>
      <c r="F288" s="179"/>
      <c r="G288" s="180"/>
      <c r="M288" s="176" t="s">
        <v>130</v>
      </c>
      <c r="O288" s="167"/>
    </row>
    <row r="289" spans="1:104">
      <c r="A289" s="175"/>
      <c r="B289" s="177"/>
      <c r="C289" s="223" t="s">
        <v>354</v>
      </c>
      <c r="D289" s="224"/>
      <c r="E289" s="178">
        <v>50.3</v>
      </c>
      <c r="F289" s="179"/>
      <c r="G289" s="180"/>
      <c r="M289" s="176" t="s">
        <v>354</v>
      </c>
      <c r="O289" s="167"/>
    </row>
    <row r="290" spans="1:104">
      <c r="A290" s="168">
        <v>68</v>
      </c>
      <c r="B290" s="169" t="s">
        <v>355</v>
      </c>
      <c r="C290" s="170" t="s">
        <v>356</v>
      </c>
      <c r="D290" s="171" t="s">
        <v>174</v>
      </c>
      <c r="E290" s="172">
        <v>20</v>
      </c>
      <c r="F290" s="172">
        <v>0</v>
      </c>
      <c r="G290" s="173">
        <f>E290*F290</f>
        <v>0</v>
      </c>
      <c r="O290" s="167">
        <v>2</v>
      </c>
      <c r="AA290" s="145">
        <v>1</v>
      </c>
      <c r="AB290" s="145">
        <v>7</v>
      </c>
      <c r="AC290" s="145">
        <v>7</v>
      </c>
      <c r="AZ290" s="145">
        <v>2</v>
      </c>
      <c r="BA290" s="145">
        <f>IF(AZ290=1,G290,0)</f>
        <v>0</v>
      </c>
      <c r="BB290" s="145">
        <f>IF(AZ290=2,G290,0)</f>
        <v>0</v>
      </c>
      <c r="BC290" s="145">
        <f>IF(AZ290=3,G290,0)</f>
        <v>0</v>
      </c>
      <c r="BD290" s="145">
        <f>IF(AZ290=4,G290,0)</f>
        <v>0</v>
      </c>
      <c r="BE290" s="145">
        <f>IF(AZ290=5,G290,0)</f>
        <v>0</v>
      </c>
      <c r="CA290" s="174">
        <v>1</v>
      </c>
      <c r="CB290" s="174">
        <v>7</v>
      </c>
      <c r="CZ290" s="145">
        <v>0</v>
      </c>
    </row>
    <row r="291" spans="1:104">
      <c r="A291" s="175"/>
      <c r="B291" s="177"/>
      <c r="C291" s="223" t="s">
        <v>84</v>
      </c>
      <c r="D291" s="224"/>
      <c r="E291" s="178">
        <v>0</v>
      </c>
      <c r="F291" s="179"/>
      <c r="G291" s="180"/>
      <c r="M291" s="176" t="s">
        <v>84</v>
      </c>
      <c r="O291" s="167"/>
    </row>
    <row r="292" spans="1:104">
      <c r="A292" s="175"/>
      <c r="B292" s="177"/>
      <c r="C292" s="223" t="s">
        <v>130</v>
      </c>
      <c r="D292" s="224"/>
      <c r="E292" s="178">
        <v>0</v>
      </c>
      <c r="F292" s="179"/>
      <c r="G292" s="180"/>
      <c r="M292" s="176" t="s">
        <v>130</v>
      </c>
      <c r="O292" s="167"/>
    </row>
    <row r="293" spans="1:104">
      <c r="A293" s="175"/>
      <c r="B293" s="177"/>
      <c r="C293" s="223" t="s">
        <v>357</v>
      </c>
      <c r="D293" s="224"/>
      <c r="E293" s="178">
        <v>20</v>
      </c>
      <c r="F293" s="179"/>
      <c r="G293" s="180"/>
      <c r="M293" s="176" t="s">
        <v>357</v>
      </c>
      <c r="O293" s="167"/>
    </row>
    <row r="294" spans="1:104">
      <c r="A294" s="168">
        <v>69</v>
      </c>
      <c r="B294" s="169" t="s">
        <v>358</v>
      </c>
      <c r="C294" s="170" t="s">
        <v>359</v>
      </c>
      <c r="D294" s="171" t="s">
        <v>125</v>
      </c>
      <c r="E294" s="172">
        <v>18</v>
      </c>
      <c r="F294" s="172">
        <v>0</v>
      </c>
      <c r="G294" s="173">
        <f>E294*F294</f>
        <v>0</v>
      </c>
      <c r="O294" s="167">
        <v>2</v>
      </c>
      <c r="AA294" s="145">
        <v>1</v>
      </c>
      <c r="AB294" s="145">
        <v>7</v>
      </c>
      <c r="AC294" s="145">
        <v>7</v>
      </c>
      <c r="AZ294" s="145">
        <v>2</v>
      </c>
      <c r="BA294" s="145">
        <f>IF(AZ294=1,G294,0)</f>
        <v>0</v>
      </c>
      <c r="BB294" s="145">
        <f>IF(AZ294=2,G294,0)</f>
        <v>0</v>
      </c>
      <c r="BC294" s="145">
        <f>IF(AZ294=3,G294,0)</f>
        <v>0</v>
      </c>
      <c r="BD294" s="145">
        <f>IF(AZ294=4,G294,0)</f>
        <v>0</v>
      </c>
      <c r="BE294" s="145">
        <f>IF(AZ294=5,G294,0)</f>
        <v>0</v>
      </c>
      <c r="CA294" s="174">
        <v>1</v>
      </c>
      <c r="CB294" s="174">
        <v>7</v>
      </c>
      <c r="CZ294" s="145">
        <v>0</v>
      </c>
    </row>
    <row r="295" spans="1:104">
      <c r="A295" s="175"/>
      <c r="B295" s="177"/>
      <c r="C295" s="223" t="s">
        <v>84</v>
      </c>
      <c r="D295" s="224"/>
      <c r="E295" s="178">
        <v>0</v>
      </c>
      <c r="F295" s="179"/>
      <c r="G295" s="180"/>
      <c r="M295" s="176" t="s">
        <v>84</v>
      </c>
      <c r="O295" s="167"/>
    </row>
    <row r="296" spans="1:104">
      <c r="A296" s="175"/>
      <c r="B296" s="177"/>
      <c r="C296" s="223" t="s">
        <v>130</v>
      </c>
      <c r="D296" s="224"/>
      <c r="E296" s="178">
        <v>0</v>
      </c>
      <c r="F296" s="179"/>
      <c r="G296" s="180"/>
      <c r="M296" s="176" t="s">
        <v>130</v>
      </c>
      <c r="O296" s="167"/>
    </row>
    <row r="297" spans="1:104">
      <c r="A297" s="175"/>
      <c r="B297" s="177"/>
      <c r="C297" s="223" t="s">
        <v>360</v>
      </c>
      <c r="D297" s="224"/>
      <c r="E297" s="178">
        <v>18</v>
      </c>
      <c r="F297" s="179"/>
      <c r="G297" s="180"/>
      <c r="M297" s="176" t="s">
        <v>360</v>
      </c>
      <c r="O297" s="167"/>
    </row>
    <row r="298" spans="1:104">
      <c r="A298" s="168">
        <v>70</v>
      </c>
      <c r="B298" s="169" t="s">
        <v>361</v>
      </c>
      <c r="C298" s="170" t="s">
        <v>362</v>
      </c>
      <c r="D298" s="171" t="s">
        <v>125</v>
      </c>
      <c r="E298" s="172">
        <v>44</v>
      </c>
      <c r="F298" s="172">
        <v>0</v>
      </c>
      <c r="G298" s="173">
        <f>E298*F298</f>
        <v>0</v>
      </c>
      <c r="O298" s="167">
        <v>2</v>
      </c>
      <c r="AA298" s="145">
        <v>1</v>
      </c>
      <c r="AB298" s="145">
        <v>7</v>
      </c>
      <c r="AC298" s="145">
        <v>7</v>
      </c>
      <c r="AZ298" s="145">
        <v>2</v>
      </c>
      <c r="BA298" s="145">
        <f>IF(AZ298=1,G298,0)</f>
        <v>0</v>
      </c>
      <c r="BB298" s="145">
        <f>IF(AZ298=2,G298,0)</f>
        <v>0</v>
      </c>
      <c r="BC298" s="145">
        <f>IF(AZ298=3,G298,0)</f>
        <v>0</v>
      </c>
      <c r="BD298" s="145">
        <f>IF(AZ298=4,G298,0)</f>
        <v>0</v>
      </c>
      <c r="BE298" s="145">
        <f>IF(AZ298=5,G298,0)</f>
        <v>0</v>
      </c>
      <c r="CA298" s="174">
        <v>1</v>
      </c>
      <c r="CB298" s="174">
        <v>7</v>
      </c>
      <c r="CZ298" s="145">
        <v>0</v>
      </c>
    </row>
    <row r="299" spans="1:104">
      <c r="A299" s="175"/>
      <c r="B299" s="177"/>
      <c r="C299" s="223" t="s">
        <v>126</v>
      </c>
      <c r="D299" s="224"/>
      <c r="E299" s="178">
        <v>0</v>
      </c>
      <c r="F299" s="179"/>
      <c r="G299" s="180"/>
      <c r="M299" s="176" t="s">
        <v>126</v>
      </c>
      <c r="O299" s="167"/>
    </row>
    <row r="300" spans="1:104">
      <c r="A300" s="175"/>
      <c r="B300" s="177"/>
      <c r="C300" s="223" t="s">
        <v>363</v>
      </c>
      <c r="D300" s="224"/>
      <c r="E300" s="178">
        <v>44</v>
      </c>
      <c r="F300" s="179"/>
      <c r="G300" s="180"/>
      <c r="M300" s="202">
        <v>12.613888888888889</v>
      </c>
      <c r="O300" s="167"/>
    </row>
    <row r="301" spans="1:104">
      <c r="A301" s="168">
        <v>71</v>
      </c>
      <c r="B301" s="169" t="s">
        <v>364</v>
      </c>
      <c r="C301" s="170" t="s">
        <v>365</v>
      </c>
      <c r="D301" s="171" t="s">
        <v>125</v>
      </c>
      <c r="E301" s="172">
        <v>19</v>
      </c>
      <c r="F301" s="172">
        <v>0</v>
      </c>
      <c r="G301" s="173">
        <f>E301*F301</f>
        <v>0</v>
      </c>
      <c r="O301" s="167">
        <v>2</v>
      </c>
      <c r="AA301" s="145">
        <v>1</v>
      </c>
      <c r="AB301" s="145">
        <v>7</v>
      </c>
      <c r="AC301" s="145">
        <v>7</v>
      </c>
      <c r="AZ301" s="145">
        <v>2</v>
      </c>
      <c r="BA301" s="145">
        <f>IF(AZ301=1,G301,0)</f>
        <v>0</v>
      </c>
      <c r="BB301" s="145">
        <f>IF(AZ301=2,G301,0)</f>
        <v>0</v>
      </c>
      <c r="BC301" s="145">
        <f>IF(AZ301=3,G301,0)</f>
        <v>0</v>
      </c>
      <c r="BD301" s="145">
        <f>IF(AZ301=4,G301,0)</f>
        <v>0</v>
      </c>
      <c r="BE301" s="145">
        <f>IF(AZ301=5,G301,0)</f>
        <v>0</v>
      </c>
      <c r="CA301" s="174">
        <v>1</v>
      </c>
      <c r="CB301" s="174">
        <v>7</v>
      </c>
      <c r="CZ301" s="145">
        <v>0</v>
      </c>
    </row>
    <row r="302" spans="1:104">
      <c r="A302" s="175"/>
      <c r="B302" s="177"/>
      <c r="C302" s="223" t="s">
        <v>126</v>
      </c>
      <c r="D302" s="224"/>
      <c r="E302" s="178">
        <v>0</v>
      </c>
      <c r="F302" s="179"/>
      <c r="G302" s="180"/>
      <c r="M302" s="176" t="s">
        <v>126</v>
      </c>
      <c r="O302" s="167"/>
    </row>
    <row r="303" spans="1:104">
      <c r="A303" s="175"/>
      <c r="B303" s="177"/>
      <c r="C303" s="223" t="s">
        <v>366</v>
      </c>
      <c r="D303" s="224"/>
      <c r="E303" s="178">
        <v>19</v>
      </c>
      <c r="F303" s="179"/>
      <c r="G303" s="180"/>
      <c r="M303" s="202">
        <v>12.55486111111111</v>
      </c>
      <c r="O303" s="167"/>
    </row>
    <row r="304" spans="1:104">
      <c r="A304" s="168">
        <v>72</v>
      </c>
      <c r="B304" s="169" t="s">
        <v>367</v>
      </c>
      <c r="C304" s="170" t="s">
        <v>368</v>
      </c>
      <c r="D304" s="171" t="s">
        <v>254</v>
      </c>
      <c r="E304" s="172">
        <v>0.1114</v>
      </c>
      <c r="F304" s="172">
        <v>0</v>
      </c>
      <c r="G304" s="173">
        <f>E304*F304</f>
        <v>0</v>
      </c>
      <c r="O304" s="167">
        <v>2</v>
      </c>
      <c r="AA304" s="145">
        <v>1</v>
      </c>
      <c r="AB304" s="145">
        <v>7</v>
      </c>
      <c r="AC304" s="145">
        <v>7</v>
      </c>
      <c r="AZ304" s="145">
        <v>2</v>
      </c>
      <c r="BA304" s="145">
        <f>IF(AZ304=1,G304,0)</f>
        <v>0</v>
      </c>
      <c r="BB304" s="145">
        <f>IF(AZ304=2,G304,0)</f>
        <v>0</v>
      </c>
      <c r="BC304" s="145">
        <f>IF(AZ304=3,G304,0)</f>
        <v>0</v>
      </c>
      <c r="BD304" s="145">
        <f>IF(AZ304=4,G304,0)</f>
        <v>0</v>
      </c>
      <c r="BE304" s="145">
        <f>IF(AZ304=5,G304,0)</f>
        <v>0</v>
      </c>
      <c r="CA304" s="174">
        <v>1</v>
      </c>
      <c r="CB304" s="174">
        <v>7</v>
      </c>
      <c r="CZ304" s="145">
        <v>0</v>
      </c>
    </row>
    <row r="305" spans="1:104">
      <c r="A305" s="181"/>
      <c r="B305" s="182" t="s">
        <v>76</v>
      </c>
      <c r="C305" s="183" t="str">
        <f>CONCATENATE(B285," ",C285)</f>
        <v>764 Konstrukce klempířské</v>
      </c>
      <c r="D305" s="184"/>
      <c r="E305" s="185"/>
      <c r="F305" s="186"/>
      <c r="G305" s="187">
        <f>SUM(G285:G304)</f>
        <v>0</v>
      </c>
      <c r="O305" s="167">
        <v>4</v>
      </c>
      <c r="BA305" s="188">
        <f>SUM(BA285:BA304)</f>
        <v>0</v>
      </c>
      <c r="BB305" s="188">
        <f>SUM(BB285:BB304)</f>
        <v>0</v>
      </c>
      <c r="BC305" s="188">
        <f>SUM(BC285:BC304)</f>
        <v>0</v>
      </c>
      <c r="BD305" s="188">
        <f>SUM(BD285:BD304)</f>
        <v>0</v>
      </c>
      <c r="BE305" s="188">
        <f>SUM(BE285:BE304)</f>
        <v>0</v>
      </c>
    </row>
    <row r="306" spans="1:104">
      <c r="A306" s="160" t="s">
        <v>72</v>
      </c>
      <c r="B306" s="161" t="s">
        <v>369</v>
      </c>
      <c r="C306" s="162" t="s">
        <v>370</v>
      </c>
      <c r="D306" s="163"/>
      <c r="E306" s="164"/>
      <c r="F306" s="164"/>
      <c r="G306" s="165"/>
      <c r="H306" s="166"/>
      <c r="I306" s="166"/>
      <c r="O306" s="167">
        <v>1</v>
      </c>
    </row>
    <row r="307" spans="1:104" ht="22.5">
      <c r="A307" s="168">
        <v>73</v>
      </c>
      <c r="B307" s="169" t="s">
        <v>371</v>
      </c>
      <c r="C307" s="170" t="s">
        <v>372</v>
      </c>
      <c r="D307" s="171" t="s">
        <v>125</v>
      </c>
      <c r="E307" s="172">
        <v>18.899999999999999</v>
      </c>
      <c r="F307" s="172">
        <v>0</v>
      </c>
      <c r="G307" s="173">
        <f>E307*F307</f>
        <v>0</v>
      </c>
      <c r="O307" s="167">
        <v>2</v>
      </c>
      <c r="AA307" s="145">
        <v>1</v>
      </c>
      <c r="AB307" s="145">
        <v>7</v>
      </c>
      <c r="AC307" s="145">
        <v>7</v>
      </c>
      <c r="AZ307" s="145">
        <v>2</v>
      </c>
      <c r="BA307" s="145">
        <f>IF(AZ307=1,G307,0)</f>
        <v>0</v>
      </c>
      <c r="BB307" s="145">
        <f>IF(AZ307=2,G307,0)</f>
        <v>0</v>
      </c>
      <c r="BC307" s="145">
        <f>IF(AZ307=3,G307,0)</f>
        <v>0</v>
      </c>
      <c r="BD307" s="145">
        <f>IF(AZ307=4,G307,0)</f>
        <v>0</v>
      </c>
      <c r="BE307" s="145">
        <f>IF(AZ307=5,G307,0)</f>
        <v>0</v>
      </c>
      <c r="CA307" s="174">
        <v>1</v>
      </c>
      <c r="CB307" s="174">
        <v>7</v>
      </c>
      <c r="CZ307" s="145">
        <v>0</v>
      </c>
    </row>
    <row r="308" spans="1:104">
      <c r="A308" s="175"/>
      <c r="B308" s="177"/>
      <c r="C308" s="223" t="s">
        <v>373</v>
      </c>
      <c r="D308" s="224"/>
      <c r="E308" s="178">
        <v>0</v>
      </c>
      <c r="F308" s="179"/>
      <c r="G308" s="180"/>
      <c r="M308" s="176" t="s">
        <v>373</v>
      </c>
      <c r="O308" s="167"/>
    </row>
    <row r="309" spans="1:104">
      <c r="A309" s="175"/>
      <c r="B309" s="177"/>
      <c r="C309" s="223" t="s">
        <v>374</v>
      </c>
      <c r="D309" s="224"/>
      <c r="E309" s="178">
        <v>0</v>
      </c>
      <c r="F309" s="179"/>
      <c r="G309" s="180"/>
      <c r="M309" s="176" t="s">
        <v>374</v>
      </c>
      <c r="O309" s="167"/>
    </row>
    <row r="310" spans="1:104">
      <c r="A310" s="175"/>
      <c r="B310" s="177"/>
      <c r="C310" s="223" t="s">
        <v>104</v>
      </c>
      <c r="D310" s="224"/>
      <c r="E310" s="178">
        <v>0</v>
      </c>
      <c r="F310" s="179"/>
      <c r="G310" s="180"/>
      <c r="M310" s="176" t="s">
        <v>104</v>
      </c>
      <c r="O310" s="167"/>
    </row>
    <row r="311" spans="1:104">
      <c r="A311" s="175"/>
      <c r="B311" s="177"/>
      <c r="C311" s="223" t="s">
        <v>375</v>
      </c>
      <c r="D311" s="224"/>
      <c r="E311" s="178">
        <v>17.64</v>
      </c>
      <c r="F311" s="179"/>
      <c r="G311" s="180"/>
      <c r="M311" s="176" t="s">
        <v>375</v>
      </c>
      <c r="O311" s="167"/>
    </row>
    <row r="312" spans="1:104">
      <c r="A312" s="175"/>
      <c r="B312" s="177"/>
      <c r="C312" s="223" t="s">
        <v>376</v>
      </c>
      <c r="D312" s="224"/>
      <c r="E312" s="178">
        <v>1.26</v>
      </c>
      <c r="F312" s="179"/>
      <c r="G312" s="180"/>
      <c r="M312" s="176" t="s">
        <v>376</v>
      </c>
      <c r="O312" s="167"/>
    </row>
    <row r="313" spans="1:104" ht="22.5">
      <c r="A313" s="168">
        <v>74</v>
      </c>
      <c r="B313" s="169" t="s">
        <v>377</v>
      </c>
      <c r="C313" s="170" t="s">
        <v>378</v>
      </c>
      <c r="D313" s="171" t="s">
        <v>125</v>
      </c>
      <c r="E313" s="172">
        <v>72.599999999999994</v>
      </c>
      <c r="F313" s="172">
        <v>0</v>
      </c>
      <c r="G313" s="173">
        <f>E313*F313</f>
        <v>0</v>
      </c>
      <c r="O313" s="167">
        <v>2</v>
      </c>
      <c r="AA313" s="145">
        <v>1</v>
      </c>
      <c r="AB313" s="145">
        <v>7</v>
      </c>
      <c r="AC313" s="145">
        <v>7</v>
      </c>
      <c r="AZ313" s="145">
        <v>2</v>
      </c>
      <c r="BA313" s="145">
        <f>IF(AZ313=1,G313,0)</f>
        <v>0</v>
      </c>
      <c r="BB313" s="145">
        <f>IF(AZ313=2,G313,0)</f>
        <v>0</v>
      </c>
      <c r="BC313" s="145">
        <f>IF(AZ313=3,G313,0)</f>
        <v>0</v>
      </c>
      <c r="BD313" s="145">
        <f>IF(AZ313=4,G313,0)</f>
        <v>0</v>
      </c>
      <c r="BE313" s="145">
        <f>IF(AZ313=5,G313,0)</f>
        <v>0</v>
      </c>
      <c r="CA313" s="174">
        <v>1</v>
      </c>
      <c r="CB313" s="174">
        <v>7</v>
      </c>
      <c r="CZ313" s="145">
        <v>0</v>
      </c>
    </row>
    <row r="314" spans="1:104">
      <c r="A314" s="175"/>
      <c r="B314" s="177"/>
      <c r="C314" s="223" t="s">
        <v>379</v>
      </c>
      <c r="D314" s="224"/>
      <c r="E314" s="178">
        <v>0</v>
      </c>
      <c r="F314" s="179"/>
      <c r="G314" s="180"/>
      <c r="M314" s="176" t="s">
        <v>379</v>
      </c>
      <c r="O314" s="167"/>
    </row>
    <row r="315" spans="1:104">
      <c r="A315" s="175"/>
      <c r="B315" s="177"/>
      <c r="C315" s="223" t="s">
        <v>104</v>
      </c>
      <c r="D315" s="224"/>
      <c r="E315" s="178">
        <v>0</v>
      </c>
      <c r="F315" s="179"/>
      <c r="G315" s="180"/>
      <c r="M315" s="176" t="s">
        <v>104</v>
      </c>
      <c r="O315" s="167"/>
    </row>
    <row r="316" spans="1:104">
      <c r="A316" s="175"/>
      <c r="B316" s="177"/>
      <c r="C316" s="223" t="s">
        <v>380</v>
      </c>
      <c r="D316" s="224"/>
      <c r="E316" s="178">
        <v>58.8</v>
      </c>
      <c r="F316" s="179"/>
      <c r="G316" s="180"/>
      <c r="M316" s="176" t="s">
        <v>380</v>
      </c>
      <c r="O316" s="167"/>
    </row>
    <row r="317" spans="1:104">
      <c r="A317" s="175"/>
      <c r="B317" s="177"/>
      <c r="C317" s="223" t="s">
        <v>381</v>
      </c>
      <c r="D317" s="224"/>
      <c r="E317" s="178">
        <v>6</v>
      </c>
      <c r="F317" s="179"/>
      <c r="G317" s="180"/>
      <c r="M317" s="176" t="s">
        <v>381</v>
      </c>
      <c r="O317" s="167"/>
    </row>
    <row r="318" spans="1:104">
      <c r="A318" s="175"/>
      <c r="B318" s="177"/>
      <c r="C318" s="223" t="s">
        <v>382</v>
      </c>
      <c r="D318" s="224"/>
      <c r="E318" s="178">
        <v>7.8</v>
      </c>
      <c r="F318" s="179"/>
      <c r="G318" s="180"/>
      <c r="M318" s="176" t="s">
        <v>382</v>
      </c>
      <c r="O318" s="167"/>
    </row>
    <row r="319" spans="1:104">
      <c r="A319" s="168">
        <v>75</v>
      </c>
      <c r="B319" s="169" t="s">
        <v>383</v>
      </c>
      <c r="C319" s="170" t="s">
        <v>384</v>
      </c>
      <c r="D319" s="171" t="s">
        <v>174</v>
      </c>
      <c r="E319" s="172">
        <v>1</v>
      </c>
      <c r="F319" s="172">
        <v>0</v>
      </c>
      <c r="G319" s="173">
        <f>E319*F319</f>
        <v>0</v>
      </c>
      <c r="O319" s="167">
        <v>2</v>
      </c>
      <c r="AA319" s="145">
        <v>1</v>
      </c>
      <c r="AB319" s="145">
        <v>7</v>
      </c>
      <c r="AC319" s="145">
        <v>7</v>
      </c>
      <c r="AZ319" s="145">
        <v>2</v>
      </c>
      <c r="BA319" s="145">
        <f>IF(AZ319=1,G319,0)</f>
        <v>0</v>
      </c>
      <c r="BB319" s="145">
        <f>IF(AZ319=2,G319,0)</f>
        <v>0</v>
      </c>
      <c r="BC319" s="145">
        <f>IF(AZ319=3,G319,0)</f>
        <v>0</v>
      </c>
      <c r="BD319" s="145">
        <f>IF(AZ319=4,G319,0)</f>
        <v>0</v>
      </c>
      <c r="BE319" s="145">
        <f>IF(AZ319=5,G319,0)</f>
        <v>0</v>
      </c>
      <c r="CA319" s="174">
        <v>1</v>
      </c>
      <c r="CB319" s="174">
        <v>7</v>
      </c>
      <c r="CZ319" s="145">
        <v>0</v>
      </c>
    </row>
    <row r="320" spans="1:104">
      <c r="A320" s="175"/>
      <c r="B320" s="177"/>
      <c r="C320" s="223" t="s">
        <v>104</v>
      </c>
      <c r="D320" s="224"/>
      <c r="E320" s="178">
        <v>0</v>
      </c>
      <c r="F320" s="179"/>
      <c r="G320" s="180"/>
      <c r="M320" s="176" t="s">
        <v>104</v>
      </c>
      <c r="O320" s="167"/>
    </row>
    <row r="321" spans="1:104">
      <c r="A321" s="175"/>
      <c r="B321" s="177"/>
      <c r="C321" s="223" t="s">
        <v>385</v>
      </c>
      <c r="D321" s="224"/>
      <c r="E321" s="178">
        <v>1</v>
      </c>
      <c r="F321" s="179"/>
      <c r="G321" s="180"/>
      <c r="M321" s="202">
        <v>4.2506944444444441</v>
      </c>
      <c r="O321" s="167"/>
    </row>
    <row r="322" spans="1:104">
      <c r="A322" s="168">
        <v>76</v>
      </c>
      <c r="B322" s="169" t="s">
        <v>386</v>
      </c>
      <c r="C322" s="170" t="s">
        <v>387</v>
      </c>
      <c r="D322" s="171" t="s">
        <v>174</v>
      </c>
      <c r="E322" s="172">
        <v>7</v>
      </c>
      <c r="F322" s="172">
        <v>0</v>
      </c>
      <c r="G322" s="173">
        <f>E322*F322</f>
        <v>0</v>
      </c>
      <c r="O322" s="167">
        <v>2</v>
      </c>
      <c r="AA322" s="145">
        <v>1</v>
      </c>
      <c r="AB322" s="145">
        <v>7</v>
      </c>
      <c r="AC322" s="145">
        <v>7</v>
      </c>
      <c r="AZ322" s="145">
        <v>2</v>
      </c>
      <c r="BA322" s="145">
        <f>IF(AZ322=1,G322,0)</f>
        <v>0</v>
      </c>
      <c r="BB322" s="145">
        <f>IF(AZ322=2,G322,0)</f>
        <v>0</v>
      </c>
      <c r="BC322" s="145">
        <f>IF(AZ322=3,G322,0)</f>
        <v>0</v>
      </c>
      <c r="BD322" s="145">
        <f>IF(AZ322=4,G322,0)</f>
        <v>0</v>
      </c>
      <c r="BE322" s="145">
        <f>IF(AZ322=5,G322,0)</f>
        <v>0</v>
      </c>
      <c r="CA322" s="174">
        <v>1</v>
      </c>
      <c r="CB322" s="174">
        <v>7</v>
      </c>
      <c r="CZ322" s="145">
        <v>0</v>
      </c>
    </row>
    <row r="323" spans="1:104">
      <c r="A323" s="175"/>
      <c r="B323" s="177"/>
      <c r="C323" s="223" t="s">
        <v>104</v>
      </c>
      <c r="D323" s="224"/>
      <c r="E323" s="178">
        <v>0</v>
      </c>
      <c r="F323" s="179"/>
      <c r="G323" s="180"/>
      <c r="M323" s="176" t="s">
        <v>104</v>
      </c>
      <c r="O323" s="167"/>
    </row>
    <row r="324" spans="1:104">
      <c r="A324" s="175"/>
      <c r="B324" s="177"/>
      <c r="C324" s="223" t="s">
        <v>388</v>
      </c>
      <c r="D324" s="224"/>
      <c r="E324" s="178">
        <v>7</v>
      </c>
      <c r="F324" s="179"/>
      <c r="G324" s="180"/>
      <c r="M324" s="202">
        <v>4.2131944444444445</v>
      </c>
      <c r="O324" s="167"/>
    </row>
    <row r="325" spans="1:104">
      <c r="A325" s="168">
        <v>77</v>
      </c>
      <c r="B325" s="169" t="s">
        <v>389</v>
      </c>
      <c r="C325" s="170" t="s">
        <v>390</v>
      </c>
      <c r="D325" s="171" t="s">
        <v>174</v>
      </c>
      <c r="E325" s="172">
        <v>1</v>
      </c>
      <c r="F325" s="172">
        <v>0</v>
      </c>
      <c r="G325" s="173">
        <f>E325*F325</f>
        <v>0</v>
      </c>
      <c r="O325" s="167">
        <v>2</v>
      </c>
      <c r="AA325" s="145">
        <v>1</v>
      </c>
      <c r="AB325" s="145">
        <v>7</v>
      </c>
      <c r="AC325" s="145">
        <v>7</v>
      </c>
      <c r="AZ325" s="145">
        <v>2</v>
      </c>
      <c r="BA325" s="145">
        <f>IF(AZ325=1,G325,0)</f>
        <v>0</v>
      </c>
      <c r="BB325" s="145">
        <f>IF(AZ325=2,G325,0)</f>
        <v>0</v>
      </c>
      <c r="BC325" s="145">
        <f>IF(AZ325=3,G325,0)</f>
        <v>0</v>
      </c>
      <c r="BD325" s="145">
        <f>IF(AZ325=4,G325,0)</f>
        <v>0</v>
      </c>
      <c r="BE325" s="145">
        <f>IF(AZ325=5,G325,0)</f>
        <v>0</v>
      </c>
      <c r="CA325" s="174">
        <v>1</v>
      </c>
      <c r="CB325" s="174">
        <v>7</v>
      </c>
      <c r="CZ325" s="145">
        <v>0</v>
      </c>
    </row>
    <row r="326" spans="1:104">
      <c r="A326" s="175"/>
      <c r="B326" s="177"/>
      <c r="C326" s="223" t="s">
        <v>104</v>
      </c>
      <c r="D326" s="224"/>
      <c r="E326" s="178">
        <v>0</v>
      </c>
      <c r="F326" s="179"/>
      <c r="G326" s="180"/>
      <c r="M326" s="176" t="s">
        <v>104</v>
      </c>
      <c r="O326" s="167"/>
    </row>
    <row r="327" spans="1:104">
      <c r="A327" s="175"/>
      <c r="B327" s="177"/>
      <c r="C327" s="223" t="s">
        <v>391</v>
      </c>
      <c r="D327" s="224"/>
      <c r="E327" s="178">
        <v>1</v>
      </c>
      <c r="F327" s="179"/>
      <c r="G327" s="180"/>
      <c r="M327" s="202">
        <v>4.2923611111111111</v>
      </c>
      <c r="O327" s="167"/>
    </row>
    <row r="328" spans="1:104">
      <c r="A328" s="168">
        <v>78</v>
      </c>
      <c r="B328" s="169" t="s">
        <v>392</v>
      </c>
      <c r="C328" s="170" t="s">
        <v>393</v>
      </c>
      <c r="D328" s="171" t="s">
        <v>83</v>
      </c>
      <c r="E328" s="172">
        <v>3.24</v>
      </c>
      <c r="F328" s="172">
        <v>0</v>
      </c>
      <c r="G328" s="173">
        <f>E328*F328</f>
        <v>0</v>
      </c>
      <c r="O328" s="167">
        <v>2</v>
      </c>
      <c r="AA328" s="145">
        <v>1</v>
      </c>
      <c r="AB328" s="145">
        <v>7</v>
      </c>
      <c r="AC328" s="145">
        <v>7</v>
      </c>
      <c r="AZ328" s="145">
        <v>2</v>
      </c>
      <c r="BA328" s="145">
        <f>IF(AZ328=1,G328,0)</f>
        <v>0</v>
      </c>
      <c r="BB328" s="145">
        <f>IF(AZ328=2,G328,0)</f>
        <v>0</v>
      </c>
      <c r="BC328" s="145">
        <f>IF(AZ328=3,G328,0)</f>
        <v>0</v>
      </c>
      <c r="BD328" s="145">
        <f>IF(AZ328=4,G328,0)</f>
        <v>0</v>
      </c>
      <c r="BE328" s="145">
        <f>IF(AZ328=5,G328,0)</f>
        <v>0</v>
      </c>
      <c r="CA328" s="174">
        <v>1</v>
      </c>
      <c r="CB328" s="174">
        <v>7</v>
      </c>
      <c r="CZ328" s="145">
        <v>0</v>
      </c>
    </row>
    <row r="329" spans="1:104">
      <c r="A329" s="175"/>
      <c r="B329" s="177"/>
      <c r="C329" s="223" t="s">
        <v>104</v>
      </c>
      <c r="D329" s="224"/>
      <c r="E329" s="178">
        <v>0</v>
      </c>
      <c r="F329" s="179"/>
      <c r="G329" s="180"/>
      <c r="M329" s="176" t="s">
        <v>104</v>
      </c>
      <c r="O329" s="167"/>
    </row>
    <row r="330" spans="1:104">
      <c r="A330" s="175"/>
      <c r="B330" s="177"/>
      <c r="C330" s="223" t="s">
        <v>394</v>
      </c>
      <c r="D330" s="224"/>
      <c r="E330" s="178">
        <v>3.24</v>
      </c>
      <c r="F330" s="179"/>
      <c r="G330" s="180"/>
      <c r="M330" s="176" t="s">
        <v>394</v>
      </c>
      <c r="O330" s="167"/>
    </row>
    <row r="331" spans="1:104">
      <c r="A331" s="168">
        <v>79</v>
      </c>
      <c r="B331" s="169" t="s">
        <v>395</v>
      </c>
      <c r="C331" s="170" t="s">
        <v>396</v>
      </c>
      <c r="D331" s="171" t="s">
        <v>174</v>
      </c>
      <c r="E331" s="172">
        <v>1</v>
      </c>
      <c r="F331" s="172">
        <v>0</v>
      </c>
      <c r="G331" s="173">
        <f>E331*F331</f>
        <v>0</v>
      </c>
      <c r="O331" s="167">
        <v>2</v>
      </c>
      <c r="AA331" s="145">
        <v>1</v>
      </c>
      <c r="AB331" s="145">
        <v>7</v>
      </c>
      <c r="AC331" s="145">
        <v>7</v>
      </c>
      <c r="AZ331" s="145">
        <v>2</v>
      </c>
      <c r="BA331" s="145">
        <f>IF(AZ331=1,G331,0)</f>
        <v>0</v>
      </c>
      <c r="BB331" s="145">
        <f>IF(AZ331=2,G331,0)</f>
        <v>0</v>
      </c>
      <c r="BC331" s="145">
        <f>IF(AZ331=3,G331,0)</f>
        <v>0</v>
      </c>
      <c r="BD331" s="145">
        <f>IF(AZ331=4,G331,0)</f>
        <v>0</v>
      </c>
      <c r="BE331" s="145">
        <f>IF(AZ331=5,G331,0)</f>
        <v>0</v>
      </c>
      <c r="CA331" s="174">
        <v>1</v>
      </c>
      <c r="CB331" s="174">
        <v>7</v>
      </c>
      <c r="CZ331" s="145">
        <v>0</v>
      </c>
    </row>
    <row r="332" spans="1:104">
      <c r="A332" s="175"/>
      <c r="B332" s="177"/>
      <c r="C332" s="223" t="s">
        <v>104</v>
      </c>
      <c r="D332" s="224"/>
      <c r="E332" s="178">
        <v>0</v>
      </c>
      <c r="F332" s="179"/>
      <c r="G332" s="180"/>
      <c r="M332" s="176" t="s">
        <v>104</v>
      </c>
      <c r="O332" s="167"/>
    </row>
    <row r="333" spans="1:104">
      <c r="A333" s="175"/>
      <c r="B333" s="177"/>
      <c r="C333" s="223" t="s">
        <v>391</v>
      </c>
      <c r="D333" s="224"/>
      <c r="E333" s="178">
        <v>1</v>
      </c>
      <c r="F333" s="179"/>
      <c r="G333" s="180"/>
      <c r="M333" s="202">
        <v>4.2923611111111111</v>
      </c>
      <c r="O333" s="167"/>
    </row>
    <row r="334" spans="1:104" ht="22.5">
      <c r="A334" s="168">
        <v>80</v>
      </c>
      <c r="B334" s="169" t="s">
        <v>397</v>
      </c>
      <c r="C334" s="170" t="s">
        <v>398</v>
      </c>
      <c r="D334" s="171" t="s">
        <v>75</v>
      </c>
      <c r="E334" s="172">
        <v>7</v>
      </c>
      <c r="F334" s="172">
        <v>0</v>
      </c>
      <c r="G334" s="173">
        <f>E334*F334</f>
        <v>0</v>
      </c>
      <c r="O334" s="167">
        <v>2</v>
      </c>
      <c r="AA334" s="145">
        <v>12</v>
      </c>
      <c r="AB334" s="145">
        <v>0</v>
      </c>
      <c r="AC334" s="145">
        <v>80</v>
      </c>
      <c r="AZ334" s="145">
        <v>2</v>
      </c>
      <c r="BA334" s="145">
        <f>IF(AZ334=1,G334,0)</f>
        <v>0</v>
      </c>
      <c r="BB334" s="145">
        <f>IF(AZ334=2,G334,0)</f>
        <v>0</v>
      </c>
      <c r="BC334" s="145">
        <f>IF(AZ334=3,G334,0)</f>
        <v>0</v>
      </c>
      <c r="BD334" s="145">
        <f>IF(AZ334=4,G334,0)</f>
        <v>0</v>
      </c>
      <c r="BE334" s="145">
        <f>IF(AZ334=5,G334,0)</f>
        <v>0</v>
      </c>
      <c r="CA334" s="174">
        <v>12</v>
      </c>
      <c r="CB334" s="174">
        <v>0</v>
      </c>
      <c r="CZ334" s="145">
        <v>0</v>
      </c>
    </row>
    <row r="335" spans="1:104">
      <c r="A335" s="175"/>
      <c r="B335" s="177"/>
      <c r="C335" s="223" t="s">
        <v>399</v>
      </c>
      <c r="D335" s="224"/>
      <c r="E335" s="178">
        <v>0</v>
      </c>
      <c r="F335" s="179"/>
      <c r="G335" s="180"/>
      <c r="M335" s="176" t="s">
        <v>399</v>
      </c>
      <c r="O335" s="167"/>
    </row>
    <row r="336" spans="1:104">
      <c r="A336" s="175"/>
      <c r="B336" s="177"/>
      <c r="C336" s="223" t="s">
        <v>400</v>
      </c>
      <c r="D336" s="224"/>
      <c r="E336" s="178">
        <v>0</v>
      </c>
      <c r="F336" s="179"/>
      <c r="G336" s="180"/>
      <c r="M336" s="176" t="s">
        <v>400</v>
      </c>
      <c r="O336" s="167"/>
    </row>
    <row r="337" spans="1:104">
      <c r="A337" s="175"/>
      <c r="B337" s="177"/>
      <c r="C337" s="223" t="s">
        <v>401</v>
      </c>
      <c r="D337" s="224"/>
      <c r="E337" s="178">
        <v>0</v>
      </c>
      <c r="F337" s="179"/>
      <c r="G337" s="180"/>
      <c r="M337" s="176" t="s">
        <v>401</v>
      </c>
      <c r="O337" s="167"/>
    </row>
    <row r="338" spans="1:104" ht="22.5">
      <c r="A338" s="175"/>
      <c r="B338" s="177"/>
      <c r="C338" s="223" t="s">
        <v>402</v>
      </c>
      <c r="D338" s="224"/>
      <c r="E338" s="178">
        <v>0</v>
      </c>
      <c r="F338" s="179"/>
      <c r="G338" s="180"/>
      <c r="M338" s="176" t="s">
        <v>402</v>
      </c>
      <c r="O338" s="167"/>
    </row>
    <row r="339" spans="1:104" ht="22.5">
      <c r="A339" s="175"/>
      <c r="B339" s="177"/>
      <c r="C339" s="223" t="s">
        <v>403</v>
      </c>
      <c r="D339" s="224"/>
      <c r="E339" s="178">
        <v>0</v>
      </c>
      <c r="F339" s="179"/>
      <c r="G339" s="180"/>
      <c r="M339" s="176" t="s">
        <v>403</v>
      </c>
      <c r="O339" s="167"/>
    </row>
    <row r="340" spans="1:104">
      <c r="A340" s="175"/>
      <c r="B340" s="177"/>
      <c r="C340" s="223" t="s">
        <v>404</v>
      </c>
      <c r="D340" s="224"/>
      <c r="E340" s="178">
        <v>0</v>
      </c>
      <c r="F340" s="179"/>
      <c r="G340" s="180"/>
      <c r="M340" s="176" t="s">
        <v>404</v>
      </c>
      <c r="O340" s="167"/>
    </row>
    <row r="341" spans="1:104" ht="22.5">
      <c r="A341" s="175"/>
      <c r="B341" s="177"/>
      <c r="C341" s="223" t="s">
        <v>405</v>
      </c>
      <c r="D341" s="224"/>
      <c r="E341" s="178">
        <v>0</v>
      </c>
      <c r="F341" s="179"/>
      <c r="G341" s="180"/>
      <c r="M341" s="176" t="s">
        <v>405</v>
      </c>
      <c r="O341" s="167"/>
    </row>
    <row r="342" spans="1:104">
      <c r="A342" s="175"/>
      <c r="B342" s="177"/>
      <c r="C342" s="223" t="s">
        <v>406</v>
      </c>
      <c r="D342" s="224"/>
      <c r="E342" s="178">
        <v>0</v>
      </c>
      <c r="F342" s="179"/>
      <c r="G342" s="180"/>
      <c r="M342" s="176" t="s">
        <v>406</v>
      </c>
      <c r="O342" s="167"/>
    </row>
    <row r="343" spans="1:104">
      <c r="A343" s="175"/>
      <c r="B343" s="177"/>
      <c r="C343" s="223" t="s">
        <v>374</v>
      </c>
      <c r="D343" s="224"/>
      <c r="E343" s="178">
        <v>0</v>
      </c>
      <c r="F343" s="179"/>
      <c r="G343" s="180"/>
      <c r="M343" s="176" t="s">
        <v>374</v>
      </c>
      <c r="O343" s="167"/>
    </row>
    <row r="344" spans="1:104">
      <c r="A344" s="175"/>
      <c r="B344" s="177"/>
      <c r="C344" s="223" t="s">
        <v>104</v>
      </c>
      <c r="D344" s="224"/>
      <c r="E344" s="178">
        <v>0</v>
      </c>
      <c r="F344" s="179"/>
      <c r="G344" s="180"/>
      <c r="M344" s="176" t="s">
        <v>104</v>
      </c>
      <c r="O344" s="167"/>
    </row>
    <row r="345" spans="1:104">
      <c r="A345" s="175"/>
      <c r="B345" s="177"/>
      <c r="C345" s="223" t="s">
        <v>388</v>
      </c>
      <c r="D345" s="224"/>
      <c r="E345" s="178">
        <v>7</v>
      </c>
      <c r="F345" s="179"/>
      <c r="G345" s="180"/>
      <c r="M345" s="202">
        <v>4.2131944444444445</v>
      </c>
      <c r="O345" s="167"/>
    </row>
    <row r="346" spans="1:104" ht="22.5">
      <c r="A346" s="168">
        <v>81</v>
      </c>
      <c r="B346" s="169" t="s">
        <v>407</v>
      </c>
      <c r="C346" s="170" t="s">
        <v>408</v>
      </c>
      <c r="D346" s="171" t="s">
        <v>75</v>
      </c>
      <c r="E346" s="172">
        <v>1</v>
      </c>
      <c r="F346" s="172">
        <v>0</v>
      </c>
      <c r="G346" s="173">
        <f>E346*F346</f>
        <v>0</v>
      </c>
      <c r="O346" s="167">
        <v>2</v>
      </c>
      <c r="AA346" s="145">
        <v>12</v>
      </c>
      <c r="AB346" s="145">
        <v>0</v>
      </c>
      <c r="AC346" s="145">
        <v>81</v>
      </c>
      <c r="AZ346" s="145">
        <v>2</v>
      </c>
      <c r="BA346" s="145">
        <f>IF(AZ346=1,G346,0)</f>
        <v>0</v>
      </c>
      <c r="BB346" s="145">
        <f>IF(AZ346=2,G346,0)</f>
        <v>0</v>
      </c>
      <c r="BC346" s="145">
        <f>IF(AZ346=3,G346,0)</f>
        <v>0</v>
      </c>
      <c r="BD346" s="145">
        <f>IF(AZ346=4,G346,0)</f>
        <v>0</v>
      </c>
      <c r="BE346" s="145">
        <f>IF(AZ346=5,G346,0)</f>
        <v>0</v>
      </c>
      <c r="CA346" s="174">
        <v>12</v>
      </c>
      <c r="CB346" s="174">
        <v>0</v>
      </c>
      <c r="CZ346" s="145">
        <v>0</v>
      </c>
    </row>
    <row r="347" spans="1:104">
      <c r="A347" s="175"/>
      <c r="B347" s="177"/>
      <c r="C347" s="223" t="s">
        <v>399</v>
      </c>
      <c r="D347" s="224"/>
      <c r="E347" s="178">
        <v>0</v>
      </c>
      <c r="F347" s="179"/>
      <c r="G347" s="180"/>
      <c r="M347" s="176" t="s">
        <v>399</v>
      </c>
      <c r="O347" s="167"/>
    </row>
    <row r="348" spans="1:104">
      <c r="A348" s="175"/>
      <c r="B348" s="177"/>
      <c r="C348" s="223" t="s">
        <v>401</v>
      </c>
      <c r="D348" s="224"/>
      <c r="E348" s="178">
        <v>0</v>
      </c>
      <c r="F348" s="179"/>
      <c r="G348" s="180"/>
      <c r="M348" s="176" t="s">
        <v>401</v>
      </c>
      <c r="O348" s="167"/>
    </row>
    <row r="349" spans="1:104" ht="22.5">
      <c r="A349" s="175"/>
      <c r="B349" s="177"/>
      <c r="C349" s="223" t="s">
        <v>402</v>
      </c>
      <c r="D349" s="224"/>
      <c r="E349" s="178">
        <v>0</v>
      </c>
      <c r="F349" s="179"/>
      <c r="G349" s="180"/>
      <c r="M349" s="176" t="s">
        <v>402</v>
      </c>
      <c r="O349" s="167"/>
    </row>
    <row r="350" spans="1:104" ht="22.5">
      <c r="A350" s="175"/>
      <c r="B350" s="177"/>
      <c r="C350" s="223" t="s">
        <v>403</v>
      </c>
      <c r="D350" s="224"/>
      <c r="E350" s="178">
        <v>0</v>
      </c>
      <c r="F350" s="179"/>
      <c r="G350" s="180"/>
      <c r="M350" s="176" t="s">
        <v>403</v>
      </c>
      <c r="O350" s="167"/>
    </row>
    <row r="351" spans="1:104">
      <c r="A351" s="175"/>
      <c r="B351" s="177"/>
      <c r="C351" s="223" t="s">
        <v>404</v>
      </c>
      <c r="D351" s="224"/>
      <c r="E351" s="178">
        <v>0</v>
      </c>
      <c r="F351" s="179"/>
      <c r="G351" s="180"/>
      <c r="M351" s="176" t="s">
        <v>404</v>
      </c>
      <c r="O351" s="167"/>
    </row>
    <row r="352" spans="1:104" ht="22.5">
      <c r="A352" s="175"/>
      <c r="B352" s="177"/>
      <c r="C352" s="223" t="s">
        <v>405</v>
      </c>
      <c r="D352" s="224"/>
      <c r="E352" s="178">
        <v>0</v>
      </c>
      <c r="F352" s="179"/>
      <c r="G352" s="180"/>
      <c r="M352" s="176" t="s">
        <v>405</v>
      </c>
      <c r="O352" s="167"/>
    </row>
    <row r="353" spans="1:104">
      <c r="A353" s="175"/>
      <c r="B353" s="177"/>
      <c r="C353" s="223" t="s">
        <v>406</v>
      </c>
      <c r="D353" s="224"/>
      <c r="E353" s="178">
        <v>0</v>
      </c>
      <c r="F353" s="179"/>
      <c r="G353" s="180"/>
      <c r="M353" s="176" t="s">
        <v>406</v>
      </c>
      <c r="O353" s="167"/>
    </row>
    <row r="354" spans="1:104">
      <c r="A354" s="175"/>
      <c r="B354" s="177"/>
      <c r="C354" s="223" t="s">
        <v>374</v>
      </c>
      <c r="D354" s="224"/>
      <c r="E354" s="178">
        <v>0</v>
      </c>
      <c r="F354" s="179"/>
      <c r="G354" s="180"/>
      <c r="M354" s="176" t="s">
        <v>374</v>
      </c>
      <c r="O354" s="167"/>
    </row>
    <row r="355" spans="1:104">
      <c r="A355" s="175"/>
      <c r="B355" s="177"/>
      <c r="C355" s="223" t="s">
        <v>104</v>
      </c>
      <c r="D355" s="224"/>
      <c r="E355" s="178">
        <v>0</v>
      </c>
      <c r="F355" s="179"/>
      <c r="G355" s="180"/>
      <c r="M355" s="176" t="s">
        <v>104</v>
      </c>
      <c r="O355" s="167"/>
    </row>
    <row r="356" spans="1:104">
      <c r="A356" s="175"/>
      <c r="B356" s="177"/>
      <c r="C356" s="223" t="s">
        <v>385</v>
      </c>
      <c r="D356" s="224"/>
      <c r="E356" s="178">
        <v>1</v>
      </c>
      <c r="F356" s="179"/>
      <c r="G356" s="180"/>
      <c r="M356" s="202">
        <v>4.2506944444444441</v>
      </c>
      <c r="O356" s="167"/>
    </row>
    <row r="357" spans="1:104" ht="22.5">
      <c r="A357" s="168">
        <v>82</v>
      </c>
      <c r="B357" s="169" t="s">
        <v>409</v>
      </c>
      <c r="C357" s="170" t="s">
        <v>410</v>
      </c>
      <c r="D357" s="171" t="s">
        <v>75</v>
      </c>
      <c r="E357" s="172">
        <v>1</v>
      </c>
      <c r="F357" s="172">
        <v>0</v>
      </c>
      <c r="G357" s="173">
        <f>E357*F357</f>
        <v>0</v>
      </c>
      <c r="O357" s="167">
        <v>2</v>
      </c>
      <c r="AA357" s="145">
        <v>12</v>
      </c>
      <c r="AB357" s="145">
        <v>0</v>
      </c>
      <c r="AC357" s="145">
        <v>82</v>
      </c>
      <c r="AZ357" s="145">
        <v>2</v>
      </c>
      <c r="BA357" s="145">
        <f>IF(AZ357=1,G357,0)</f>
        <v>0</v>
      </c>
      <c r="BB357" s="145">
        <f>IF(AZ357=2,G357,0)</f>
        <v>0</v>
      </c>
      <c r="BC357" s="145">
        <f>IF(AZ357=3,G357,0)</f>
        <v>0</v>
      </c>
      <c r="BD357" s="145">
        <f>IF(AZ357=4,G357,0)</f>
        <v>0</v>
      </c>
      <c r="BE357" s="145">
        <f>IF(AZ357=5,G357,0)</f>
        <v>0</v>
      </c>
      <c r="CA357" s="174">
        <v>12</v>
      </c>
      <c r="CB357" s="174">
        <v>0</v>
      </c>
      <c r="CZ357" s="145">
        <v>0</v>
      </c>
    </row>
    <row r="358" spans="1:104">
      <c r="A358" s="175"/>
      <c r="B358" s="177"/>
      <c r="C358" s="223" t="s">
        <v>411</v>
      </c>
      <c r="D358" s="224"/>
      <c r="E358" s="178">
        <v>0</v>
      </c>
      <c r="F358" s="179"/>
      <c r="G358" s="180"/>
      <c r="M358" s="176" t="s">
        <v>411</v>
      </c>
      <c r="O358" s="167"/>
    </row>
    <row r="359" spans="1:104">
      <c r="A359" s="175"/>
      <c r="B359" s="177"/>
      <c r="C359" s="223" t="s">
        <v>412</v>
      </c>
      <c r="D359" s="224"/>
      <c r="E359" s="178">
        <v>0</v>
      </c>
      <c r="F359" s="179"/>
      <c r="G359" s="180"/>
      <c r="M359" s="176" t="s">
        <v>412</v>
      </c>
      <c r="O359" s="167"/>
    </row>
    <row r="360" spans="1:104">
      <c r="A360" s="175"/>
      <c r="B360" s="177"/>
      <c r="C360" s="223" t="s">
        <v>413</v>
      </c>
      <c r="D360" s="224"/>
      <c r="E360" s="178">
        <v>0</v>
      </c>
      <c r="F360" s="179"/>
      <c r="G360" s="180"/>
      <c r="M360" s="176" t="s">
        <v>413</v>
      </c>
      <c r="O360" s="167"/>
    </row>
    <row r="361" spans="1:104" ht="22.5">
      <c r="A361" s="175"/>
      <c r="B361" s="177"/>
      <c r="C361" s="223" t="s">
        <v>414</v>
      </c>
      <c r="D361" s="224"/>
      <c r="E361" s="178">
        <v>0</v>
      </c>
      <c r="F361" s="179"/>
      <c r="G361" s="180"/>
      <c r="M361" s="176" t="s">
        <v>414</v>
      </c>
      <c r="O361" s="167"/>
    </row>
    <row r="362" spans="1:104">
      <c r="A362" s="175"/>
      <c r="B362" s="177"/>
      <c r="C362" s="223" t="s">
        <v>415</v>
      </c>
      <c r="D362" s="224"/>
      <c r="E362" s="178">
        <v>0</v>
      </c>
      <c r="F362" s="179"/>
      <c r="G362" s="180"/>
      <c r="M362" s="176" t="s">
        <v>415</v>
      </c>
      <c r="O362" s="167"/>
    </row>
    <row r="363" spans="1:104">
      <c r="A363" s="175"/>
      <c r="B363" s="177"/>
      <c r="C363" s="223" t="s">
        <v>416</v>
      </c>
      <c r="D363" s="224"/>
      <c r="E363" s="178">
        <v>0</v>
      </c>
      <c r="F363" s="179"/>
      <c r="G363" s="180"/>
      <c r="M363" s="176" t="s">
        <v>416</v>
      </c>
      <c r="O363" s="167"/>
    </row>
    <row r="364" spans="1:104">
      <c r="A364" s="175"/>
      <c r="B364" s="177"/>
      <c r="C364" s="223" t="s">
        <v>417</v>
      </c>
      <c r="D364" s="224"/>
      <c r="E364" s="178">
        <v>0</v>
      </c>
      <c r="F364" s="179"/>
      <c r="G364" s="180"/>
      <c r="M364" s="176" t="s">
        <v>417</v>
      </c>
      <c r="O364" s="167"/>
    </row>
    <row r="365" spans="1:104">
      <c r="A365" s="175"/>
      <c r="B365" s="177"/>
      <c r="C365" s="223" t="s">
        <v>374</v>
      </c>
      <c r="D365" s="224"/>
      <c r="E365" s="178">
        <v>0</v>
      </c>
      <c r="F365" s="179"/>
      <c r="G365" s="180"/>
      <c r="M365" s="176" t="s">
        <v>374</v>
      </c>
      <c r="O365" s="167"/>
    </row>
    <row r="366" spans="1:104">
      <c r="A366" s="175"/>
      <c r="B366" s="177"/>
      <c r="C366" s="223" t="s">
        <v>104</v>
      </c>
      <c r="D366" s="224"/>
      <c r="E366" s="178">
        <v>0</v>
      </c>
      <c r="F366" s="179"/>
      <c r="G366" s="180"/>
      <c r="M366" s="176" t="s">
        <v>104</v>
      </c>
      <c r="O366" s="167"/>
    </row>
    <row r="367" spans="1:104">
      <c r="A367" s="175"/>
      <c r="B367" s="177"/>
      <c r="C367" s="223" t="s">
        <v>391</v>
      </c>
      <c r="D367" s="224"/>
      <c r="E367" s="178">
        <v>1</v>
      </c>
      <c r="F367" s="179"/>
      <c r="G367" s="180"/>
      <c r="M367" s="202">
        <v>4.2923611111111111</v>
      </c>
      <c r="O367" s="167"/>
    </row>
    <row r="368" spans="1:104">
      <c r="A368" s="168">
        <v>83</v>
      </c>
      <c r="B368" s="169" t="s">
        <v>418</v>
      </c>
      <c r="C368" s="170" t="s">
        <v>419</v>
      </c>
      <c r="D368" s="171" t="s">
        <v>174</v>
      </c>
      <c r="E368" s="172">
        <v>1</v>
      </c>
      <c r="F368" s="172">
        <v>0</v>
      </c>
      <c r="G368" s="173">
        <f>E368*F368</f>
        <v>0</v>
      </c>
      <c r="O368" s="167">
        <v>2</v>
      </c>
      <c r="AA368" s="145">
        <v>3</v>
      </c>
      <c r="AB368" s="145">
        <v>7</v>
      </c>
      <c r="AC368" s="145">
        <v>54917001</v>
      </c>
      <c r="AZ368" s="145">
        <v>2</v>
      </c>
      <c r="BA368" s="145">
        <f>IF(AZ368=1,G368,0)</f>
        <v>0</v>
      </c>
      <c r="BB368" s="145">
        <f>IF(AZ368=2,G368,0)</f>
        <v>0</v>
      </c>
      <c r="BC368" s="145">
        <f>IF(AZ368=3,G368,0)</f>
        <v>0</v>
      </c>
      <c r="BD368" s="145">
        <f>IF(AZ368=4,G368,0)</f>
        <v>0</v>
      </c>
      <c r="BE368" s="145">
        <f>IF(AZ368=5,G368,0)</f>
        <v>0</v>
      </c>
      <c r="CA368" s="174">
        <v>3</v>
      </c>
      <c r="CB368" s="174">
        <v>7</v>
      </c>
      <c r="CZ368" s="145">
        <v>0</v>
      </c>
    </row>
    <row r="369" spans="1:104">
      <c r="A369" s="175"/>
      <c r="B369" s="177"/>
      <c r="C369" s="223" t="s">
        <v>104</v>
      </c>
      <c r="D369" s="224"/>
      <c r="E369" s="178">
        <v>0</v>
      </c>
      <c r="F369" s="179"/>
      <c r="G369" s="180"/>
      <c r="M369" s="176" t="s">
        <v>104</v>
      </c>
      <c r="O369" s="167"/>
    </row>
    <row r="370" spans="1:104">
      <c r="A370" s="175"/>
      <c r="B370" s="177"/>
      <c r="C370" s="223" t="s">
        <v>391</v>
      </c>
      <c r="D370" s="224"/>
      <c r="E370" s="178">
        <v>1</v>
      </c>
      <c r="F370" s="179"/>
      <c r="G370" s="180"/>
      <c r="M370" s="202">
        <v>4.2923611111111111</v>
      </c>
      <c r="O370" s="167"/>
    </row>
    <row r="371" spans="1:104">
      <c r="A371" s="168">
        <v>84</v>
      </c>
      <c r="B371" s="169" t="s">
        <v>420</v>
      </c>
      <c r="C371" s="170" t="s">
        <v>421</v>
      </c>
      <c r="D371" s="171" t="s">
        <v>75</v>
      </c>
      <c r="E371" s="172">
        <v>1</v>
      </c>
      <c r="F371" s="172">
        <v>0</v>
      </c>
      <c r="G371" s="173">
        <f>E371*F371</f>
        <v>0</v>
      </c>
      <c r="O371" s="167">
        <v>2</v>
      </c>
      <c r="AA371" s="145">
        <v>3</v>
      </c>
      <c r="AB371" s="145">
        <v>7</v>
      </c>
      <c r="AC371" s="145">
        <v>54926020</v>
      </c>
      <c r="AZ371" s="145">
        <v>2</v>
      </c>
      <c r="BA371" s="145">
        <f>IF(AZ371=1,G371,0)</f>
        <v>0</v>
      </c>
      <c r="BB371" s="145">
        <f>IF(AZ371=2,G371,0)</f>
        <v>0</v>
      </c>
      <c r="BC371" s="145">
        <f>IF(AZ371=3,G371,0)</f>
        <v>0</v>
      </c>
      <c r="BD371" s="145">
        <f>IF(AZ371=4,G371,0)</f>
        <v>0</v>
      </c>
      <c r="BE371" s="145">
        <f>IF(AZ371=5,G371,0)</f>
        <v>0</v>
      </c>
      <c r="CA371" s="174">
        <v>3</v>
      </c>
      <c r="CB371" s="174">
        <v>7</v>
      </c>
      <c r="CZ371" s="145">
        <v>0</v>
      </c>
    </row>
    <row r="372" spans="1:104">
      <c r="A372" s="175"/>
      <c r="B372" s="177"/>
      <c r="C372" s="223" t="s">
        <v>104</v>
      </c>
      <c r="D372" s="224"/>
      <c r="E372" s="178">
        <v>0</v>
      </c>
      <c r="F372" s="179"/>
      <c r="G372" s="180"/>
      <c r="M372" s="176" t="s">
        <v>104</v>
      </c>
      <c r="O372" s="167"/>
    </row>
    <row r="373" spans="1:104">
      <c r="A373" s="175"/>
      <c r="B373" s="177"/>
      <c r="C373" s="223" t="s">
        <v>391</v>
      </c>
      <c r="D373" s="224"/>
      <c r="E373" s="178">
        <v>1</v>
      </c>
      <c r="F373" s="179"/>
      <c r="G373" s="180"/>
      <c r="M373" s="202">
        <v>4.2923611111111111</v>
      </c>
      <c r="O373" s="167"/>
    </row>
    <row r="374" spans="1:104">
      <c r="A374" s="168">
        <v>85</v>
      </c>
      <c r="B374" s="169" t="s">
        <v>422</v>
      </c>
      <c r="C374" s="170" t="s">
        <v>423</v>
      </c>
      <c r="D374" s="171" t="s">
        <v>254</v>
      </c>
      <c r="E374" s="172">
        <v>1.5521</v>
      </c>
      <c r="F374" s="172">
        <v>0</v>
      </c>
      <c r="G374" s="173">
        <f>E374*F374</f>
        <v>0</v>
      </c>
      <c r="O374" s="167">
        <v>2</v>
      </c>
      <c r="AA374" s="145">
        <v>1</v>
      </c>
      <c r="AB374" s="145">
        <v>7</v>
      </c>
      <c r="AC374" s="145">
        <v>7</v>
      </c>
      <c r="AZ374" s="145">
        <v>2</v>
      </c>
      <c r="BA374" s="145">
        <f>IF(AZ374=1,G374,0)</f>
        <v>0</v>
      </c>
      <c r="BB374" s="145">
        <f>IF(AZ374=2,G374,0)</f>
        <v>0</v>
      </c>
      <c r="BC374" s="145">
        <f>IF(AZ374=3,G374,0)</f>
        <v>0</v>
      </c>
      <c r="BD374" s="145">
        <f>IF(AZ374=4,G374,0)</f>
        <v>0</v>
      </c>
      <c r="BE374" s="145">
        <f>IF(AZ374=5,G374,0)</f>
        <v>0</v>
      </c>
      <c r="CA374" s="174">
        <v>1</v>
      </c>
      <c r="CB374" s="174">
        <v>7</v>
      </c>
      <c r="CZ374" s="145">
        <v>0</v>
      </c>
    </row>
    <row r="375" spans="1:104">
      <c r="A375" s="181"/>
      <c r="B375" s="182" t="s">
        <v>76</v>
      </c>
      <c r="C375" s="183" t="str">
        <f>CONCATENATE(B306," ",C306)</f>
        <v>766 Konstrukce truhlářské</v>
      </c>
      <c r="D375" s="184"/>
      <c r="E375" s="185"/>
      <c r="F375" s="186"/>
      <c r="G375" s="187">
        <f>SUM(G306:G374)</f>
        <v>0</v>
      </c>
      <c r="O375" s="167">
        <v>4</v>
      </c>
      <c r="BA375" s="188">
        <f>SUM(BA306:BA374)</f>
        <v>0</v>
      </c>
      <c r="BB375" s="188">
        <f>SUM(BB306:BB374)</f>
        <v>0</v>
      </c>
      <c r="BC375" s="188">
        <f>SUM(BC306:BC374)</f>
        <v>0</v>
      </c>
      <c r="BD375" s="188">
        <f>SUM(BD306:BD374)</f>
        <v>0</v>
      </c>
      <c r="BE375" s="188">
        <f>SUM(BE306:BE374)</f>
        <v>0</v>
      </c>
    </row>
    <row r="376" spans="1:104">
      <c r="A376" s="160" t="s">
        <v>72</v>
      </c>
      <c r="B376" s="161" t="s">
        <v>424</v>
      </c>
      <c r="C376" s="162" t="s">
        <v>425</v>
      </c>
      <c r="D376" s="163"/>
      <c r="E376" s="164"/>
      <c r="F376" s="164"/>
      <c r="G376" s="165"/>
      <c r="H376" s="166"/>
      <c r="I376" s="166"/>
      <c r="O376" s="167">
        <v>1</v>
      </c>
    </row>
    <row r="377" spans="1:104" ht="22.5">
      <c r="A377" s="168">
        <v>86</v>
      </c>
      <c r="B377" s="169" t="s">
        <v>426</v>
      </c>
      <c r="C377" s="170" t="s">
        <v>427</v>
      </c>
      <c r="D377" s="171" t="s">
        <v>75</v>
      </c>
      <c r="E377" s="172">
        <v>1</v>
      </c>
      <c r="F377" s="172">
        <v>0</v>
      </c>
      <c r="G377" s="173">
        <f>E377*F377</f>
        <v>0</v>
      </c>
      <c r="O377" s="167">
        <v>2</v>
      </c>
      <c r="AA377" s="145">
        <v>12</v>
      </c>
      <c r="AB377" s="145">
        <v>0</v>
      </c>
      <c r="AC377" s="145">
        <v>86</v>
      </c>
      <c r="AZ377" s="145">
        <v>2</v>
      </c>
      <c r="BA377" s="145">
        <f>IF(AZ377=1,G377,0)</f>
        <v>0</v>
      </c>
      <c r="BB377" s="145">
        <f>IF(AZ377=2,G377,0)</f>
        <v>0</v>
      </c>
      <c r="BC377" s="145">
        <f>IF(AZ377=3,G377,0)</f>
        <v>0</v>
      </c>
      <c r="BD377" s="145">
        <f>IF(AZ377=4,G377,0)</f>
        <v>0</v>
      </c>
      <c r="BE377" s="145">
        <f>IF(AZ377=5,G377,0)</f>
        <v>0</v>
      </c>
      <c r="CA377" s="174">
        <v>12</v>
      </c>
      <c r="CB377" s="174">
        <v>0</v>
      </c>
      <c r="CZ377" s="145">
        <v>0</v>
      </c>
    </row>
    <row r="378" spans="1:104">
      <c r="A378" s="175"/>
      <c r="B378" s="177"/>
      <c r="C378" s="223" t="s">
        <v>428</v>
      </c>
      <c r="D378" s="224"/>
      <c r="E378" s="178">
        <v>0</v>
      </c>
      <c r="F378" s="179"/>
      <c r="G378" s="180"/>
      <c r="M378" s="176" t="s">
        <v>428</v>
      </c>
      <c r="O378" s="167"/>
    </row>
    <row r="379" spans="1:104">
      <c r="A379" s="175"/>
      <c r="B379" s="177"/>
      <c r="C379" s="223" t="s">
        <v>154</v>
      </c>
      <c r="D379" s="224"/>
      <c r="E379" s="178">
        <v>0</v>
      </c>
      <c r="F379" s="179"/>
      <c r="G379" s="180"/>
      <c r="M379" s="176" t="s">
        <v>154</v>
      </c>
      <c r="O379" s="167"/>
    </row>
    <row r="380" spans="1:104">
      <c r="A380" s="175"/>
      <c r="B380" s="177"/>
      <c r="C380" s="223" t="s">
        <v>429</v>
      </c>
      <c r="D380" s="224"/>
      <c r="E380" s="178">
        <v>1</v>
      </c>
      <c r="F380" s="179"/>
      <c r="G380" s="180"/>
      <c r="M380" s="202">
        <v>8.375694444444445</v>
      </c>
      <c r="O380" s="167"/>
    </row>
    <row r="381" spans="1:104">
      <c r="A381" s="168">
        <v>87</v>
      </c>
      <c r="B381" s="169" t="s">
        <v>430</v>
      </c>
      <c r="C381" s="170" t="s">
        <v>431</v>
      </c>
      <c r="D381" s="171" t="s">
        <v>432</v>
      </c>
      <c r="E381" s="172">
        <v>1</v>
      </c>
      <c r="F381" s="172">
        <v>0</v>
      </c>
      <c r="G381" s="173">
        <f>E381*F381</f>
        <v>0</v>
      </c>
      <c r="O381" s="167">
        <v>2</v>
      </c>
      <c r="AA381" s="145">
        <v>12</v>
      </c>
      <c r="AB381" s="145">
        <v>0</v>
      </c>
      <c r="AC381" s="145">
        <v>87</v>
      </c>
      <c r="AZ381" s="145">
        <v>2</v>
      </c>
      <c r="BA381" s="145">
        <f>IF(AZ381=1,G381,0)</f>
        <v>0</v>
      </c>
      <c r="BB381" s="145">
        <f>IF(AZ381=2,G381,0)</f>
        <v>0</v>
      </c>
      <c r="BC381" s="145">
        <f>IF(AZ381=3,G381,0)</f>
        <v>0</v>
      </c>
      <c r="BD381" s="145">
        <f>IF(AZ381=4,G381,0)</f>
        <v>0</v>
      </c>
      <c r="BE381" s="145">
        <f>IF(AZ381=5,G381,0)</f>
        <v>0</v>
      </c>
      <c r="CA381" s="174">
        <v>12</v>
      </c>
      <c r="CB381" s="174">
        <v>0</v>
      </c>
      <c r="CZ381" s="145">
        <v>0</v>
      </c>
    </row>
    <row r="382" spans="1:104">
      <c r="A382" s="175"/>
      <c r="B382" s="177"/>
      <c r="C382" s="223" t="s">
        <v>185</v>
      </c>
      <c r="D382" s="224"/>
      <c r="E382" s="178">
        <v>0</v>
      </c>
      <c r="F382" s="179"/>
      <c r="G382" s="180"/>
      <c r="M382" s="176" t="s">
        <v>185</v>
      </c>
      <c r="O382" s="167"/>
    </row>
    <row r="383" spans="1:104">
      <c r="A383" s="175"/>
      <c r="B383" s="177"/>
      <c r="C383" s="223" t="s">
        <v>433</v>
      </c>
      <c r="D383" s="224"/>
      <c r="E383" s="178">
        <v>0</v>
      </c>
      <c r="F383" s="179"/>
      <c r="G383" s="180"/>
      <c r="M383" s="176" t="s">
        <v>433</v>
      </c>
      <c r="O383" s="167"/>
    </row>
    <row r="384" spans="1:104">
      <c r="A384" s="175"/>
      <c r="B384" s="177"/>
      <c r="C384" s="223" t="s">
        <v>434</v>
      </c>
      <c r="D384" s="224"/>
      <c r="E384" s="178">
        <v>0</v>
      </c>
      <c r="F384" s="179"/>
      <c r="G384" s="180"/>
      <c r="M384" s="176" t="s">
        <v>434</v>
      </c>
      <c r="O384" s="167"/>
    </row>
    <row r="385" spans="1:104">
      <c r="A385" s="175"/>
      <c r="B385" s="177"/>
      <c r="C385" s="223" t="s">
        <v>435</v>
      </c>
      <c r="D385" s="224"/>
      <c r="E385" s="178">
        <v>0</v>
      </c>
      <c r="F385" s="179"/>
      <c r="G385" s="180"/>
      <c r="M385" s="176" t="s">
        <v>435</v>
      </c>
      <c r="O385" s="167"/>
    </row>
    <row r="386" spans="1:104">
      <c r="A386" s="175"/>
      <c r="B386" s="177"/>
      <c r="C386" s="223" t="s">
        <v>436</v>
      </c>
      <c r="D386" s="224"/>
      <c r="E386" s="178">
        <v>1</v>
      </c>
      <c r="F386" s="179"/>
      <c r="G386" s="180"/>
      <c r="M386" s="176" t="s">
        <v>436</v>
      </c>
      <c r="O386" s="167"/>
    </row>
    <row r="387" spans="1:104">
      <c r="A387" s="168">
        <v>88</v>
      </c>
      <c r="B387" s="169" t="s">
        <v>437</v>
      </c>
      <c r="C387" s="170" t="s">
        <v>438</v>
      </c>
      <c r="D387" s="171" t="s">
        <v>254</v>
      </c>
      <c r="E387" s="172">
        <v>3.6999999999999998E-2</v>
      </c>
      <c r="F387" s="172">
        <v>0</v>
      </c>
      <c r="G387" s="173">
        <f>E387*F387</f>
        <v>0</v>
      </c>
      <c r="O387" s="167">
        <v>2</v>
      </c>
      <c r="AA387" s="145">
        <v>1</v>
      </c>
      <c r="AB387" s="145">
        <v>7</v>
      </c>
      <c r="AC387" s="145">
        <v>7</v>
      </c>
      <c r="AZ387" s="145">
        <v>2</v>
      </c>
      <c r="BA387" s="145">
        <f>IF(AZ387=1,G387,0)</f>
        <v>0</v>
      </c>
      <c r="BB387" s="145">
        <f>IF(AZ387=2,G387,0)</f>
        <v>0</v>
      </c>
      <c r="BC387" s="145">
        <f>IF(AZ387=3,G387,0)</f>
        <v>0</v>
      </c>
      <c r="BD387" s="145">
        <f>IF(AZ387=4,G387,0)</f>
        <v>0</v>
      </c>
      <c r="BE387" s="145">
        <f>IF(AZ387=5,G387,0)</f>
        <v>0</v>
      </c>
      <c r="CA387" s="174">
        <v>1</v>
      </c>
      <c r="CB387" s="174">
        <v>7</v>
      </c>
      <c r="CZ387" s="145">
        <v>0</v>
      </c>
    </row>
    <row r="388" spans="1:104">
      <c r="A388" s="181"/>
      <c r="B388" s="182" t="s">
        <v>76</v>
      </c>
      <c r="C388" s="183" t="str">
        <f>CONCATENATE(B376," ",C376)</f>
        <v>767 Konstrukce zámečnické</v>
      </c>
      <c r="D388" s="184"/>
      <c r="E388" s="185"/>
      <c r="F388" s="186"/>
      <c r="G388" s="187">
        <f>SUM(G376:G387)</f>
        <v>0</v>
      </c>
      <c r="O388" s="167">
        <v>4</v>
      </c>
      <c r="BA388" s="188">
        <f>SUM(BA376:BA387)</f>
        <v>0</v>
      </c>
      <c r="BB388" s="188">
        <f>SUM(BB376:BB387)</f>
        <v>0</v>
      </c>
      <c r="BC388" s="188">
        <f>SUM(BC376:BC387)</f>
        <v>0</v>
      </c>
      <c r="BD388" s="188">
        <f>SUM(BD376:BD387)</f>
        <v>0</v>
      </c>
      <c r="BE388" s="188">
        <f>SUM(BE376:BE387)</f>
        <v>0</v>
      </c>
    </row>
    <row r="389" spans="1:104">
      <c r="A389" s="160" t="s">
        <v>72</v>
      </c>
      <c r="B389" s="161" t="s">
        <v>439</v>
      </c>
      <c r="C389" s="162" t="s">
        <v>440</v>
      </c>
      <c r="D389" s="163"/>
      <c r="E389" s="164"/>
      <c r="F389" s="164"/>
      <c r="G389" s="165"/>
      <c r="H389" s="166"/>
      <c r="I389" s="166"/>
      <c r="O389" s="167">
        <v>1</v>
      </c>
    </row>
    <row r="390" spans="1:104" ht="22.5">
      <c r="A390" s="168">
        <v>89</v>
      </c>
      <c r="B390" s="169" t="s">
        <v>441</v>
      </c>
      <c r="C390" s="170" t="s">
        <v>442</v>
      </c>
      <c r="D390" s="171" t="s">
        <v>125</v>
      </c>
      <c r="E390" s="172">
        <v>2</v>
      </c>
      <c r="F390" s="172">
        <v>0</v>
      </c>
      <c r="G390" s="173">
        <f>E390*F390</f>
        <v>0</v>
      </c>
      <c r="O390" s="167">
        <v>2</v>
      </c>
      <c r="AA390" s="145">
        <v>2</v>
      </c>
      <c r="AB390" s="145">
        <v>7</v>
      </c>
      <c r="AC390" s="145">
        <v>7</v>
      </c>
      <c r="AZ390" s="145">
        <v>2</v>
      </c>
      <c r="BA390" s="145">
        <f>IF(AZ390=1,G390,0)</f>
        <v>0</v>
      </c>
      <c r="BB390" s="145">
        <f>IF(AZ390=2,G390,0)</f>
        <v>0</v>
      </c>
      <c r="BC390" s="145">
        <f>IF(AZ390=3,G390,0)</f>
        <v>0</v>
      </c>
      <c r="BD390" s="145">
        <f>IF(AZ390=4,G390,0)</f>
        <v>0</v>
      </c>
      <c r="BE390" s="145">
        <f>IF(AZ390=5,G390,0)</f>
        <v>0</v>
      </c>
      <c r="CA390" s="174">
        <v>2</v>
      </c>
      <c r="CB390" s="174">
        <v>7</v>
      </c>
      <c r="CZ390" s="145">
        <v>0</v>
      </c>
    </row>
    <row r="391" spans="1:104">
      <c r="A391" s="175"/>
      <c r="B391" s="177"/>
      <c r="C391" s="223" t="s">
        <v>443</v>
      </c>
      <c r="D391" s="224"/>
      <c r="E391" s="178">
        <v>0</v>
      </c>
      <c r="F391" s="179"/>
      <c r="G391" s="180"/>
      <c r="M391" s="176" t="s">
        <v>443</v>
      </c>
      <c r="O391" s="167"/>
    </row>
    <row r="392" spans="1:104">
      <c r="A392" s="175"/>
      <c r="B392" s="177"/>
      <c r="C392" s="223" t="s">
        <v>154</v>
      </c>
      <c r="D392" s="224"/>
      <c r="E392" s="178">
        <v>0</v>
      </c>
      <c r="F392" s="179"/>
      <c r="G392" s="180"/>
      <c r="M392" s="176" t="s">
        <v>154</v>
      </c>
      <c r="O392" s="167"/>
    </row>
    <row r="393" spans="1:104">
      <c r="A393" s="175"/>
      <c r="B393" s="177"/>
      <c r="C393" s="223" t="s">
        <v>444</v>
      </c>
      <c r="D393" s="224"/>
      <c r="E393" s="178">
        <v>2</v>
      </c>
      <c r="F393" s="179"/>
      <c r="G393" s="180"/>
      <c r="M393" s="176" t="s">
        <v>444</v>
      </c>
      <c r="O393" s="167"/>
    </row>
    <row r="394" spans="1:104" ht="22.5">
      <c r="A394" s="168">
        <v>90</v>
      </c>
      <c r="B394" s="169" t="s">
        <v>445</v>
      </c>
      <c r="C394" s="170" t="s">
        <v>446</v>
      </c>
      <c r="D394" s="171" t="s">
        <v>83</v>
      </c>
      <c r="E394" s="172">
        <v>3</v>
      </c>
      <c r="F394" s="172">
        <v>0</v>
      </c>
      <c r="G394" s="173">
        <f>E394*F394</f>
        <v>0</v>
      </c>
      <c r="O394" s="167">
        <v>2</v>
      </c>
      <c r="AA394" s="145">
        <v>2</v>
      </c>
      <c r="AB394" s="145">
        <v>7</v>
      </c>
      <c r="AC394" s="145">
        <v>7</v>
      </c>
      <c r="AZ394" s="145">
        <v>2</v>
      </c>
      <c r="BA394" s="145">
        <f>IF(AZ394=1,G394,0)</f>
        <v>0</v>
      </c>
      <c r="BB394" s="145">
        <f>IF(AZ394=2,G394,0)</f>
        <v>0</v>
      </c>
      <c r="BC394" s="145">
        <f>IF(AZ394=3,G394,0)</f>
        <v>0</v>
      </c>
      <c r="BD394" s="145">
        <f>IF(AZ394=4,G394,0)</f>
        <v>0</v>
      </c>
      <c r="BE394" s="145">
        <f>IF(AZ394=5,G394,0)</f>
        <v>0</v>
      </c>
      <c r="CA394" s="174">
        <v>2</v>
      </c>
      <c r="CB394" s="174">
        <v>7</v>
      </c>
      <c r="CZ394" s="145">
        <v>0</v>
      </c>
    </row>
    <row r="395" spans="1:104">
      <c r="A395" s="175"/>
      <c r="B395" s="177"/>
      <c r="C395" s="223" t="s">
        <v>154</v>
      </c>
      <c r="D395" s="224"/>
      <c r="E395" s="178">
        <v>0</v>
      </c>
      <c r="F395" s="179"/>
      <c r="G395" s="180"/>
      <c r="M395" s="176" t="s">
        <v>154</v>
      </c>
      <c r="O395" s="167"/>
    </row>
    <row r="396" spans="1:104">
      <c r="A396" s="175"/>
      <c r="B396" s="177"/>
      <c r="C396" s="223" t="s">
        <v>447</v>
      </c>
      <c r="D396" s="224"/>
      <c r="E396" s="178">
        <v>3</v>
      </c>
      <c r="F396" s="179"/>
      <c r="G396" s="180"/>
      <c r="M396" s="176" t="s">
        <v>447</v>
      </c>
      <c r="O396" s="167"/>
    </row>
    <row r="397" spans="1:104">
      <c r="A397" s="168">
        <v>91</v>
      </c>
      <c r="B397" s="169" t="s">
        <v>448</v>
      </c>
      <c r="C397" s="170" t="s">
        <v>449</v>
      </c>
      <c r="D397" s="171" t="s">
        <v>83</v>
      </c>
      <c r="E397" s="172">
        <v>3.3</v>
      </c>
      <c r="F397" s="172">
        <v>0</v>
      </c>
      <c r="G397" s="173">
        <f>E397*F397</f>
        <v>0</v>
      </c>
      <c r="O397" s="167">
        <v>2</v>
      </c>
      <c r="AA397" s="145">
        <v>1</v>
      </c>
      <c r="AB397" s="145">
        <v>7</v>
      </c>
      <c r="AC397" s="145">
        <v>7</v>
      </c>
      <c r="AZ397" s="145">
        <v>2</v>
      </c>
      <c r="BA397" s="145">
        <f>IF(AZ397=1,G397,0)</f>
        <v>0</v>
      </c>
      <c r="BB397" s="145">
        <f>IF(AZ397=2,G397,0)</f>
        <v>0</v>
      </c>
      <c r="BC397" s="145">
        <f>IF(AZ397=3,G397,0)</f>
        <v>0</v>
      </c>
      <c r="BD397" s="145">
        <f>IF(AZ397=4,G397,0)</f>
        <v>0</v>
      </c>
      <c r="BE397" s="145">
        <f>IF(AZ397=5,G397,0)</f>
        <v>0</v>
      </c>
      <c r="CA397" s="174">
        <v>1</v>
      </c>
      <c r="CB397" s="174">
        <v>7</v>
      </c>
      <c r="CZ397" s="145">
        <v>0</v>
      </c>
    </row>
    <row r="398" spans="1:104">
      <c r="A398" s="175"/>
      <c r="B398" s="177"/>
      <c r="C398" s="223" t="s">
        <v>450</v>
      </c>
      <c r="D398" s="224"/>
      <c r="E398" s="178">
        <v>3.3</v>
      </c>
      <c r="F398" s="179"/>
      <c r="G398" s="180"/>
      <c r="M398" s="176" t="s">
        <v>450</v>
      </c>
      <c r="O398" s="167"/>
    </row>
    <row r="399" spans="1:104">
      <c r="A399" s="168">
        <v>92</v>
      </c>
      <c r="B399" s="169" t="s">
        <v>451</v>
      </c>
      <c r="C399" s="170" t="s">
        <v>452</v>
      </c>
      <c r="D399" s="171" t="s">
        <v>254</v>
      </c>
      <c r="E399" s="172">
        <v>5.9400000000000001E-2</v>
      </c>
      <c r="F399" s="172">
        <v>0</v>
      </c>
      <c r="G399" s="173">
        <f>E399*F399</f>
        <v>0</v>
      </c>
      <c r="O399" s="167">
        <v>2</v>
      </c>
      <c r="AA399" s="145">
        <v>1</v>
      </c>
      <c r="AB399" s="145">
        <v>7</v>
      </c>
      <c r="AC399" s="145">
        <v>7</v>
      </c>
      <c r="AZ399" s="145">
        <v>2</v>
      </c>
      <c r="BA399" s="145">
        <f>IF(AZ399=1,G399,0)</f>
        <v>0</v>
      </c>
      <c r="BB399" s="145">
        <f>IF(AZ399=2,G399,0)</f>
        <v>0</v>
      </c>
      <c r="BC399" s="145">
        <f>IF(AZ399=3,G399,0)</f>
        <v>0</v>
      </c>
      <c r="BD399" s="145">
        <f>IF(AZ399=4,G399,0)</f>
        <v>0</v>
      </c>
      <c r="BE399" s="145">
        <f>IF(AZ399=5,G399,0)</f>
        <v>0</v>
      </c>
      <c r="CA399" s="174">
        <v>1</v>
      </c>
      <c r="CB399" s="174">
        <v>7</v>
      </c>
      <c r="CZ399" s="145">
        <v>0</v>
      </c>
    </row>
    <row r="400" spans="1:104">
      <c r="A400" s="181"/>
      <c r="B400" s="182" t="s">
        <v>76</v>
      </c>
      <c r="C400" s="183" t="str">
        <f>CONCATENATE(B389," ",C389)</f>
        <v>771 Podlahy z dlaždic a obklady</v>
      </c>
      <c r="D400" s="184"/>
      <c r="E400" s="185"/>
      <c r="F400" s="186"/>
      <c r="G400" s="187">
        <f>SUM(G389:G399)</f>
        <v>0</v>
      </c>
      <c r="O400" s="167">
        <v>4</v>
      </c>
      <c r="BA400" s="188">
        <f>SUM(BA389:BA399)</f>
        <v>0</v>
      </c>
      <c r="BB400" s="188">
        <f>SUM(BB389:BB399)</f>
        <v>0</v>
      </c>
      <c r="BC400" s="188">
        <f>SUM(BC389:BC399)</f>
        <v>0</v>
      </c>
      <c r="BD400" s="188">
        <f>SUM(BD389:BD399)</f>
        <v>0</v>
      </c>
      <c r="BE400" s="188">
        <f>SUM(BE389:BE399)</f>
        <v>0</v>
      </c>
    </row>
    <row r="401" spans="1:104">
      <c r="A401" s="160" t="s">
        <v>72</v>
      </c>
      <c r="B401" s="161" t="s">
        <v>453</v>
      </c>
      <c r="C401" s="162" t="s">
        <v>454</v>
      </c>
      <c r="D401" s="163"/>
      <c r="E401" s="164"/>
      <c r="F401" s="164"/>
      <c r="G401" s="165"/>
      <c r="H401" s="166"/>
      <c r="I401" s="166"/>
      <c r="O401" s="167">
        <v>1</v>
      </c>
    </row>
    <row r="402" spans="1:104">
      <c r="A402" s="168">
        <v>93</v>
      </c>
      <c r="B402" s="169" t="s">
        <v>455</v>
      </c>
      <c r="C402" s="170" t="s">
        <v>456</v>
      </c>
      <c r="D402" s="171" t="s">
        <v>83</v>
      </c>
      <c r="E402" s="172">
        <v>133.76</v>
      </c>
      <c r="F402" s="172">
        <v>0</v>
      </c>
      <c r="G402" s="173">
        <f>E402*F402</f>
        <v>0</v>
      </c>
      <c r="O402" s="167">
        <v>2</v>
      </c>
      <c r="AA402" s="145">
        <v>12</v>
      </c>
      <c r="AB402" s="145">
        <v>0</v>
      </c>
      <c r="AC402" s="145">
        <v>93</v>
      </c>
      <c r="AZ402" s="145">
        <v>4</v>
      </c>
      <c r="BA402" s="145">
        <f>IF(AZ402=1,G402,0)</f>
        <v>0</v>
      </c>
      <c r="BB402" s="145">
        <f>IF(AZ402=2,G402,0)</f>
        <v>0</v>
      </c>
      <c r="BC402" s="145">
        <f>IF(AZ402=3,G402,0)</f>
        <v>0</v>
      </c>
      <c r="BD402" s="145">
        <f>IF(AZ402=4,G402,0)</f>
        <v>0</v>
      </c>
      <c r="BE402" s="145">
        <f>IF(AZ402=5,G402,0)</f>
        <v>0</v>
      </c>
      <c r="CA402" s="174">
        <v>12</v>
      </c>
      <c r="CB402" s="174">
        <v>0</v>
      </c>
      <c r="CZ402" s="145">
        <v>0</v>
      </c>
    </row>
    <row r="403" spans="1:104">
      <c r="A403" s="175"/>
      <c r="B403" s="177"/>
      <c r="C403" s="223" t="s">
        <v>84</v>
      </c>
      <c r="D403" s="224"/>
      <c r="E403" s="178">
        <v>0</v>
      </c>
      <c r="F403" s="179"/>
      <c r="G403" s="180"/>
      <c r="M403" s="176" t="s">
        <v>84</v>
      </c>
      <c r="O403" s="167"/>
    </row>
    <row r="404" spans="1:104">
      <c r="A404" s="175"/>
      <c r="B404" s="177"/>
      <c r="C404" s="223" t="s">
        <v>130</v>
      </c>
      <c r="D404" s="224"/>
      <c r="E404" s="178">
        <v>0</v>
      </c>
      <c r="F404" s="179"/>
      <c r="G404" s="180"/>
      <c r="M404" s="176" t="s">
        <v>130</v>
      </c>
      <c r="O404" s="167"/>
    </row>
    <row r="405" spans="1:104">
      <c r="A405" s="175"/>
      <c r="B405" s="177"/>
      <c r="C405" s="223" t="s">
        <v>457</v>
      </c>
      <c r="D405" s="224"/>
      <c r="E405" s="178">
        <v>0</v>
      </c>
      <c r="F405" s="179"/>
      <c r="G405" s="180"/>
      <c r="M405" s="176" t="s">
        <v>457</v>
      </c>
      <c r="O405" s="167"/>
    </row>
    <row r="406" spans="1:104">
      <c r="A406" s="175"/>
      <c r="B406" s="177"/>
      <c r="C406" s="223" t="s">
        <v>458</v>
      </c>
      <c r="D406" s="224"/>
      <c r="E406" s="178">
        <v>67.42</v>
      </c>
      <c r="F406" s="179"/>
      <c r="G406" s="180"/>
      <c r="M406" s="176" t="s">
        <v>458</v>
      </c>
      <c r="O406" s="167"/>
    </row>
    <row r="407" spans="1:104">
      <c r="A407" s="175"/>
      <c r="B407" s="177"/>
      <c r="C407" s="223" t="s">
        <v>459</v>
      </c>
      <c r="D407" s="224"/>
      <c r="E407" s="178">
        <v>66.34</v>
      </c>
      <c r="F407" s="179"/>
      <c r="G407" s="180"/>
      <c r="M407" s="176" t="s">
        <v>459</v>
      </c>
      <c r="O407" s="167"/>
    </row>
    <row r="408" spans="1:104">
      <c r="A408" s="168">
        <v>94</v>
      </c>
      <c r="B408" s="169" t="s">
        <v>460</v>
      </c>
      <c r="C408" s="170" t="s">
        <v>461</v>
      </c>
      <c r="D408" s="171" t="s">
        <v>83</v>
      </c>
      <c r="E408" s="172">
        <v>7.47</v>
      </c>
      <c r="F408" s="172">
        <v>0</v>
      </c>
      <c r="G408" s="173">
        <f>E408*F408</f>
        <v>0</v>
      </c>
      <c r="O408" s="167">
        <v>2</v>
      </c>
      <c r="AA408" s="145">
        <v>12</v>
      </c>
      <c r="AB408" s="145">
        <v>0</v>
      </c>
      <c r="AC408" s="145">
        <v>94</v>
      </c>
      <c r="AZ408" s="145">
        <v>4</v>
      </c>
      <c r="BA408" s="145">
        <f>IF(AZ408=1,G408,0)</f>
        <v>0</v>
      </c>
      <c r="BB408" s="145">
        <f>IF(AZ408=2,G408,0)</f>
        <v>0</v>
      </c>
      <c r="BC408" s="145">
        <f>IF(AZ408=3,G408,0)</f>
        <v>0</v>
      </c>
      <c r="BD408" s="145">
        <f>IF(AZ408=4,G408,0)</f>
        <v>0</v>
      </c>
      <c r="BE408" s="145">
        <f>IF(AZ408=5,G408,0)</f>
        <v>0</v>
      </c>
      <c r="CA408" s="174">
        <v>12</v>
      </c>
      <c r="CB408" s="174">
        <v>0</v>
      </c>
      <c r="CZ408" s="145">
        <v>0</v>
      </c>
    </row>
    <row r="409" spans="1:104">
      <c r="A409" s="175"/>
      <c r="B409" s="177"/>
      <c r="C409" s="223" t="s">
        <v>84</v>
      </c>
      <c r="D409" s="224"/>
      <c r="E409" s="178">
        <v>0</v>
      </c>
      <c r="F409" s="179"/>
      <c r="G409" s="180"/>
      <c r="M409" s="176" t="s">
        <v>84</v>
      </c>
      <c r="O409" s="167"/>
    </row>
    <row r="410" spans="1:104">
      <c r="A410" s="175"/>
      <c r="B410" s="177"/>
      <c r="C410" s="223" t="s">
        <v>130</v>
      </c>
      <c r="D410" s="224"/>
      <c r="E410" s="178">
        <v>0</v>
      </c>
      <c r="F410" s="179"/>
      <c r="G410" s="180"/>
      <c r="M410" s="176" t="s">
        <v>130</v>
      </c>
      <c r="O410" s="167"/>
    </row>
    <row r="411" spans="1:104">
      <c r="A411" s="175"/>
      <c r="B411" s="177"/>
      <c r="C411" s="223" t="s">
        <v>462</v>
      </c>
      <c r="D411" s="224"/>
      <c r="E411" s="178">
        <v>0</v>
      </c>
      <c r="F411" s="179"/>
      <c r="G411" s="180"/>
      <c r="M411" s="176" t="s">
        <v>462</v>
      </c>
      <c r="O411" s="167"/>
    </row>
    <row r="412" spans="1:104">
      <c r="A412" s="175"/>
      <c r="B412" s="177"/>
      <c r="C412" s="223" t="s">
        <v>463</v>
      </c>
      <c r="D412" s="224"/>
      <c r="E412" s="178">
        <v>6.3</v>
      </c>
      <c r="F412" s="179"/>
      <c r="G412" s="180"/>
      <c r="M412" s="176" t="s">
        <v>463</v>
      </c>
      <c r="O412" s="167"/>
    </row>
    <row r="413" spans="1:104">
      <c r="A413" s="175"/>
      <c r="B413" s="177"/>
      <c r="C413" s="223" t="s">
        <v>464</v>
      </c>
      <c r="D413" s="224"/>
      <c r="E413" s="178">
        <v>1.17</v>
      </c>
      <c r="F413" s="179"/>
      <c r="G413" s="180"/>
      <c r="M413" s="176" t="s">
        <v>464</v>
      </c>
      <c r="O413" s="167"/>
    </row>
    <row r="414" spans="1:104">
      <c r="A414" s="168">
        <v>95</v>
      </c>
      <c r="B414" s="169" t="s">
        <v>465</v>
      </c>
      <c r="C414" s="170" t="s">
        <v>466</v>
      </c>
      <c r="D414" s="171" t="s">
        <v>83</v>
      </c>
      <c r="E414" s="172">
        <v>14.14</v>
      </c>
      <c r="F414" s="172">
        <v>0</v>
      </c>
      <c r="G414" s="173">
        <f>E414*F414</f>
        <v>0</v>
      </c>
      <c r="O414" s="167">
        <v>2</v>
      </c>
      <c r="AA414" s="145">
        <v>12</v>
      </c>
      <c r="AB414" s="145">
        <v>0</v>
      </c>
      <c r="AC414" s="145">
        <v>95</v>
      </c>
      <c r="AZ414" s="145">
        <v>4</v>
      </c>
      <c r="BA414" s="145">
        <f>IF(AZ414=1,G414,0)</f>
        <v>0</v>
      </c>
      <c r="BB414" s="145">
        <f>IF(AZ414=2,G414,0)</f>
        <v>0</v>
      </c>
      <c r="BC414" s="145">
        <f>IF(AZ414=3,G414,0)</f>
        <v>0</v>
      </c>
      <c r="BD414" s="145">
        <f>IF(AZ414=4,G414,0)</f>
        <v>0</v>
      </c>
      <c r="BE414" s="145">
        <f>IF(AZ414=5,G414,0)</f>
        <v>0</v>
      </c>
      <c r="CA414" s="174">
        <v>12</v>
      </c>
      <c r="CB414" s="174">
        <v>0</v>
      </c>
      <c r="CZ414" s="145">
        <v>0</v>
      </c>
    </row>
    <row r="415" spans="1:104">
      <c r="A415" s="175"/>
      <c r="B415" s="177"/>
      <c r="C415" s="223" t="s">
        <v>84</v>
      </c>
      <c r="D415" s="224"/>
      <c r="E415" s="178">
        <v>0</v>
      </c>
      <c r="F415" s="179"/>
      <c r="G415" s="180"/>
      <c r="M415" s="176" t="s">
        <v>84</v>
      </c>
      <c r="O415" s="167"/>
    </row>
    <row r="416" spans="1:104">
      <c r="A416" s="175"/>
      <c r="B416" s="177"/>
      <c r="C416" s="223" t="s">
        <v>130</v>
      </c>
      <c r="D416" s="224"/>
      <c r="E416" s="178">
        <v>0</v>
      </c>
      <c r="F416" s="179"/>
      <c r="G416" s="180"/>
      <c r="M416" s="176" t="s">
        <v>130</v>
      </c>
      <c r="O416" s="167"/>
    </row>
    <row r="417" spans="1:104">
      <c r="A417" s="175"/>
      <c r="B417" s="177"/>
      <c r="C417" s="223" t="s">
        <v>467</v>
      </c>
      <c r="D417" s="224"/>
      <c r="E417" s="178">
        <v>14.14</v>
      </c>
      <c r="F417" s="179"/>
      <c r="G417" s="180"/>
      <c r="M417" s="176" t="s">
        <v>467</v>
      </c>
      <c r="O417" s="167"/>
    </row>
    <row r="418" spans="1:104">
      <c r="A418" s="168">
        <v>96</v>
      </c>
      <c r="B418" s="169" t="s">
        <v>468</v>
      </c>
      <c r="C418" s="170" t="s">
        <v>469</v>
      </c>
      <c r="D418" s="171" t="s">
        <v>83</v>
      </c>
      <c r="E418" s="172">
        <v>4.04</v>
      </c>
      <c r="F418" s="172">
        <v>0</v>
      </c>
      <c r="G418" s="173">
        <f>E418*F418</f>
        <v>0</v>
      </c>
      <c r="O418" s="167">
        <v>2</v>
      </c>
      <c r="AA418" s="145">
        <v>12</v>
      </c>
      <c r="AB418" s="145">
        <v>0</v>
      </c>
      <c r="AC418" s="145">
        <v>96</v>
      </c>
      <c r="AZ418" s="145">
        <v>4</v>
      </c>
      <c r="BA418" s="145">
        <f>IF(AZ418=1,G418,0)</f>
        <v>0</v>
      </c>
      <c r="BB418" s="145">
        <f>IF(AZ418=2,G418,0)</f>
        <v>0</v>
      </c>
      <c r="BC418" s="145">
        <f>IF(AZ418=3,G418,0)</f>
        <v>0</v>
      </c>
      <c r="BD418" s="145">
        <f>IF(AZ418=4,G418,0)</f>
        <v>0</v>
      </c>
      <c r="BE418" s="145">
        <f>IF(AZ418=5,G418,0)</f>
        <v>0</v>
      </c>
      <c r="CA418" s="174">
        <v>12</v>
      </c>
      <c r="CB418" s="174">
        <v>0</v>
      </c>
      <c r="CZ418" s="145">
        <v>0</v>
      </c>
    </row>
    <row r="419" spans="1:104">
      <c r="A419" s="175"/>
      <c r="B419" s="177"/>
      <c r="C419" s="223" t="s">
        <v>84</v>
      </c>
      <c r="D419" s="224"/>
      <c r="E419" s="178">
        <v>0</v>
      </c>
      <c r="F419" s="179"/>
      <c r="G419" s="180"/>
      <c r="M419" s="176" t="s">
        <v>84</v>
      </c>
      <c r="O419" s="167"/>
    </row>
    <row r="420" spans="1:104">
      <c r="A420" s="175"/>
      <c r="B420" s="177"/>
      <c r="C420" s="223" t="s">
        <v>130</v>
      </c>
      <c r="D420" s="224"/>
      <c r="E420" s="178">
        <v>0</v>
      </c>
      <c r="F420" s="179"/>
      <c r="G420" s="180"/>
      <c r="M420" s="176" t="s">
        <v>130</v>
      </c>
      <c r="O420" s="167"/>
    </row>
    <row r="421" spans="1:104">
      <c r="A421" s="175"/>
      <c r="B421" s="177"/>
      <c r="C421" s="223" t="s">
        <v>470</v>
      </c>
      <c r="D421" s="224"/>
      <c r="E421" s="178">
        <v>4.04</v>
      </c>
      <c r="F421" s="179"/>
      <c r="G421" s="180"/>
      <c r="M421" s="176" t="s">
        <v>470</v>
      </c>
      <c r="O421" s="167"/>
    </row>
    <row r="422" spans="1:104">
      <c r="A422" s="168">
        <v>97</v>
      </c>
      <c r="B422" s="169" t="s">
        <v>471</v>
      </c>
      <c r="C422" s="170" t="s">
        <v>472</v>
      </c>
      <c r="D422" s="171" t="s">
        <v>83</v>
      </c>
      <c r="E422" s="172">
        <v>14.61</v>
      </c>
      <c r="F422" s="172">
        <v>0</v>
      </c>
      <c r="G422" s="173">
        <f>E422*F422</f>
        <v>0</v>
      </c>
      <c r="O422" s="167">
        <v>2</v>
      </c>
      <c r="AA422" s="145">
        <v>12</v>
      </c>
      <c r="AB422" s="145">
        <v>0</v>
      </c>
      <c r="AC422" s="145">
        <v>97</v>
      </c>
      <c r="AZ422" s="145">
        <v>4</v>
      </c>
      <c r="BA422" s="145">
        <f>IF(AZ422=1,G422,0)</f>
        <v>0</v>
      </c>
      <c r="BB422" s="145">
        <f>IF(AZ422=2,G422,0)</f>
        <v>0</v>
      </c>
      <c r="BC422" s="145">
        <f>IF(AZ422=3,G422,0)</f>
        <v>0</v>
      </c>
      <c r="BD422" s="145">
        <f>IF(AZ422=4,G422,0)</f>
        <v>0</v>
      </c>
      <c r="BE422" s="145">
        <f>IF(AZ422=5,G422,0)</f>
        <v>0</v>
      </c>
      <c r="CA422" s="174">
        <v>12</v>
      </c>
      <c r="CB422" s="174">
        <v>0</v>
      </c>
      <c r="CZ422" s="145">
        <v>0</v>
      </c>
    </row>
    <row r="423" spans="1:104">
      <c r="A423" s="175"/>
      <c r="B423" s="177"/>
      <c r="C423" s="223" t="s">
        <v>84</v>
      </c>
      <c r="D423" s="224"/>
      <c r="E423" s="178">
        <v>0</v>
      </c>
      <c r="F423" s="179"/>
      <c r="G423" s="180"/>
      <c r="M423" s="176" t="s">
        <v>84</v>
      </c>
      <c r="O423" s="167"/>
    </row>
    <row r="424" spans="1:104">
      <c r="A424" s="175"/>
      <c r="B424" s="177"/>
      <c r="C424" s="223" t="s">
        <v>130</v>
      </c>
      <c r="D424" s="224"/>
      <c r="E424" s="178">
        <v>0</v>
      </c>
      <c r="F424" s="179"/>
      <c r="G424" s="180"/>
      <c r="M424" s="176" t="s">
        <v>130</v>
      </c>
      <c r="O424" s="167"/>
    </row>
    <row r="425" spans="1:104" ht="22.5">
      <c r="A425" s="175"/>
      <c r="B425" s="177"/>
      <c r="C425" s="223" t="s">
        <v>473</v>
      </c>
      <c r="D425" s="224"/>
      <c r="E425" s="178">
        <v>14.61</v>
      </c>
      <c r="F425" s="179"/>
      <c r="G425" s="180"/>
      <c r="M425" s="176" t="s">
        <v>473</v>
      </c>
      <c r="O425" s="167"/>
    </row>
    <row r="426" spans="1:104">
      <c r="A426" s="168">
        <v>98</v>
      </c>
      <c r="B426" s="169" t="s">
        <v>474</v>
      </c>
      <c r="C426" s="170" t="s">
        <v>475</v>
      </c>
      <c r="D426" s="171" t="s">
        <v>83</v>
      </c>
      <c r="E426" s="172">
        <v>65.27</v>
      </c>
      <c r="F426" s="172">
        <v>0</v>
      </c>
      <c r="G426" s="173">
        <f>E426*F426</f>
        <v>0</v>
      </c>
      <c r="O426" s="167">
        <v>2</v>
      </c>
      <c r="AA426" s="145">
        <v>12</v>
      </c>
      <c r="AB426" s="145">
        <v>0</v>
      </c>
      <c r="AC426" s="145">
        <v>98</v>
      </c>
      <c r="AZ426" s="145">
        <v>4</v>
      </c>
      <c r="BA426" s="145">
        <f>IF(AZ426=1,G426,0)</f>
        <v>0</v>
      </c>
      <c r="BB426" s="145">
        <f>IF(AZ426=2,G426,0)</f>
        <v>0</v>
      </c>
      <c r="BC426" s="145">
        <f>IF(AZ426=3,G426,0)</f>
        <v>0</v>
      </c>
      <c r="BD426" s="145">
        <f>IF(AZ426=4,G426,0)</f>
        <v>0</v>
      </c>
      <c r="BE426" s="145">
        <f>IF(AZ426=5,G426,0)</f>
        <v>0</v>
      </c>
      <c r="CA426" s="174">
        <v>12</v>
      </c>
      <c r="CB426" s="174">
        <v>0</v>
      </c>
      <c r="CZ426" s="145">
        <v>0</v>
      </c>
    </row>
    <row r="427" spans="1:104">
      <c r="A427" s="175"/>
      <c r="B427" s="177"/>
      <c r="C427" s="223" t="s">
        <v>84</v>
      </c>
      <c r="D427" s="224"/>
      <c r="E427" s="178">
        <v>0</v>
      </c>
      <c r="F427" s="179"/>
      <c r="G427" s="180"/>
      <c r="M427" s="176" t="s">
        <v>84</v>
      </c>
      <c r="O427" s="167"/>
    </row>
    <row r="428" spans="1:104">
      <c r="A428" s="175"/>
      <c r="B428" s="177"/>
      <c r="C428" s="223" t="s">
        <v>130</v>
      </c>
      <c r="D428" s="224"/>
      <c r="E428" s="178">
        <v>0</v>
      </c>
      <c r="F428" s="179"/>
      <c r="G428" s="180"/>
      <c r="M428" s="176" t="s">
        <v>130</v>
      </c>
      <c r="O428" s="167"/>
    </row>
    <row r="429" spans="1:104">
      <c r="A429" s="175"/>
      <c r="B429" s="177"/>
      <c r="C429" s="223" t="s">
        <v>476</v>
      </c>
      <c r="D429" s="224"/>
      <c r="E429" s="178">
        <v>65.27</v>
      </c>
      <c r="F429" s="179"/>
      <c r="G429" s="180"/>
      <c r="M429" s="176" t="s">
        <v>476</v>
      </c>
      <c r="O429" s="167"/>
    </row>
    <row r="430" spans="1:104">
      <c r="A430" s="181"/>
      <c r="B430" s="182" t="s">
        <v>76</v>
      </c>
      <c r="C430" s="183" t="str">
        <f>CONCATENATE(B401," ",C401)</f>
        <v>MVY výměry-neoceňovat (potřebné k výpočtu ceny)</v>
      </c>
      <c r="D430" s="184"/>
      <c r="E430" s="185"/>
      <c r="F430" s="186"/>
      <c r="G430" s="187">
        <f>SUM(G401:G429)</f>
        <v>0</v>
      </c>
      <c r="O430" s="167">
        <v>4</v>
      </c>
      <c r="BA430" s="188">
        <f>SUM(BA401:BA429)</f>
        <v>0</v>
      </c>
      <c r="BB430" s="188">
        <f>SUM(BB401:BB429)</f>
        <v>0</v>
      </c>
      <c r="BC430" s="188">
        <f>SUM(BC401:BC429)</f>
        <v>0</v>
      </c>
      <c r="BD430" s="188">
        <f>SUM(BD401:BD429)</f>
        <v>0</v>
      </c>
      <c r="BE430" s="188">
        <f>SUM(BE401:BE429)</f>
        <v>0</v>
      </c>
    </row>
    <row r="431" spans="1:104">
      <c r="A431" s="160" t="s">
        <v>72</v>
      </c>
      <c r="B431" s="161" t="s">
        <v>477</v>
      </c>
      <c r="C431" s="162" t="s">
        <v>478</v>
      </c>
      <c r="D431" s="163"/>
      <c r="E431" s="164"/>
      <c r="F431" s="164"/>
      <c r="G431" s="165"/>
      <c r="H431" s="166"/>
      <c r="I431" s="166"/>
      <c r="O431" s="167">
        <v>1</v>
      </c>
    </row>
    <row r="432" spans="1:104">
      <c r="A432" s="168">
        <v>99</v>
      </c>
      <c r="B432" s="169" t="s">
        <v>479</v>
      </c>
      <c r="C432" s="170" t="s">
        <v>480</v>
      </c>
      <c r="D432" s="171" t="s">
        <v>254</v>
      </c>
      <c r="E432" s="172">
        <v>8.8568999999999996</v>
      </c>
      <c r="F432" s="172">
        <v>0</v>
      </c>
      <c r="G432" s="173">
        <f t="shared" ref="G432:G437" si="0">E432*F432</f>
        <v>0</v>
      </c>
      <c r="O432" s="167">
        <v>2</v>
      </c>
      <c r="AA432" s="145">
        <v>1</v>
      </c>
      <c r="AB432" s="145">
        <v>10</v>
      </c>
      <c r="AC432" s="145">
        <v>10</v>
      </c>
      <c r="AZ432" s="145">
        <v>1</v>
      </c>
      <c r="BA432" s="145">
        <f t="shared" ref="BA432:BA437" si="1">IF(AZ432=1,G432,0)</f>
        <v>0</v>
      </c>
      <c r="BB432" s="145">
        <f t="shared" ref="BB432:BB437" si="2">IF(AZ432=2,G432,0)</f>
        <v>0</v>
      </c>
      <c r="BC432" s="145">
        <f t="shared" ref="BC432:BC437" si="3">IF(AZ432=3,G432,0)</f>
        <v>0</v>
      </c>
      <c r="BD432" s="145">
        <f t="shared" ref="BD432:BD437" si="4">IF(AZ432=4,G432,0)</f>
        <v>0</v>
      </c>
      <c r="BE432" s="145">
        <f t="shared" ref="BE432:BE437" si="5">IF(AZ432=5,G432,0)</f>
        <v>0</v>
      </c>
      <c r="CA432" s="174">
        <v>1</v>
      </c>
      <c r="CB432" s="174">
        <v>10</v>
      </c>
      <c r="CZ432" s="145">
        <v>0</v>
      </c>
    </row>
    <row r="433" spans="1:104">
      <c r="A433" s="168">
        <v>100</v>
      </c>
      <c r="B433" s="169" t="s">
        <v>481</v>
      </c>
      <c r="C433" s="170" t="s">
        <v>482</v>
      </c>
      <c r="D433" s="171" t="s">
        <v>254</v>
      </c>
      <c r="E433" s="172">
        <v>123.99679999999999</v>
      </c>
      <c r="F433" s="172">
        <v>0</v>
      </c>
      <c r="G433" s="173">
        <f t="shared" si="0"/>
        <v>0</v>
      </c>
      <c r="O433" s="167">
        <v>2</v>
      </c>
      <c r="AA433" s="145">
        <v>1</v>
      </c>
      <c r="AB433" s="145">
        <v>10</v>
      </c>
      <c r="AC433" s="145">
        <v>10</v>
      </c>
      <c r="AZ433" s="145">
        <v>1</v>
      </c>
      <c r="BA433" s="145">
        <f t="shared" si="1"/>
        <v>0</v>
      </c>
      <c r="BB433" s="145">
        <f t="shared" si="2"/>
        <v>0</v>
      </c>
      <c r="BC433" s="145">
        <f t="shared" si="3"/>
        <v>0</v>
      </c>
      <c r="BD433" s="145">
        <f t="shared" si="4"/>
        <v>0</v>
      </c>
      <c r="BE433" s="145">
        <f t="shared" si="5"/>
        <v>0</v>
      </c>
      <c r="CA433" s="174">
        <v>1</v>
      </c>
      <c r="CB433" s="174">
        <v>10</v>
      </c>
      <c r="CZ433" s="145">
        <v>0</v>
      </c>
    </row>
    <row r="434" spans="1:104">
      <c r="A434" s="168">
        <v>101</v>
      </c>
      <c r="B434" s="169" t="s">
        <v>483</v>
      </c>
      <c r="C434" s="170" t="s">
        <v>484</v>
      </c>
      <c r="D434" s="171" t="s">
        <v>254</v>
      </c>
      <c r="E434" s="172">
        <v>8.8568999999999996</v>
      </c>
      <c r="F434" s="172">
        <v>0</v>
      </c>
      <c r="G434" s="173">
        <f t="shared" si="0"/>
        <v>0</v>
      </c>
      <c r="O434" s="167">
        <v>2</v>
      </c>
      <c r="AA434" s="145">
        <v>1</v>
      </c>
      <c r="AB434" s="145">
        <v>10</v>
      </c>
      <c r="AC434" s="145">
        <v>10</v>
      </c>
      <c r="AZ434" s="145">
        <v>1</v>
      </c>
      <c r="BA434" s="145">
        <f t="shared" si="1"/>
        <v>0</v>
      </c>
      <c r="BB434" s="145">
        <f t="shared" si="2"/>
        <v>0</v>
      </c>
      <c r="BC434" s="145">
        <f t="shared" si="3"/>
        <v>0</v>
      </c>
      <c r="BD434" s="145">
        <f t="shared" si="4"/>
        <v>0</v>
      </c>
      <c r="BE434" s="145">
        <f t="shared" si="5"/>
        <v>0</v>
      </c>
      <c r="CA434" s="174">
        <v>1</v>
      </c>
      <c r="CB434" s="174">
        <v>10</v>
      </c>
      <c r="CZ434" s="145">
        <v>0</v>
      </c>
    </row>
    <row r="435" spans="1:104">
      <c r="A435" s="168">
        <v>102</v>
      </c>
      <c r="B435" s="169" t="s">
        <v>485</v>
      </c>
      <c r="C435" s="170" t="s">
        <v>486</v>
      </c>
      <c r="D435" s="171" t="s">
        <v>254</v>
      </c>
      <c r="E435" s="172">
        <v>8.8568999999999996</v>
      </c>
      <c r="F435" s="172">
        <v>0</v>
      </c>
      <c r="G435" s="173">
        <f t="shared" si="0"/>
        <v>0</v>
      </c>
      <c r="O435" s="167">
        <v>2</v>
      </c>
      <c r="AA435" s="145">
        <v>1</v>
      </c>
      <c r="AB435" s="145">
        <v>10</v>
      </c>
      <c r="AC435" s="145">
        <v>10</v>
      </c>
      <c r="AZ435" s="145">
        <v>1</v>
      </c>
      <c r="BA435" s="145">
        <f t="shared" si="1"/>
        <v>0</v>
      </c>
      <c r="BB435" s="145">
        <f t="shared" si="2"/>
        <v>0</v>
      </c>
      <c r="BC435" s="145">
        <f t="shared" si="3"/>
        <v>0</v>
      </c>
      <c r="BD435" s="145">
        <f t="shared" si="4"/>
        <v>0</v>
      </c>
      <c r="BE435" s="145">
        <f t="shared" si="5"/>
        <v>0</v>
      </c>
      <c r="CA435" s="174">
        <v>1</v>
      </c>
      <c r="CB435" s="174">
        <v>10</v>
      </c>
      <c r="CZ435" s="145">
        <v>0</v>
      </c>
    </row>
    <row r="436" spans="1:104">
      <c r="A436" s="168">
        <v>103</v>
      </c>
      <c r="B436" s="169" t="s">
        <v>487</v>
      </c>
      <c r="C436" s="170" t="s">
        <v>488</v>
      </c>
      <c r="D436" s="171" t="s">
        <v>254</v>
      </c>
      <c r="E436" s="172">
        <v>8.8568999999999996</v>
      </c>
      <c r="F436" s="172">
        <v>0</v>
      </c>
      <c r="G436" s="173">
        <f t="shared" si="0"/>
        <v>0</v>
      </c>
      <c r="O436" s="167">
        <v>2</v>
      </c>
      <c r="AA436" s="145">
        <v>1</v>
      </c>
      <c r="AB436" s="145">
        <v>10</v>
      </c>
      <c r="AC436" s="145">
        <v>10</v>
      </c>
      <c r="AZ436" s="145">
        <v>1</v>
      </c>
      <c r="BA436" s="145">
        <f t="shared" si="1"/>
        <v>0</v>
      </c>
      <c r="BB436" s="145">
        <f t="shared" si="2"/>
        <v>0</v>
      </c>
      <c r="BC436" s="145">
        <f t="shared" si="3"/>
        <v>0</v>
      </c>
      <c r="BD436" s="145">
        <f t="shared" si="4"/>
        <v>0</v>
      </c>
      <c r="BE436" s="145">
        <f t="shared" si="5"/>
        <v>0</v>
      </c>
      <c r="CA436" s="174">
        <v>1</v>
      </c>
      <c r="CB436" s="174">
        <v>10</v>
      </c>
      <c r="CZ436" s="145">
        <v>0</v>
      </c>
    </row>
    <row r="437" spans="1:104">
      <c r="A437" s="168">
        <v>104</v>
      </c>
      <c r="B437" s="169" t="s">
        <v>489</v>
      </c>
      <c r="C437" s="170" t="s">
        <v>490</v>
      </c>
      <c r="D437" s="171" t="s">
        <v>254</v>
      </c>
      <c r="E437" s="172">
        <v>8.8568999999999996</v>
      </c>
      <c r="F437" s="172">
        <v>0</v>
      </c>
      <c r="G437" s="173">
        <f t="shared" si="0"/>
        <v>0</v>
      </c>
      <c r="O437" s="167">
        <v>2</v>
      </c>
      <c r="AA437" s="145">
        <v>1</v>
      </c>
      <c r="AB437" s="145">
        <v>10</v>
      </c>
      <c r="AC437" s="145">
        <v>10</v>
      </c>
      <c r="AZ437" s="145">
        <v>1</v>
      </c>
      <c r="BA437" s="145">
        <f t="shared" si="1"/>
        <v>0</v>
      </c>
      <c r="BB437" s="145">
        <f t="shared" si="2"/>
        <v>0</v>
      </c>
      <c r="BC437" s="145">
        <f t="shared" si="3"/>
        <v>0</v>
      </c>
      <c r="BD437" s="145">
        <f t="shared" si="4"/>
        <v>0</v>
      </c>
      <c r="BE437" s="145">
        <f t="shared" si="5"/>
        <v>0</v>
      </c>
      <c r="CA437" s="174">
        <v>1</v>
      </c>
      <c r="CB437" s="174">
        <v>10</v>
      </c>
      <c r="CZ437" s="145">
        <v>0</v>
      </c>
    </row>
    <row r="438" spans="1:104">
      <c r="A438" s="181"/>
      <c r="B438" s="182" t="s">
        <v>76</v>
      </c>
      <c r="C438" s="183" t="str">
        <f>CONCATENATE(B431," ",C431)</f>
        <v>D96 Přesuny suti a vybouraných hmot</v>
      </c>
      <c r="D438" s="184"/>
      <c r="E438" s="185"/>
      <c r="F438" s="186"/>
      <c r="G438" s="187">
        <f>SUM(G431:G437)</f>
        <v>0</v>
      </c>
      <c r="O438" s="167">
        <v>4</v>
      </c>
      <c r="BA438" s="188">
        <f>SUM(BA431:BA437)</f>
        <v>0</v>
      </c>
      <c r="BB438" s="188">
        <f>SUM(BB431:BB437)</f>
        <v>0</v>
      </c>
      <c r="BC438" s="188">
        <f>SUM(BC431:BC437)</f>
        <v>0</v>
      </c>
      <c r="BD438" s="188">
        <f>SUM(BD431:BD437)</f>
        <v>0</v>
      </c>
      <c r="BE438" s="188">
        <f>SUM(BE431:BE437)</f>
        <v>0</v>
      </c>
    </row>
    <row r="439" spans="1:104">
      <c r="E439" s="145"/>
    </row>
    <row r="440" spans="1:104">
      <c r="E440" s="145"/>
    </row>
    <row r="441" spans="1:104">
      <c r="E441" s="145"/>
    </row>
    <row r="442" spans="1:104">
      <c r="E442" s="145"/>
    </row>
    <row r="443" spans="1:104">
      <c r="E443" s="145"/>
    </row>
    <row r="444" spans="1:104">
      <c r="E444" s="145"/>
    </row>
    <row r="445" spans="1:104">
      <c r="E445" s="145"/>
    </row>
    <row r="446" spans="1:104">
      <c r="E446" s="145"/>
    </row>
    <row r="447" spans="1:104">
      <c r="E447" s="145"/>
    </row>
    <row r="448" spans="1:104">
      <c r="E448" s="145"/>
    </row>
    <row r="449" spans="1:7">
      <c r="E449" s="145"/>
    </row>
    <row r="450" spans="1:7">
      <c r="E450" s="145"/>
    </row>
    <row r="451" spans="1:7">
      <c r="E451" s="145"/>
    </row>
    <row r="452" spans="1:7">
      <c r="E452" s="145"/>
    </row>
    <row r="453" spans="1:7">
      <c r="E453" s="145"/>
    </row>
    <row r="454" spans="1:7">
      <c r="E454" s="145"/>
    </row>
    <row r="455" spans="1:7">
      <c r="E455" s="145"/>
    </row>
    <row r="456" spans="1:7">
      <c r="E456" s="145"/>
    </row>
    <row r="457" spans="1:7">
      <c r="E457" s="145"/>
    </row>
    <row r="458" spans="1:7">
      <c r="E458" s="145"/>
    </row>
    <row r="459" spans="1:7">
      <c r="E459" s="145"/>
    </row>
    <row r="460" spans="1:7">
      <c r="E460" s="145"/>
    </row>
    <row r="461" spans="1:7">
      <c r="E461" s="145"/>
    </row>
    <row r="462" spans="1:7">
      <c r="A462" s="189"/>
      <c r="B462" s="189"/>
      <c r="C462" s="189"/>
      <c r="D462" s="189"/>
      <c r="E462" s="189"/>
      <c r="F462" s="189"/>
      <c r="G462" s="189"/>
    </row>
    <row r="463" spans="1:7">
      <c r="A463" s="189"/>
      <c r="B463" s="189"/>
      <c r="C463" s="189"/>
      <c r="D463" s="189"/>
      <c r="E463" s="189"/>
      <c r="F463" s="189"/>
      <c r="G463" s="189"/>
    </row>
    <row r="464" spans="1:7">
      <c r="A464" s="189"/>
      <c r="B464" s="189"/>
      <c r="C464" s="189"/>
      <c r="D464" s="189"/>
      <c r="E464" s="189"/>
      <c r="F464" s="189"/>
      <c r="G464" s="189"/>
    </row>
    <row r="465" spans="1:7">
      <c r="A465" s="189"/>
      <c r="B465" s="189"/>
      <c r="C465" s="189"/>
      <c r="D465" s="189"/>
      <c r="E465" s="189"/>
      <c r="F465" s="189"/>
      <c r="G465" s="189"/>
    </row>
    <row r="466" spans="1:7">
      <c r="E466" s="145"/>
    </row>
    <row r="467" spans="1:7">
      <c r="E467" s="145"/>
    </row>
    <row r="468" spans="1:7">
      <c r="E468" s="145"/>
    </row>
    <row r="469" spans="1:7">
      <c r="E469" s="145"/>
    </row>
    <row r="470" spans="1:7">
      <c r="E470" s="145"/>
    </row>
    <row r="471" spans="1:7">
      <c r="E471" s="145"/>
    </row>
    <row r="472" spans="1:7">
      <c r="E472" s="145"/>
    </row>
    <row r="473" spans="1:7">
      <c r="E473" s="145"/>
    </row>
    <row r="474" spans="1:7">
      <c r="E474" s="145"/>
    </row>
    <row r="475" spans="1:7">
      <c r="E475" s="145"/>
    </row>
    <row r="476" spans="1:7">
      <c r="E476" s="145"/>
    </row>
    <row r="477" spans="1:7">
      <c r="E477" s="145"/>
    </row>
    <row r="478" spans="1:7">
      <c r="E478" s="145"/>
    </row>
    <row r="479" spans="1:7">
      <c r="E479" s="145"/>
    </row>
    <row r="480" spans="1:7">
      <c r="E480" s="145"/>
    </row>
    <row r="481" spans="5:5">
      <c r="E481" s="145"/>
    </row>
    <row r="482" spans="5:5">
      <c r="E482" s="145"/>
    </row>
    <row r="483" spans="5:5">
      <c r="E483" s="145"/>
    </row>
    <row r="484" spans="5:5">
      <c r="E484" s="145"/>
    </row>
    <row r="485" spans="5:5">
      <c r="E485" s="145"/>
    </row>
    <row r="486" spans="5:5">
      <c r="E486" s="145"/>
    </row>
    <row r="487" spans="5:5">
      <c r="E487" s="145"/>
    </row>
    <row r="488" spans="5:5">
      <c r="E488" s="145"/>
    </row>
    <row r="489" spans="5:5">
      <c r="E489" s="145"/>
    </row>
    <row r="490" spans="5:5">
      <c r="E490" s="145"/>
    </row>
    <row r="491" spans="5:5">
      <c r="E491" s="145"/>
    </row>
    <row r="492" spans="5:5">
      <c r="E492" s="145"/>
    </row>
    <row r="493" spans="5:5">
      <c r="E493" s="145"/>
    </row>
    <row r="494" spans="5:5">
      <c r="E494" s="145"/>
    </row>
    <row r="495" spans="5:5">
      <c r="E495" s="145"/>
    </row>
    <row r="496" spans="5:5">
      <c r="E496" s="145"/>
    </row>
    <row r="497" spans="1:7">
      <c r="A497" s="190"/>
      <c r="B497" s="190"/>
    </row>
    <row r="498" spans="1:7">
      <c r="A498" s="189"/>
      <c r="B498" s="189"/>
      <c r="C498" s="192"/>
      <c r="D498" s="192"/>
      <c r="E498" s="193"/>
      <c r="F498" s="192"/>
      <c r="G498" s="194"/>
    </row>
    <row r="499" spans="1:7">
      <c r="A499" s="195"/>
      <c r="B499" s="195"/>
      <c r="C499" s="189"/>
      <c r="D499" s="189"/>
      <c r="E499" s="196"/>
      <c r="F499" s="189"/>
      <c r="G499" s="189"/>
    </row>
    <row r="500" spans="1:7">
      <c r="A500" s="189"/>
      <c r="B500" s="189"/>
      <c r="C500" s="189"/>
      <c r="D500" s="189"/>
      <c r="E500" s="196"/>
      <c r="F500" s="189"/>
      <c r="G500" s="189"/>
    </row>
    <row r="501" spans="1:7">
      <c r="A501" s="189"/>
      <c r="B501" s="189"/>
      <c r="C501" s="189"/>
      <c r="D501" s="189"/>
      <c r="E501" s="196"/>
      <c r="F501" s="189"/>
      <c r="G501" s="189"/>
    </row>
    <row r="502" spans="1:7">
      <c r="A502" s="189"/>
      <c r="B502" s="189"/>
      <c r="C502" s="189"/>
      <c r="D502" s="189"/>
      <c r="E502" s="196"/>
      <c r="F502" s="189"/>
      <c r="G502" s="189"/>
    </row>
    <row r="503" spans="1:7">
      <c r="A503" s="189"/>
      <c r="B503" s="189"/>
      <c r="C503" s="189"/>
      <c r="D503" s="189"/>
      <c r="E503" s="196"/>
      <c r="F503" s="189"/>
      <c r="G503" s="189"/>
    </row>
    <row r="504" spans="1:7">
      <c r="A504" s="189"/>
      <c r="B504" s="189"/>
      <c r="C504" s="189"/>
      <c r="D504" s="189"/>
      <c r="E504" s="196"/>
      <c r="F504" s="189"/>
      <c r="G504" s="189"/>
    </row>
    <row r="505" spans="1:7">
      <c r="A505" s="189"/>
      <c r="B505" s="189"/>
      <c r="C505" s="189"/>
      <c r="D505" s="189"/>
      <c r="E505" s="196"/>
      <c r="F505" s="189"/>
      <c r="G505" s="189"/>
    </row>
    <row r="506" spans="1:7">
      <c r="A506" s="189"/>
      <c r="B506" s="189"/>
      <c r="C506" s="189"/>
      <c r="D506" s="189"/>
      <c r="E506" s="196"/>
      <c r="F506" s="189"/>
      <c r="G506" s="189"/>
    </row>
    <row r="507" spans="1:7">
      <c r="A507" s="189"/>
      <c r="B507" s="189"/>
      <c r="C507" s="189"/>
      <c r="D507" s="189"/>
      <c r="E507" s="196"/>
      <c r="F507" s="189"/>
      <c r="G507" s="189"/>
    </row>
    <row r="508" spans="1:7">
      <c r="A508" s="189"/>
      <c r="B508" s="189"/>
      <c r="C508" s="189"/>
      <c r="D508" s="189"/>
      <c r="E508" s="196"/>
      <c r="F508" s="189"/>
      <c r="G508" s="189"/>
    </row>
    <row r="509" spans="1:7">
      <c r="A509" s="189"/>
      <c r="B509" s="189"/>
      <c r="C509" s="189"/>
      <c r="D509" s="189"/>
      <c r="E509" s="196"/>
      <c r="F509" s="189"/>
      <c r="G509" s="189"/>
    </row>
    <row r="510" spans="1:7">
      <c r="A510" s="189"/>
      <c r="B510" s="189"/>
      <c r="C510" s="189"/>
      <c r="D510" s="189"/>
      <c r="E510" s="196"/>
      <c r="F510" s="189"/>
      <c r="G510" s="189"/>
    </row>
    <row r="511" spans="1:7">
      <c r="A511" s="189"/>
      <c r="B511" s="189"/>
      <c r="C511" s="189"/>
      <c r="D511" s="189"/>
      <c r="E511" s="196"/>
      <c r="F511" s="189"/>
      <c r="G511" s="189"/>
    </row>
  </sheetData>
  <mergeCells count="294">
    <mergeCell ref="A1:G1"/>
    <mergeCell ref="A3:B3"/>
    <mergeCell ref="A4:B4"/>
    <mergeCell ref="E4:G4"/>
    <mergeCell ref="C9:D9"/>
    <mergeCell ref="C10:D10"/>
    <mergeCell ref="C11:D11"/>
    <mergeCell ref="C13:D13"/>
    <mergeCell ref="C28:D28"/>
    <mergeCell ref="C32:D32"/>
    <mergeCell ref="C34:D34"/>
    <mergeCell ref="C36:D36"/>
    <mergeCell ref="C38:D38"/>
    <mergeCell ref="C40:D40"/>
    <mergeCell ref="C42:D42"/>
    <mergeCell ref="C43:D43"/>
    <mergeCell ref="C14:D14"/>
    <mergeCell ref="C15:D15"/>
    <mergeCell ref="C17:D17"/>
    <mergeCell ref="C19:D19"/>
    <mergeCell ref="C23:D23"/>
    <mergeCell ref="C25:D25"/>
    <mergeCell ref="C26:D26"/>
    <mergeCell ref="C27:D27"/>
    <mergeCell ref="C52:D52"/>
    <mergeCell ref="C53:D53"/>
    <mergeCell ref="C54:D54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70:D70"/>
    <mergeCell ref="C71:D71"/>
    <mergeCell ref="C72:D72"/>
    <mergeCell ref="C73:D73"/>
    <mergeCell ref="C75:D75"/>
    <mergeCell ref="C76:D76"/>
    <mergeCell ref="C78:D78"/>
    <mergeCell ref="C59:D59"/>
    <mergeCell ref="C61:D61"/>
    <mergeCell ref="C62:D62"/>
    <mergeCell ref="C63:D63"/>
    <mergeCell ref="C64:D64"/>
    <mergeCell ref="C65:D65"/>
    <mergeCell ref="C87:D87"/>
    <mergeCell ref="C88:D88"/>
    <mergeCell ref="C89:D89"/>
    <mergeCell ref="C93:D93"/>
    <mergeCell ref="C94:D94"/>
    <mergeCell ref="C95:D95"/>
    <mergeCell ref="C96:D96"/>
    <mergeCell ref="C98:D98"/>
    <mergeCell ref="C79:D79"/>
    <mergeCell ref="C80:D80"/>
    <mergeCell ref="C81:D81"/>
    <mergeCell ref="C83:D83"/>
    <mergeCell ref="C84:D84"/>
    <mergeCell ref="C85:D85"/>
    <mergeCell ref="C114:D114"/>
    <mergeCell ref="C115:D115"/>
    <mergeCell ref="C117:D117"/>
    <mergeCell ref="C118:D118"/>
    <mergeCell ref="C120:D120"/>
    <mergeCell ref="C121:D121"/>
    <mergeCell ref="C122:D122"/>
    <mergeCell ref="C123:D123"/>
    <mergeCell ref="C102:D102"/>
    <mergeCell ref="C103:D103"/>
    <mergeCell ref="C104:D104"/>
    <mergeCell ref="C105:D105"/>
    <mergeCell ref="C106:D106"/>
    <mergeCell ref="C108:D108"/>
    <mergeCell ref="C109:D109"/>
    <mergeCell ref="C110:D110"/>
    <mergeCell ref="C138:D138"/>
    <mergeCell ref="C139:D139"/>
    <mergeCell ref="C140:D140"/>
    <mergeCell ref="C141:D141"/>
    <mergeCell ref="C142:D142"/>
    <mergeCell ref="C143:D143"/>
    <mergeCell ref="C125:D125"/>
    <mergeCell ref="C126:D126"/>
    <mergeCell ref="C128:D128"/>
    <mergeCell ref="C129:D129"/>
    <mergeCell ref="C133:D133"/>
    <mergeCell ref="C134:D134"/>
    <mergeCell ref="C136:D136"/>
    <mergeCell ref="C137:D137"/>
    <mergeCell ref="C152:D152"/>
    <mergeCell ref="C153:D153"/>
    <mergeCell ref="C154:D154"/>
    <mergeCell ref="C155:D155"/>
    <mergeCell ref="C157:D157"/>
    <mergeCell ref="C158:D158"/>
    <mergeCell ref="C145:D145"/>
    <mergeCell ref="C146:D146"/>
    <mergeCell ref="C147:D147"/>
    <mergeCell ref="C148:D148"/>
    <mergeCell ref="C149:D149"/>
    <mergeCell ref="C151:D151"/>
    <mergeCell ref="C166:D166"/>
    <mergeCell ref="C167:D167"/>
    <mergeCell ref="C168:D168"/>
    <mergeCell ref="C169:D169"/>
    <mergeCell ref="C171:D171"/>
    <mergeCell ref="C173:D173"/>
    <mergeCell ref="C159:D159"/>
    <mergeCell ref="C160:D160"/>
    <mergeCell ref="C161:D161"/>
    <mergeCell ref="C162:D162"/>
    <mergeCell ref="C163:D163"/>
    <mergeCell ref="C165:D165"/>
    <mergeCell ref="C182:D182"/>
    <mergeCell ref="C183:D183"/>
    <mergeCell ref="C185:D185"/>
    <mergeCell ref="C186:D186"/>
    <mergeCell ref="C187:D187"/>
    <mergeCell ref="C188:D188"/>
    <mergeCell ref="C174:D174"/>
    <mergeCell ref="C176:D176"/>
    <mergeCell ref="C177:D177"/>
    <mergeCell ref="C179:D179"/>
    <mergeCell ref="C180:D180"/>
    <mergeCell ref="C181:D181"/>
    <mergeCell ref="C202:D202"/>
    <mergeCell ref="C203:D203"/>
    <mergeCell ref="C204:D204"/>
    <mergeCell ref="C206:D206"/>
    <mergeCell ref="C207:D207"/>
    <mergeCell ref="C209:D209"/>
    <mergeCell ref="C195:D195"/>
    <mergeCell ref="C196:D196"/>
    <mergeCell ref="C197:D197"/>
    <mergeCell ref="C199:D199"/>
    <mergeCell ref="C200:D200"/>
    <mergeCell ref="C201:D201"/>
    <mergeCell ref="C218:D218"/>
    <mergeCell ref="C223:D223"/>
    <mergeCell ref="C224:D224"/>
    <mergeCell ref="C225:D225"/>
    <mergeCell ref="C226:D226"/>
    <mergeCell ref="C227:D227"/>
    <mergeCell ref="C228:D228"/>
    <mergeCell ref="C229:D229"/>
    <mergeCell ref="C210:D210"/>
    <mergeCell ref="C212:D212"/>
    <mergeCell ref="C213:D213"/>
    <mergeCell ref="C214:D214"/>
    <mergeCell ref="C215:D215"/>
    <mergeCell ref="C216:D216"/>
    <mergeCell ref="C239:D239"/>
    <mergeCell ref="C240:D240"/>
    <mergeCell ref="C242:D242"/>
    <mergeCell ref="C243:D243"/>
    <mergeCell ref="C245:D245"/>
    <mergeCell ref="C246:D246"/>
    <mergeCell ref="C231:D231"/>
    <mergeCell ref="C232:D232"/>
    <mergeCell ref="C234:D234"/>
    <mergeCell ref="C235:D235"/>
    <mergeCell ref="C237:D237"/>
    <mergeCell ref="C238:D238"/>
    <mergeCell ref="C266:D266"/>
    <mergeCell ref="C267:D267"/>
    <mergeCell ref="C268:D268"/>
    <mergeCell ref="C269:D269"/>
    <mergeCell ref="C270:D270"/>
    <mergeCell ref="C271:D271"/>
    <mergeCell ref="C273:D273"/>
    <mergeCell ref="C275:D275"/>
    <mergeCell ref="C248:D248"/>
    <mergeCell ref="C249:D249"/>
    <mergeCell ref="C254:D254"/>
    <mergeCell ref="C255:D255"/>
    <mergeCell ref="C257:D257"/>
    <mergeCell ref="C258:D258"/>
    <mergeCell ref="C260:D260"/>
    <mergeCell ref="C261:D261"/>
    <mergeCell ref="C287:D287"/>
    <mergeCell ref="C288:D288"/>
    <mergeCell ref="C289:D289"/>
    <mergeCell ref="C291:D291"/>
    <mergeCell ref="C292:D292"/>
    <mergeCell ref="C293:D293"/>
    <mergeCell ref="C295:D295"/>
    <mergeCell ref="C296:D296"/>
    <mergeCell ref="C276:D276"/>
    <mergeCell ref="C277:D277"/>
    <mergeCell ref="C278:D278"/>
    <mergeCell ref="C279:D279"/>
    <mergeCell ref="C280:D280"/>
    <mergeCell ref="C282:D282"/>
    <mergeCell ref="C297:D297"/>
    <mergeCell ref="C299:D299"/>
    <mergeCell ref="C300:D300"/>
    <mergeCell ref="C302:D302"/>
    <mergeCell ref="C303:D303"/>
    <mergeCell ref="C318:D318"/>
    <mergeCell ref="C320:D320"/>
    <mergeCell ref="C321:D321"/>
    <mergeCell ref="C323:D323"/>
    <mergeCell ref="C308:D308"/>
    <mergeCell ref="C309:D309"/>
    <mergeCell ref="C310:D310"/>
    <mergeCell ref="C311:D311"/>
    <mergeCell ref="C312:D312"/>
    <mergeCell ref="C314:D314"/>
    <mergeCell ref="C315:D315"/>
    <mergeCell ref="C316:D316"/>
    <mergeCell ref="C317:D317"/>
    <mergeCell ref="C333:D333"/>
    <mergeCell ref="C335:D335"/>
    <mergeCell ref="C336:D336"/>
    <mergeCell ref="C337:D337"/>
    <mergeCell ref="C338:D338"/>
    <mergeCell ref="C339:D339"/>
    <mergeCell ref="C324:D324"/>
    <mergeCell ref="C326:D326"/>
    <mergeCell ref="C327:D327"/>
    <mergeCell ref="C329:D329"/>
    <mergeCell ref="C330:D330"/>
    <mergeCell ref="C332:D332"/>
    <mergeCell ref="C347:D347"/>
    <mergeCell ref="C348:D348"/>
    <mergeCell ref="C349:D349"/>
    <mergeCell ref="C350:D350"/>
    <mergeCell ref="C351:D351"/>
    <mergeCell ref="C352:D352"/>
    <mergeCell ref="C340:D340"/>
    <mergeCell ref="C341:D341"/>
    <mergeCell ref="C342:D342"/>
    <mergeCell ref="C343:D343"/>
    <mergeCell ref="C344:D344"/>
    <mergeCell ref="C345:D345"/>
    <mergeCell ref="C360:D360"/>
    <mergeCell ref="C361:D361"/>
    <mergeCell ref="C362:D362"/>
    <mergeCell ref="C363:D363"/>
    <mergeCell ref="C364:D364"/>
    <mergeCell ref="C365:D365"/>
    <mergeCell ref="C353:D353"/>
    <mergeCell ref="C354:D354"/>
    <mergeCell ref="C355:D355"/>
    <mergeCell ref="C356:D356"/>
    <mergeCell ref="C358:D358"/>
    <mergeCell ref="C359:D359"/>
    <mergeCell ref="C378:D378"/>
    <mergeCell ref="C379:D379"/>
    <mergeCell ref="C380:D380"/>
    <mergeCell ref="C382:D382"/>
    <mergeCell ref="C383:D383"/>
    <mergeCell ref="C384:D384"/>
    <mergeCell ref="C385:D385"/>
    <mergeCell ref="C386:D386"/>
    <mergeCell ref="C366:D366"/>
    <mergeCell ref="C367:D367"/>
    <mergeCell ref="C369:D369"/>
    <mergeCell ref="C370:D370"/>
    <mergeCell ref="C372:D372"/>
    <mergeCell ref="C373:D373"/>
    <mergeCell ref="C403:D403"/>
    <mergeCell ref="C404:D404"/>
    <mergeCell ref="C405:D405"/>
    <mergeCell ref="C406:D406"/>
    <mergeCell ref="C407:D407"/>
    <mergeCell ref="C409:D409"/>
    <mergeCell ref="C410:D410"/>
    <mergeCell ref="C411:D411"/>
    <mergeCell ref="C391:D391"/>
    <mergeCell ref="C392:D392"/>
    <mergeCell ref="C393:D393"/>
    <mergeCell ref="C395:D395"/>
    <mergeCell ref="C396:D396"/>
    <mergeCell ref="C398:D398"/>
    <mergeCell ref="C428:D428"/>
    <mergeCell ref="C429:D429"/>
    <mergeCell ref="C420:D420"/>
    <mergeCell ref="C421:D421"/>
    <mergeCell ref="C423:D423"/>
    <mergeCell ref="C424:D424"/>
    <mergeCell ref="C425:D425"/>
    <mergeCell ref="C427:D427"/>
    <mergeCell ref="C412:D412"/>
    <mergeCell ref="C413:D413"/>
    <mergeCell ref="C415:D415"/>
    <mergeCell ref="C416:D416"/>
    <mergeCell ref="C417:D417"/>
    <mergeCell ref="C419:D41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Huk</cp:lastModifiedBy>
  <dcterms:created xsi:type="dcterms:W3CDTF">2020-01-24T09:13:10Z</dcterms:created>
  <dcterms:modified xsi:type="dcterms:W3CDTF">2020-01-24T09:34:01Z</dcterms:modified>
</cp:coreProperties>
</file>