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rver\FolderRedirection\Teleki\Desktop\Teleki\2020\Gympl\Nový\"/>
    </mc:Choice>
  </mc:AlternateContent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01 01 Pol" sheetId="12" r:id="rId4"/>
    <sheet name="02 01 Pol" sheetId="13" r:id="rId5"/>
  </sheets>
  <externalReferences>
    <externalReference r:id="rId6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_xlnm.Print_Titles" localSheetId="4">'02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Pol'!$A$1:$X$316</definedName>
    <definedName name="_xlnm.Print_Area" localSheetId="4">'02 01 Pol'!$A$1:$X$23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6" i="1" l="1"/>
  <c r="I65" i="1"/>
  <c r="I64" i="1"/>
  <c r="I63" i="1"/>
  <c r="I62" i="1"/>
  <c r="I61" i="1"/>
  <c r="I60" i="1"/>
  <c r="I59" i="1"/>
  <c r="I58" i="1"/>
  <c r="I57" i="1"/>
  <c r="I56" i="1"/>
  <c r="I16" i="1" s="1"/>
  <c r="I55" i="1"/>
  <c r="I54" i="1"/>
  <c r="I53" i="1"/>
  <c r="I52" i="1"/>
  <c r="G44" i="1"/>
  <c r="F44" i="1"/>
  <c r="G43" i="1"/>
  <c r="F43" i="1"/>
  <c r="G42" i="1"/>
  <c r="F42" i="1"/>
  <c r="G41" i="1"/>
  <c r="F41" i="1"/>
  <c r="H41" i="1" s="1"/>
  <c r="I41" i="1" s="1"/>
  <c r="G39" i="1"/>
  <c r="F39" i="1"/>
  <c r="G22" i="13"/>
  <c r="G8" i="13"/>
  <c r="O8" i="13"/>
  <c r="G9" i="13"/>
  <c r="M9" i="13" s="1"/>
  <c r="M8" i="13" s="1"/>
  <c r="I9" i="13"/>
  <c r="I8" i="13" s="1"/>
  <c r="K9" i="13"/>
  <c r="K8" i="13" s="1"/>
  <c r="O9" i="13"/>
  <c r="Q9" i="13"/>
  <c r="Q8" i="13" s="1"/>
  <c r="V9" i="13"/>
  <c r="V8" i="13" s="1"/>
  <c r="G14" i="13"/>
  <c r="I14" i="13"/>
  <c r="K14" i="13"/>
  <c r="M14" i="13"/>
  <c r="O14" i="13"/>
  <c r="Q14" i="13"/>
  <c r="V14" i="13"/>
  <c r="G18" i="13"/>
  <c r="I18" i="13"/>
  <c r="K18" i="13"/>
  <c r="M18" i="13"/>
  <c r="O18" i="13"/>
  <c r="Q18" i="13"/>
  <c r="V18" i="13"/>
  <c r="AE22" i="13"/>
  <c r="AF22" i="13"/>
  <c r="G315" i="12"/>
  <c r="BA310" i="12"/>
  <c r="BA307" i="12"/>
  <c r="BA93" i="12"/>
  <c r="BA18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12" i="12"/>
  <c r="K12" i="12"/>
  <c r="O12" i="12"/>
  <c r="V12" i="12"/>
  <c r="G13" i="12"/>
  <c r="I13" i="12"/>
  <c r="I12" i="12" s="1"/>
  <c r="K13" i="12"/>
  <c r="M13" i="12"/>
  <c r="M12" i="12" s="1"/>
  <c r="O13" i="12"/>
  <c r="Q13" i="12"/>
  <c r="Q12" i="12" s="1"/>
  <c r="V13" i="12"/>
  <c r="G17" i="12"/>
  <c r="I17" i="12"/>
  <c r="I16" i="12" s="1"/>
  <c r="K17" i="12"/>
  <c r="M17" i="12"/>
  <c r="O17" i="12"/>
  <c r="Q17" i="12"/>
  <c r="Q16" i="12" s="1"/>
  <c r="V17" i="12"/>
  <c r="G21" i="12"/>
  <c r="M21" i="12" s="1"/>
  <c r="I21" i="12"/>
  <c r="K21" i="12"/>
  <c r="K16" i="12" s="1"/>
  <c r="O21" i="12"/>
  <c r="Q21" i="12"/>
  <c r="V21" i="12"/>
  <c r="V16" i="12" s="1"/>
  <c r="G28" i="12"/>
  <c r="I28" i="12"/>
  <c r="K28" i="12"/>
  <c r="M28" i="12"/>
  <c r="O28" i="12"/>
  <c r="Q28" i="12"/>
  <c r="V28" i="12"/>
  <c r="G34" i="12"/>
  <c r="G16" i="12" s="1"/>
  <c r="I34" i="12"/>
  <c r="K34" i="12"/>
  <c r="O34" i="12"/>
  <c r="O16" i="12" s="1"/>
  <c r="Q34" i="12"/>
  <c r="V34" i="12"/>
  <c r="G39" i="12"/>
  <c r="I39" i="12"/>
  <c r="K39" i="12"/>
  <c r="M39" i="12"/>
  <c r="O39" i="12"/>
  <c r="Q39" i="12"/>
  <c r="V39" i="12"/>
  <c r="G52" i="12"/>
  <c r="M52" i="12" s="1"/>
  <c r="I52" i="12"/>
  <c r="K52" i="12"/>
  <c r="O52" i="12"/>
  <c r="Q52" i="12"/>
  <c r="V52" i="12"/>
  <c r="G57" i="12"/>
  <c r="I57" i="12"/>
  <c r="K57" i="12"/>
  <c r="M57" i="12"/>
  <c r="O57" i="12"/>
  <c r="Q57" i="12"/>
  <c r="V57" i="12"/>
  <c r="G61" i="12"/>
  <c r="M61" i="12" s="1"/>
  <c r="I61" i="12"/>
  <c r="K61" i="12"/>
  <c r="O61" i="12"/>
  <c r="Q61" i="12"/>
  <c r="V61" i="12"/>
  <c r="G64" i="12"/>
  <c r="I64" i="12"/>
  <c r="K64" i="12"/>
  <c r="M64" i="12"/>
  <c r="O64" i="12"/>
  <c r="Q64" i="12"/>
  <c r="V64" i="12"/>
  <c r="G67" i="12"/>
  <c r="M67" i="12" s="1"/>
  <c r="I67" i="12"/>
  <c r="K67" i="12"/>
  <c r="O67" i="12"/>
  <c r="Q67" i="12"/>
  <c r="V67" i="12"/>
  <c r="G70" i="12"/>
  <c r="I70" i="12"/>
  <c r="K70" i="12"/>
  <c r="M70" i="12"/>
  <c r="O70" i="12"/>
  <c r="Q70" i="12"/>
  <c r="V70" i="12"/>
  <c r="G73" i="12"/>
  <c r="M73" i="12" s="1"/>
  <c r="I73" i="12"/>
  <c r="K73" i="12"/>
  <c r="O73" i="12"/>
  <c r="Q73" i="12"/>
  <c r="V73" i="12"/>
  <c r="G76" i="12"/>
  <c r="I76" i="12"/>
  <c r="K76" i="12"/>
  <c r="M76" i="12"/>
  <c r="O76" i="12"/>
  <c r="Q76" i="12"/>
  <c r="V76" i="12"/>
  <c r="G79" i="12"/>
  <c r="M79" i="12" s="1"/>
  <c r="I79" i="12"/>
  <c r="K79" i="12"/>
  <c r="O79" i="12"/>
  <c r="Q79" i="12"/>
  <c r="V79" i="12"/>
  <c r="G82" i="12"/>
  <c r="I82" i="12"/>
  <c r="K82" i="12"/>
  <c r="M82" i="12"/>
  <c r="O82" i="12"/>
  <c r="Q82" i="12"/>
  <c r="V82" i="12"/>
  <c r="G86" i="12"/>
  <c r="M86" i="12" s="1"/>
  <c r="I86" i="12"/>
  <c r="K86" i="12"/>
  <c r="O86" i="12"/>
  <c r="Q86" i="12"/>
  <c r="V86" i="12"/>
  <c r="G88" i="12"/>
  <c r="I88" i="12"/>
  <c r="K88" i="12"/>
  <c r="M88" i="12"/>
  <c r="O88" i="12"/>
  <c r="Q88" i="12"/>
  <c r="V88" i="12"/>
  <c r="G91" i="12"/>
  <c r="K91" i="12"/>
  <c r="O91" i="12"/>
  <c r="V91" i="12"/>
  <c r="G92" i="12"/>
  <c r="I92" i="12"/>
  <c r="I91" i="12" s="1"/>
  <c r="K92" i="12"/>
  <c r="M92" i="12"/>
  <c r="M91" i="12" s="1"/>
  <c r="O92" i="12"/>
  <c r="Q92" i="12"/>
  <c r="Q91" i="12" s="1"/>
  <c r="V92" i="12"/>
  <c r="G102" i="12"/>
  <c r="I102" i="12"/>
  <c r="I101" i="12" s="1"/>
  <c r="K102" i="12"/>
  <c r="M102" i="12"/>
  <c r="O102" i="12"/>
  <c r="Q102" i="12"/>
  <c r="Q101" i="12" s="1"/>
  <c r="V102" i="12"/>
  <c r="G118" i="12"/>
  <c r="M118" i="12" s="1"/>
  <c r="I118" i="12"/>
  <c r="K118" i="12"/>
  <c r="K101" i="12" s="1"/>
  <c r="O118" i="12"/>
  <c r="Q118" i="12"/>
  <c r="V118" i="12"/>
  <c r="V101" i="12" s="1"/>
  <c r="G122" i="12"/>
  <c r="I122" i="12"/>
  <c r="K122" i="12"/>
  <c r="M122" i="12"/>
  <c r="O122" i="12"/>
  <c r="Q122" i="12"/>
  <c r="V122" i="12"/>
  <c r="G124" i="12"/>
  <c r="G101" i="12" s="1"/>
  <c r="I124" i="12"/>
  <c r="K124" i="12"/>
  <c r="O124" i="12"/>
  <c r="O101" i="12" s="1"/>
  <c r="Q124" i="12"/>
  <c r="V124" i="12"/>
  <c r="G126" i="12"/>
  <c r="I126" i="12"/>
  <c r="K126" i="12"/>
  <c r="M126" i="12"/>
  <c r="O126" i="12"/>
  <c r="Q126" i="12"/>
  <c r="V126" i="12"/>
  <c r="G129" i="12"/>
  <c r="M129" i="12" s="1"/>
  <c r="I129" i="12"/>
  <c r="K129" i="12"/>
  <c r="O129" i="12"/>
  <c r="Q129" i="12"/>
  <c r="V129" i="12"/>
  <c r="G131" i="12"/>
  <c r="I131" i="12"/>
  <c r="K131" i="12"/>
  <c r="M131" i="12"/>
  <c r="O131" i="12"/>
  <c r="Q131" i="12"/>
  <c r="V131" i="12"/>
  <c r="G133" i="12"/>
  <c r="M133" i="12" s="1"/>
  <c r="I133" i="12"/>
  <c r="K133" i="12"/>
  <c r="O133" i="12"/>
  <c r="Q133" i="12"/>
  <c r="V133" i="12"/>
  <c r="G135" i="12"/>
  <c r="I135" i="12"/>
  <c r="K135" i="12"/>
  <c r="M135" i="12"/>
  <c r="O135" i="12"/>
  <c r="Q135" i="12"/>
  <c r="V135" i="12"/>
  <c r="G138" i="12"/>
  <c r="M138" i="12" s="1"/>
  <c r="I138" i="12"/>
  <c r="K138" i="12"/>
  <c r="O138" i="12"/>
  <c r="Q138" i="12"/>
  <c r="V138" i="12"/>
  <c r="G142" i="12"/>
  <c r="I142" i="12"/>
  <c r="K142" i="12"/>
  <c r="M142" i="12"/>
  <c r="O142" i="12"/>
  <c r="Q142" i="12"/>
  <c r="V142" i="12"/>
  <c r="G144" i="12"/>
  <c r="K144" i="12"/>
  <c r="O144" i="12"/>
  <c r="V144" i="12"/>
  <c r="G145" i="12"/>
  <c r="I145" i="12"/>
  <c r="I144" i="12" s="1"/>
  <c r="K145" i="12"/>
  <c r="M145" i="12"/>
  <c r="M144" i="12" s="1"/>
  <c r="O145" i="12"/>
  <c r="Q145" i="12"/>
  <c r="Q144" i="12" s="1"/>
  <c r="V145" i="12"/>
  <c r="G148" i="12"/>
  <c r="I148" i="12"/>
  <c r="I147" i="12" s="1"/>
  <c r="K148" i="12"/>
  <c r="M148" i="12"/>
  <c r="O148" i="12"/>
  <c r="Q148" i="12"/>
  <c r="Q147" i="12" s="1"/>
  <c r="V148" i="12"/>
  <c r="G153" i="12"/>
  <c r="G147" i="12" s="1"/>
  <c r="I153" i="12"/>
  <c r="K153" i="12"/>
  <c r="O153" i="12"/>
  <c r="O147" i="12" s="1"/>
  <c r="Q153" i="12"/>
  <c r="V153" i="12"/>
  <c r="G158" i="12"/>
  <c r="I158" i="12"/>
  <c r="K158" i="12"/>
  <c r="M158" i="12"/>
  <c r="O158" i="12"/>
  <c r="Q158" i="12"/>
  <c r="V158" i="12"/>
  <c r="G169" i="12"/>
  <c r="M169" i="12" s="1"/>
  <c r="I169" i="12"/>
  <c r="K169" i="12"/>
  <c r="K147" i="12" s="1"/>
  <c r="O169" i="12"/>
  <c r="Q169" i="12"/>
  <c r="V169" i="12"/>
  <c r="V147" i="12" s="1"/>
  <c r="G172" i="12"/>
  <c r="I172" i="12"/>
  <c r="K172" i="12"/>
  <c r="M172" i="12"/>
  <c r="O172" i="12"/>
  <c r="Q172" i="12"/>
  <c r="V172" i="12"/>
  <c r="G175" i="12"/>
  <c r="M175" i="12" s="1"/>
  <c r="I175" i="12"/>
  <c r="K175" i="12"/>
  <c r="O175" i="12"/>
  <c r="Q175" i="12"/>
  <c r="V175" i="12"/>
  <c r="G177" i="12"/>
  <c r="I177" i="12"/>
  <c r="K177" i="12"/>
  <c r="M177" i="12"/>
  <c r="O177" i="12"/>
  <c r="Q177" i="12"/>
  <c r="V177" i="12"/>
  <c r="G180" i="12"/>
  <c r="K180" i="12"/>
  <c r="O180" i="12"/>
  <c r="V180" i="12"/>
  <c r="G181" i="12"/>
  <c r="I181" i="12"/>
  <c r="I180" i="12" s="1"/>
  <c r="K181" i="12"/>
  <c r="M181" i="12"/>
  <c r="M180" i="12" s="1"/>
  <c r="O181" i="12"/>
  <c r="Q181" i="12"/>
  <c r="Q180" i="12" s="1"/>
  <c r="V181" i="12"/>
  <c r="G185" i="12"/>
  <c r="I185" i="12"/>
  <c r="I184" i="12" s="1"/>
  <c r="K185" i="12"/>
  <c r="M185" i="12"/>
  <c r="O185" i="12"/>
  <c r="Q185" i="12"/>
  <c r="Q184" i="12" s="1"/>
  <c r="V185" i="12"/>
  <c r="G188" i="12"/>
  <c r="M188" i="12" s="1"/>
  <c r="I188" i="12"/>
  <c r="K188" i="12"/>
  <c r="K184" i="12" s="1"/>
  <c r="O188" i="12"/>
  <c r="Q188" i="12"/>
  <c r="V188" i="12"/>
  <c r="V184" i="12" s="1"/>
  <c r="G191" i="12"/>
  <c r="I191" i="12"/>
  <c r="K191" i="12"/>
  <c r="M191" i="12"/>
  <c r="O191" i="12"/>
  <c r="Q191" i="12"/>
  <c r="V191" i="12"/>
  <c r="G195" i="12"/>
  <c r="G184" i="12" s="1"/>
  <c r="I195" i="12"/>
  <c r="K195" i="12"/>
  <c r="O195" i="12"/>
  <c r="O184" i="12" s="1"/>
  <c r="Q195" i="12"/>
  <c r="V195" i="12"/>
  <c r="G200" i="12"/>
  <c r="I200" i="12"/>
  <c r="K200" i="12"/>
  <c r="M200" i="12"/>
  <c r="O200" i="12"/>
  <c r="Q200" i="12"/>
  <c r="V200" i="12"/>
  <c r="G205" i="12"/>
  <c r="M205" i="12" s="1"/>
  <c r="I205" i="12"/>
  <c r="K205" i="12"/>
  <c r="O205" i="12"/>
  <c r="Q205" i="12"/>
  <c r="V205" i="12"/>
  <c r="G210" i="12"/>
  <c r="I210" i="12"/>
  <c r="K210" i="12"/>
  <c r="M210" i="12"/>
  <c r="O210" i="12"/>
  <c r="Q210" i="12"/>
  <c r="V210" i="12"/>
  <c r="G212" i="12"/>
  <c r="M212" i="12" s="1"/>
  <c r="I212" i="12"/>
  <c r="K212" i="12"/>
  <c r="O212" i="12"/>
  <c r="Q212" i="12"/>
  <c r="V212" i="12"/>
  <c r="G217" i="12"/>
  <c r="I217" i="12"/>
  <c r="K217" i="12"/>
  <c r="M217" i="12"/>
  <c r="O217" i="12"/>
  <c r="Q217" i="12"/>
  <c r="V217" i="12"/>
  <c r="G221" i="12"/>
  <c r="M221" i="12" s="1"/>
  <c r="I221" i="12"/>
  <c r="K221" i="12"/>
  <c r="O221" i="12"/>
  <c r="Q221" i="12"/>
  <c r="V221" i="12"/>
  <c r="G226" i="12"/>
  <c r="I226" i="12"/>
  <c r="K226" i="12"/>
  <c r="M226" i="12"/>
  <c r="O226" i="12"/>
  <c r="Q226" i="12"/>
  <c r="V226" i="12"/>
  <c r="G230" i="12"/>
  <c r="M230" i="12" s="1"/>
  <c r="I230" i="12"/>
  <c r="K230" i="12"/>
  <c r="O230" i="12"/>
  <c r="Q230" i="12"/>
  <c r="V230" i="12"/>
  <c r="G232" i="12"/>
  <c r="I232" i="12"/>
  <c r="K232" i="12"/>
  <c r="M232" i="12"/>
  <c r="O232" i="12"/>
  <c r="Q232" i="12"/>
  <c r="V232" i="12"/>
  <c r="G234" i="12"/>
  <c r="M234" i="12" s="1"/>
  <c r="I234" i="12"/>
  <c r="K234" i="12"/>
  <c r="O234" i="12"/>
  <c r="Q234" i="12"/>
  <c r="V234" i="12"/>
  <c r="G238" i="12"/>
  <c r="G237" i="12" s="1"/>
  <c r="I238" i="12"/>
  <c r="K238" i="12"/>
  <c r="K237" i="12" s="1"/>
  <c r="O238" i="12"/>
  <c r="O237" i="12" s="1"/>
  <c r="Q238" i="12"/>
  <c r="V238" i="12"/>
  <c r="V237" i="12" s="1"/>
  <c r="G241" i="12"/>
  <c r="I241" i="12"/>
  <c r="I237" i="12" s="1"/>
  <c r="K241" i="12"/>
  <c r="M241" i="12"/>
  <c r="O241" i="12"/>
  <c r="Q241" i="12"/>
  <c r="Q237" i="12" s="1"/>
  <c r="V241" i="12"/>
  <c r="G243" i="12"/>
  <c r="M243" i="12" s="1"/>
  <c r="I243" i="12"/>
  <c r="K243" i="12"/>
  <c r="O243" i="12"/>
  <c r="Q243" i="12"/>
  <c r="V243" i="12"/>
  <c r="G245" i="12"/>
  <c r="I245" i="12"/>
  <c r="K245" i="12"/>
  <c r="M245" i="12"/>
  <c r="O245" i="12"/>
  <c r="Q245" i="12"/>
  <c r="V245" i="12"/>
  <c r="G248" i="12"/>
  <c r="G249" i="12"/>
  <c r="I249" i="12"/>
  <c r="I248" i="12" s="1"/>
  <c r="K249" i="12"/>
  <c r="M249" i="12"/>
  <c r="O249" i="12"/>
  <c r="Q249" i="12"/>
  <c r="Q248" i="12" s="1"/>
  <c r="V249" i="12"/>
  <c r="G251" i="12"/>
  <c r="M251" i="12" s="1"/>
  <c r="I251" i="12"/>
  <c r="K251" i="12"/>
  <c r="K248" i="12" s="1"/>
  <c r="O251" i="12"/>
  <c r="Q251" i="12"/>
  <c r="V251" i="12"/>
  <c r="V248" i="12" s="1"/>
  <c r="G253" i="12"/>
  <c r="I253" i="12"/>
  <c r="K253" i="12"/>
  <c r="M253" i="12"/>
  <c r="O253" i="12"/>
  <c r="Q253" i="12"/>
  <c r="V253" i="12"/>
  <c r="G255" i="12"/>
  <c r="M255" i="12" s="1"/>
  <c r="I255" i="12"/>
  <c r="K255" i="12"/>
  <c r="O255" i="12"/>
  <c r="O248" i="12" s="1"/>
  <c r="Q255" i="12"/>
  <c r="V255" i="12"/>
  <c r="G257" i="12"/>
  <c r="I257" i="12"/>
  <c r="K257" i="12"/>
  <c r="M257" i="12"/>
  <c r="O257" i="12"/>
  <c r="Q257" i="12"/>
  <c r="V257" i="12"/>
  <c r="G259" i="12"/>
  <c r="M259" i="12" s="1"/>
  <c r="I259" i="12"/>
  <c r="K259" i="12"/>
  <c r="O259" i="12"/>
  <c r="Q259" i="12"/>
  <c r="V259" i="12"/>
  <c r="G261" i="12"/>
  <c r="I261" i="12"/>
  <c r="K261" i="12"/>
  <c r="M261" i="12"/>
  <c r="O261" i="12"/>
  <c r="Q261" i="12"/>
  <c r="V261" i="12"/>
  <c r="G263" i="12"/>
  <c r="M263" i="12" s="1"/>
  <c r="I263" i="12"/>
  <c r="K263" i="12"/>
  <c r="O263" i="12"/>
  <c r="Q263" i="12"/>
  <c r="V263" i="12"/>
  <c r="G265" i="12"/>
  <c r="I265" i="12"/>
  <c r="K265" i="12"/>
  <c r="M265" i="12"/>
  <c r="O265" i="12"/>
  <c r="Q265" i="12"/>
  <c r="V265" i="12"/>
  <c r="G267" i="12"/>
  <c r="M267" i="12" s="1"/>
  <c r="I267" i="12"/>
  <c r="K267" i="12"/>
  <c r="O267" i="12"/>
  <c r="Q267" i="12"/>
  <c r="V267" i="12"/>
  <c r="G269" i="12"/>
  <c r="I269" i="12"/>
  <c r="K269" i="12"/>
  <c r="M269" i="12"/>
  <c r="O269" i="12"/>
  <c r="Q269" i="12"/>
  <c r="V269" i="12"/>
  <c r="G271" i="12"/>
  <c r="M271" i="12" s="1"/>
  <c r="I271" i="12"/>
  <c r="K271" i="12"/>
  <c r="O271" i="12"/>
  <c r="Q271" i="12"/>
  <c r="V271" i="12"/>
  <c r="G273" i="12"/>
  <c r="I273" i="12"/>
  <c r="K273" i="12"/>
  <c r="M273" i="12"/>
  <c r="O273" i="12"/>
  <c r="Q273" i="12"/>
  <c r="V273" i="12"/>
  <c r="G275" i="12"/>
  <c r="M275" i="12" s="1"/>
  <c r="I275" i="12"/>
  <c r="K275" i="12"/>
  <c r="O275" i="12"/>
  <c r="Q275" i="12"/>
  <c r="V275" i="12"/>
  <c r="G277" i="12"/>
  <c r="I277" i="12"/>
  <c r="K277" i="12"/>
  <c r="M277" i="12"/>
  <c r="O277" i="12"/>
  <c r="Q277" i="12"/>
  <c r="V277" i="12"/>
  <c r="G280" i="12"/>
  <c r="G281" i="12"/>
  <c r="I281" i="12"/>
  <c r="I280" i="12" s="1"/>
  <c r="K281" i="12"/>
  <c r="M281" i="12"/>
  <c r="O281" i="12"/>
  <c r="Q281" i="12"/>
  <c r="Q280" i="12" s="1"/>
  <c r="V281" i="12"/>
  <c r="G284" i="12"/>
  <c r="M284" i="12" s="1"/>
  <c r="I284" i="12"/>
  <c r="K284" i="12"/>
  <c r="K280" i="12" s="1"/>
  <c r="O284" i="12"/>
  <c r="Q284" i="12"/>
  <c r="V284" i="12"/>
  <c r="V280" i="12" s="1"/>
  <c r="G287" i="12"/>
  <c r="I287" i="12"/>
  <c r="K287" i="12"/>
  <c r="M287" i="12"/>
  <c r="O287" i="12"/>
  <c r="Q287" i="12"/>
  <c r="V287" i="12"/>
  <c r="G291" i="12"/>
  <c r="M291" i="12" s="1"/>
  <c r="I291" i="12"/>
  <c r="K291" i="12"/>
  <c r="O291" i="12"/>
  <c r="O280" i="12" s="1"/>
  <c r="Q291" i="12"/>
  <c r="V291" i="12"/>
  <c r="I293" i="12"/>
  <c r="Q293" i="12"/>
  <c r="G294" i="12"/>
  <c r="M294" i="12" s="1"/>
  <c r="M293" i="12" s="1"/>
  <c r="I294" i="12"/>
  <c r="K294" i="12"/>
  <c r="K293" i="12" s="1"/>
  <c r="O294" i="12"/>
  <c r="O293" i="12" s="1"/>
  <c r="Q294" i="12"/>
  <c r="V294" i="12"/>
  <c r="V293" i="12" s="1"/>
  <c r="G296" i="12"/>
  <c r="I296" i="12"/>
  <c r="K296" i="12"/>
  <c r="M296" i="12"/>
  <c r="O296" i="12"/>
  <c r="Q296" i="12"/>
  <c r="V296" i="12"/>
  <c r="G298" i="12"/>
  <c r="G299" i="12"/>
  <c r="I299" i="12"/>
  <c r="I298" i="12" s="1"/>
  <c r="K299" i="12"/>
  <c r="M299" i="12"/>
  <c r="O299" i="12"/>
  <c r="Q299" i="12"/>
  <c r="Q298" i="12" s="1"/>
  <c r="V299" i="12"/>
  <c r="G301" i="12"/>
  <c r="M301" i="12" s="1"/>
  <c r="I301" i="12"/>
  <c r="K301" i="12"/>
  <c r="K298" i="12" s="1"/>
  <c r="O301" i="12"/>
  <c r="Q301" i="12"/>
  <c r="V301" i="12"/>
  <c r="V298" i="12" s="1"/>
  <c r="G304" i="12"/>
  <c r="I304" i="12"/>
  <c r="K304" i="12"/>
  <c r="M304" i="12"/>
  <c r="O304" i="12"/>
  <c r="Q304" i="12"/>
  <c r="V304" i="12"/>
  <c r="G306" i="12"/>
  <c r="M306" i="12" s="1"/>
  <c r="I306" i="12"/>
  <c r="K306" i="12"/>
  <c r="O306" i="12"/>
  <c r="O298" i="12" s="1"/>
  <c r="Q306" i="12"/>
  <c r="V306" i="12"/>
  <c r="G309" i="12"/>
  <c r="I309" i="12"/>
  <c r="K309" i="12"/>
  <c r="M309" i="12"/>
  <c r="O309" i="12"/>
  <c r="Q309" i="12"/>
  <c r="V309" i="12"/>
  <c r="G312" i="12"/>
  <c r="M312" i="12" s="1"/>
  <c r="I312" i="12"/>
  <c r="K312" i="12"/>
  <c r="O312" i="12"/>
  <c r="Q312" i="12"/>
  <c r="V312" i="12"/>
  <c r="AE315" i="12"/>
  <c r="AF315" i="12"/>
  <c r="I20" i="1"/>
  <c r="I19" i="1"/>
  <c r="I18" i="1"/>
  <c r="I17" i="1"/>
  <c r="F45" i="1"/>
  <c r="G45" i="1"/>
  <c r="G25" i="1" s="1"/>
  <c r="A25" i="1" s="1"/>
  <c r="A26" i="1" s="1"/>
  <c r="G26" i="1" s="1"/>
  <c r="H44" i="1"/>
  <c r="I44" i="1" s="1"/>
  <c r="H43" i="1"/>
  <c r="I43" i="1" s="1"/>
  <c r="H42" i="1"/>
  <c r="I42" i="1" s="1"/>
  <c r="H40" i="1"/>
  <c r="I40" i="1" s="1"/>
  <c r="H39" i="1"/>
  <c r="I39" i="1" s="1"/>
  <c r="I45" i="1" s="1"/>
  <c r="I67" i="1" l="1"/>
  <c r="J52" i="1" s="1"/>
  <c r="G28" i="1"/>
  <c r="G23" i="1"/>
  <c r="M248" i="12"/>
  <c r="M298" i="12"/>
  <c r="M280" i="12"/>
  <c r="G293" i="12"/>
  <c r="M238" i="12"/>
  <c r="M237" i="12" s="1"/>
  <c r="M195" i="12"/>
  <c r="M184" i="12" s="1"/>
  <c r="M153" i="12"/>
  <c r="M147" i="12" s="1"/>
  <c r="M124" i="12"/>
  <c r="M101" i="12" s="1"/>
  <c r="M34" i="12"/>
  <c r="M16" i="12" s="1"/>
  <c r="J43" i="1"/>
  <c r="J39" i="1"/>
  <c r="J45" i="1" s="1"/>
  <c r="J44" i="1"/>
  <c r="J40" i="1"/>
  <c r="J41" i="1"/>
  <c r="J42" i="1"/>
  <c r="H45" i="1"/>
  <c r="I21" i="1"/>
  <c r="J28" i="1"/>
  <c r="J26" i="1"/>
  <c r="G38" i="1"/>
  <c r="F38" i="1"/>
  <c r="J23" i="1"/>
  <c r="J24" i="1"/>
  <c r="J25" i="1"/>
  <c r="J27" i="1"/>
  <c r="E24" i="1"/>
  <c r="E26" i="1"/>
  <c r="J64" i="1" l="1"/>
  <c r="J65" i="1"/>
  <c r="J63" i="1"/>
  <c r="J66" i="1"/>
  <c r="J55" i="1"/>
  <c r="J61" i="1"/>
  <c r="J59" i="1"/>
  <c r="J57" i="1"/>
  <c r="J54" i="1"/>
  <c r="J53" i="1"/>
  <c r="J62" i="1"/>
  <c r="J60" i="1"/>
  <c r="J58" i="1"/>
  <c r="J56" i="1"/>
  <c r="A23" i="1"/>
  <c r="A24" i="1" s="1"/>
  <c r="G24" i="1" s="1"/>
  <c r="A27" i="1" s="1"/>
  <c r="A29" i="1" s="1"/>
  <c r="G29" i="1" s="1"/>
  <c r="G27" i="1" s="1"/>
  <c r="J67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Marián Teleki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Marián Teleki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<sst xmlns="http://schemas.openxmlformats.org/spreadsheetml/2006/main" count="1278" uniqueCount="397">
  <si>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</si>
  <si>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</si>
  <si>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</si>
  <si>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</si>
  <si>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</si>
  <si>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</si>
  <si>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</si>
  <si>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</si>
  <si>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</si>
  <si>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</si>
  <si>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</si>
  <si>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</si>
  <si>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</si>
  <si>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</si>
  <si>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</si>
  <si>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</si>
  <si>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</si>
  <si>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</si>
  <si>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</si>
  <si>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</si>
  <si>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</si>
  <si>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</si>
  <si>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</si>
  <si>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</si>
  <si>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</si>
  <si>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</si>
  <si>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</si>
  <si>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</si>
  <si>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</si>
  <si>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</si>
  <si>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</si>
  <si>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</si>
  <si>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</si>
  <si>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</si>
  <si>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</si>
  <si>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</si>
  <si>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</si>
  <si>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</si>
  <si>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</si>
  <si>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</si>
  <si>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</si>
  <si>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</si>
  <si>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</si>
  <si>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36</t>
  </si>
  <si>
    <t>Rekonstrukce fasády Gymnázium Dr. Karla Polesného Znojmo</t>
  </si>
  <si>
    <t>Stavba</t>
  </si>
  <si>
    <t>Stavební objekt</t>
  </si>
  <si>
    <t>01</t>
  </si>
  <si>
    <t>p.č. 1591 , SO č.p. 945, k.ú. Znojmo-město</t>
  </si>
  <si>
    <t>02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</si>
  <si>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</si>
  <si>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</si>
  <si>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</si>
  <si>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</si>
  <si>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</si>
  <si>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</si>
  <si>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</si>
  <si>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</si>
  <si>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</si>
  <si>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</si>
  <si>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</si>
  <si>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</si>
  <si>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</si>
  <si>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</si>
  <si>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</si>
  <si>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</si>
  <si>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</si>
  <si>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</si>
  <si>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</si>
  <si>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</si>
  <si>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764</t>
  </si>
  <si>
    <t>Konstrukce klempířské</t>
  </si>
  <si>
    <t>766</t>
  </si>
  <si>
    <t>Konstrukce truhlářské</t>
  </si>
  <si>
    <t>767</t>
  </si>
  <si>
    <t>Konstrukce zámečnické</t>
  </si>
  <si>
    <t>783</t>
  </si>
  <si>
    <t>Nátěry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</si>
  <si>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</si>
  <si>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</si>
  <si>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</si>
  <si>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</si>
  <si>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</si>
  <si>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</si>
  <si>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</si>
  <si>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</si>
  <si>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</si>
  <si>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</si>
  <si>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</si>
  <si>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</si>
  <si>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</si>
  <si>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</si>
  <si>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</si>
  <si>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</si>
  <si>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</si>
  <si>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</si>
  <si>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</si>
  <si>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</si>
  <si>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</si>
  <si>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</si>
  <si>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</si>
  <si>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</si>
  <si>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</si>
  <si>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</si>
  <si>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</si>
  <si>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</si>
  <si>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</si>
  <si>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</si>
  <si>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</si>
  <si>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</si>
  <si>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</si>
  <si>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</si>
  <si>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</si>
  <si>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310237241R00</t>
  </si>
  <si>
    <t>Zazdívka otvorů o ploše přes 0,09 m2 do 0,25 m2 ve zdivu nadzákladovém cihlami pálenými o tloušťce zdi do 300 mm</t>
  </si>
  <si>
    <t>kus</t>
  </si>
  <si>
    <t>801-4</t>
  </si>
  <si>
    <t>RTS 20/ I</t>
  </si>
  <si>
    <t>Práce</t>
  </si>
  <si>
    <t>POL1_</t>
  </si>
  <si>
    <t>včetně pomocného pracovního lešení</t>
  </si>
  <si>
    <t>SPI</t>
  </si>
  <si>
    <t>SPU</t>
  </si>
  <si>
    <t>61-01</t>
  </si>
  <si>
    <t>Zednické zapravení po výměně oken</t>
  </si>
  <si>
    <t>m</t>
  </si>
  <si>
    <t>Vlastní</t>
  </si>
  <si>
    <t>Indiv</t>
  </si>
  <si>
    <t>(2*0,98+2*1,68)*6</t>
  </si>
  <si>
    <t>VV</t>
  </si>
  <si>
    <t>620991121R00</t>
  </si>
  <si>
    <t>Zakrývání výplní vnějších otvorů z postaveného lešení</t>
  </si>
  <si>
    <t>m2</t>
  </si>
  <si>
    <t>801-1</t>
  </si>
  <si>
    <t>s rámy a zárubněmi, zábradlí, předmětů oplechování apod., které se zřizují ještě před úpravami povrchu, před jejich znečištěním při úpravách povrchu nástřikem plastických (lepivých) maltovin</t>
  </si>
  <si>
    <t>940</t>
  </si>
  <si>
    <t>622422222R00</t>
  </si>
  <si>
    <t>Oprava vnějších omítek vápenných stupeň členitosti 1 a 2_x000D_
 v množství opravované plochy přes 10  do 20 % , štukových</t>
  </si>
  <si>
    <t>a vápenocementových, bez otlučení vadných míst,</t>
  </si>
  <si>
    <t>vnitro blok park : 24,8*18,58+5,03*3,66-1,85*18,58</t>
  </si>
  <si>
    <t>vnitroblok střed : 31,2*20,6</t>
  </si>
  <si>
    <t>vnitroblok studenstská : 24,75*18,5+3,66*2,57</t>
  </si>
  <si>
    <t>štít studenstská : 12*6</t>
  </si>
  <si>
    <t>622426322R00</t>
  </si>
  <si>
    <t>Oprava vnějších omítek vápenných štukových stupně členitosti 6_x000D_
 v množství opravované plochy přes 20  do 30 %</t>
  </si>
  <si>
    <t>studentská : 41,86*17,65</t>
  </si>
  <si>
    <t>náměstí : 39*17,75</t>
  </si>
  <si>
    <t>park : 41,8*21,2</t>
  </si>
  <si>
    <t>622434113RT2</t>
  </si>
  <si>
    <t xml:space="preserve">Omítkový sanační systém pro vnější zdivo sanační podhoz tl. 4 mm, sanační soklová omítka tl. 20 mm, štuková sanační omítka tl. 2,5 mm,  </t>
  </si>
  <si>
    <t xml:space="preserve"> oprava lokálně přes 10% do 20% : </t>
  </si>
  <si>
    <t>sokl Studenstká : 1,09*41,86+(1,73*41,86)/2</t>
  </si>
  <si>
    <t>sokl park : 0,52*41,8+(0,94*41,8)/2</t>
  </si>
  <si>
    <t>622471317RS8</t>
  </si>
  <si>
    <t xml:space="preserve">Nátěry a nástřiky vnějších stěn a pilířů základním a krycím nátěrem (nebo přestřikem povrchu) hmota silikátová, složitost 1 ÷ 2,  </t>
  </si>
  <si>
    <t>Penetrace + 2 x krycí nátěr.</t>
  </si>
  <si>
    <t>štít studentská : 12*6</t>
  </si>
  <si>
    <t>štít park : 8,5*12</t>
  </si>
  <si>
    <t>vnitroblok park : 24,8*18,58</t>
  </si>
  <si>
    <t>5,03*3,66</t>
  </si>
  <si>
    <t>-1,85*18,58</t>
  </si>
  <si>
    <t>vnitroblok studenstská : 24,75*18,5</t>
  </si>
  <si>
    <t>3,66*2,57</t>
  </si>
  <si>
    <t>sokl : 123,22</t>
  </si>
  <si>
    <t>suterén náměstí : 139,12</t>
  </si>
  <si>
    <t>balustr.atika vč. kuželek,balustr. vstupního mostku vč. kuželek,balustr zábradlí ul.Studentská : 12,74+32,76+11,76+12,96+33,02+5,88+6,32+14,27+46,65</t>
  </si>
  <si>
    <t>sokl 1S pod balustr. zábradlím ul. Studentská : 11,44</t>
  </si>
  <si>
    <t>622471320RS8</t>
  </si>
  <si>
    <t xml:space="preserve">Nátěry a nástřiky vnějších stěn a pilířů základním a krycím nátěrem (nebo přestřikem povrchu) hmota silikátová, složitost 6,  </t>
  </si>
  <si>
    <t>fasáda studentská , náměstí park : 2317,24</t>
  </si>
  <si>
    <t>622904112R00</t>
  </si>
  <si>
    <t>Očištění fasád tlakovou vodou, složitost fasády 1 - 2</t>
  </si>
  <si>
    <t>1991,16</t>
  </si>
  <si>
    <t>187,8</t>
  </si>
  <si>
    <t>622904117R00</t>
  </si>
  <si>
    <t>Očištění fasád tlakovou vodou, složitost fasády 6 - 7</t>
  </si>
  <si>
    <t>62-02-02</t>
  </si>
  <si>
    <t>Příplatek za pracnost omítek - balustrády</t>
  </si>
  <si>
    <t>82,42</t>
  </si>
  <si>
    <t>62-03</t>
  </si>
  <si>
    <t>Renovace sousoší dle PD</t>
  </si>
  <si>
    <t>kompl.</t>
  </si>
  <si>
    <t>renovace průčelního sousoší velikost 7x2,5m .Komplet zahrnující restauratorský průzkum, návrh restauratorských prací a samotnou realizaci. : 1</t>
  </si>
  <si>
    <t>62-0587</t>
  </si>
  <si>
    <t>Podhoz stěn hrubá omítka 20-30% plochy tl. nad 2,5cm</t>
  </si>
  <si>
    <t>3872,06</t>
  </si>
  <si>
    <t>6209</t>
  </si>
  <si>
    <t>Zakrývání plochy pod lešením</t>
  </si>
  <si>
    <t>470,02</t>
  </si>
  <si>
    <t>622</t>
  </si>
  <si>
    <t>Sanační omítka oprava - repas maltama</t>
  </si>
  <si>
    <t>balustr. vstup. mostku, balust. zábradlí ul. Studentská : 47,29</t>
  </si>
  <si>
    <t>sokl 1S : 11,44</t>
  </si>
  <si>
    <t>622-01</t>
  </si>
  <si>
    <t>Příplatek za renovaci zdobných prvků na fasádách</t>
  </si>
  <si>
    <t>62243411</t>
  </si>
  <si>
    <t>Omítkový sanační systém  oprava lokálně přes 20% do 30%</t>
  </si>
  <si>
    <t>12,74+32,76+11,76+12,96+5,88+6,32</t>
  </si>
  <si>
    <t>632451023R00</t>
  </si>
  <si>
    <t>Vyrovnávací potěr z cementové malty v pásu o průměrné (střední) tloušťce od 30 do 40 mm</t>
  </si>
  <si>
    <t>na zdivu jako podklad např. pod izolaci, na parapetech z prefabrikovaných dílců, pod oplechování apod., vodorovný nebo ve spádu do 15°, hlazený dřevěným hladítkem,</t>
  </si>
  <si>
    <t>vyspravení pod oplechováním říms : 0,4*108,94</t>
  </si>
  <si>
    <t>0,25*91,68</t>
  </si>
  <si>
    <t>0,2*53,9</t>
  </si>
  <si>
    <t>1,3*28,75</t>
  </si>
  <si>
    <t>0,15*7,19</t>
  </si>
  <si>
    <t>0,4*5,75</t>
  </si>
  <si>
    <t>941941032R00</t>
  </si>
  <si>
    <t>Montáž lešení lehkého pracovního řadového s podlahami šířky od 0,80 do 1,00 m, výšky přes 10 do 30 m</t>
  </si>
  <si>
    <t>800-3</t>
  </si>
  <si>
    <t>včetně kotvení</t>
  </si>
  <si>
    <t>suterén : 139,12</t>
  </si>
  <si>
    <t>941941192R00</t>
  </si>
  <si>
    <t>Montáž lešení lehkého pracovního řadového s podlahami příplatek za každý další i započatý měsíc použití lešení_x000D_
 šířky šířky od 0,80 do 1,00 m a výšky přes 10 do 30 m</t>
  </si>
  <si>
    <t>4308,401*3</t>
  </si>
  <si>
    <t>941941832R00</t>
  </si>
  <si>
    <t>Demontáž lešení lehkého řadového s podlahami šířky od 0,8 do 1 m, výšky přes 10 do 30 m</t>
  </si>
  <si>
    <t>944944011R00</t>
  </si>
  <si>
    <t xml:space="preserve">Montáž ochranné sítě z umělých vláken </t>
  </si>
  <si>
    <t>944944031R00</t>
  </si>
  <si>
    <t>Montáž ochranné sítě příplatek k ceně za každý další i započatý měsíc použití ochranných sítí_x000D_
 z umělých vláken</t>
  </si>
  <si>
    <t>944944081R00</t>
  </si>
  <si>
    <t xml:space="preserve">Demontáž ochranné sítě z umělých vláken </t>
  </si>
  <si>
    <t>944945012R00</t>
  </si>
  <si>
    <t>Montáž záchytné stříšky šířky do 2 m</t>
  </si>
  <si>
    <t>944945192R00</t>
  </si>
  <si>
    <t>Montáž záchytné stříšky příplatek k ceně za každý další i započatý měsíc použití záchytné stříšky_x000D_
 šířky do 2 m</t>
  </si>
  <si>
    <t>944945812R00</t>
  </si>
  <si>
    <t>Demontáž záchytné stříšky šířky do 2 m</t>
  </si>
  <si>
    <t>zřizované současně s lehkým nebo těžkým lešením,</t>
  </si>
  <si>
    <t>94-01</t>
  </si>
  <si>
    <t>Příplatek za založení lešení na štíty ze strany od sousedního objektu</t>
  </si>
  <si>
    <t>94-02</t>
  </si>
  <si>
    <t>Příplatek za založení lešení na ploché střeše</t>
  </si>
  <si>
    <t>953945111RT9</t>
  </si>
  <si>
    <t>Ochranné prvky proti ptactvu hrotový systém osazen z lešení, upevněn lepením, šířka do 200 mm, výška 115 mm, 100 ks hrotů</t>
  </si>
  <si>
    <t>968061113R00</t>
  </si>
  <si>
    <t>Vyvěšení nebo zavěšení dřevěných křídel oken, plochy přes 1,5 m2</t>
  </si>
  <si>
    <t>801-3</t>
  </si>
  <si>
    <t>oken, dveří a vrat, s uložením a opětovným zavěšením po provedení stavebních změn,</t>
  </si>
  <si>
    <t>3*2</t>
  </si>
  <si>
    <t>968062245R00</t>
  </si>
  <si>
    <t>Vybourání dřevěných rámů oken jednoduchých, plochy do 2 m2</t>
  </si>
  <si>
    <t>včetně pomocného lešení o výšce podlahy do 1900 mm a pro zatížení do 1,5 kPa  (150 kg/m2),</t>
  </si>
  <si>
    <t>0,98*1,68*3</t>
  </si>
  <si>
    <t>978015231R00</t>
  </si>
  <si>
    <t>Otlučení omítek vápenných nebo vápenocementových vnějších s vyškrabáním spár, s očištěním zdiva_x000D_
 1. až 4. stupni složitosti, v rozsahu do 20 %</t>
  </si>
  <si>
    <t/>
  </si>
  <si>
    <t>978015241R00</t>
  </si>
  <si>
    <t>Otlučení omítek vápenných nebo vápenocementových vnějších s vyškrabáním spár, s očištěním zdiva_x000D_
 1. až 4. stupni složitosti, v rozsahu do 30 %</t>
  </si>
  <si>
    <t>978015341R00</t>
  </si>
  <si>
    <t>Otlučení omítek vápenných nebo vápenocementových vnějších s vyškrabáním spár, s očištěním zdiva_x000D_
 5. až 7. stupni složitosti, v rozsahu do 30 %</t>
  </si>
  <si>
    <t>2317,24</t>
  </si>
  <si>
    <t>96-01-01</t>
  </si>
  <si>
    <t>Vybourání odpadních trub v římsách</t>
  </si>
  <si>
    <t>97802</t>
  </si>
  <si>
    <t>Otlučení cementových omítek vnějšíchh stěn do 100%</t>
  </si>
  <si>
    <t>RTS 18/ I</t>
  </si>
  <si>
    <t>33,02+14,27+11,44</t>
  </si>
  <si>
    <t>999281111R00</t>
  </si>
  <si>
    <t xml:space="preserve">Přesun hmot pro opravy a údržbu objektů pro opravy a údržbu dosavadních objektů včetně vnějších plášťů_x000D_
 výšky do 25 m,  </t>
  </si>
  <si>
    <t>t</t>
  </si>
  <si>
    <t>Přesun hmot</t>
  </si>
  <si>
    <t>POL7_</t>
  </si>
  <si>
    <t>oborů 801, 803, 811 a 812</t>
  </si>
  <si>
    <t>764521220R00</t>
  </si>
  <si>
    <t>Oplechování říms a ozdobných prvků z měděného plechu výroba a montáž včetně rohů_x000D_
 rš 150 mm</t>
  </si>
  <si>
    <t>800-764</t>
  </si>
  <si>
    <t>vč. spojovacích prvků</t>
  </si>
  <si>
    <t>764521260R00</t>
  </si>
  <si>
    <t>Oplechování říms a ozdobných prvků z měděného plechu výroba a montáž včetně rohů_x000D_
 rš 400 mm</t>
  </si>
  <si>
    <t>764521290R00</t>
  </si>
  <si>
    <t>Oplechování říms a ozdobných prvků z měděného plechu výroba a montáž včetně rohů_x000D_
 rš 700 mm</t>
  </si>
  <si>
    <t>případné lokalní opravy poškozených plechů : 25</t>
  </si>
  <si>
    <t>764812620R00</t>
  </si>
  <si>
    <t xml:space="preserve">Oplechování  říms, z lakovaného pozinkovaného plechu, rš 200 mm, dodávka a montáž </t>
  </si>
  <si>
    <t>včetně zhotovení rohů, spojů a dilatací</t>
  </si>
  <si>
    <t>48,97</t>
  </si>
  <si>
    <t>4,93</t>
  </si>
  <si>
    <t>764812640R00</t>
  </si>
  <si>
    <t xml:space="preserve">Oplechování  říms, z lakovaného pozinkovaného plechu, rš 250 mm, dodávka a montáž </t>
  </si>
  <si>
    <t>81</t>
  </si>
  <si>
    <t>10,68</t>
  </si>
  <si>
    <t>764812660R00</t>
  </si>
  <si>
    <t xml:space="preserve">Oplechování  říms, z lakovaného pozinkovaného plechu, rš 400 mm, dodávka a montáž </t>
  </si>
  <si>
    <t>97,95</t>
  </si>
  <si>
    <t>10,99</t>
  </si>
  <si>
    <t>764819213R00</t>
  </si>
  <si>
    <t>Odpadní trouby kruhové, průměr 120 mm, z lakovaného pozinkovaného plechu,  , dodávka a montáž</t>
  </si>
  <si>
    <t>764421830R00</t>
  </si>
  <si>
    <t>Demontáž oplechování říms rš od 100 do 200 mm</t>
  </si>
  <si>
    <t>7,19</t>
  </si>
  <si>
    <t>764421850R00</t>
  </si>
  <si>
    <t>Demontáž oplechování říms rš od 250 do 330 mm</t>
  </si>
  <si>
    <t>764421870R00</t>
  </si>
  <si>
    <t>Demontáž oplechování říms rš od 400 do 500 mm</t>
  </si>
  <si>
    <t>5,75</t>
  </si>
  <si>
    <t>764454802R00</t>
  </si>
  <si>
    <t>Demontáž odpadních trub nebo součástí trub kruhových , o průměru 120 mm</t>
  </si>
  <si>
    <t>120,6+5,89</t>
  </si>
  <si>
    <t>143,22</t>
  </si>
  <si>
    <t>7644228</t>
  </si>
  <si>
    <t>Demontáž oplechování říms,rš 1300 mm</t>
  </si>
  <si>
    <t>76452222</t>
  </si>
  <si>
    <t>Oplechování říms z Cu plechu, rš 1300 mm</t>
  </si>
  <si>
    <t>998764203R00</t>
  </si>
  <si>
    <t>Přesun hmot pro konstrukce klempířské v objektech výšky do 24 m</t>
  </si>
  <si>
    <t>50 m vodorovně</t>
  </si>
  <si>
    <t>766111820R00</t>
  </si>
  <si>
    <t>Demontáž dřevěných stěn plných</t>
  </si>
  <si>
    <t>800-766</t>
  </si>
  <si>
    <t>včetně demontáže lišt a vysklení,</t>
  </si>
  <si>
    <t>766-01</t>
  </si>
  <si>
    <t>Dod.+mtz. dřevěného okna 0,98x1,68m - O28</t>
  </si>
  <si>
    <t>766-02</t>
  </si>
  <si>
    <t>Dod.+mtz. dřevěného okna 0,98x1,68m - O29</t>
  </si>
  <si>
    <t>998766203R00</t>
  </si>
  <si>
    <t>Přesun hmot pro konstrukce truhlářské v objektech výšky do 24 m</t>
  </si>
  <si>
    <t>767-01</t>
  </si>
  <si>
    <t>Dmtz.+dod.+mtz. větrací mřížky 200x200mm - KL13</t>
  </si>
  <si>
    <t>767-02</t>
  </si>
  <si>
    <t>Dod.+mtz. větrací mřížky s žaluzií D15 - Kl26</t>
  </si>
  <si>
    <t>767-03</t>
  </si>
  <si>
    <t>Dmtz. + dod. +mtz. bezpečnostní mžíže 0,98x1,68m  - KL30</t>
  </si>
  <si>
    <t>767-04</t>
  </si>
  <si>
    <t>Dmtz.+dod.+mtz.  dvířka dvoukřídlá 0,98x0,92m - KL31</t>
  </si>
  <si>
    <t>767-05</t>
  </si>
  <si>
    <t>Dmtz.+ dod.+ mtz. fix výplň 0,97x0,94m - KL32</t>
  </si>
  <si>
    <t>767-06</t>
  </si>
  <si>
    <t>Dmtz.+dod.+mtz. dvířek 0,3x0,3m - KL33</t>
  </si>
  <si>
    <t>767-07</t>
  </si>
  <si>
    <t>Dmtz.+dod.+mtz. dvířek 0,275x0,275m - KL34</t>
  </si>
  <si>
    <t>767-08</t>
  </si>
  <si>
    <t>Dmtz.+dod.+mtz. dvířek dvoukřídlých 0,98x0,65m - KL35</t>
  </si>
  <si>
    <t>767-09</t>
  </si>
  <si>
    <t>Dmtz.+dod.+mtz. větrací mřížky 300x300mm - KL49</t>
  </si>
  <si>
    <t>767-10</t>
  </si>
  <si>
    <t>Dmtz.+dod.+mtz. větrací mřížky 150x350mm - KL50</t>
  </si>
  <si>
    <t>767-11</t>
  </si>
  <si>
    <t>Dmtz.+dod.+mtz. větrací mřížky 450x200mm - KL52</t>
  </si>
  <si>
    <t>767-12</t>
  </si>
  <si>
    <t>Dmtz.+dod.+mtz. větrací mříž 1100x900mm - KL53</t>
  </si>
  <si>
    <t>767-13</t>
  </si>
  <si>
    <t>Dmtz.+dod.+mtz. větrací mříž s žaluzií 500x500mm - KL54</t>
  </si>
  <si>
    <t>767-15</t>
  </si>
  <si>
    <t>Dmtz.+ zpětná montáž štítků na fasádě</t>
  </si>
  <si>
    <t>998767203R00</t>
  </si>
  <si>
    <t>Přesun hmot pro kovové stavební doplňk. konstrukce v objektech výšky do 24 m</t>
  </si>
  <si>
    <t>800-767</t>
  </si>
  <si>
    <t>783125230R00</t>
  </si>
  <si>
    <t>Nátěry ocelových konstrukcí syntetické C+CC ocelové konstrukce lehké + velmi lehké, jednonásobné + 2x email</t>
  </si>
  <si>
    <t>800-783</t>
  </si>
  <si>
    <t>na vzduchu schnoucí</t>
  </si>
  <si>
    <t>783801812R00</t>
  </si>
  <si>
    <t xml:space="preserve">Odstranění starých nátěrů z omítek stěn, oškrabáním </t>
  </si>
  <si>
    <t>783-01</t>
  </si>
  <si>
    <t>Příplatek za členitost fasády při odstranění nátěrů</t>
  </si>
  <si>
    <t>M21-01</t>
  </si>
  <si>
    <t>Dmtz. + mtz. čidel na fasádě</t>
  </si>
  <si>
    <t>M21-02</t>
  </si>
  <si>
    <t>Úprava hromosvodu - dokotvení</t>
  </si>
  <si>
    <t>979990162R00</t>
  </si>
  <si>
    <t>Poplatek za skládku dřevo+sklo</t>
  </si>
  <si>
    <t>979083117R00</t>
  </si>
  <si>
    <t>Vodorovné přemístění suti přes 5000 m do 6000 m</t>
  </si>
  <si>
    <t>800-6</t>
  </si>
  <si>
    <t>Přesun suti</t>
  </si>
  <si>
    <t>POL8_</t>
  </si>
  <si>
    <t>včetně naložení na dopravní prostředek a složení,</t>
  </si>
  <si>
    <t>979990001R00</t>
  </si>
  <si>
    <t>Poplatek za skládku stavební suti</t>
  </si>
  <si>
    <t>979087311R00</t>
  </si>
  <si>
    <t>Vodorovné přemístění suti nošením k místu nakládky vodorovné přemístění suti nošením nebo přehozením, na vzdálenost 10 m</t>
  </si>
  <si>
    <t>800-2</t>
  </si>
  <si>
    <t>nebo vybouraných hmot nošením nebo přehazováním k místu nakládky přístupnému normálním dopravním prostředkům do 10 m,</t>
  </si>
  <si>
    <t>979087391R00</t>
  </si>
  <si>
    <t xml:space="preserve">Vodorovné přemístění suti nošením k místu nakládky příplatek za každých dalších i započatých 10 m vzdálenosti suti,  </t>
  </si>
  <si>
    <t>9790871</t>
  </si>
  <si>
    <t>Nakládání suti na dopravní prostředky - ručně</t>
  </si>
  <si>
    <t>SUM</t>
  </si>
  <si>
    <t>END</t>
  </si>
  <si>
    <t>005121 R</t>
  </si>
  <si>
    <t>Zařízení staveniště</t>
  </si>
  <si>
    <t>Soubor</t>
  </si>
  <si>
    <t>VRN</t>
  </si>
  <si>
    <t>POL99_8</t>
  </si>
  <si>
    <t>'Náklady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 : 1</t>
  </si>
  <si>
    <t xml:space="preserve">'Náklady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 : </t>
  </si>
  <si>
    <t xml:space="preserve">'Odstranění objektů zařízení staveniště včetně přípojek energií a jejich odvoz. Položka zahrnuje i náklady na úpravu povrchů po odstranění zařízení staveniště a úklid ploch, na kterých bylo zařízení staveniště provozováno. : : </t>
  </si>
  <si>
    <t>005124</t>
  </si>
  <si>
    <t>Provoz investora</t>
  </si>
  <si>
    <t>'Náklady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 : 1</t>
  </si>
  <si>
    <t xml:space="preserve">'Náklady spojené s povinným pojištěním dodavatele nebo stavebního díla či jeho části, v rozsahu obchodních podmínek. :  : </t>
  </si>
  <si>
    <t>01-01</t>
  </si>
  <si>
    <t>Zábor veřejného prostranství</t>
  </si>
  <si>
    <t>m2/den</t>
  </si>
  <si>
    <t>450*120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</si>
</sst>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18" xfId="0" applyNumberFormat="1" applyFont="1" applyBorder="1" applyAlignment="1">
      <alignment vertical="top" wrapTex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9" fontId="16" fillId="4" borderId="0" xfId="0" applyNumberFormat="1" applyFont="1" applyFill="1" applyBorder="1" applyAlignment="1" applyProtection="1">
      <alignment vertical="top"/>
      <protection locked="0"/>
    </xf>
    <xf numFmtId="0" fontId="18" fillId="0" borderId="0" xfId="0" applyNumberFormat="1" applyFont="1" applyAlignment="1">
      <alignment wrapText="1"/>
    </xf>
    <xf numFmtId="49" fontId="16" fillId="4" borderId="18" xfId="0" applyNumberFormat="1" applyFont="1" applyFill="1" applyBorder="1" applyAlignment="1" applyProtection="1">
      <alignment vertical="top"/>
      <protection locked="0"/>
    </xf>
    <xf numFmtId="0" fontId="16" fillId="0" borderId="0" xfId="0" applyNumberFormat="1" applyFont="1" applyBorder="1" applyAlignment="1">
      <alignment vertical="top" wrapTex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49" fontId="16" fillId="4" borderId="0" xfId="0" applyNumberFormat="1" applyFont="1" applyFill="1" applyBorder="1" applyAlignment="1" applyProtection="1">
      <alignment horizontal="left" vertical="top" wrapText="1"/>
      <protection locked="0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4" borderId="18" xfId="0" applyNumberFormat="1" applyFont="1" applyFill="1" applyBorder="1" applyAlignment="1" applyProtection="1">
      <alignment horizontal="left" vertical="top" wrapText="1"/>
      <protection locked="0"/>
    </xf>
    <xf numFmtId="49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eNGdN8c9KeduDYz+6+t5vaSNWh5sveq2m/I9L98vPKmiWZeEo5kL861FTCHVthB6ohQakJ5F3gxJzUoyYGp5OA==" saltValue="NhYjaMZJMPJBmtOkUUGKW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0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4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SUMIF(F52:F66,A16,I52:I66)+SUMIF(F52:F66,"PSU",I52:I66)</f>
        <v>0</v>
      </c>
      <c r="J16" s="85"/>
    </row>
    <row r="17" spans="1:10" ht="23.25" customHeight="1" x14ac:dyDescent="0.2">
      <c r="A17" s="194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SUMIF(F52:F66,A17,I52:I66)</f>
        <v>0</v>
      </c>
      <c r="J17" s="85"/>
    </row>
    <row r="18" spans="1:10" ht="23.25" customHeight="1" x14ac:dyDescent="0.2">
      <c r="A18" s="194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SUMIF(F52:F66,A18,I52:I66)</f>
        <v>0</v>
      </c>
      <c r="J18" s="85"/>
    </row>
    <row r="19" spans="1:10" ht="23.25" customHeight="1" x14ac:dyDescent="0.2">
      <c r="A19" s="194" t="s">
        <v>83</v>
      </c>
      <c r="B19" s="38" t="s">
        <v>27</v>
      </c>
      <c r="C19" s="62"/>
      <c r="D19" s="63"/>
      <c r="E19" s="83"/>
      <c r="F19" s="84"/>
      <c r="G19" s="83"/>
      <c r="H19" s="84"/>
      <c r="I19" s="83">
        <f>SUMIF(F52:F66,A19,I52:I66)</f>
        <v>0</v>
      </c>
      <c r="J19" s="85"/>
    </row>
    <row r="20" spans="1:10" ht="23.25" customHeight="1" x14ac:dyDescent="0.2">
      <c r="A20" s="194" t="s">
        <v>84</v>
      </c>
      <c r="B20" s="38" t="s">
        <v>28</v>
      </c>
      <c r="C20" s="62"/>
      <c r="D20" s="63"/>
      <c r="E20" s="83"/>
      <c r="F20" s="84"/>
      <c r="G20" s="83"/>
      <c r="H20" s="84"/>
      <c r="I20" s="83">
        <f>SUMIF(F52:F66,A20,I52:I66)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IF(A24&gt;50, ROUNDUP(A23, 0), ROUNDDOWN(A23, 0))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IF(A26&gt;50, ROUNDUP(A25, 0), ROUNDDOWN(A25, 0))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4" t="s">
        <v>23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4" t="s">
        <v>35</v>
      </c>
      <c r="C29" s="170"/>
      <c r="D29" s="170"/>
      <c r="E29" s="170"/>
      <c r="F29" s="171"/>
      <c r="G29" s="172">
        <f>IF(A29&gt;50, ROUNDUP(A27, 0), ROUNDDOWN(A27, 0))</f>
        <v>0</v>
      </c>
      <c r="H29" s="172"/>
      <c r="I29" s="172"/>
      <c r="J29" s="173" t="s">
        <v>51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3" t="s">
        <v>1</v>
      </c>
      <c r="J38" s="144" t="s">
        <v>0</v>
      </c>
    </row>
    <row r="39" spans="1:10" ht="25.5" hidden="1" customHeight="1" x14ac:dyDescent="0.2">
      <c r="A39" s="135">
        <v>1</v>
      </c>
      <c r="B39" s="145" t="s">
        <v>45</v>
      </c>
      <c r="C39" s="146"/>
      <c r="D39" s="146"/>
      <c r="E39" s="146"/>
      <c r="F39" s="147">
        <f>'01 01 Pol'!AE315+'02 01 Pol'!AE22</f>
        <v>0</v>
      </c>
      <c r="G39" s="148">
        <f>'01 01 Pol'!AF315+'02 01 Pol'!AF22</f>
        <v>0</v>
      </c>
      <c r="H39" s="149">
        <f>(F39*SazbaDPH1/100)+(G39*SazbaDPH2/100)</f>
        <v>0</v>
      </c>
      <c r="I39" s="149">
        <f>F39+G39+H39</f>
        <v>0</v>
      </c>
      <c r="J39" s="150" t="str">
        <f>IF(CenaCelkemVypocet=0,"",I39/CenaCelkemVypocet*100)</f>
        <v/>
      </c>
    </row>
    <row r="40" spans="1:10" ht="25.5" customHeight="1" x14ac:dyDescent="0.2">
      <c r="A40" s="135">
        <v>2</v>
      </c>
      <c r="B40" s="151"/>
      <c r="C40" s="152" t="s">
        <v>46</v>
      </c>
      <c r="D40" s="152"/>
      <c r="E40" s="152"/>
      <c r="F40" s="153"/>
      <c r="G40" s="154"/>
      <c r="H40" s="154">
        <f>(F40*SazbaDPH1/100)+(G40*SazbaDPH2/100)</f>
        <v>0</v>
      </c>
      <c r="I40" s="154">
        <f>F40+G40+H40</f>
        <v>0</v>
      </c>
      <c r="J40" s="155" t="str">
        <f>IF(CenaCelkemVypocet=0,"",I40/CenaCelkemVypocet*100)</f>
        <v/>
      </c>
    </row>
    <row r="41" spans="1:10" ht="25.5" customHeight="1" x14ac:dyDescent="0.2">
      <c r="A41" s="135">
        <v>2</v>
      </c>
      <c r="B41" s="151" t="s">
        <v>47</v>
      </c>
      <c r="C41" s="152" t="s">
        <v>48</v>
      </c>
      <c r="D41" s="152"/>
      <c r="E41" s="152"/>
      <c r="F41" s="153">
        <f>'01 01 Pol'!AE315</f>
        <v>0</v>
      </c>
      <c r="G41" s="154">
        <f>'01 01 Pol'!AF315</f>
        <v>0</v>
      </c>
      <c r="H41" s="154">
        <f>(F41*SazbaDPH1/100)+(G41*SazbaDPH2/100)</f>
        <v>0</v>
      </c>
      <c r="I41" s="154">
        <f>F41+G41+H41</f>
        <v>0</v>
      </c>
      <c r="J41" s="155" t="str">
        <f>IF(CenaCelkemVypocet=0,"",I41/CenaCelkemVypocet*100)</f>
        <v/>
      </c>
    </row>
    <row r="42" spans="1:10" ht="25.5" customHeight="1" x14ac:dyDescent="0.2">
      <c r="A42" s="135">
        <v>3</v>
      </c>
      <c r="B42" s="156" t="s">
        <v>47</v>
      </c>
      <c r="C42" s="146" t="s">
        <v>48</v>
      </c>
      <c r="D42" s="146"/>
      <c r="E42" s="146"/>
      <c r="F42" s="157">
        <f>'01 01 Pol'!AE315</f>
        <v>0</v>
      </c>
      <c r="G42" s="149">
        <f>'01 01 Pol'!AF315</f>
        <v>0</v>
      </c>
      <c r="H42" s="149">
        <f>(F42*SazbaDPH1/100)+(G42*SazbaDPH2/100)</f>
        <v>0</v>
      </c>
      <c r="I42" s="149">
        <f>F42+G42+H42</f>
        <v>0</v>
      </c>
      <c r="J42" s="150" t="str">
        <f>IF(CenaCelkemVypocet=0,"",I42/CenaCelkemVypocet*100)</f>
        <v/>
      </c>
    </row>
    <row r="43" spans="1:10" ht="25.5" customHeight="1" x14ac:dyDescent="0.2">
      <c r="A43" s="135">
        <v>2</v>
      </c>
      <c r="B43" s="151" t="s">
        <v>49</v>
      </c>
      <c r="C43" s="152" t="s">
        <v>27</v>
      </c>
      <c r="D43" s="152"/>
      <c r="E43" s="152"/>
      <c r="F43" s="153">
        <f>'02 01 Pol'!AE22</f>
        <v>0</v>
      </c>
      <c r="G43" s="154">
        <f>'02 01 Pol'!AF22</f>
        <v>0</v>
      </c>
      <c r="H43" s="154">
        <f>(F43*SazbaDPH1/100)+(G43*SazbaDPH2/100)</f>
        <v>0</v>
      </c>
      <c r="I43" s="154">
        <f>F43+G43+H43</f>
        <v>0</v>
      </c>
      <c r="J43" s="155" t="str">
        <f>IF(CenaCelkemVypocet=0,"",I43/CenaCelkemVypocet*100)</f>
        <v/>
      </c>
    </row>
    <row r="44" spans="1:10" ht="25.5" customHeight="1" x14ac:dyDescent="0.2">
      <c r="A44" s="135">
        <v>3</v>
      </c>
      <c r="B44" s="156" t="s">
        <v>47</v>
      </c>
      <c r="C44" s="146" t="s">
        <v>27</v>
      </c>
      <c r="D44" s="146"/>
      <c r="E44" s="146"/>
      <c r="F44" s="157">
        <f>'02 01 Pol'!AE22</f>
        <v>0</v>
      </c>
      <c r="G44" s="149">
        <f>'02 01 Pol'!AF22</f>
        <v>0</v>
      </c>
      <c r="H44" s="149">
        <f>(F44*SazbaDPH1/100)+(G44*SazbaDPH2/100)</f>
        <v>0</v>
      </c>
      <c r="I44" s="149">
        <f>F44+G44+H44</f>
        <v>0</v>
      </c>
      <c r="J44" s="150" t="str">
        <f>IF(CenaCelkemVypocet=0,"",I44/CenaCelkemVypocet*100)</f>
        <v/>
      </c>
    </row>
    <row r="45" spans="1:10" ht="25.5" customHeight="1" x14ac:dyDescent="0.2">
      <c r="A45" s="135"/>
      <c r="B45" s="158" t="s">
        <v>50</v>
      </c>
      <c r="C45" s="159"/>
      <c r="D45" s="159"/>
      <c r="E45" s="160"/>
      <c r="F45" s="161">
        <f>SUMIF(A39:A44,"=1",F39:F44)</f>
        <v>0</v>
      </c>
      <c r="G45" s="162">
        <f>SUMIF(A39:A44,"=1",G39:G44)</f>
        <v>0</v>
      </c>
      <c r="H45" s="162">
        <f>SUMIF(A39:A44,"=1",H39:H44)</f>
        <v>0</v>
      </c>
      <c r="I45" s="162">
        <f>SUMIF(A39:A44,"=1",I39:I44)</f>
        <v>0</v>
      </c>
      <c r="J45" s="163">
        <f>SUMIF(A39:A44,"=1",J39:J44)</f>
        <v>0</v>
      </c>
    </row>
    <row r="49" spans="1:10" ht="15.75" x14ac:dyDescent="0.25">
      <c r="B49" s="174" t="s">
        <v>52</v>
      </c>
    </row>
    <row r="51" spans="1:10" ht="25.5" customHeight="1" x14ac:dyDescent="0.2">
      <c r="A51" s="176"/>
      <c r="B51" s="179" t="s">
        <v>17</v>
      </c>
      <c r="C51" s="179" t="s">
        <v>5</v>
      </c>
      <c r="D51" s="180"/>
      <c r="E51" s="180"/>
      <c r="F51" s="181" t="s">
        <v>53</v>
      </c>
      <c r="G51" s="181"/>
      <c r="H51" s="181"/>
      <c r="I51" s="181" t="s">
        <v>29</v>
      </c>
      <c r="J51" s="181" t="s">
        <v>0</v>
      </c>
    </row>
    <row r="52" spans="1:10" ht="36.75" customHeight="1" x14ac:dyDescent="0.2">
      <c r="A52" s="177"/>
      <c r="B52" s="182" t="s">
        <v>54</v>
      </c>
      <c r="C52" s="183" t="s">
        <v>55</v>
      </c>
      <c r="D52" s="184"/>
      <c r="E52" s="184"/>
      <c r="F52" s="190" t="s">
        <v>24</v>
      </c>
      <c r="G52" s="191"/>
      <c r="H52" s="191"/>
      <c r="I52" s="191">
        <f>'01 01 Pol'!G8</f>
        <v>0</v>
      </c>
      <c r="J52" s="188" t="str">
        <f>IF(I67=0,"",I52/I67*100)</f>
        <v/>
      </c>
    </row>
    <row r="53" spans="1:10" ht="36.75" customHeight="1" x14ac:dyDescent="0.2">
      <c r="A53" s="177"/>
      <c r="B53" s="182" t="s">
        <v>56</v>
      </c>
      <c r="C53" s="183" t="s">
        <v>57</v>
      </c>
      <c r="D53" s="184"/>
      <c r="E53" s="184"/>
      <c r="F53" s="190" t="s">
        <v>24</v>
      </c>
      <c r="G53" s="191"/>
      <c r="H53" s="191"/>
      <c r="I53" s="191">
        <f>'01 01 Pol'!G12</f>
        <v>0</v>
      </c>
      <c r="J53" s="188" t="str">
        <f>IF(I67=0,"",I53/I67*100)</f>
        <v/>
      </c>
    </row>
    <row r="54" spans="1:10" ht="36.75" customHeight="1" x14ac:dyDescent="0.2">
      <c r="A54" s="177"/>
      <c r="B54" s="182" t="s">
        <v>58</v>
      </c>
      <c r="C54" s="183" t="s">
        <v>59</v>
      </c>
      <c r="D54" s="184"/>
      <c r="E54" s="184"/>
      <c r="F54" s="190" t="s">
        <v>24</v>
      </c>
      <c r="G54" s="191"/>
      <c r="H54" s="191"/>
      <c r="I54" s="191">
        <f>'01 01 Pol'!G16</f>
        <v>0</v>
      </c>
      <c r="J54" s="188" t="str">
        <f>IF(I67=0,"",I54/I67*100)</f>
        <v/>
      </c>
    </row>
    <row r="55" spans="1:10" ht="36.75" customHeight="1" x14ac:dyDescent="0.2">
      <c r="A55" s="177"/>
      <c r="B55" s="182" t="s">
        <v>60</v>
      </c>
      <c r="C55" s="183" t="s">
        <v>61</v>
      </c>
      <c r="D55" s="184"/>
      <c r="E55" s="184"/>
      <c r="F55" s="190" t="s">
        <v>24</v>
      </c>
      <c r="G55" s="191"/>
      <c r="H55" s="191"/>
      <c r="I55" s="191">
        <f>'01 01 Pol'!G91</f>
        <v>0</v>
      </c>
      <c r="J55" s="188" t="str">
        <f>IF(I67=0,"",I55/I67*100)</f>
        <v/>
      </c>
    </row>
    <row r="56" spans="1:10" ht="36.75" customHeight="1" x14ac:dyDescent="0.2">
      <c r="A56" s="177"/>
      <c r="B56" s="182" t="s">
        <v>62</v>
      </c>
      <c r="C56" s="183" t="s">
        <v>63</v>
      </c>
      <c r="D56" s="184"/>
      <c r="E56" s="184"/>
      <c r="F56" s="190" t="s">
        <v>24</v>
      </c>
      <c r="G56" s="191"/>
      <c r="H56" s="191"/>
      <c r="I56" s="191">
        <f>'01 01 Pol'!G101</f>
        <v>0</v>
      </c>
      <c r="J56" s="188" t="str">
        <f>IF(I67=0,"",I56/I67*100)</f>
        <v/>
      </c>
    </row>
    <row r="57" spans="1:10" ht="36.75" customHeight="1" x14ac:dyDescent="0.2">
      <c r="A57" s="177"/>
      <c r="B57" s="182" t="s">
        <v>64</v>
      </c>
      <c r="C57" s="183" t="s">
        <v>65</v>
      </c>
      <c r="D57" s="184"/>
      <c r="E57" s="184"/>
      <c r="F57" s="190" t="s">
        <v>24</v>
      </c>
      <c r="G57" s="191"/>
      <c r="H57" s="191"/>
      <c r="I57" s="191">
        <f>'01 01 Pol'!G144</f>
        <v>0</v>
      </c>
      <c r="J57" s="188" t="str">
        <f>IF(I67=0,"",I57/I67*100)</f>
        <v/>
      </c>
    </row>
    <row r="58" spans="1:10" ht="36.75" customHeight="1" x14ac:dyDescent="0.2">
      <c r="A58" s="177"/>
      <c r="B58" s="182" t="s">
        <v>66</v>
      </c>
      <c r="C58" s="183" t="s">
        <v>67</v>
      </c>
      <c r="D58" s="184"/>
      <c r="E58" s="184"/>
      <c r="F58" s="190" t="s">
        <v>24</v>
      </c>
      <c r="G58" s="191"/>
      <c r="H58" s="191"/>
      <c r="I58" s="191">
        <f>'01 01 Pol'!G147</f>
        <v>0</v>
      </c>
      <c r="J58" s="188" t="str">
        <f>IF(I67=0,"",I58/I67*100)</f>
        <v/>
      </c>
    </row>
    <row r="59" spans="1:10" ht="36.75" customHeight="1" x14ac:dyDescent="0.2">
      <c r="A59" s="177"/>
      <c r="B59" s="182" t="s">
        <v>68</v>
      </c>
      <c r="C59" s="183" t="s">
        <v>69</v>
      </c>
      <c r="D59" s="184"/>
      <c r="E59" s="184"/>
      <c r="F59" s="190" t="s">
        <v>24</v>
      </c>
      <c r="G59" s="191"/>
      <c r="H59" s="191"/>
      <c r="I59" s="191">
        <f>'01 01 Pol'!G180</f>
        <v>0</v>
      </c>
      <c r="J59" s="188" t="str">
        <f>IF(I67=0,"",I59/I67*100)</f>
        <v/>
      </c>
    </row>
    <row r="60" spans="1:10" ht="36.75" customHeight="1" x14ac:dyDescent="0.2">
      <c r="A60" s="177"/>
      <c r="B60" s="182" t="s">
        <v>70</v>
      </c>
      <c r="C60" s="183" t="s">
        <v>71</v>
      </c>
      <c r="D60" s="184"/>
      <c r="E60" s="184"/>
      <c r="F60" s="190" t="s">
        <v>25</v>
      </c>
      <c r="G60" s="191"/>
      <c r="H60" s="191"/>
      <c r="I60" s="191">
        <f>'01 01 Pol'!G184</f>
        <v>0</v>
      </c>
      <c r="J60" s="188" t="str">
        <f>IF(I67=0,"",I60/I67*100)</f>
        <v/>
      </c>
    </row>
    <row r="61" spans="1:10" ht="36.75" customHeight="1" x14ac:dyDescent="0.2">
      <c r="A61" s="177"/>
      <c r="B61" s="182" t="s">
        <v>72</v>
      </c>
      <c r="C61" s="183" t="s">
        <v>73</v>
      </c>
      <c r="D61" s="184"/>
      <c r="E61" s="184"/>
      <c r="F61" s="190" t="s">
        <v>25</v>
      </c>
      <c r="G61" s="191"/>
      <c r="H61" s="191"/>
      <c r="I61" s="191">
        <f>'01 01 Pol'!G237</f>
        <v>0</v>
      </c>
      <c r="J61" s="188" t="str">
        <f>IF(I67=0,"",I61/I67*100)</f>
        <v/>
      </c>
    </row>
    <row r="62" spans="1:10" ht="36.75" customHeight="1" x14ac:dyDescent="0.2">
      <c r="A62" s="177"/>
      <c r="B62" s="182" t="s">
        <v>74</v>
      </c>
      <c r="C62" s="183" t="s">
        <v>75</v>
      </c>
      <c r="D62" s="184"/>
      <c r="E62" s="184"/>
      <c r="F62" s="190" t="s">
        <v>25</v>
      </c>
      <c r="G62" s="191"/>
      <c r="H62" s="191"/>
      <c r="I62" s="191">
        <f>'01 01 Pol'!G248</f>
        <v>0</v>
      </c>
      <c r="J62" s="188" t="str">
        <f>IF(I67=0,"",I62/I67*100)</f>
        <v/>
      </c>
    </row>
    <row r="63" spans="1:10" ht="36.75" customHeight="1" x14ac:dyDescent="0.2">
      <c r="A63" s="177"/>
      <c r="B63" s="182" t="s">
        <v>76</v>
      </c>
      <c r="C63" s="183" t="s">
        <v>77</v>
      </c>
      <c r="D63" s="184"/>
      <c r="E63" s="184"/>
      <c r="F63" s="190" t="s">
        <v>25</v>
      </c>
      <c r="G63" s="191"/>
      <c r="H63" s="191"/>
      <c r="I63" s="191">
        <f>'01 01 Pol'!G280</f>
        <v>0</v>
      </c>
      <c r="J63" s="188" t="str">
        <f>IF(I67=0,"",I63/I67*100)</f>
        <v/>
      </c>
    </row>
    <row r="64" spans="1:10" ht="36.75" customHeight="1" x14ac:dyDescent="0.2">
      <c r="A64" s="177"/>
      <c r="B64" s="182" t="s">
        <v>78</v>
      </c>
      <c r="C64" s="183" t="s">
        <v>79</v>
      </c>
      <c r="D64" s="184"/>
      <c r="E64" s="184"/>
      <c r="F64" s="190" t="s">
        <v>26</v>
      </c>
      <c r="G64" s="191"/>
      <c r="H64" s="191"/>
      <c r="I64" s="191">
        <f>'01 01 Pol'!G293</f>
        <v>0</v>
      </c>
      <c r="J64" s="188" t="str">
        <f>IF(I67=0,"",I64/I67*100)</f>
        <v/>
      </c>
    </row>
    <row r="65" spans="1:10" ht="36.75" customHeight="1" x14ac:dyDescent="0.2">
      <c r="A65" s="177"/>
      <c r="B65" s="182" t="s">
        <v>80</v>
      </c>
      <c r="C65" s="183" t="s">
        <v>81</v>
      </c>
      <c r="D65" s="184"/>
      <c r="E65" s="184"/>
      <c r="F65" s="190" t="s">
        <v>82</v>
      </c>
      <c r="G65" s="191"/>
      <c r="H65" s="191"/>
      <c r="I65" s="191">
        <f>'01 01 Pol'!G298</f>
        <v>0</v>
      </c>
      <c r="J65" s="188" t="str">
        <f>IF(I67=0,"",I65/I67*100)</f>
        <v/>
      </c>
    </row>
    <row r="66" spans="1:10" ht="36.75" customHeight="1" x14ac:dyDescent="0.2">
      <c r="A66" s="177"/>
      <c r="B66" s="182" t="s">
        <v>83</v>
      </c>
      <c r="C66" s="183" t="s">
        <v>27</v>
      </c>
      <c r="D66" s="184"/>
      <c r="E66" s="184"/>
      <c r="F66" s="190" t="s">
        <v>83</v>
      </c>
      <c r="G66" s="191"/>
      <c r="H66" s="191"/>
      <c r="I66" s="191">
        <f>'02 01 Pol'!G8</f>
        <v>0</v>
      </c>
      <c r="J66" s="188" t="str">
        <f>IF(I67=0,"",I66/I67*100)</f>
        <v/>
      </c>
    </row>
    <row r="67" spans="1:10" ht="25.5" customHeight="1" x14ac:dyDescent="0.2">
      <c r="A67" s="178"/>
      <c r="B67" s="185" t="s">
        <v>1</v>
      </c>
      <c r="C67" s="186"/>
      <c r="D67" s="187"/>
      <c r="E67" s="187"/>
      <c r="F67" s="192"/>
      <c r="G67" s="193"/>
      <c r="H67" s="193"/>
      <c r="I67" s="193">
        <f>SUM(I52:I66)</f>
        <v>0</v>
      </c>
      <c r="J67" s="189">
        <f>SUM(J52:J66)</f>
        <v>0</v>
      </c>
    </row>
    <row r="68" spans="1:10" x14ac:dyDescent="0.2">
      <c r="F68" s="133"/>
      <c r="G68" s="133"/>
      <c r="H68" s="133"/>
      <c r="I68" s="133"/>
      <c r="J68" s="134"/>
    </row>
    <row r="69" spans="1:10" x14ac:dyDescent="0.2">
      <c r="F69" s="133"/>
      <c r="G69" s="133"/>
      <c r="H69" s="133"/>
      <c r="I69" s="133"/>
      <c r="J69" s="134"/>
    </row>
    <row r="70" spans="1:10" x14ac:dyDescent="0.2">
      <c r="F70" s="133"/>
      <c r="G70" s="133"/>
      <c r="H70" s="133"/>
      <c r="I70" s="133"/>
      <c r="J70" s="134"/>
    </row>
  </sheetData>
  <sheetProtection algorithmName="SHA-512" hashValue="xstMTyKbkMUr4jPq3x4xNDRjCIwjNyorPHFx6TkUykf97KKAccMY+/1wGoxqR+MjOVnhGT+0Z9/I0gerM2rK9A==" saltValue="dsFi9shEeBLdpmGxeoZmg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3">
    <mergeCell ref="C65:E65"/>
    <mergeCell ref="C66:E66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B45:E45"/>
    <mergeCell ref="C52:E52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1zRQQYjusG37P4qSlTz6p6+mYgUpegdXBNjnorFWpe7aKniR2jGfrXWzl6Q8uaYCWEMFkLBcad7SKiSGw9Gvtg==" saltValue="+juNAn1rS4Rie1+OHSw4b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302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85</v>
      </c>
      <c r="B1" s="195"/>
      <c r="C1" s="195"/>
      <c r="D1" s="195"/>
      <c r="E1" s="195"/>
      <c r="F1" s="195"/>
      <c r="G1" s="195"/>
      <c r="AG1" t="s">
        <v>86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87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5" t="s">
        <v>87</v>
      </c>
      <c r="AG3" t="s">
        <v>88</v>
      </c>
    </row>
    <row r="4" spans="1:60" ht="24.95" customHeight="1" x14ac:dyDescent="0.2">
      <c r="A4" s="200" t="s">
        <v>9</v>
      </c>
      <c r="B4" s="201" t="s">
        <v>47</v>
      </c>
      <c r="C4" s="202" t="s">
        <v>48</v>
      </c>
      <c r="D4" s="203"/>
      <c r="E4" s="203"/>
      <c r="F4" s="203"/>
      <c r="G4" s="204"/>
      <c r="AG4" t="s">
        <v>89</v>
      </c>
    </row>
    <row r="5" spans="1:60" x14ac:dyDescent="0.2">
      <c r="D5" s="10"/>
    </row>
    <row r="6" spans="1:60" ht="38.25" x14ac:dyDescent="0.2">
      <c r="A6" s="206" t="s">
        <v>90</v>
      </c>
      <c r="B6" s="208" t="s">
        <v>91</v>
      </c>
      <c r="C6" s="208" t="s">
        <v>92</v>
      </c>
      <c r="D6" s="207" t="s">
        <v>93</v>
      </c>
      <c r="E6" s="206" t="s">
        <v>94</v>
      </c>
      <c r="F6" s="205" t="s">
        <v>95</v>
      </c>
      <c r="G6" s="206" t="s">
        <v>29</v>
      </c>
      <c r="H6" s="209" t="s">
        <v>30</v>
      </c>
      <c r="I6" s="209" t="s">
        <v>96</v>
      </c>
      <c r="J6" s="209" t="s">
        <v>31</v>
      </c>
      <c r="K6" s="209" t="s">
        <v>97</v>
      </c>
      <c r="L6" s="209" t="s">
        <v>98</v>
      </c>
      <c r="M6" s="209" t="s">
        <v>99</v>
      </c>
      <c r="N6" s="209" t="s">
        <v>100</v>
      </c>
      <c r="O6" s="209" t="s">
        <v>101</v>
      </c>
      <c r="P6" s="209" t="s">
        <v>102</v>
      </c>
      <c r="Q6" s="209" t="s">
        <v>103</v>
      </c>
      <c r="R6" s="209" t="s">
        <v>104</v>
      </c>
      <c r="S6" s="209" t="s">
        <v>105</v>
      </c>
      <c r="T6" s="209" t="s">
        <v>106</v>
      </c>
      <c r="U6" s="209" t="s">
        <v>107</v>
      </c>
      <c r="V6" s="209" t="s">
        <v>108</v>
      </c>
      <c r="W6" s="209" t="s">
        <v>109</v>
      </c>
      <c r="X6" s="209" t="s">
        <v>110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5" t="s">
        <v>111</v>
      </c>
      <c r="B8" s="226" t="s">
        <v>54</v>
      </c>
      <c r="C8" s="245" t="s">
        <v>55</v>
      </c>
      <c r="D8" s="227"/>
      <c r="E8" s="228"/>
      <c r="F8" s="229"/>
      <c r="G8" s="229">
        <f>SUMIF(AG9:AG11,"&lt;&gt;NOR",G9:G11)</f>
        <v>0</v>
      </c>
      <c r="H8" s="229"/>
      <c r="I8" s="229">
        <f>SUM(I9:I11)</f>
        <v>0</v>
      </c>
      <c r="J8" s="229"/>
      <c r="K8" s="229">
        <f>SUM(K9:K11)</f>
        <v>0</v>
      </c>
      <c r="L8" s="229"/>
      <c r="M8" s="229">
        <f>SUM(M9:M11)</f>
        <v>0</v>
      </c>
      <c r="N8" s="229"/>
      <c r="O8" s="229">
        <f>SUM(O9:O11)</f>
        <v>6.99</v>
      </c>
      <c r="P8" s="229"/>
      <c r="Q8" s="229">
        <f>SUM(Q9:Q11)</f>
        <v>0</v>
      </c>
      <c r="R8" s="229"/>
      <c r="S8" s="229"/>
      <c r="T8" s="230"/>
      <c r="U8" s="224"/>
      <c r="V8" s="224">
        <f>SUM(V9:V11)</f>
        <v>28.65</v>
      </c>
      <c r="W8" s="224"/>
      <c r="X8" s="224"/>
      <c r="AG8" t="s">
        <v>112</v>
      </c>
    </row>
    <row r="9" spans="1:60" ht="22.5" outlineLevel="1" x14ac:dyDescent="0.2">
      <c r="A9" s="231">
        <v>1</v>
      </c>
      <c r="B9" s="232" t="s">
        <v>113</v>
      </c>
      <c r="C9" s="246" t="s">
        <v>114</v>
      </c>
      <c r="D9" s="233" t="s">
        <v>115</v>
      </c>
      <c r="E9" s="234">
        <v>52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6">
        <v>0.13439999999999999</v>
      </c>
      <c r="O9" s="236">
        <f>ROUND(E9*N9,2)</f>
        <v>6.99</v>
      </c>
      <c r="P9" s="236">
        <v>0</v>
      </c>
      <c r="Q9" s="236">
        <f>ROUND(E9*P9,2)</f>
        <v>0</v>
      </c>
      <c r="R9" s="236" t="s">
        <v>116</v>
      </c>
      <c r="S9" s="236" t="s">
        <v>117</v>
      </c>
      <c r="T9" s="237" t="s">
        <v>117</v>
      </c>
      <c r="U9" s="220">
        <v>0.55100000000000005</v>
      </c>
      <c r="V9" s="220">
        <f>ROUND(E9*U9,2)</f>
        <v>28.65</v>
      </c>
      <c r="W9" s="220"/>
      <c r="X9" s="220" t="s">
        <v>118</v>
      </c>
      <c r="Y9" s="210"/>
      <c r="Z9" s="210"/>
      <c r="AA9" s="210"/>
      <c r="AB9" s="210"/>
      <c r="AC9" s="210"/>
      <c r="AD9" s="210"/>
      <c r="AE9" s="210"/>
      <c r="AF9" s="210"/>
      <c r="AG9" s="210" t="s">
        <v>119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47" t="s">
        <v>120</v>
      </c>
      <c r="D10" s="238"/>
      <c r="E10" s="238"/>
      <c r="F10" s="238"/>
      <c r="G10" s="238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10"/>
      <c r="Z10" s="210"/>
      <c r="AA10" s="210"/>
      <c r="AB10" s="210"/>
      <c r="AC10" s="210"/>
      <c r="AD10" s="210"/>
      <c r="AE10" s="210"/>
      <c r="AF10" s="210"/>
      <c r="AG10" s="210" t="s">
        <v>121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7"/>
      <c r="B11" s="218"/>
      <c r="C11" s="248"/>
      <c r="D11" s="240"/>
      <c r="E11" s="240"/>
      <c r="F11" s="240"/>
      <c r="G11" s="24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10"/>
      <c r="Z11" s="210"/>
      <c r="AA11" s="210"/>
      <c r="AB11" s="210"/>
      <c r="AC11" s="210"/>
      <c r="AD11" s="210"/>
      <c r="AE11" s="210"/>
      <c r="AF11" s="210"/>
      <c r="AG11" s="210" t="s">
        <v>122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x14ac:dyDescent="0.2">
      <c r="A12" s="225" t="s">
        <v>111</v>
      </c>
      <c r="B12" s="226" t="s">
        <v>56</v>
      </c>
      <c r="C12" s="245" t="s">
        <v>57</v>
      </c>
      <c r="D12" s="227"/>
      <c r="E12" s="228"/>
      <c r="F12" s="229"/>
      <c r="G12" s="229">
        <f>SUMIF(AG13:AG15,"&lt;&gt;NOR",G13:G15)</f>
        <v>0</v>
      </c>
      <c r="H12" s="229"/>
      <c r="I12" s="229">
        <f>SUM(I13:I15)</f>
        <v>0</v>
      </c>
      <c r="J12" s="229"/>
      <c r="K12" s="229">
        <f>SUM(K13:K15)</f>
        <v>0</v>
      </c>
      <c r="L12" s="229"/>
      <c r="M12" s="229">
        <f>SUM(M13:M15)</f>
        <v>0</v>
      </c>
      <c r="N12" s="229"/>
      <c r="O12" s="229">
        <f>SUM(O13:O15)</f>
        <v>0</v>
      </c>
      <c r="P12" s="229"/>
      <c r="Q12" s="229">
        <f>SUM(Q13:Q15)</f>
        <v>0</v>
      </c>
      <c r="R12" s="229"/>
      <c r="S12" s="229"/>
      <c r="T12" s="230"/>
      <c r="U12" s="224"/>
      <c r="V12" s="224">
        <f>SUM(V13:V15)</f>
        <v>0</v>
      </c>
      <c r="W12" s="224"/>
      <c r="X12" s="224"/>
      <c r="AG12" t="s">
        <v>112</v>
      </c>
    </row>
    <row r="13" spans="1:60" outlineLevel="1" x14ac:dyDescent="0.2">
      <c r="A13" s="231">
        <v>2</v>
      </c>
      <c r="B13" s="232" t="s">
        <v>123</v>
      </c>
      <c r="C13" s="246" t="s">
        <v>124</v>
      </c>
      <c r="D13" s="233" t="s">
        <v>125</v>
      </c>
      <c r="E13" s="234">
        <v>31.92</v>
      </c>
      <c r="F13" s="235"/>
      <c r="G13" s="236">
        <f>ROUND(E13*F13,2)</f>
        <v>0</v>
      </c>
      <c r="H13" s="235"/>
      <c r="I13" s="236">
        <f>ROUND(E13*H13,2)</f>
        <v>0</v>
      </c>
      <c r="J13" s="235"/>
      <c r="K13" s="236">
        <f>ROUND(E13*J13,2)</f>
        <v>0</v>
      </c>
      <c r="L13" s="236">
        <v>21</v>
      </c>
      <c r="M13" s="236">
        <f>G13*(1+L13/100)</f>
        <v>0</v>
      </c>
      <c r="N13" s="236">
        <v>0</v>
      </c>
      <c r="O13" s="236">
        <f>ROUND(E13*N13,2)</f>
        <v>0</v>
      </c>
      <c r="P13" s="236">
        <v>0</v>
      </c>
      <c r="Q13" s="236">
        <f>ROUND(E13*P13,2)</f>
        <v>0</v>
      </c>
      <c r="R13" s="236"/>
      <c r="S13" s="236" t="s">
        <v>126</v>
      </c>
      <c r="T13" s="237" t="s">
        <v>127</v>
      </c>
      <c r="U13" s="220">
        <v>0</v>
      </c>
      <c r="V13" s="220">
        <f>ROUND(E13*U13,2)</f>
        <v>0</v>
      </c>
      <c r="W13" s="220"/>
      <c r="X13" s="220" t="s">
        <v>118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119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17"/>
      <c r="B14" s="218"/>
      <c r="C14" s="249" t="s">
        <v>128</v>
      </c>
      <c r="D14" s="222"/>
      <c r="E14" s="223">
        <v>31.92</v>
      </c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10"/>
      <c r="Z14" s="210"/>
      <c r="AA14" s="210"/>
      <c r="AB14" s="210"/>
      <c r="AC14" s="210"/>
      <c r="AD14" s="210"/>
      <c r="AE14" s="210"/>
      <c r="AF14" s="210"/>
      <c r="AG14" s="210" t="s">
        <v>129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17"/>
      <c r="B15" s="218"/>
      <c r="C15" s="248"/>
      <c r="D15" s="240"/>
      <c r="E15" s="240"/>
      <c r="F15" s="240"/>
      <c r="G15" s="24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10"/>
      <c r="Z15" s="210"/>
      <c r="AA15" s="210"/>
      <c r="AB15" s="210"/>
      <c r="AC15" s="210"/>
      <c r="AD15" s="210"/>
      <c r="AE15" s="210"/>
      <c r="AF15" s="210"/>
      <c r="AG15" s="210" t="s">
        <v>122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x14ac:dyDescent="0.2">
      <c r="A16" s="225" t="s">
        <v>111</v>
      </c>
      <c r="B16" s="226" t="s">
        <v>58</v>
      </c>
      <c r="C16" s="245" t="s">
        <v>59</v>
      </c>
      <c r="D16" s="227"/>
      <c r="E16" s="228"/>
      <c r="F16" s="229"/>
      <c r="G16" s="229">
        <f>SUMIF(AG17:AG90,"&lt;&gt;NOR",G17:G90)</f>
        <v>0</v>
      </c>
      <c r="H16" s="229"/>
      <c r="I16" s="229">
        <f>SUM(I17:I90)</f>
        <v>0</v>
      </c>
      <c r="J16" s="229"/>
      <c r="K16" s="229">
        <f>SUM(K17:K90)</f>
        <v>0</v>
      </c>
      <c r="L16" s="229"/>
      <c r="M16" s="229">
        <f>SUM(M17:M90)</f>
        <v>0</v>
      </c>
      <c r="N16" s="229"/>
      <c r="O16" s="229">
        <f>SUM(O17:O90)</f>
        <v>144.39000000000004</v>
      </c>
      <c r="P16" s="229"/>
      <c r="Q16" s="229">
        <f>SUM(Q17:Q90)</f>
        <v>0</v>
      </c>
      <c r="R16" s="229"/>
      <c r="S16" s="229"/>
      <c r="T16" s="230"/>
      <c r="U16" s="224"/>
      <c r="V16" s="224">
        <f>SUM(V17:V90)</f>
        <v>6488.2699999999995</v>
      </c>
      <c r="W16" s="224"/>
      <c r="X16" s="224"/>
      <c r="AG16" t="s">
        <v>112</v>
      </c>
    </row>
    <row r="17" spans="1:60" outlineLevel="1" x14ac:dyDescent="0.2">
      <c r="A17" s="231">
        <v>3</v>
      </c>
      <c r="B17" s="232" t="s">
        <v>130</v>
      </c>
      <c r="C17" s="246" t="s">
        <v>131</v>
      </c>
      <c r="D17" s="233" t="s">
        <v>132</v>
      </c>
      <c r="E17" s="234">
        <v>940</v>
      </c>
      <c r="F17" s="235"/>
      <c r="G17" s="236">
        <f>ROUND(E17*F17,2)</f>
        <v>0</v>
      </c>
      <c r="H17" s="235"/>
      <c r="I17" s="236">
        <f>ROUND(E17*H17,2)</f>
        <v>0</v>
      </c>
      <c r="J17" s="235"/>
      <c r="K17" s="236">
        <f>ROUND(E17*J17,2)</f>
        <v>0</v>
      </c>
      <c r="L17" s="236">
        <v>21</v>
      </c>
      <c r="M17" s="236">
        <f>G17*(1+L17/100)</f>
        <v>0</v>
      </c>
      <c r="N17" s="236">
        <v>4.0000000000000003E-5</v>
      </c>
      <c r="O17" s="236">
        <f>ROUND(E17*N17,2)</f>
        <v>0.04</v>
      </c>
      <c r="P17" s="236">
        <v>0</v>
      </c>
      <c r="Q17" s="236">
        <f>ROUND(E17*P17,2)</f>
        <v>0</v>
      </c>
      <c r="R17" s="236" t="s">
        <v>133</v>
      </c>
      <c r="S17" s="236" t="s">
        <v>117</v>
      </c>
      <c r="T17" s="237" t="s">
        <v>117</v>
      </c>
      <c r="U17" s="220">
        <v>7.8E-2</v>
      </c>
      <c r="V17" s="220">
        <f>ROUND(E17*U17,2)</f>
        <v>73.319999999999993</v>
      </c>
      <c r="W17" s="220"/>
      <c r="X17" s="220" t="s">
        <v>118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119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1" x14ac:dyDescent="0.2">
      <c r="A18" s="217"/>
      <c r="B18" s="218"/>
      <c r="C18" s="247" t="s">
        <v>134</v>
      </c>
      <c r="D18" s="238"/>
      <c r="E18" s="238"/>
      <c r="F18" s="238"/>
      <c r="G18" s="238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10"/>
      <c r="Z18" s="210"/>
      <c r="AA18" s="210"/>
      <c r="AB18" s="210"/>
      <c r="AC18" s="210"/>
      <c r="AD18" s="210"/>
      <c r="AE18" s="210"/>
      <c r="AF18" s="210"/>
      <c r="AG18" s="210" t="s">
        <v>121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41" t="str">
        <f>C18</f>
        <v>s rámy a zárubněmi, zábradlí, předmětů oplechování apod., které se zřizují ještě před úpravami povrchu, před jejich znečištěním při úpravách povrchu nástřikem plastických (lepivých) maltovin</v>
      </c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17"/>
      <c r="B19" s="218"/>
      <c r="C19" s="249" t="s">
        <v>135</v>
      </c>
      <c r="D19" s="222"/>
      <c r="E19" s="223">
        <v>940</v>
      </c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10"/>
      <c r="Z19" s="210"/>
      <c r="AA19" s="210"/>
      <c r="AB19" s="210"/>
      <c r="AC19" s="210"/>
      <c r="AD19" s="210"/>
      <c r="AE19" s="210"/>
      <c r="AF19" s="210"/>
      <c r="AG19" s="210" t="s">
        <v>129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17"/>
      <c r="B20" s="218"/>
      <c r="C20" s="248"/>
      <c r="D20" s="240"/>
      <c r="E20" s="240"/>
      <c r="F20" s="240"/>
      <c r="G20" s="24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10"/>
      <c r="Z20" s="210"/>
      <c r="AA20" s="210"/>
      <c r="AB20" s="210"/>
      <c r="AC20" s="210"/>
      <c r="AD20" s="210"/>
      <c r="AE20" s="210"/>
      <c r="AF20" s="210"/>
      <c r="AG20" s="210" t="s">
        <v>122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2.5" outlineLevel="1" x14ac:dyDescent="0.2">
      <c r="A21" s="231">
        <v>4</v>
      </c>
      <c r="B21" s="232" t="s">
        <v>136</v>
      </c>
      <c r="C21" s="246" t="s">
        <v>137</v>
      </c>
      <c r="D21" s="233" t="s">
        <v>132</v>
      </c>
      <c r="E21" s="234">
        <v>1626.8219999999999</v>
      </c>
      <c r="F21" s="235"/>
      <c r="G21" s="236">
        <f>ROUND(E21*F21,2)</f>
        <v>0</v>
      </c>
      <c r="H21" s="235"/>
      <c r="I21" s="236">
        <f>ROUND(E21*H21,2)</f>
        <v>0</v>
      </c>
      <c r="J21" s="235"/>
      <c r="K21" s="236">
        <f>ROUND(E21*J21,2)</f>
        <v>0</v>
      </c>
      <c r="L21" s="236">
        <v>21</v>
      </c>
      <c r="M21" s="236">
        <f>G21*(1+L21/100)</f>
        <v>0</v>
      </c>
      <c r="N21" s="236">
        <v>1.6820000000000002E-2</v>
      </c>
      <c r="O21" s="236">
        <f>ROUND(E21*N21,2)</f>
        <v>27.36</v>
      </c>
      <c r="P21" s="236">
        <v>0</v>
      </c>
      <c r="Q21" s="236">
        <f>ROUND(E21*P21,2)</f>
        <v>0</v>
      </c>
      <c r="R21" s="236" t="s">
        <v>116</v>
      </c>
      <c r="S21" s="236" t="s">
        <v>117</v>
      </c>
      <c r="T21" s="237" t="s">
        <v>117</v>
      </c>
      <c r="U21" s="220">
        <v>0.49159999999999998</v>
      </c>
      <c r="V21" s="220">
        <f>ROUND(E21*U21,2)</f>
        <v>799.75</v>
      </c>
      <c r="W21" s="220"/>
      <c r="X21" s="220" t="s">
        <v>118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119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17"/>
      <c r="B22" s="218"/>
      <c r="C22" s="247" t="s">
        <v>138</v>
      </c>
      <c r="D22" s="238"/>
      <c r="E22" s="238"/>
      <c r="F22" s="238"/>
      <c r="G22" s="238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10"/>
      <c r="Z22" s="210"/>
      <c r="AA22" s="210"/>
      <c r="AB22" s="210"/>
      <c r="AC22" s="210"/>
      <c r="AD22" s="210"/>
      <c r="AE22" s="210"/>
      <c r="AF22" s="210"/>
      <c r="AG22" s="210" t="s">
        <v>121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17"/>
      <c r="B23" s="218"/>
      <c r="C23" s="249" t="s">
        <v>139</v>
      </c>
      <c r="D23" s="222"/>
      <c r="E23" s="223">
        <v>444.82080000000002</v>
      </c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10"/>
      <c r="Z23" s="210"/>
      <c r="AA23" s="210"/>
      <c r="AB23" s="210"/>
      <c r="AC23" s="210"/>
      <c r="AD23" s="210"/>
      <c r="AE23" s="210"/>
      <c r="AF23" s="210"/>
      <c r="AG23" s="210" t="s">
        <v>129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17"/>
      <c r="B24" s="218"/>
      <c r="C24" s="249" t="s">
        <v>140</v>
      </c>
      <c r="D24" s="222"/>
      <c r="E24" s="223">
        <v>642.72</v>
      </c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10"/>
      <c r="Z24" s="210"/>
      <c r="AA24" s="210"/>
      <c r="AB24" s="210"/>
      <c r="AC24" s="210"/>
      <c r="AD24" s="210"/>
      <c r="AE24" s="210"/>
      <c r="AF24" s="210"/>
      <c r="AG24" s="210" t="s">
        <v>129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17"/>
      <c r="B25" s="218"/>
      <c r="C25" s="249" t="s">
        <v>141</v>
      </c>
      <c r="D25" s="222"/>
      <c r="E25" s="223">
        <v>467.28120000000001</v>
      </c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10"/>
      <c r="Z25" s="210"/>
      <c r="AA25" s="210"/>
      <c r="AB25" s="210"/>
      <c r="AC25" s="210"/>
      <c r="AD25" s="210"/>
      <c r="AE25" s="210"/>
      <c r="AF25" s="210"/>
      <c r="AG25" s="210" t="s">
        <v>129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17"/>
      <c r="B26" s="218"/>
      <c r="C26" s="249" t="s">
        <v>142</v>
      </c>
      <c r="D26" s="222"/>
      <c r="E26" s="223">
        <v>72</v>
      </c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10"/>
      <c r="Z26" s="210"/>
      <c r="AA26" s="210"/>
      <c r="AB26" s="210"/>
      <c r="AC26" s="210"/>
      <c r="AD26" s="210"/>
      <c r="AE26" s="210"/>
      <c r="AF26" s="210"/>
      <c r="AG26" s="210" t="s">
        <v>129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17"/>
      <c r="B27" s="218"/>
      <c r="C27" s="248"/>
      <c r="D27" s="240"/>
      <c r="E27" s="240"/>
      <c r="F27" s="240"/>
      <c r="G27" s="24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10"/>
      <c r="Z27" s="210"/>
      <c r="AA27" s="210"/>
      <c r="AB27" s="210"/>
      <c r="AC27" s="210"/>
      <c r="AD27" s="210"/>
      <c r="AE27" s="210"/>
      <c r="AF27" s="210"/>
      <c r="AG27" s="210" t="s">
        <v>122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2.5" outlineLevel="1" x14ac:dyDescent="0.2">
      <c r="A28" s="231">
        <v>5</v>
      </c>
      <c r="B28" s="232" t="s">
        <v>143</v>
      </c>
      <c r="C28" s="246" t="s">
        <v>144</v>
      </c>
      <c r="D28" s="233" t="s">
        <v>132</v>
      </c>
      <c r="E28" s="234">
        <v>2317.239</v>
      </c>
      <c r="F28" s="235"/>
      <c r="G28" s="236">
        <f>ROUND(E28*F28,2)</f>
        <v>0</v>
      </c>
      <c r="H28" s="235"/>
      <c r="I28" s="236">
        <f>ROUND(E28*H28,2)</f>
        <v>0</v>
      </c>
      <c r="J28" s="235"/>
      <c r="K28" s="236">
        <f>ROUND(E28*J28,2)</f>
        <v>0</v>
      </c>
      <c r="L28" s="236">
        <v>21</v>
      </c>
      <c r="M28" s="236">
        <f>G28*(1+L28/100)</f>
        <v>0</v>
      </c>
      <c r="N28" s="236">
        <v>2.989E-2</v>
      </c>
      <c r="O28" s="236">
        <f>ROUND(E28*N28,2)</f>
        <v>69.260000000000005</v>
      </c>
      <c r="P28" s="236">
        <v>0</v>
      </c>
      <c r="Q28" s="236">
        <f>ROUND(E28*P28,2)</f>
        <v>0</v>
      </c>
      <c r="R28" s="236" t="s">
        <v>116</v>
      </c>
      <c r="S28" s="236" t="s">
        <v>117</v>
      </c>
      <c r="T28" s="237" t="s">
        <v>117</v>
      </c>
      <c r="U28" s="220">
        <v>1.3087299999999999</v>
      </c>
      <c r="V28" s="220">
        <f>ROUND(E28*U28,2)</f>
        <v>3032.64</v>
      </c>
      <c r="W28" s="220"/>
      <c r="X28" s="220" t="s">
        <v>118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119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17"/>
      <c r="B29" s="218"/>
      <c r="C29" s="247" t="s">
        <v>138</v>
      </c>
      <c r="D29" s="238"/>
      <c r="E29" s="238"/>
      <c r="F29" s="238"/>
      <c r="G29" s="238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10"/>
      <c r="Z29" s="210"/>
      <c r="AA29" s="210"/>
      <c r="AB29" s="210"/>
      <c r="AC29" s="210"/>
      <c r="AD29" s="210"/>
      <c r="AE29" s="210"/>
      <c r="AF29" s="210"/>
      <c r="AG29" s="210" t="s">
        <v>121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17"/>
      <c r="B30" s="218"/>
      <c r="C30" s="249" t="s">
        <v>145</v>
      </c>
      <c r="D30" s="222"/>
      <c r="E30" s="223">
        <v>738.82899999999995</v>
      </c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10"/>
      <c r="Z30" s="210"/>
      <c r="AA30" s="210"/>
      <c r="AB30" s="210"/>
      <c r="AC30" s="210"/>
      <c r="AD30" s="210"/>
      <c r="AE30" s="210"/>
      <c r="AF30" s="210"/>
      <c r="AG30" s="210" t="s">
        <v>129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17"/>
      <c r="B31" s="218"/>
      <c r="C31" s="249" t="s">
        <v>146</v>
      </c>
      <c r="D31" s="222"/>
      <c r="E31" s="223">
        <v>692.25</v>
      </c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10"/>
      <c r="Z31" s="210"/>
      <c r="AA31" s="210"/>
      <c r="AB31" s="210"/>
      <c r="AC31" s="210"/>
      <c r="AD31" s="210"/>
      <c r="AE31" s="210"/>
      <c r="AF31" s="210"/>
      <c r="AG31" s="210" t="s">
        <v>129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17"/>
      <c r="B32" s="218"/>
      <c r="C32" s="249" t="s">
        <v>147</v>
      </c>
      <c r="D32" s="222"/>
      <c r="E32" s="223">
        <v>886.16</v>
      </c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10"/>
      <c r="Z32" s="210"/>
      <c r="AA32" s="210"/>
      <c r="AB32" s="210"/>
      <c r="AC32" s="210"/>
      <c r="AD32" s="210"/>
      <c r="AE32" s="210"/>
      <c r="AF32" s="210"/>
      <c r="AG32" s="210" t="s">
        <v>129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17"/>
      <c r="B33" s="218"/>
      <c r="C33" s="248"/>
      <c r="D33" s="240"/>
      <c r="E33" s="240"/>
      <c r="F33" s="240"/>
      <c r="G33" s="24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10"/>
      <c r="Z33" s="210"/>
      <c r="AA33" s="210"/>
      <c r="AB33" s="210"/>
      <c r="AC33" s="210"/>
      <c r="AD33" s="210"/>
      <c r="AE33" s="210"/>
      <c r="AF33" s="210"/>
      <c r="AG33" s="210" t="s">
        <v>122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2.5" outlineLevel="1" x14ac:dyDescent="0.2">
      <c r="A34" s="231">
        <v>6</v>
      </c>
      <c r="B34" s="232" t="s">
        <v>148</v>
      </c>
      <c r="C34" s="246" t="s">
        <v>149</v>
      </c>
      <c r="D34" s="233" t="s">
        <v>132</v>
      </c>
      <c r="E34" s="234">
        <v>123.2183</v>
      </c>
      <c r="F34" s="235"/>
      <c r="G34" s="236">
        <f>ROUND(E34*F34,2)</f>
        <v>0</v>
      </c>
      <c r="H34" s="235"/>
      <c r="I34" s="236">
        <f>ROUND(E34*H34,2)</f>
        <v>0</v>
      </c>
      <c r="J34" s="235"/>
      <c r="K34" s="236">
        <f>ROUND(E34*J34,2)</f>
        <v>0</v>
      </c>
      <c r="L34" s="236">
        <v>21</v>
      </c>
      <c r="M34" s="236">
        <f>G34*(1+L34/100)</f>
        <v>0</v>
      </c>
      <c r="N34" s="236">
        <v>3.3700000000000001E-2</v>
      </c>
      <c r="O34" s="236">
        <f>ROUND(E34*N34,2)</f>
        <v>4.1500000000000004</v>
      </c>
      <c r="P34" s="236">
        <v>0</v>
      </c>
      <c r="Q34" s="236">
        <f>ROUND(E34*P34,2)</f>
        <v>0</v>
      </c>
      <c r="R34" s="236" t="s">
        <v>116</v>
      </c>
      <c r="S34" s="236" t="s">
        <v>117</v>
      </c>
      <c r="T34" s="237" t="s">
        <v>117</v>
      </c>
      <c r="U34" s="220">
        <v>0.73243999999999998</v>
      </c>
      <c r="V34" s="220">
        <f>ROUND(E34*U34,2)</f>
        <v>90.25</v>
      </c>
      <c r="W34" s="220"/>
      <c r="X34" s="220" t="s">
        <v>118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119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17"/>
      <c r="B35" s="218"/>
      <c r="C35" s="249" t="s">
        <v>150</v>
      </c>
      <c r="D35" s="222"/>
      <c r="E35" s="223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10"/>
      <c r="Z35" s="210"/>
      <c r="AA35" s="210"/>
      <c r="AB35" s="210"/>
      <c r="AC35" s="210"/>
      <c r="AD35" s="210"/>
      <c r="AE35" s="210"/>
      <c r="AF35" s="210"/>
      <c r="AG35" s="210" t="s">
        <v>129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17"/>
      <c r="B36" s="218"/>
      <c r="C36" s="249" t="s">
        <v>151</v>
      </c>
      <c r="D36" s="222"/>
      <c r="E36" s="223">
        <v>81.836299999999994</v>
      </c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10"/>
      <c r="Z36" s="210"/>
      <c r="AA36" s="210"/>
      <c r="AB36" s="210"/>
      <c r="AC36" s="210"/>
      <c r="AD36" s="210"/>
      <c r="AE36" s="210"/>
      <c r="AF36" s="210"/>
      <c r="AG36" s="210" t="s">
        <v>129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17"/>
      <c r="B37" s="218"/>
      <c r="C37" s="249" t="s">
        <v>152</v>
      </c>
      <c r="D37" s="222"/>
      <c r="E37" s="223">
        <v>41.381999999999998</v>
      </c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10"/>
      <c r="Z37" s="210"/>
      <c r="AA37" s="210"/>
      <c r="AB37" s="210"/>
      <c r="AC37" s="210"/>
      <c r="AD37" s="210"/>
      <c r="AE37" s="210"/>
      <c r="AF37" s="210"/>
      <c r="AG37" s="210" t="s">
        <v>129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17"/>
      <c r="B38" s="218"/>
      <c r="C38" s="248"/>
      <c r="D38" s="240"/>
      <c r="E38" s="240"/>
      <c r="F38" s="240"/>
      <c r="G38" s="24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10"/>
      <c r="Z38" s="210"/>
      <c r="AA38" s="210"/>
      <c r="AB38" s="210"/>
      <c r="AC38" s="210"/>
      <c r="AD38" s="210"/>
      <c r="AE38" s="210"/>
      <c r="AF38" s="210"/>
      <c r="AG38" s="210" t="s">
        <v>122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2.5" outlineLevel="1" x14ac:dyDescent="0.2">
      <c r="A39" s="231">
        <v>7</v>
      </c>
      <c r="B39" s="232" t="s">
        <v>153</v>
      </c>
      <c r="C39" s="246" t="s">
        <v>154</v>
      </c>
      <c r="D39" s="233" t="s">
        <v>132</v>
      </c>
      <c r="E39" s="234">
        <v>1991.162</v>
      </c>
      <c r="F39" s="235"/>
      <c r="G39" s="236">
        <f>ROUND(E39*F39,2)</f>
        <v>0</v>
      </c>
      <c r="H39" s="235"/>
      <c r="I39" s="236">
        <f>ROUND(E39*H39,2)</f>
        <v>0</v>
      </c>
      <c r="J39" s="235"/>
      <c r="K39" s="236">
        <f>ROUND(E39*J39,2)</f>
        <v>0</v>
      </c>
      <c r="L39" s="236">
        <v>21</v>
      </c>
      <c r="M39" s="236">
        <f>G39*(1+L39/100)</f>
        <v>0</v>
      </c>
      <c r="N39" s="236">
        <v>6.3000000000000003E-4</v>
      </c>
      <c r="O39" s="236">
        <f>ROUND(E39*N39,2)</f>
        <v>1.25</v>
      </c>
      <c r="P39" s="236">
        <v>0</v>
      </c>
      <c r="Q39" s="236">
        <f>ROUND(E39*P39,2)</f>
        <v>0</v>
      </c>
      <c r="R39" s="236" t="s">
        <v>133</v>
      </c>
      <c r="S39" s="236" t="s">
        <v>117</v>
      </c>
      <c r="T39" s="237" t="s">
        <v>117</v>
      </c>
      <c r="U39" s="220">
        <v>0.23</v>
      </c>
      <c r="V39" s="220">
        <f>ROUND(E39*U39,2)</f>
        <v>457.97</v>
      </c>
      <c r="W39" s="220"/>
      <c r="X39" s="220" t="s">
        <v>118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119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17"/>
      <c r="B40" s="218"/>
      <c r="C40" s="247" t="s">
        <v>155</v>
      </c>
      <c r="D40" s="238"/>
      <c r="E40" s="238"/>
      <c r="F40" s="238"/>
      <c r="G40" s="238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10"/>
      <c r="Z40" s="210"/>
      <c r="AA40" s="210"/>
      <c r="AB40" s="210"/>
      <c r="AC40" s="210"/>
      <c r="AD40" s="210"/>
      <c r="AE40" s="210"/>
      <c r="AF40" s="210"/>
      <c r="AG40" s="210" t="s">
        <v>121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17"/>
      <c r="B41" s="218"/>
      <c r="C41" s="249" t="s">
        <v>156</v>
      </c>
      <c r="D41" s="222"/>
      <c r="E41" s="223">
        <v>72</v>
      </c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10"/>
      <c r="Z41" s="210"/>
      <c r="AA41" s="210"/>
      <c r="AB41" s="210"/>
      <c r="AC41" s="210"/>
      <c r="AD41" s="210"/>
      <c r="AE41" s="210"/>
      <c r="AF41" s="210"/>
      <c r="AG41" s="210" t="s">
        <v>129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17"/>
      <c r="B42" s="218"/>
      <c r="C42" s="249" t="s">
        <v>157</v>
      </c>
      <c r="D42" s="222"/>
      <c r="E42" s="223">
        <v>102</v>
      </c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10"/>
      <c r="Z42" s="210"/>
      <c r="AA42" s="210"/>
      <c r="AB42" s="210"/>
      <c r="AC42" s="210"/>
      <c r="AD42" s="210"/>
      <c r="AE42" s="210"/>
      <c r="AF42" s="210"/>
      <c r="AG42" s="210" t="s">
        <v>129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17"/>
      <c r="B43" s="218"/>
      <c r="C43" s="249" t="s">
        <v>158</v>
      </c>
      <c r="D43" s="222"/>
      <c r="E43" s="223">
        <v>460.78399999999999</v>
      </c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10"/>
      <c r="Z43" s="210"/>
      <c r="AA43" s="210"/>
      <c r="AB43" s="210"/>
      <c r="AC43" s="210"/>
      <c r="AD43" s="210"/>
      <c r="AE43" s="210"/>
      <c r="AF43" s="210"/>
      <c r="AG43" s="210" t="s">
        <v>129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17"/>
      <c r="B44" s="218"/>
      <c r="C44" s="249" t="s">
        <v>159</v>
      </c>
      <c r="D44" s="222"/>
      <c r="E44" s="223">
        <v>18.409800000000001</v>
      </c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10"/>
      <c r="Z44" s="210"/>
      <c r="AA44" s="210"/>
      <c r="AB44" s="210"/>
      <c r="AC44" s="210"/>
      <c r="AD44" s="210"/>
      <c r="AE44" s="210"/>
      <c r="AF44" s="210"/>
      <c r="AG44" s="210" t="s">
        <v>129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17"/>
      <c r="B45" s="218"/>
      <c r="C45" s="249" t="s">
        <v>160</v>
      </c>
      <c r="D45" s="222"/>
      <c r="E45" s="223">
        <v>-34.372999999999998</v>
      </c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10"/>
      <c r="Z45" s="210"/>
      <c r="AA45" s="210"/>
      <c r="AB45" s="210"/>
      <c r="AC45" s="210"/>
      <c r="AD45" s="210"/>
      <c r="AE45" s="210"/>
      <c r="AF45" s="210"/>
      <c r="AG45" s="210" t="s">
        <v>129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17"/>
      <c r="B46" s="218"/>
      <c r="C46" s="249" t="s">
        <v>140</v>
      </c>
      <c r="D46" s="222"/>
      <c r="E46" s="223">
        <v>642.72</v>
      </c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10"/>
      <c r="Z46" s="210"/>
      <c r="AA46" s="210"/>
      <c r="AB46" s="210"/>
      <c r="AC46" s="210"/>
      <c r="AD46" s="210"/>
      <c r="AE46" s="210"/>
      <c r="AF46" s="210"/>
      <c r="AG46" s="210" t="s">
        <v>129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17"/>
      <c r="B47" s="218"/>
      <c r="C47" s="249" t="s">
        <v>161</v>
      </c>
      <c r="D47" s="222"/>
      <c r="E47" s="223">
        <v>457.875</v>
      </c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10"/>
      <c r="Z47" s="210"/>
      <c r="AA47" s="210"/>
      <c r="AB47" s="210"/>
      <c r="AC47" s="210"/>
      <c r="AD47" s="210"/>
      <c r="AE47" s="210"/>
      <c r="AF47" s="210"/>
      <c r="AG47" s="210" t="s">
        <v>129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17"/>
      <c r="B48" s="218"/>
      <c r="C48" s="249" t="s">
        <v>162</v>
      </c>
      <c r="D48" s="222"/>
      <c r="E48" s="223">
        <v>9.4062000000000001</v>
      </c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10"/>
      <c r="Z48" s="210"/>
      <c r="AA48" s="210"/>
      <c r="AB48" s="210"/>
      <c r="AC48" s="210"/>
      <c r="AD48" s="210"/>
      <c r="AE48" s="210"/>
      <c r="AF48" s="210"/>
      <c r="AG48" s="210" t="s">
        <v>129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17"/>
      <c r="B49" s="218"/>
      <c r="C49" s="249" t="s">
        <v>163</v>
      </c>
      <c r="D49" s="222"/>
      <c r="E49" s="223">
        <v>123.22</v>
      </c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10"/>
      <c r="Z49" s="210"/>
      <c r="AA49" s="210"/>
      <c r="AB49" s="210"/>
      <c r="AC49" s="210"/>
      <c r="AD49" s="210"/>
      <c r="AE49" s="210"/>
      <c r="AF49" s="210"/>
      <c r="AG49" s="210" t="s">
        <v>129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17"/>
      <c r="B50" s="218"/>
      <c r="C50" s="249" t="s">
        <v>164</v>
      </c>
      <c r="D50" s="222"/>
      <c r="E50" s="223">
        <v>139.12</v>
      </c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10"/>
      <c r="Z50" s="210"/>
      <c r="AA50" s="210"/>
      <c r="AB50" s="210"/>
      <c r="AC50" s="210"/>
      <c r="AD50" s="210"/>
      <c r="AE50" s="210"/>
      <c r="AF50" s="210"/>
      <c r="AG50" s="210" t="s">
        <v>129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17"/>
      <c r="B51" s="218"/>
      <c r="C51" s="248"/>
      <c r="D51" s="240"/>
      <c r="E51" s="240"/>
      <c r="F51" s="240"/>
      <c r="G51" s="240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10"/>
      <c r="Z51" s="210"/>
      <c r="AA51" s="210"/>
      <c r="AB51" s="210"/>
      <c r="AC51" s="210"/>
      <c r="AD51" s="210"/>
      <c r="AE51" s="210"/>
      <c r="AF51" s="210"/>
      <c r="AG51" s="210" t="s">
        <v>122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2.5" outlineLevel="1" x14ac:dyDescent="0.2">
      <c r="A52" s="231">
        <v>8</v>
      </c>
      <c r="B52" s="232" t="s">
        <v>153</v>
      </c>
      <c r="C52" s="246" t="s">
        <v>154</v>
      </c>
      <c r="D52" s="233" t="s">
        <v>132</v>
      </c>
      <c r="E52" s="234">
        <v>187.8</v>
      </c>
      <c r="F52" s="235"/>
      <c r="G52" s="236">
        <f>ROUND(E52*F52,2)</f>
        <v>0</v>
      </c>
      <c r="H52" s="235"/>
      <c r="I52" s="236">
        <f>ROUND(E52*H52,2)</f>
        <v>0</v>
      </c>
      <c r="J52" s="235"/>
      <c r="K52" s="236">
        <f>ROUND(E52*J52,2)</f>
        <v>0</v>
      </c>
      <c r="L52" s="236">
        <v>21</v>
      </c>
      <c r="M52" s="236">
        <f>G52*(1+L52/100)</f>
        <v>0</v>
      </c>
      <c r="N52" s="236">
        <v>6.3000000000000003E-4</v>
      </c>
      <c r="O52" s="236">
        <f>ROUND(E52*N52,2)</f>
        <v>0.12</v>
      </c>
      <c r="P52" s="236">
        <v>0</v>
      </c>
      <c r="Q52" s="236">
        <f>ROUND(E52*P52,2)</f>
        <v>0</v>
      </c>
      <c r="R52" s="236" t="s">
        <v>133</v>
      </c>
      <c r="S52" s="236" t="s">
        <v>117</v>
      </c>
      <c r="T52" s="237" t="s">
        <v>117</v>
      </c>
      <c r="U52" s="220">
        <v>0.23</v>
      </c>
      <c r="V52" s="220">
        <f>ROUND(E52*U52,2)</f>
        <v>43.19</v>
      </c>
      <c r="W52" s="220"/>
      <c r="X52" s="220" t="s">
        <v>118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119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17"/>
      <c r="B53" s="218"/>
      <c r="C53" s="247" t="s">
        <v>155</v>
      </c>
      <c r="D53" s="238"/>
      <c r="E53" s="238"/>
      <c r="F53" s="238"/>
      <c r="G53" s="238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10"/>
      <c r="Z53" s="210"/>
      <c r="AA53" s="210"/>
      <c r="AB53" s="210"/>
      <c r="AC53" s="210"/>
      <c r="AD53" s="210"/>
      <c r="AE53" s="210"/>
      <c r="AF53" s="210"/>
      <c r="AG53" s="210" t="s">
        <v>121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2.5" outlineLevel="1" x14ac:dyDescent="0.2">
      <c r="A54" s="217"/>
      <c r="B54" s="218"/>
      <c r="C54" s="249" t="s">
        <v>165</v>
      </c>
      <c r="D54" s="222"/>
      <c r="E54" s="223">
        <v>176.36</v>
      </c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10"/>
      <c r="Z54" s="210"/>
      <c r="AA54" s="210"/>
      <c r="AB54" s="210"/>
      <c r="AC54" s="210"/>
      <c r="AD54" s="210"/>
      <c r="AE54" s="210"/>
      <c r="AF54" s="210"/>
      <c r="AG54" s="210" t="s">
        <v>129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17"/>
      <c r="B55" s="218"/>
      <c r="C55" s="249" t="s">
        <v>166</v>
      </c>
      <c r="D55" s="222"/>
      <c r="E55" s="223">
        <v>11.44</v>
      </c>
      <c r="F55" s="220"/>
      <c r="G55" s="220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10"/>
      <c r="Z55" s="210"/>
      <c r="AA55" s="210"/>
      <c r="AB55" s="210"/>
      <c r="AC55" s="210"/>
      <c r="AD55" s="210"/>
      <c r="AE55" s="210"/>
      <c r="AF55" s="210"/>
      <c r="AG55" s="210" t="s">
        <v>129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17"/>
      <c r="B56" s="218"/>
      <c r="C56" s="248"/>
      <c r="D56" s="240"/>
      <c r="E56" s="240"/>
      <c r="F56" s="240"/>
      <c r="G56" s="24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10"/>
      <c r="Z56" s="210"/>
      <c r="AA56" s="210"/>
      <c r="AB56" s="210"/>
      <c r="AC56" s="210"/>
      <c r="AD56" s="210"/>
      <c r="AE56" s="210"/>
      <c r="AF56" s="210"/>
      <c r="AG56" s="210" t="s">
        <v>122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2.5" outlineLevel="1" x14ac:dyDescent="0.2">
      <c r="A57" s="231">
        <v>9</v>
      </c>
      <c r="B57" s="232" t="s">
        <v>167</v>
      </c>
      <c r="C57" s="246" t="s">
        <v>168</v>
      </c>
      <c r="D57" s="233" t="s">
        <v>132</v>
      </c>
      <c r="E57" s="234">
        <v>2317.2399999999998</v>
      </c>
      <c r="F57" s="235"/>
      <c r="G57" s="236">
        <f>ROUND(E57*F57,2)</f>
        <v>0</v>
      </c>
      <c r="H57" s="235"/>
      <c r="I57" s="236">
        <f>ROUND(E57*H57,2)</f>
        <v>0</v>
      </c>
      <c r="J57" s="235"/>
      <c r="K57" s="236">
        <f>ROUND(E57*J57,2)</f>
        <v>0</v>
      </c>
      <c r="L57" s="236">
        <v>21</v>
      </c>
      <c r="M57" s="236">
        <f>G57*(1+L57/100)</f>
        <v>0</v>
      </c>
      <c r="N57" s="236">
        <v>8.8000000000000003E-4</v>
      </c>
      <c r="O57" s="236">
        <f>ROUND(E57*N57,2)</f>
        <v>2.04</v>
      </c>
      <c r="P57" s="236">
        <v>0</v>
      </c>
      <c r="Q57" s="236">
        <f>ROUND(E57*P57,2)</f>
        <v>0</v>
      </c>
      <c r="R57" s="236" t="s">
        <v>133</v>
      </c>
      <c r="S57" s="236" t="s">
        <v>117</v>
      </c>
      <c r="T57" s="237" t="s">
        <v>117</v>
      </c>
      <c r="U57" s="220">
        <v>0.37341999999999997</v>
      </c>
      <c r="V57" s="220">
        <f>ROUND(E57*U57,2)</f>
        <v>865.3</v>
      </c>
      <c r="W57" s="220"/>
      <c r="X57" s="220" t="s">
        <v>118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119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17"/>
      <c r="B58" s="218"/>
      <c r="C58" s="247" t="s">
        <v>155</v>
      </c>
      <c r="D58" s="238"/>
      <c r="E58" s="238"/>
      <c r="F58" s="238"/>
      <c r="G58" s="238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10"/>
      <c r="Z58" s="210"/>
      <c r="AA58" s="210"/>
      <c r="AB58" s="210"/>
      <c r="AC58" s="210"/>
      <c r="AD58" s="210"/>
      <c r="AE58" s="210"/>
      <c r="AF58" s="210"/>
      <c r="AG58" s="210" t="s">
        <v>121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17"/>
      <c r="B59" s="218"/>
      <c r="C59" s="249" t="s">
        <v>169</v>
      </c>
      <c r="D59" s="222"/>
      <c r="E59" s="223">
        <v>2317.2399999999998</v>
      </c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10"/>
      <c r="Z59" s="210"/>
      <c r="AA59" s="210"/>
      <c r="AB59" s="210"/>
      <c r="AC59" s="210"/>
      <c r="AD59" s="210"/>
      <c r="AE59" s="210"/>
      <c r="AF59" s="210"/>
      <c r="AG59" s="210" t="s">
        <v>129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17"/>
      <c r="B60" s="218"/>
      <c r="C60" s="248"/>
      <c r="D60" s="240"/>
      <c r="E60" s="240"/>
      <c r="F60" s="240"/>
      <c r="G60" s="24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10"/>
      <c r="Z60" s="210"/>
      <c r="AA60" s="210"/>
      <c r="AB60" s="210"/>
      <c r="AC60" s="210"/>
      <c r="AD60" s="210"/>
      <c r="AE60" s="210"/>
      <c r="AF60" s="210"/>
      <c r="AG60" s="210" t="s">
        <v>122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31">
        <v>10</v>
      </c>
      <c r="B61" s="232" t="s">
        <v>170</v>
      </c>
      <c r="C61" s="246" t="s">
        <v>171</v>
      </c>
      <c r="D61" s="233" t="s">
        <v>132</v>
      </c>
      <c r="E61" s="234">
        <v>1991.16</v>
      </c>
      <c r="F61" s="235"/>
      <c r="G61" s="236">
        <f>ROUND(E61*F61,2)</f>
        <v>0</v>
      </c>
      <c r="H61" s="235"/>
      <c r="I61" s="236">
        <f>ROUND(E61*H61,2)</f>
        <v>0</v>
      </c>
      <c r="J61" s="235"/>
      <c r="K61" s="236">
        <f>ROUND(E61*J61,2)</f>
        <v>0</v>
      </c>
      <c r="L61" s="236">
        <v>21</v>
      </c>
      <c r="M61" s="236">
        <f>G61*(1+L61/100)</f>
        <v>0</v>
      </c>
      <c r="N61" s="236">
        <v>2.0000000000000002E-5</v>
      </c>
      <c r="O61" s="236">
        <f>ROUND(E61*N61,2)</f>
        <v>0.04</v>
      </c>
      <c r="P61" s="236">
        <v>0</v>
      </c>
      <c r="Q61" s="236">
        <f>ROUND(E61*P61,2)</f>
        <v>0</v>
      </c>
      <c r="R61" s="236" t="s">
        <v>133</v>
      </c>
      <c r="S61" s="236" t="s">
        <v>117</v>
      </c>
      <c r="T61" s="237" t="s">
        <v>117</v>
      </c>
      <c r="U61" s="220">
        <v>0.11</v>
      </c>
      <c r="V61" s="220">
        <f>ROUND(E61*U61,2)</f>
        <v>219.03</v>
      </c>
      <c r="W61" s="220"/>
      <c r="X61" s="220" t="s">
        <v>118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119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17"/>
      <c r="B62" s="218"/>
      <c r="C62" s="249" t="s">
        <v>172</v>
      </c>
      <c r="D62" s="222"/>
      <c r="E62" s="223">
        <v>1991.16</v>
      </c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10"/>
      <c r="Z62" s="210"/>
      <c r="AA62" s="210"/>
      <c r="AB62" s="210"/>
      <c r="AC62" s="210"/>
      <c r="AD62" s="210"/>
      <c r="AE62" s="210"/>
      <c r="AF62" s="210"/>
      <c r="AG62" s="210" t="s">
        <v>129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17"/>
      <c r="B63" s="218"/>
      <c r="C63" s="248"/>
      <c r="D63" s="240"/>
      <c r="E63" s="240"/>
      <c r="F63" s="240"/>
      <c r="G63" s="24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10"/>
      <c r="Z63" s="210"/>
      <c r="AA63" s="210"/>
      <c r="AB63" s="210"/>
      <c r="AC63" s="210"/>
      <c r="AD63" s="210"/>
      <c r="AE63" s="210"/>
      <c r="AF63" s="210"/>
      <c r="AG63" s="210" t="s">
        <v>122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31">
        <v>11</v>
      </c>
      <c r="B64" s="232" t="s">
        <v>170</v>
      </c>
      <c r="C64" s="246" t="s">
        <v>171</v>
      </c>
      <c r="D64" s="233" t="s">
        <v>132</v>
      </c>
      <c r="E64" s="234">
        <v>187.8</v>
      </c>
      <c r="F64" s="235"/>
      <c r="G64" s="236">
        <f>ROUND(E64*F64,2)</f>
        <v>0</v>
      </c>
      <c r="H64" s="235"/>
      <c r="I64" s="236">
        <f>ROUND(E64*H64,2)</f>
        <v>0</v>
      </c>
      <c r="J64" s="235"/>
      <c r="K64" s="236">
        <f>ROUND(E64*J64,2)</f>
        <v>0</v>
      </c>
      <c r="L64" s="236">
        <v>21</v>
      </c>
      <c r="M64" s="236">
        <f>G64*(1+L64/100)</f>
        <v>0</v>
      </c>
      <c r="N64" s="236">
        <v>2.0000000000000002E-5</v>
      </c>
      <c r="O64" s="236">
        <f>ROUND(E64*N64,2)</f>
        <v>0</v>
      </c>
      <c r="P64" s="236">
        <v>0</v>
      </c>
      <c r="Q64" s="236">
        <f>ROUND(E64*P64,2)</f>
        <v>0</v>
      </c>
      <c r="R64" s="236" t="s">
        <v>133</v>
      </c>
      <c r="S64" s="236" t="s">
        <v>117</v>
      </c>
      <c r="T64" s="237" t="s">
        <v>117</v>
      </c>
      <c r="U64" s="220">
        <v>0.11</v>
      </c>
      <c r="V64" s="220">
        <f>ROUND(E64*U64,2)</f>
        <v>20.66</v>
      </c>
      <c r="W64" s="220"/>
      <c r="X64" s="220" t="s">
        <v>118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119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17"/>
      <c r="B65" s="218"/>
      <c r="C65" s="249" t="s">
        <v>173</v>
      </c>
      <c r="D65" s="222"/>
      <c r="E65" s="223">
        <v>187.8</v>
      </c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10"/>
      <c r="Z65" s="210"/>
      <c r="AA65" s="210"/>
      <c r="AB65" s="210"/>
      <c r="AC65" s="210"/>
      <c r="AD65" s="210"/>
      <c r="AE65" s="210"/>
      <c r="AF65" s="210"/>
      <c r="AG65" s="210" t="s">
        <v>129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17"/>
      <c r="B66" s="218"/>
      <c r="C66" s="248"/>
      <c r="D66" s="240"/>
      <c r="E66" s="240"/>
      <c r="F66" s="240"/>
      <c r="G66" s="240"/>
      <c r="H66" s="220"/>
      <c r="I66" s="220"/>
      <c r="J66" s="220"/>
      <c r="K66" s="220"/>
      <c r="L66" s="220"/>
      <c r="M66" s="220"/>
      <c r="N66" s="220"/>
      <c r="O66" s="220"/>
      <c r="P66" s="220"/>
      <c r="Q66" s="220"/>
      <c r="R66" s="220"/>
      <c r="S66" s="220"/>
      <c r="T66" s="220"/>
      <c r="U66" s="220"/>
      <c r="V66" s="220"/>
      <c r="W66" s="220"/>
      <c r="X66" s="220"/>
      <c r="Y66" s="210"/>
      <c r="Z66" s="210"/>
      <c r="AA66" s="210"/>
      <c r="AB66" s="210"/>
      <c r="AC66" s="210"/>
      <c r="AD66" s="210"/>
      <c r="AE66" s="210"/>
      <c r="AF66" s="210"/>
      <c r="AG66" s="210" t="s">
        <v>122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31">
        <v>12</v>
      </c>
      <c r="B67" s="232" t="s">
        <v>174</v>
      </c>
      <c r="C67" s="246" t="s">
        <v>175</v>
      </c>
      <c r="D67" s="233" t="s">
        <v>132</v>
      </c>
      <c r="E67" s="234">
        <v>2317.2399999999998</v>
      </c>
      <c r="F67" s="235"/>
      <c r="G67" s="236">
        <f>ROUND(E67*F67,2)</f>
        <v>0</v>
      </c>
      <c r="H67" s="235"/>
      <c r="I67" s="236">
        <f>ROUND(E67*H67,2)</f>
        <v>0</v>
      </c>
      <c r="J67" s="235"/>
      <c r="K67" s="236">
        <f>ROUND(E67*J67,2)</f>
        <v>0</v>
      </c>
      <c r="L67" s="236">
        <v>21</v>
      </c>
      <c r="M67" s="236">
        <f>G67*(1+L67/100)</f>
        <v>0</v>
      </c>
      <c r="N67" s="236">
        <v>2.0000000000000002E-5</v>
      </c>
      <c r="O67" s="236">
        <f>ROUND(E67*N67,2)</f>
        <v>0.05</v>
      </c>
      <c r="P67" s="236">
        <v>0</v>
      </c>
      <c r="Q67" s="236">
        <f>ROUND(E67*P67,2)</f>
        <v>0</v>
      </c>
      <c r="R67" s="236" t="s">
        <v>133</v>
      </c>
      <c r="S67" s="236" t="s">
        <v>117</v>
      </c>
      <c r="T67" s="237" t="s">
        <v>117</v>
      </c>
      <c r="U67" s="220">
        <v>0.2</v>
      </c>
      <c r="V67" s="220">
        <f>ROUND(E67*U67,2)</f>
        <v>463.45</v>
      </c>
      <c r="W67" s="220"/>
      <c r="X67" s="220" t="s">
        <v>118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119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17"/>
      <c r="B68" s="218"/>
      <c r="C68" s="249" t="s">
        <v>169</v>
      </c>
      <c r="D68" s="222"/>
      <c r="E68" s="223">
        <v>2317.2399999999998</v>
      </c>
      <c r="F68" s="220"/>
      <c r="G68" s="220"/>
      <c r="H68" s="220"/>
      <c r="I68" s="220"/>
      <c r="J68" s="220"/>
      <c r="K68" s="220"/>
      <c r="L68" s="220"/>
      <c r="M68" s="220"/>
      <c r="N68" s="220"/>
      <c r="O68" s="220"/>
      <c r="P68" s="220"/>
      <c r="Q68" s="220"/>
      <c r="R68" s="220"/>
      <c r="S68" s="220"/>
      <c r="T68" s="220"/>
      <c r="U68" s="220"/>
      <c r="V68" s="220"/>
      <c r="W68" s="220"/>
      <c r="X68" s="220"/>
      <c r="Y68" s="210"/>
      <c r="Z68" s="210"/>
      <c r="AA68" s="210"/>
      <c r="AB68" s="210"/>
      <c r="AC68" s="210"/>
      <c r="AD68" s="210"/>
      <c r="AE68" s="210"/>
      <c r="AF68" s="210"/>
      <c r="AG68" s="210" t="s">
        <v>129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17"/>
      <c r="B69" s="218"/>
      <c r="C69" s="248"/>
      <c r="D69" s="240"/>
      <c r="E69" s="240"/>
      <c r="F69" s="240"/>
      <c r="G69" s="240"/>
      <c r="H69" s="220"/>
      <c r="I69" s="220"/>
      <c r="J69" s="220"/>
      <c r="K69" s="220"/>
      <c r="L69" s="220"/>
      <c r="M69" s="220"/>
      <c r="N69" s="220"/>
      <c r="O69" s="220"/>
      <c r="P69" s="220"/>
      <c r="Q69" s="220"/>
      <c r="R69" s="220"/>
      <c r="S69" s="220"/>
      <c r="T69" s="220"/>
      <c r="U69" s="220"/>
      <c r="V69" s="220"/>
      <c r="W69" s="220"/>
      <c r="X69" s="220"/>
      <c r="Y69" s="210"/>
      <c r="Z69" s="210"/>
      <c r="AA69" s="210"/>
      <c r="AB69" s="210"/>
      <c r="AC69" s="210"/>
      <c r="AD69" s="210"/>
      <c r="AE69" s="210"/>
      <c r="AF69" s="210"/>
      <c r="AG69" s="210" t="s">
        <v>122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31">
        <v>13</v>
      </c>
      <c r="B70" s="232" t="s">
        <v>176</v>
      </c>
      <c r="C70" s="246" t="s">
        <v>177</v>
      </c>
      <c r="D70" s="233" t="s">
        <v>132</v>
      </c>
      <c r="E70" s="234">
        <v>82.42</v>
      </c>
      <c r="F70" s="235"/>
      <c r="G70" s="236">
        <f>ROUND(E70*F70,2)</f>
        <v>0</v>
      </c>
      <c r="H70" s="235"/>
      <c r="I70" s="236">
        <f>ROUND(E70*H70,2)</f>
        <v>0</v>
      </c>
      <c r="J70" s="235"/>
      <c r="K70" s="236">
        <f>ROUND(E70*J70,2)</f>
        <v>0</v>
      </c>
      <c r="L70" s="236">
        <v>21</v>
      </c>
      <c r="M70" s="236">
        <f>G70*(1+L70/100)</f>
        <v>0</v>
      </c>
      <c r="N70" s="236">
        <v>0</v>
      </c>
      <c r="O70" s="236">
        <f>ROUND(E70*N70,2)</f>
        <v>0</v>
      </c>
      <c r="P70" s="236">
        <v>0</v>
      </c>
      <c r="Q70" s="236">
        <f>ROUND(E70*P70,2)</f>
        <v>0</v>
      </c>
      <c r="R70" s="236"/>
      <c r="S70" s="236" t="s">
        <v>126</v>
      </c>
      <c r="T70" s="237" t="s">
        <v>127</v>
      </c>
      <c r="U70" s="220">
        <v>0</v>
      </c>
      <c r="V70" s="220">
        <f>ROUND(E70*U70,2)</f>
        <v>0</v>
      </c>
      <c r="W70" s="220"/>
      <c r="X70" s="220" t="s">
        <v>118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119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17"/>
      <c r="B71" s="218"/>
      <c r="C71" s="249" t="s">
        <v>178</v>
      </c>
      <c r="D71" s="222"/>
      <c r="E71" s="223">
        <v>82.42</v>
      </c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10"/>
      <c r="Z71" s="210"/>
      <c r="AA71" s="210"/>
      <c r="AB71" s="210"/>
      <c r="AC71" s="210"/>
      <c r="AD71" s="210"/>
      <c r="AE71" s="210"/>
      <c r="AF71" s="210"/>
      <c r="AG71" s="210" t="s">
        <v>129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17"/>
      <c r="B72" s="218"/>
      <c r="C72" s="248"/>
      <c r="D72" s="240"/>
      <c r="E72" s="240"/>
      <c r="F72" s="240"/>
      <c r="G72" s="240"/>
      <c r="H72" s="220"/>
      <c r="I72" s="220"/>
      <c r="J72" s="220"/>
      <c r="K72" s="220"/>
      <c r="L72" s="220"/>
      <c r="M72" s="220"/>
      <c r="N72" s="220"/>
      <c r="O72" s="220"/>
      <c r="P72" s="220"/>
      <c r="Q72" s="220"/>
      <c r="R72" s="220"/>
      <c r="S72" s="220"/>
      <c r="T72" s="220"/>
      <c r="U72" s="220"/>
      <c r="V72" s="220"/>
      <c r="W72" s="220"/>
      <c r="X72" s="220"/>
      <c r="Y72" s="210"/>
      <c r="Z72" s="210"/>
      <c r="AA72" s="210"/>
      <c r="AB72" s="210"/>
      <c r="AC72" s="210"/>
      <c r="AD72" s="210"/>
      <c r="AE72" s="210"/>
      <c r="AF72" s="210"/>
      <c r="AG72" s="210" t="s">
        <v>122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31">
        <v>14</v>
      </c>
      <c r="B73" s="232" t="s">
        <v>179</v>
      </c>
      <c r="C73" s="246" t="s">
        <v>180</v>
      </c>
      <c r="D73" s="233" t="s">
        <v>181</v>
      </c>
      <c r="E73" s="234">
        <v>1</v>
      </c>
      <c r="F73" s="235"/>
      <c r="G73" s="236">
        <f>ROUND(E73*F73,2)</f>
        <v>0</v>
      </c>
      <c r="H73" s="235"/>
      <c r="I73" s="236">
        <f>ROUND(E73*H73,2)</f>
        <v>0</v>
      </c>
      <c r="J73" s="235"/>
      <c r="K73" s="236">
        <f>ROUND(E73*J73,2)</f>
        <v>0</v>
      </c>
      <c r="L73" s="236">
        <v>21</v>
      </c>
      <c r="M73" s="236">
        <f>G73*(1+L73/100)</f>
        <v>0</v>
      </c>
      <c r="N73" s="236">
        <v>0</v>
      </c>
      <c r="O73" s="236">
        <f>ROUND(E73*N73,2)</f>
        <v>0</v>
      </c>
      <c r="P73" s="236">
        <v>0</v>
      </c>
      <c r="Q73" s="236">
        <f>ROUND(E73*P73,2)</f>
        <v>0</v>
      </c>
      <c r="R73" s="236"/>
      <c r="S73" s="236" t="s">
        <v>126</v>
      </c>
      <c r="T73" s="237" t="s">
        <v>127</v>
      </c>
      <c r="U73" s="220">
        <v>0</v>
      </c>
      <c r="V73" s="220">
        <f>ROUND(E73*U73,2)</f>
        <v>0</v>
      </c>
      <c r="W73" s="220"/>
      <c r="X73" s="220" t="s">
        <v>118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119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ht="22.5" outlineLevel="1" x14ac:dyDescent="0.2">
      <c r="A74" s="217"/>
      <c r="B74" s="218"/>
      <c r="C74" s="249" t="s">
        <v>182</v>
      </c>
      <c r="D74" s="222"/>
      <c r="E74" s="223">
        <v>1</v>
      </c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10"/>
      <c r="Z74" s="210"/>
      <c r="AA74" s="210"/>
      <c r="AB74" s="210"/>
      <c r="AC74" s="210"/>
      <c r="AD74" s="210"/>
      <c r="AE74" s="210"/>
      <c r="AF74" s="210"/>
      <c r="AG74" s="210" t="s">
        <v>129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17"/>
      <c r="B75" s="218"/>
      <c r="C75" s="248"/>
      <c r="D75" s="240"/>
      <c r="E75" s="240"/>
      <c r="F75" s="240"/>
      <c r="G75" s="24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10"/>
      <c r="Z75" s="210"/>
      <c r="AA75" s="210"/>
      <c r="AB75" s="210"/>
      <c r="AC75" s="210"/>
      <c r="AD75" s="210"/>
      <c r="AE75" s="210"/>
      <c r="AF75" s="210"/>
      <c r="AG75" s="210" t="s">
        <v>122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31">
        <v>15</v>
      </c>
      <c r="B76" s="232" t="s">
        <v>183</v>
      </c>
      <c r="C76" s="246" t="s">
        <v>184</v>
      </c>
      <c r="D76" s="233" t="s">
        <v>132</v>
      </c>
      <c r="E76" s="234">
        <v>3872.06</v>
      </c>
      <c r="F76" s="235"/>
      <c r="G76" s="236">
        <f>ROUND(E76*F76,2)</f>
        <v>0</v>
      </c>
      <c r="H76" s="235"/>
      <c r="I76" s="236">
        <f>ROUND(E76*H76,2)</f>
        <v>0</v>
      </c>
      <c r="J76" s="235"/>
      <c r="K76" s="236">
        <f>ROUND(E76*J76,2)</f>
        <v>0</v>
      </c>
      <c r="L76" s="236">
        <v>21</v>
      </c>
      <c r="M76" s="236">
        <f>G76*(1+L76/100)</f>
        <v>0</v>
      </c>
      <c r="N76" s="236">
        <v>9.4500000000000001E-3</v>
      </c>
      <c r="O76" s="236">
        <f>ROUND(E76*N76,2)</f>
        <v>36.590000000000003</v>
      </c>
      <c r="P76" s="236">
        <v>0</v>
      </c>
      <c r="Q76" s="236">
        <f>ROUND(E76*P76,2)</f>
        <v>0</v>
      </c>
      <c r="R76" s="236"/>
      <c r="S76" s="236" t="s">
        <v>126</v>
      </c>
      <c r="T76" s="237" t="s">
        <v>127</v>
      </c>
      <c r="U76" s="220">
        <v>8.1000000000000003E-2</v>
      </c>
      <c r="V76" s="220">
        <f>ROUND(E76*U76,2)</f>
        <v>313.64</v>
      </c>
      <c r="W76" s="220"/>
      <c r="X76" s="220" t="s">
        <v>118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119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17"/>
      <c r="B77" s="218"/>
      <c r="C77" s="249" t="s">
        <v>185</v>
      </c>
      <c r="D77" s="222"/>
      <c r="E77" s="223">
        <v>3872.06</v>
      </c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10"/>
      <c r="Z77" s="210"/>
      <c r="AA77" s="210"/>
      <c r="AB77" s="210"/>
      <c r="AC77" s="210"/>
      <c r="AD77" s="210"/>
      <c r="AE77" s="210"/>
      <c r="AF77" s="210"/>
      <c r="AG77" s="210" t="s">
        <v>129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17"/>
      <c r="B78" s="218"/>
      <c r="C78" s="248"/>
      <c r="D78" s="240"/>
      <c r="E78" s="240"/>
      <c r="F78" s="240"/>
      <c r="G78" s="24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10"/>
      <c r="Z78" s="210"/>
      <c r="AA78" s="210"/>
      <c r="AB78" s="210"/>
      <c r="AC78" s="210"/>
      <c r="AD78" s="210"/>
      <c r="AE78" s="210"/>
      <c r="AF78" s="210"/>
      <c r="AG78" s="210" t="s">
        <v>122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31">
        <v>16</v>
      </c>
      <c r="B79" s="232" t="s">
        <v>186</v>
      </c>
      <c r="C79" s="246" t="s">
        <v>187</v>
      </c>
      <c r="D79" s="233" t="s">
        <v>132</v>
      </c>
      <c r="E79" s="234">
        <v>470.02</v>
      </c>
      <c r="F79" s="235"/>
      <c r="G79" s="236">
        <f>ROUND(E79*F79,2)</f>
        <v>0</v>
      </c>
      <c r="H79" s="235"/>
      <c r="I79" s="236">
        <f>ROUND(E79*H79,2)</f>
        <v>0</v>
      </c>
      <c r="J79" s="235"/>
      <c r="K79" s="236">
        <f>ROUND(E79*J79,2)</f>
        <v>0</v>
      </c>
      <c r="L79" s="236">
        <v>21</v>
      </c>
      <c r="M79" s="236">
        <f>G79*(1+L79/100)</f>
        <v>0</v>
      </c>
      <c r="N79" s="236">
        <v>4.0000000000000003E-5</v>
      </c>
      <c r="O79" s="236">
        <f>ROUND(E79*N79,2)</f>
        <v>0.02</v>
      </c>
      <c r="P79" s="236">
        <v>0</v>
      </c>
      <c r="Q79" s="236">
        <f>ROUND(E79*P79,2)</f>
        <v>0</v>
      </c>
      <c r="R79" s="236"/>
      <c r="S79" s="236" t="s">
        <v>126</v>
      </c>
      <c r="T79" s="237" t="s">
        <v>127</v>
      </c>
      <c r="U79" s="220">
        <v>7.8E-2</v>
      </c>
      <c r="V79" s="220">
        <f>ROUND(E79*U79,2)</f>
        <v>36.659999999999997</v>
      </c>
      <c r="W79" s="220"/>
      <c r="X79" s="220" t="s">
        <v>118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119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17"/>
      <c r="B80" s="218"/>
      <c r="C80" s="249" t="s">
        <v>188</v>
      </c>
      <c r="D80" s="222"/>
      <c r="E80" s="223">
        <v>470.02</v>
      </c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10"/>
      <c r="Z80" s="210"/>
      <c r="AA80" s="210"/>
      <c r="AB80" s="210"/>
      <c r="AC80" s="210"/>
      <c r="AD80" s="210"/>
      <c r="AE80" s="210"/>
      <c r="AF80" s="210"/>
      <c r="AG80" s="210" t="s">
        <v>129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17"/>
      <c r="B81" s="218"/>
      <c r="C81" s="248"/>
      <c r="D81" s="240"/>
      <c r="E81" s="240"/>
      <c r="F81" s="240"/>
      <c r="G81" s="24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10"/>
      <c r="Z81" s="210"/>
      <c r="AA81" s="210"/>
      <c r="AB81" s="210"/>
      <c r="AC81" s="210"/>
      <c r="AD81" s="210"/>
      <c r="AE81" s="210"/>
      <c r="AF81" s="210"/>
      <c r="AG81" s="210" t="s">
        <v>122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31">
        <v>17</v>
      </c>
      <c r="B82" s="232" t="s">
        <v>189</v>
      </c>
      <c r="C82" s="246" t="s">
        <v>190</v>
      </c>
      <c r="D82" s="233" t="s">
        <v>132</v>
      </c>
      <c r="E82" s="234">
        <v>58.73</v>
      </c>
      <c r="F82" s="235"/>
      <c r="G82" s="236">
        <f>ROUND(E82*F82,2)</f>
        <v>0</v>
      </c>
      <c r="H82" s="235"/>
      <c r="I82" s="236">
        <f>ROUND(E82*H82,2)</f>
        <v>0</v>
      </c>
      <c r="J82" s="235"/>
      <c r="K82" s="236">
        <f>ROUND(E82*J82,2)</f>
        <v>0</v>
      </c>
      <c r="L82" s="236">
        <v>21</v>
      </c>
      <c r="M82" s="236">
        <f>G82*(1+L82/100)</f>
        <v>0</v>
      </c>
      <c r="N82" s="236">
        <v>1.1780000000000001E-2</v>
      </c>
      <c r="O82" s="236">
        <f>ROUND(E82*N82,2)</f>
        <v>0.69</v>
      </c>
      <c r="P82" s="236">
        <v>0</v>
      </c>
      <c r="Q82" s="236">
        <f>ROUND(E82*P82,2)</f>
        <v>0</v>
      </c>
      <c r="R82" s="236"/>
      <c r="S82" s="236" t="s">
        <v>126</v>
      </c>
      <c r="T82" s="237" t="s">
        <v>127</v>
      </c>
      <c r="U82" s="220">
        <v>0.20499999999999999</v>
      </c>
      <c r="V82" s="220">
        <f>ROUND(E82*U82,2)</f>
        <v>12.04</v>
      </c>
      <c r="W82" s="220"/>
      <c r="X82" s="220" t="s">
        <v>118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119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17"/>
      <c r="B83" s="218"/>
      <c r="C83" s="249" t="s">
        <v>191</v>
      </c>
      <c r="D83" s="222"/>
      <c r="E83" s="223">
        <v>47.29</v>
      </c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10"/>
      <c r="Z83" s="210"/>
      <c r="AA83" s="210"/>
      <c r="AB83" s="210"/>
      <c r="AC83" s="210"/>
      <c r="AD83" s="210"/>
      <c r="AE83" s="210"/>
      <c r="AF83" s="210"/>
      <c r="AG83" s="210" t="s">
        <v>129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17"/>
      <c r="B84" s="218"/>
      <c r="C84" s="249" t="s">
        <v>192</v>
      </c>
      <c r="D84" s="222"/>
      <c r="E84" s="223">
        <v>11.44</v>
      </c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10"/>
      <c r="Z84" s="210"/>
      <c r="AA84" s="210"/>
      <c r="AB84" s="210"/>
      <c r="AC84" s="210"/>
      <c r="AD84" s="210"/>
      <c r="AE84" s="210"/>
      <c r="AF84" s="210"/>
      <c r="AG84" s="210" t="s">
        <v>129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17"/>
      <c r="B85" s="218"/>
      <c r="C85" s="248"/>
      <c r="D85" s="240"/>
      <c r="E85" s="240"/>
      <c r="F85" s="240"/>
      <c r="G85" s="24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10"/>
      <c r="Z85" s="210"/>
      <c r="AA85" s="210"/>
      <c r="AB85" s="210"/>
      <c r="AC85" s="210"/>
      <c r="AD85" s="210"/>
      <c r="AE85" s="210"/>
      <c r="AF85" s="210"/>
      <c r="AG85" s="210" t="s">
        <v>122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31">
        <v>18</v>
      </c>
      <c r="B86" s="232" t="s">
        <v>193</v>
      </c>
      <c r="C86" s="246" t="s">
        <v>194</v>
      </c>
      <c r="D86" s="233" t="s">
        <v>132</v>
      </c>
      <c r="E86" s="234">
        <v>2317.2383</v>
      </c>
      <c r="F86" s="235"/>
      <c r="G86" s="236">
        <f>ROUND(E86*F86,2)</f>
        <v>0</v>
      </c>
      <c r="H86" s="235"/>
      <c r="I86" s="236">
        <f>ROUND(E86*H86,2)</f>
        <v>0</v>
      </c>
      <c r="J86" s="235"/>
      <c r="K86" s="236">
        <f>ROUND(E86*J86,2)</f>
        <v>0</v>
      </c>
      <c r="L86" s="236">
        <v>21</v>
      </c>
      <c r="M86" s="236">
        <f>G86*(1+L86/100)</f>
        <v>0</v>
      </c>
      <c r="N86" s="236">
        <v>0</v>
      </c>
      <c r="O86" s="236">
        <f>ROUND(E86*N86,2)</f>
        <v>0</v>
      </c>
      <c r="P86" s="236">
        <v>0</v>
      </c>
      <c r="Q86" s="236">
        <f>ROUND(E86*P86,2)</f>
        <v>0</v>
      </c>
      <c r="R86" s="236"/>
      <c r="S86" s="236" t="s">
        <v>126</v>
      </c>
      <c r="T86" s="237" t="s">
        <v>127</v>
      </c>
      <c r="U86" s="220">
        <v>0</v>
      </c>
      <c r="V86" s="220">
        <f>ROUND(E86*U86,2)</f>
        <v>0</v>
      </c>
      <c r="W86" s="220"/>
      <c r="X86" s="220" t="s">
        <v>118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119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17"/>
      <c r="B87" s="218"/>
      <c r="C87" s="250"/>
      <c r="D87" s="242"/>
      <c r="E87" s="242"/>
      <c r="F87" s="242"/>
      <c r="G87" s="242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10"/>
      <c r="Z87" s="210"/>
      <c r="AA87" s="210"/>
      <c r="AB87" s="210"/>
      <c r="AC87" s="210"/>
      <c r="AD87" s="210"/>
      <c r="AE87" s="210"/>
      <c r="AF87" s="210"/>
      <c r="AG87" s="210" t="s">
        <v>122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31">
        <v>19</v>
      </c>
      <c r="B88" s="232" t="s">
        <v>195</v>
      </c>
      <c r="C88" s="246" t="s">
        <v>196</v>
      </c>
      <c r="D88" s="233" t="s">
        <v>132</v>
      </c>
      <c r="E88" s="234">
        <v>82.42</v>
      </c>
      <c r="F88" s="235"/>
      <c r="G88" s="236">
        <f>ROUND(E88*F88,2)</f>
        <v>0</v>
      </c>
      <c r="H88" s="235"/>
      <c r="I88" s="236">
        <f>ROUND(E88*H88,2)</f>
        <v>0</v>
      </c>
      <c r="J88" s="235"/>
      <c r="K88" s="236">
        <f>ROUND(E88*J88,2)</f>
        <v>0</v>
      </c>
      <c r="L88" s="236">
        <v>21</v>
      </c>
      <c r="M88" s="236">
        <f>G88*(1+L88/100)</f>
        <v>0</v>
      </c>
      <c r="N88" s="236">
        <v>3.3700000000000001E-2</v>
      </c>
      <c r="O88" s="236">
        <f>ROUND(E88*N88,2)</f>
        <v>2.78</v>
      </c>
      <c r="P88" s="236">
        <v>0</v>
      </c>
      <c r="Q88" s="236">
        <f>ROUND(E88*P88,2)</f>
        <v>0</v>
      </c>
      <c r="R88" s="236"/>
      <c r="S88" s="236" t="s">
        <v>126</v>
      </c>
      <c r="T88" s="237" t="s">
        <v>127</v>
      </c>
      <c r="U88" s="220">
        <v>0.73243999999999998</v>
      </c>
      <c r="V88" s="220">
        <f>ROUND(E88*U88,2)</f>
        <v>60.37</v>
      </c>
      <c r="W88" s="220"/>
      <c r="X88" s="220" t="s">
        <v>118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119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17"/>
      <c r="B89" s="218"/>
      <c r="C89" s="249" t="s">
        <v>197</v>
      </c>
      <c r="D89" s="222"/>
      <c r="E89" s="223">
        <v>82.42</v>
      </c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10"/>
      <c r="Z89" s="210"/>
      <c r="AA89" s="210"/>
      <c r="AB89" s="210"/>
      <c r="AC89" s="210"/>
      <c r="AD89" s="210"/>
      <c r="AE89" s="210"/>
      <c r="AF89" s="210"/>
      <c r="AG89" s="210" t="s">
        <v>129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17"/>
      <c r="B90" s="218"/>
      <c r="C90" s="248"/>
      <c r="D90" s="240"/>
      <c r="E90" s="240"/>
      <c r="F90" s="240"/>
      <c r="G90" s="24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10"/>
      <c r="Z90" s="210"/>
      <c r="AA90" s="210"/>
      <c r="AB90" s="210"/>
      <c r="AC90" s="210"/>
      <c r="AD90" s="210"/>
      <c r="AE90" s="210"/>
      <c r="AF90" s="210"/>
      <c r="AG90" s="210" t="s">
        <v>122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x14ac:dyDescent="0.2">
      <c r="A91" s="225" t="s">
        <v>111</v>
      </c>
      <c r="B91" s="226" t="s">
        <v>60</v>
      </c>
      <c r="C91" s="245" t="s">
        <v>61</v>
      </c>
      <c r="D91" s="227"/>
      <c r="E91" s="228"/>
      <c r="F91" s="229"/>
      <c r="G91" s="229">
        <f>SUMIF(AG92:AG100,"&lt;&gt;NOR",G92:G100)</f>
        <v>0</v>
      </c>
      <c r="H91" s="229"/>
      <c r="I91" s="229">
        <f>SUM(I92:I100)</f>
        <v>0</v>
      </c>
      <c r="J91" s="229"/>
      <c r="K91" s="229">
        <f>SUM(K92:K100)</f>
        <v>0</v>
      </c>
      <c r="L91" s="229"/>
      <c r="M91" s="229">
        <f>SUM(M92:M100)</f>
        <v>0</v>
      </c>
      <c r="N91" s="229"/>
      <c r="O91" s="229">
        <f>SUM(O92:O100)</f>
        <v>11.65</v>
      </c>
      <c r="P91" s="229"/>
      <c r="Q91" s="229">
        <f>SUM(Q92:Q100)</f>
        <v>0</v>
      </c>
      <c r="R91" s="229"/>
      <c r="S91" s="229"/>
      <c r="T91" s="230"/>
      <c r="U91" s="224"/>
      <c r="V91" s="224">
        <f>SUM(V92:V100)</f>
        <v>48.63</v>
      </c>
      <c r="W91" s="224"/>
      <c r="X91" s="224"/>
      <c r="AG91" t="s">
        <v>112</v>
      </c>
    </row>
    <row r="92" spans="1:60" ht="22.5" outlineLevel="1" x14ac:dyDescent="0.2">
      <c r="A92" s="231">
        <v>20</v>
      </c>
      <c r="B92" s="232" t="s">
        <v>198</v>
      </c>
      <c r="C92" s="246" t="s">
        <v>199</v>
      </c>
      <c r="D92" s="233" t="s">
        <v>132</v>
      </c>
      <c r="E92" s="234">
        <v>118.0295</v>
      </c>
      <c r="F92" s="235"/>
      <c r="G92" s="236">
        <f>ROUND(E92*F92,2)</f>
        <v>0</v>
      </c>
      <c r="H92" s="235"/>
      <c r="I92" s="236">
        <f>ROUND(E92*H92,2)</f>
        <v>0</v>
      </c>
      <c r="J92" s="235"/>
      <c r="K92" s="236">
        <f>ROUND(E92*J92,2)</f>
        <v>0</v>
      </c>
      <c r="L92" s="236">
        <v>21</v>
      </c>
      <c r="M92" s="236">
        <f>G92*(1+L92/100)</f>
        <v>0</v>
      </c>
      <c r="N92" s="236">
        <v>9.8680000000000004E-2</v>
      </c>
      <c r="O92" s="236">
        <f>ROUND(E92*N92,2)</f>
        <v>11.65</v>
      </c>
      <c r="P92" s="236">
        <v>0</v>
      </c>
      <c r="Q92" s="236">
        <f>ROUND(E92*P92,2)</f>
        <v>0</v>
      </c>
      <c r="R92" s="236" t="s">
        <v>133</v>
      </c>
      <c r="S92" s="236" t="s">
        <v>117</v>
      </c>
      <c r="T92" s="237" t="s">
        <v>117</v>
      </c>
      <c r="U92" s="220">
        <v>0.41199999999999998</v>
      </c>
      <c r="V92" s="220">
        <f>ROUND(E92*U92,2)</f>
        <v>48.63</v>
      </c>
      <c r="W92" s="220"/>
      <c r="X92" s="220" t="s">
        <v>118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119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ht="22.5" outlineLevel="1" x14ac:dyDescent="0.2">
      <c r="A93" s="217"/>
      <c r="B93" s="218"/>
      <c r="C93" s="247" t="s">
        <v>200</v>
      </c>
      <c r="D93" s="238"/>
      <c r="E93" s="238"/>
      <c r="F93" s="238"/>
      <c r="G93" s="238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10"/>
      <c r="Z93" s="210"/>
      <c r="AA93" s="210"/>
      <c r="AB93" s="210"/>
      <c r="AC93" s="210"/>
      <c r="AD93" s="210"/>
      <c r="AE93" s="210"/>
      <c r="AF93" s="210"/>
      <c r="AG93" s="210" t="s">
        <v>121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41" t="str">
        <f>C93</f>
        <v>na zdivu jako podklad např. pod izolaci, na parapetech z prefabrikovaných dílců, pod oplechování apod., vodorovný nebo ve spádu do 15°, hlazený dřevěným hladítkem,</v>
      </c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17"/>
      <c r="B94" s="218"/>
      <c r="C94" s="249" t="s">
        <v>201</v>
      </c>
      <c r="D94" s="222"/>
      <c r="E94" s="223">
        <v>43.576000000000001</v>
      </c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10"/>
      <c r="Z94" s="210"/>
      <c r="AA94" s="210"/>
      <c r="AB94" s="210"/>
      <c r="AC94" s="210"/>
      <c r="AD94" s="210"/>
      <c r="AE94" s="210"/>
      <c r="AF94" s="210"/>
      <c r="AG94" s="210" t="s">
        <v>129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17"/>
      <c r="B95" s="218"/>
      <c r="C95" s="249" t="s">
        <v>202</v>
      </c>
      <c r="D95" s="222"/>
      <c r="E95" s="223">
        <v>22.92</v>
      </c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10"/>
      <c r="Z95" s="210"/>
      <c r="AA95" s="210"/>
      <c r="AB95" s="210"/>
      <c r="AC95" s="210"/>
      <c r="AD95" s="210"/>
      <c r="AE95" s="210"/>
      <c r="AF95" s="210"/>
      <c r="AG95" s="210" t="s">
        <v>129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17"/>
      <c r="B96" s="218"/>
      <c r="C96" s="249" t="s">
        <v>203</v>
      </c>
      <c r="D96" s="222"/>
      <c r="E96" s="223">
        <v>10.78</v>
      </c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10"/>
      <c r="Z96" s="210"/>
      <c r="AA96" s="210"/>
      <c r="AB96" s="210"/>
      <c r="AC96" s="210"/>
      <c r="AD96" s="210"/>
      <c r="AE96" s="210"/>
      <c r="AF96" s="210"/>
      <c r="AG96" s="210" t="s">
        <v>129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17"/>
      <c r="B97" s="218"/>
      <c r="C97" s="249" t="s">
        <v>204</v>
      </c>
      <c r="D97" s="222"/>
      <c r="E97" s="223">
        <v>37.375</v>
      </c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10"/>
      <c r="Z97" s="210"/>
      <c r="AA97" s="210"/>
      <c r="AB97" s="210"/>
      <c r="AC97" s="210"/>
      <c r="AD97" s="210"/>
      <c r="AE97" s="210"/>
      <c r="AF97" s="210"/>
      <c r="AG97" s="210" t="s">
        <v>129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17"/>
      <c r="B98" s="218"/>
      <c r="C98" s="249" t="s">
        <v>205</v>
      </c>
      <c r="D98" s="222"/>
      <c r="E98" s="223">
        <v>1.0785</v>
      </c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10"/>
      <c r="Z98" s="210"/>
      <c r="AA98" s="210"/>
      <c r="AB98" s="210"/>
      <c r="AC98" s="210"/>
      <c r="AD98" s="210"/>
      <c r="AE98" s="210"/>
      <c r="AF98" s="210"/>
      <c r="AG98" s="210" t="s">
        <v>129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17"/>
      <c r="B99" s="218"/>
      <c r="C99" s="249" t="s">
        <v>206</v>
      </c>
      <c r="D99" s="222"/>
      <c r="E99" s="223">
        <v>2.2999999999999998</v>
      </c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10"/>
      <c r="Z99" s="210"/>
      <c r="AA99" s="210"/>
      <c r="AB99" s="210"/>
      <c r="AC99" s="210"/>
      <c r="AD99" s="210"/>
      <c r="AE99" s="210"/>
      <c r="AF99" s="210"/>
      <c r="AG99" s="210" t="s">
        <v>129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17"/>
      <c r="B100" s="218"/>
      <c r="C100" s="248"/>
      <c r="D100" s="240"/>
      <c r="E100" s="240"/>
      <c r="F100" s="240"/>
      <c r="G100" s="24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122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x14ac:dyDescent="0.2">
      <c r="A101" s="225" t="s">
        <v>111</v>
      </c>
      <c r="B101" s="226" t="s">
        <v>62</v>
      </c>
      <c r="C101" s="245" t="s">
        <v>63</v>
      </c>
      <c r="D101" s="227"/>
      <c r="E101" s="228"/>
      <c r="F101" s="229"/>
      <c r="G101" s="229">
        <f>SUMIF(AG102:AG143,"&lt;&gt;NOR",G102:G143)</f>
        <v>0</v>
      </c>
      <c r="H101" s="229"/>
      <c r="I101" s="229">
        <f>SUM(I102:I143)</f>
        <v>0</v>
      </c>
      <c r="J101" s="229"/>
      <c r="K101" s="229">
        <f>SUM(K102:K143)</f>
        <v>0</v>
      </c>
      <c r="L101" s="229"/>
      <c r="M101" s="229">
        <f>SUM(M102:M143)</f>
        <v>0</v>
      </c>
      <c r="N101" s="229"/>
      <c r="O101" s="229">
        <f>SUM(O102:O143)</f>
        <v>90.600000000000009</v>
      </c>
      <c r="P101" s="229"/>
      <c r="Q101" s="229">
        <f>SUM(Q102:Q143)</f>
        <v>0</v>
      </c>
      <c r="R101" s="229"/>
      <c r="S101" s="229"/>
      <c r="T101" s="230"/>
      <c r="U101" s="224"/>
      <c r="V101" s="224">
        <f>SUM(V102:V143)</f>
        <v>1273.3299999999997</v>
      </c>
      <c r="W101" s="224"/>
      <c r="X101" s="224"/>
      <c r="AG101" t="s">
        <v>112</v>
      </c>
    </row>
    <row r="102" spans="1:60" ht="22.5" outlineLevel="1" x14ac:dyDescent="0.2">
      <c r="A102" s="231">
        <v>21</v>
      </c>
      <c r="B102" s="232" t="s">
        <v>207</v>
      </c>
      <c r="C102" s="246" t="s">
        <v>208</v>
      </c>
      <c r="D102" s="233" t="s">
        <v>132</v>
      </c>
      <c r="E102" s="234">
        <v>4308.4009999999998</v>
      </c>
      <c r="F102" s="235"/>
      <c r="G102" s="236">
        <f>ROUND(E102*F102,2)</f>
        <v>0</v>
      </c>
      <c r="H102" s="235"/>
      <c r="I102" s="236">
        <f>ROUND(E102*H102,2)</f>
        <v>0</v>
      </c>
      <c r="J102" s="235"/>
      <c r="K102" s="236">
        <f>ROUND(E102*J102,2)</f>
        <v>0</v>
      </c>
      <c r="L102" s="236">
        <v>21</v>
      </c>
      <c r="M102" s="236">
        <f>G102*(1+L102/100)</f>
        <v>0</v>
      </c>
      <c r="N102" s="236">
        <v>1.8380000000000001E-2</v>
      </c>
      <c r="O102" s="236">
        <f>ROUND(E102*N102,2)</f>
        <v>79.19</v>
      </c>
      <c r="P102" s="236">
        <v>0</v>
      </c>
      <c r="Q102" s="236">
        <f>ROUND(E102*P102,2)</f>
        <v>0</v>
      </c>
      <c r="R102" s="236" t="s">
        <v>209</v>
      </c>
      <c r="S102" s="236" t="s">
        <v>117</v>
      </c>
      <c r="T102" s="237" t="s">
        <v>117</v>
      </c>
      <c r="U102" s="220">
        <v>0.123</v>
      </c>
      <c r="V102" s="220">
        <f>ROUND(E102*U102,2)</f>
        <v>529.92999999999995</v>
      </c>
      <c r="W102" s="220"/>
      <c r="X102" s="220" t="s">
        <v>118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119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17"/>
      <c r="B103" s="218"/>
      <c r="C103" s="247" t="s">
        <v>210</v>
      </c>
      <c r="D103" s="238"/>
      <c r="E103" s="238"/>
      <c r="F103" s="238"/>
      <c r="G103" s="238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10"/>
      <c r="Z103" s="210"/>
      <c r="AA103" s="210"/>
      <c r="AB103" s="210"/>
      <c r="AC103" s="210"/>
      <c r="AD103" s="210"/>
      <c r="AE103" s="210"/>
      <c r="AF103" s="210"/>
      <c r="AG103" s="210" t="s">
        <v>121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17"/>
      <c r="B104" s="218"/>
      <c r="C104" s="249" t="s">
        <v>145</v>
      </c>
      <c r="D104" s="222"/>
      <c r="E104" s="223">
        <v>738.82899999999995</v>
      </c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10"/>
      <c r="Z104" s="210"/>
      <c r="AA104" s="210"/>
      <c r="AB104" s="210"/>
      <c r="AC104" s="210"/>
      <c r="AD104" s="210"/>
      <c r="AE104" s="210"/>
      <c r="AF104" s="210"/>
      <c r="AG104" s="210" t="s">
        <v>129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17"/>
      <c r="B105" s="218"/>
      <c r="C105" s="249" t="s">
        <v>146</v>
      </c>
      <c r="D105" s="222"/>
      <c r="E105" s="223">
        <v>692.25</v>
      </c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10"/>
      <c r="Z105" s="210"/>
      <c r="AA105" s="210"/>
      <c r="AB105" s="210"/>
      <c r="AC105" s="210"/>
      <c r="AD105" s="210"/>
      <c r="AE105" s="210"/>
      <c r="AF105" s="210"/>
      <c r="AG105" s="210" t="s">
        <v>129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17"/>
      <c r="B106" s="218"/>
      <c r="C106" s="249" t="s">
        <v>211</v>
      </c>
      <c r="D106" s="222"/>
      <c r="E106" s="223">
        <v>139.12</v>
      </c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10"/>
      <c r="Z106" s="210"/>
      <c r="AA106" s="210"/>
      <c r="AB106" s="210"/>
      <c r="AC106" s="210"/>
      <c r="AD106" s="210"/>
      <c r="AE106" s="210"/>
      <c r="AF106" s="210"/>
      <c r="AG106" s="210" t="s">
        <v>129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17"/>
      <c r="B107" s="218"/>
      <c r="C107" s="249" t="s">
        <v>163</v>
      </c>
      <c r="D107" s="222"/>
      <c r="E107" s="223">
        <v>123.22</v>
      </c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10"/>
      <c r="Z107" s="210"/>
      <c r="AA107" s="210"/>
      <c r="AB107" s="210"/>
      <c r="AC107" s="210"/>
      <c r="AD107" s="210"/>
      <c r="AE107" s="210"/>
      <c r="AF107" s="210"/>
      <c r="AG107" s="210" t="s">
        <v>129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17"/>
      <c r="B108" s="218"/>
      <c r="C108" s="249" t="s">
        <v>147</v>
      </c>
      <c r="D108" s="222"/>
      <c r="E108" s="223">
        <v>886.16</v>
      </c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10"/>
      <c r="Z108" s="210"/>
      <c r="AA108" s="210"/>
      <c r="AB108" s="210"/>
      <c r="AC108" s="210"/>
      <c r="AD108" s="210"/>
      <c r="AE108" s="210"/>
      <c r="AF108" s="210"/>
      <c r="AG108" s="210" t="s">
        <v>129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17"/>
      <c r="B109" s="218"/>
      <c r="C109" s="249" t="s">
        <v>156</v>
      </c>
      <c r="D109" s="222"/>
      <c r="E109" s="223">
        <v>72</v>
      </c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10"/>
      <c r="Z109" s="210"/>
      <c r="AA109" s="210"/>
      <c r="AB109" s="210"/>
      <c r="AC109" s="210"/>
      <c r="AD109" s="210"/>
      <c r="AE109" s="210"/>
      <c r="AF109" s="210"/>
      <c r="AG109" s="210" t="s">
        <v>129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17"/>
      <c r="B110" s="218"/>
      <c r="C110" s="249" t="s">
        <v>157</v>
      </c>
      <c r="D110" s="222"/>
      <c r="E110" s="223">
        <v>102</v>
      </c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10"/>
      <c r="Z110" s="210"/>
      <c r="AA110" s="210"/>
      <c r="AB110" s="210"/>
      <c r="AC110" s="210"/>
      <c r="AD110" s="210"/>
      <c r="AE110" s="210"/>
      <c r="AF110" s="210"/>
      <c r="AG110" s="210" t="s">
        <v>129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17"/>
      <c r="B111" s="218"/>
      <c r="C111" s="249" t="s">
        <v>158</v>
      </c>
      <c r="D111" s="222"/>
      <c r="E111" s="223">
        <v>460.78399999999999</v>
      </c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10"/>
      <c r="Z111" s="210"/>
      <c r="AA111" s="210"/>
      <c r="AB111" s="210"/>
      <c r="AC111" s="210"/>
      <c r="AD111" s="210"/>
      <c r="AE111" s="210"/>
      <c r="AF111" s="210"/>
      <c r="AG111" s="210" t="s">
        <v>129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17"/>
      <c r="B112" s="218"/>
      <c r="C112" s="249" t="s">
        <v>159</v>
      </c>
      <c r="D112" s="222"/>
      <c r="E112" s="223">
        <v>18.409800000000001</v>
      </c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10"/>
      <c r="Z112" s="210"/>
      <c r="AA112" s="210"/>
      <c r="AB112" s="210"/>
      <c r="AC112" s="210"/>
      <c r="AD112" s="210"/>
      <c r="AE112" s="210"/>
      <c r="AF112" s="210"/>
      <c r="AG112" s="210" t="s">
        <v>129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17"/>
      <c r="B113" s="218"/>
      <c r="C113" s="249" t="s">
        <v>160</v>
      </c>
      <c r="D113" s="222"/>
      <c r="E113" s="223">
        <v>-34.372999999999998</v>
      </c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10"/>
      <c r="Z113" s="210"/>
      <c r="AA113" s="210"/>
      <c r="AB113" s="210"/>
      <c r="AC113" s="210"/>
      <c r="AD113" s="210"/>
      <c r="AE113" s="210"/>
      <c r="AF113" s="210"/>
      <c r="AG113" s="210" t="s">
        <v>129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17"/>
      <c r="B114" s="218"/>
      <c r="C114" s="249" t="s">
        <v>140</v>
      </c>
      <c r="D114" s="222"/>
      <c r="E114" s="223">
        <v>642.72</v>
      </c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10"/>
      <c r="Z114" s="210"/>
      <c r="AA114" s="210"/>
      <c r="AB114" s="210"/>
      <c r="AC114" s="210"/>
      <c r="AD114" s="210"/>
      <c r="AE114" s="210"/>
      <c r="AF114" s="210"/>
      <c r="AG114" s="210" t="s">
        <v>129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17"/>
      <c r="B115" s="218"/>
      <c r="C115" s="249" t="s">
        <v>161</v>
      </c>
      <c r="D115" s="222"/>
      <c r="E115" s="223">
        <v>457.875</v>
      </c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10"/>
      <c r="Z115" s="210"/>
      <c r="AA115" s="210"/>
      <c r="AB115" s="210"/>
      <c r="AC115" s="210"/>
      <c r="AD115" s="210"/>
      <c r="AE115" s="210"/>
      <c r="AF115" s="210"/>
      <c r="AG115" s="210" t="s">
        <v>129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17"/>
      <c r="B116" s="218"/>
      <c r="C116" s="249" t="s">
        <v>162</v>
      </c>
      <c r="D116" s="222"/>
      <c r="E116" s="223">
        <v>9.4062000000000001</v>
      </c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10"/>
      <c r="Z116" s="210"/>
      <c r="AA116" s="210"/>
      <c r="AB116" s="210"/>
      <c r="AC116" s="210"/>
      <c r="AD116" s="210"/>
      <c r="AE116" s="210"/>
      <c r="AF116" s="210"/>
      <c r="AG116" s="210" t="s">
        <v>129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17"/>
      <c r="B117" s="218"/>
      <c r="C117" s="248"/>
      <c r="D117" s="240"/>
      <c r="E117" s="240"/>
      <c r="F117" s="240"/>
      <c r="G117" s="24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10"/>
      <c r="Z117" s="210"/>
      <c r="AA117" s="210"/>
      <c r="AB117" s="210"/>
      <c r="AC117" s="210"/>
      <c r="AD117" s="210"/>
      <c r="AE117" s="210"/>
      <c r="AF117" s="210"/>
      <c r="AG117" s="210" t="s">
        <v>122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ht="33.75" outlineLevel="1" x14ac:dyDescent="0.2">
      <c r="A118" s="231">
        <v>22</v>
      </c>
      <c r="B118" s="232" t="s">
        <v>212</v>
      </c>
      <c r="C118" s="246" t="s">
        <v>213</v>
      </c>
      <c r="D118" s="233" t="s">
        <v>132</v>
      </c>
      <c r="E118" s="234">
        <v>12925.203</v>
      </c>
      <c r="F118" s="235"/>
      <c r="G118" s="236">
        <f>ROUND(E118*F118,2)</f>
        <v>0</v>
      </c>
      <c r="H118" s="235"/>
      <c r="I118" s="236">
        <f>ROUND(E118*H118,2)</f>
        <v>0</v>
      </c>
      <c r="J118" s="235"/>
      <c r="K118" s="236">
        <f>ROUND(E118*J118,2)</f>
        <v>0</v>
      </c>
      <c r="L118" s="236">
        <v>21</v>
      </c>
      <c r="M118" s="236">
        <f>G118*(1+L118/100)</f>
        <v>0</v>
      </c>
      <c r="N118" s="236">
        <v>8.0000000000000004E-4</v>
      </c>
      <c r="O118" s="236">
        <f>ROUND(E118*N118,2)</f>
        <v>10.34</v>
      </c>
      <c r="P118" s="236">
        <v>0</v>
      </c>
      <c r="Q118" s="236">
        <f>ROUND(E118*P118,2)</f>
        <v>0</v>
      </c>
      <c r="R118" s="236" t="s">
        <v>209</v>
      </c>
      <c r="S118" s="236" t="s">
        <v>117</v>
      </c>
      <c r="T118" s="237" t="s">
        <v>117</v>
      </c>
      <c r="U118" s="220">
        <v>6.0000000000000001E-3</v>
      </c>
      <c r="V118" s="220">
        <f>ROUND(E118*U118,2)</f>
        <v>77.55</v>
      </c>
      <c r="W118" s="220"/>
      <c r="X118" s="220" t="s">
        <v>118</v>
      </c>
      <c r="Y118" s="210"/>
      <c r="Z118" s="210"/>
      <c r="AA118" s="210"/>
      <c r="AB118" s="210"/>
      <c r="AC118" s="210"/>
      <c r="AD118" s="210"/>
      <c r="AE118" s="210"/>
      <c r="AF118" s="210"/>
      <c r="AG118" s="210" t="s">
        <v>119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17"/>
      <c r="B119" s="218"/>
      <c r="C119" s="247" t="s">
        <v>210</v>
      </c>
      <c r="D119" s="238"/>
      <c r="E119" s="238"/>
      <c r="F119" s="238"/>
      <c r="G119" s="238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10"/>
      <c r="Z119" s="210"/>
      <c r="AA119" s="210"/>
      <c r="AB119" s="210"/>
      <c r="AC119" s="210"/>
      <c r="AD119" s="210"/>
      <c r="AE119" s="210"/>
      <c r="AF119" s="210"/>
      <c r="AG119" s="210" t="s">
        <v>121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17"/>
      <c r="B120" s="218"/>
      <c r="C120" s="249" t="s">
        <v>214</v>
      </c>
      <c r="D120" s="222"/>
      <c r="E120" s="223">
        <v>12925.203</v>
      </c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10"/>
      <c r="Z120" s="210"/>
      <c r="AA120" s="210"/>
      <c r="AB120" s="210"/>
      <c r="AC120" s="210"/>
      <c r="AD120" s="210"/>
      <c r="AE120" s="210"/>
      <c r="AF120" s="210"/>
      <c r="AG120" s="210" t="s">
        <v>129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17"/>
      <c r="B121" s="218"/>
      <c r="C121" s="248"/>
      <c r="D121" s="240"/>
      <c r="E121" s="240"/>
      <c r="F121" s="240"/>
      <c r="G121" s="24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10"/>
      <c r="Z121" s="210"/>
      <c r="AA121" s="210"/>
      <c r="AB121" s="210"/>
      <c r="AC121" s="210"/>
      <c r="AD121" s="210"/>
      <c r="AE121" s="210"/>
      <c r="AF121" s="210"/>
      <c r="AG121" s="210" t="s">
        <v>122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ht="22.5" outlineLevel="1" x14ac:dyDescent="0.2">
      <c r="A122" s="231">
        <v>23</v>
      </c>
      <c r="B122" s="232" t="s">
        <v>215</v>
      </c>
      <c r="C122" s="246" t="s">
        <v>216</v>
      </c>
      <c r="D122" s="233" t="s">
        <v>132</v>
      </c>
      <c r="E122" s="234">
        <v>4308.4009999999998</v>
      </c>
      <c r="F122" s="235"/>
      <c r="G122" s="236">
        <f>ROUND(E122*F122,2)</f>
        <v>0</v>
      </c>
      <c r="H122" s="235"/>
      <c r="I122" s="236">
        <f>ROUND(E122*H122,2)</f>
        <v>0</v>
      </c>
      <c r="J122" s="235"/>
      <c r="K122" s="236">
        <f>ROUND(E122*J122,2)</f>
        <v>0</v>
      </c>
      <c r="L122" s="236">
        <v>21</v>
      </c>
      <c r="M122" s="236">
        <f>G122*(1+L122/100)</f>
        <v>0</v>
      </c>
      <c r="N122" s="236">
        <v>0</v>
      </c>
      <c r="O122" s="236">
        <f>ROUND(E122*N122,2)</f>
        <v>0</v>
      </c>
      <c r="P122" s="236">
        <v>0</v>
      </c>
      <c r="Q122" s="236">
        <f>ROUND(E122*P122,2)</f>
        <v>0</v>
      </c>
      <c r="R122" s="236" t="s">
        <v>209</v>
      </c>
      <c r="S122" s="236" t="s">
        <v>117</v>
      </c>
      <c r="T122" s="237" t="s">
        <v>117</v>
      </c>
      <c r="U122" s="220">
        <v>0.105</v>
      </c>
      <c r="V122" s="220">
        <f>ROUND(E122*U122,2)</f>
        <v>452.38</v>
      </c>
      <c r="W122" s="220"/>
      <c r="X122" s="220" t="s">
        <v>118</v>
      </c>
      <c r="Y122" s="210"/>
      <c r="Z122" s="210"/>
      <c r="AA122" s="210"/>
      <c r="AB122" s="210"/>
      <c r="AC122" s="210"/>
      <c r="AD122" s="210"/>
      <c r="AE122" s="210"/>
      <c r="AF122" s="210"/>
      <c r="AG122" s="210" t="s">
        <v>119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17"/>
      <c r="B123" s="218"/>
      <c r="C123" s="250"/>
      <c r="D123" s="242"/>
      <c r="E123" s="242"/>
      <c r="F123" s="242"/>
      <c r="G123" s="242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10"/>
      <c r="Z123" s="210"/>
      <c r="AA123" s="210"/>
      <c r="AB123" s="210"/>
      <c r="AC123" s="210"/>
      <c r="AD123" s="210"/>
      <c r="AE123" s="210"/>
      <c r="AF123" s="210"/>
      <c r="AG123" s="210" t="s">
        <v>122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31">
        <v>24</v>
      </c>
      <c r="B124" s="232" t="s">
        <v>217</v>
      </c>
      <c r="C124" s="246" t="s">
        <v>218</v>
      </c>
      <c r="D124" s="233" t="s">
        <v>132</v>
      </c>
      <c r="E124" s="234">
        <v>4308.4009999999998</v>
      </c>
      <c r="F124" s="235"/>
      <c r="G124" s="236">
        <f>ROUND(E124*F124,2)</f>
        <v>0</v>
      </c>
      <c r="H124" s="235"/>
      <c r="I124" s="236">
        <f>ROUND(E124*H124,2)</f>
        <v>0</v>
      </c>
      <c r="J124" s="235"/>
      <c r="K124" s="236">
        <f>ROUND(E124*J124,2)</f>
        <v>0</v>
      </c>
      <c r="L124" s="236">
        <v>21</v>
      </c>
      <c r="M124" s="236">
        <f>G124*(1+L124/100)</f>
        <v>0</v>
      </c>
      <c r="N124" s="236">
        <v>0</v>
      </c>
      <c r="O124" s="236">
        <f>ROUND(E124*N124,2)</f>
        <v>0</v>
      </c>
      <c r="P124" s="236">
        <v>0</v>
      </c>
      <c r="Q124" s="236">
        <f>ROUND(E124*P124,2)</f>
        <v>0</v>
      </c>
      <c r="R124" s="236" t="s">
        <v>209</v>
      </c>
      <c r="S124" s="236" t="s">
        <v>117</v>
      </c>
      <c r="T124" s="237" t="s">
        <v>117</v>
      </c>
      <c r="U124" s="220">
        <v>3.0300000000000001E-2</v>
      </c>
      <c r="V124" s="220">
        <f>ROUND(E124*U124,2)</f>
        <v>130.54</v>
      </c>
      <c r="W124" s="220"/>
      <c r="X124" s="220" t="s">
        <v>118</v>
      </c>
      <c r="Y124" s="210"/>
      <c r="Z124" s="210"/>
      <c r="AA124" s="210"/>
      <c r="AB124" s="210"/>
      <c r="AC124" s="210"/>
      <c r="AD124" s="210"/>
      <c r="AE124" s="210"/>
      <c r="AF124" s="210"/>
      <c r="AG124" s="210" t="s">
        <v>119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17"/>
      <c r="B125" s="218"/>
      <c r="C125" s="250"/>
      <c r="D125" s="242"/>
      <c r="E125" s="242"/>
      <c r="F125" s="242"/>
      <c r="G125" s="242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10"/>
      <c r="Z125" s="210"/>
      <c r="AA125" s="210"/>
      <c r="AB125" s="210"/>
      <c r="AC125" s="210"/>
      <c r="AD125" s="210"/>
      <c r="AE125" s="210"/>
      <c r="AF125" s="210"/>
      <c r="AG125" s="210" t="s">
        <v>122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ht="33.75" outlineLevel="1" x14ac:dyDescent="0.2">
      <c r="A126" s="231">
        <v>25</v>
      </c>
      <c r="B126" s="232" t="s">
        <v>219</v>
      </c>
      <c r="C126" s="246" t="s">
        <v>220</v>
      </c>
      <c r="D126" s="233" t="s">
        <v>132</v>
      </c>
      <c r="E126" s="234">
        <v>12925.203</v>
      </c>
      <c r="F126" s="235"/>
      <c r="G126" s="236">
        <f>ROUND(E126*F126,2)</f>
        <v>0</v>
      </c>
      <c r="H126" s="235"/>
      <c r="I126" s="236">
        <f>ROUND(E126*H126,2)</f>
        <v>0</v>
      </c>
      <c r="J126" s="235"/>
      <c r="K126" s="236">
        <f>ROUND(E126*J126,2)</f>
        <v>0</v>
      </c>
      <c r="L126" s="236">
        <v>21</v>
      </c>
      <c r="M126" s="236">
        <f>G126*(1+L126/100)</f>
        <v>0</v>
      </c>
      <c r="N126" s="236">
        <v>5.0000000000000002E-5</v>
      </c>
      <c r="O126" s="236">
        <f>ROUND(E126*N126,2)</f>
        <v>0.65</v>
      </c>
      <c r="P126" s="236">
        <v>0</v>
      </c>
      <c r="Q126" s="236">
        <f>ROUND(E126*P126,2)</f>
        <v>0</v>
      </c>
      <c r="R126" s="236" t="s">
        <v>209</v>
      </c>
      <c r="S126" s="236" t="s">
        <v>117</v>
      </c>
      <c r="T126" s="237" t="s">
        <v>117</v>
      </c>
      <c r="U126" s="220">
        <v>0</v>
      </c>
      <c r="V126" s="220">
        <f>ROUND(E126*U126,2)</f>
        <v>0</v>
      </c>
      <c r="W126" s="220"/>
      <c r="X126" s="220" t="s">
        <v>118</v>
      </c>
      <c r="Y126" s="210"/>
      <c r="Z126" s="210"/>
      <c r="AA126" s="210"/>
      <c r="AB126" s="210"/>
      <c r="AC126" s="210"/>
      <c r="AD126" s="210"/>
      <c r="AE126" s="210"/>
      <c r="AF126" s="210"/>
      <c r="AG126" s="210" t="s">
        <v>119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17"/>
      <c r="B127" s="218"/>
      <c r="C127" s="249" t="s">
        <v>214</v>
      </c>
      <c r="D127" s="222"/>
      <c r="E127" s="223">
        <v>12925.203</v>
      </c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10"/>
      <c r="Z127" s="210"/>
      <c r="AA127" s="210"/>
      <c r="AB127" s="210"/>
      <c r="AC127" s="210"/>
      <c r="AD127" s="210"/>
      <c r="AE127" s="210"/>
      <c r="AF127" s="210"/>
      <c r="AG127" s="210" t="s">
        <v>129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17"/>
      <c r="B128" s="218"/>
      <c r="C128" s="248"/>
      <c r="D128" s="240"/>
      <c r="E128" s="240"/>
      <c r="F128" s="240"/>
      <c r="G128" s="24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10"/>
      <c r="Z128" s="210"/>
      <c r="AA128" s="210"/>
      <c r="AB128" s="210"/>
      <c r="AC128" s="210"/>
      <c r="AD128" s="210"/>
      <c r="AE128" s="210"/>
      <c r="AF128" s="210"/>
      <c r="AG128" s="210" t="s">
        <v>122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31">
        <v>26</v>
      </c>
      <c r="B129" s="232" t="s">
        <v>221</v>
      </c>
      <c r="C129" s="246" t="s">
        <v>222</v>
      </c>
      <c r="D129" s="233" t="s">
        <v>132</v>
      </c>
      <c r="E129" s="234">
        <v>4308.4009999999998</v>
      </c>
      <c r="F129" s="235"/>
      <c r="G129" s="236">
        <f>ROUND(E129*F129,2)</f>
        <v>0</v>
      </c>
      <c r="H129" s="235"/>
      <c r="I129" s="236">
        <f>ROUND(E129*H129,2)</f>
        <v>0</v>
      </c>
      <c r="J129" s="235"/>
      <c r="K129" s="236">
        <f>ROUND(E129*J129,2)</f>
        <v>0</v>
      </c>
      <c r="L129" s="236">
        <v>21</v>
      </c>
      <c r="M129" s="236">
        <f>G129*(1+L129/100)</f>
        <v>0</v>
      </c>
      <c r="N129" s="236">
        <v>0</v>
      </c>
      <c r="O129" s="236">
        <f>ROUND(E129*N129,2)</f>
        <v>0</v>
      </c>
      <c r="P129" s="236">
        <v>0</v>
      </c>
      <c r="Q129" s="236">
        <f>ROUND(E129*P129,2)</f>
        <v>0</v>
      </c>
      <c r="R129" s="236" t="s">
        <v>209</v>
      </c>
      <c r="S129" s="236" t="s">
        <v>117</v>
      </c>
      <c r="T129" s="237" t="s">
        <v>117</v>
      </c>
      <c r="U129" s="220">
        <v>1.7999999999999999E-2</v>
      </c>
      <c r="V129" s="220">
        <f>ROUND(E129*U129,2)</f>
        <v>77.55</v>
      </c>
      <c r="W129" s="220"/>
      <c r="X129" s="220" t="s">
        <v>118</v>
      </c>
      <c r="Y129" s="210"/>
      <c r="Z129" s="210"/>
      <c r="AA129" s="210"/>
      <c r="AB129" s="210"/>
      <c r="AC129" s="210"/>
      <c r="AD129" s="210"/>
      <c r="AE129" s="210"/>
      <c r="AF129" s="210"/>
      <c r="AG129" s="210" t="s">
        <v>119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17"/>
      <c r="B130" s="218"/>
      <c r="C130" s="250"/>
      <c r="D130" s="242"/>
      <c r="E130" s="242"/>
      <c r="F130" s="242"/>
      <c r="G130" s="242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10"/>
      <c r="Z130" s="210"/>
      <c r="AA130" s="210"/>
      <c r="AB130" s="210"/>
      <c r="AC130" s="210"/>
      <c r="AD130" s="210"/>
      <c r="AE130" s="210"/>
      <c r="AF130" s="210"/>
      <c r="AG130" s="210" t="s">
        <v>122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31">
        <v>27</v>
      </c>
      <c r="B131" s="232" t="s">
        <v>223</v>
      </c>
      <c r="C131" s="246" t="s">
        <v>224</v>
      </c>
      <c r="D131" s="233" t="s">
        <v>125</v>
      </c>
      <c r="E131" s="234">
        <v>15</v>
      </c>
      <c r="F131" s="235"/>
      <c r="G131" s="236">
        <f>ROUND(E131*F131,2)</f>
        <v>0</v>
      </c>
      <c r="H131" s="235"/>
      <c r="I131" s="236">
        <f>ROUND(E131*H131,2)</f>
        <v>0</v>
      </c>
      <c r="J131" s="235"/>
      <c r="K131" s="236">
        <f>ROUND(E131*J131,2)</f>
        <v>0</v>
      </c>
      <c r="L131" s="236">
        <v>21</v>
      </c>
      <c r="M131" s="236">
        <f>G131*(1+L131/100)</f>
        <v>0</v>
      </c>
      <c r="N131" s="236">
        <v>2.2790000000000001E-2</v>
      </c>
      <c r="O131" s="236">
        <f>ROUND(E131*N131,2)</f>
        <v>0.34</v>
      </c>
      <c r="P131" s="236">
        <v>0</v>
      </c>
      <c r="Q131" s="236">
        <f>ROUND(E131*P131,2)</f>
        <v>0</v>
      </c>
      <c r="R131" s="236" t="s">
        <v>209</v>
      </c>
      <c r="S131" s="236" t="s">
        <v>117</v>
      </c>
      <c r="T131" s="237" t="s">
        <v>117</v>
      </c>
      <c r="U131" s="220">
        <v>0.20300000000000001</v>
      </c>
      <c r="V131" s="220">
        <f>ROUND(E131*U131,2)</f>
        <v>3.05</v>
      </c>
      <c r="W131" s="220"/>
      <c r="X131" s="220" t="s">
        <v>118</v>
      </c>
      <c r="Y131" s="210"/>
      <c r="Z131" s="210"/>
      <c r="AA131" s="210"/>
      <c r="AB131" s="210"/>
      <c r="AC131" s="210"/>
      <c r="AD131" s="210"/>
      <c r="AE131" s="210"/>
      <c r="AF131" s="210"/>
      <c r="AG131" s="210" t="s">
        <v>119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17"/>
      <c r="B132" s="218"/>
      <c r="C132" s="250"/>
      <c r="D132" s="242"/>
      <c r="E132" s="242"/>
      <c r="F132" s="242"/>
      <c r="G132" s="242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10"/>
      <c r="Z132" s="210"/>
      <c r="AA132" s="210"/>
      <c r="AB132" s="210"/>
      <c r="AC132" s="210"/>
      <c r="AD132" s="210"/>
      <c r="AE132" s="210"/>
      <c r="AF132" s="210"/>
      <c r="AG132" s="210" t="s">
        <v>122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ht="33.75" outlineLevel="1" x14ac:dyDescent="0.2">
      <c r="A133" s="231">
        <v>28</v>
      </c>
      <c r="B133" s="232" t="s">
        <v>225</v>
      </c>
      <c r="C133" s="246" t="s">
        <v>226</v>
      </c>
      <c r="D133" s="233" t="s">
        <v>125</v>
      </c>
      <c r="E133" s="234">
        <v>45</v>
      </c>
      <c r="F133" s="235"/>
      <c r="G133" s="236">
        <f>ROUND(E133*F133,2)</f>
        <v>0</v>
      </c>
      <c r="H133" s="235"/>
      <c r="I133" s="236">
        <f>ROUND(E133*H133,2)</f>
        <v>0</v>
      </c>
      <c r="J133" s="235"/>
      <c r="K133" s="236">
        <f>ROUND(E133*J133,2)</f>
        <v>0</v>
      </c>
      <c r="L133" s="236">
        <v>21</v>
      </c>
      <c r="M133" s="236">
        <f>G133*(1+L133/100)</f>
        <v>0</v>
      </c>
      <c r="N133" s="236">
        <v>1.7600000000000001E-3</v>
      </c>
      <c r="O133" s="236">
        <f>ROUND(E133*N133,2)</f>
        <v>0.08</v>
      </c>
      <c r="P133" s="236">
        <v>0</v>
      </c>
      <c r="Q133" s="236">
        <f>ROUND(E133*P133,2)</f>
        <v>0</v>
      </c>
      <c r="R133" s="236" t="s">
        <v>209</v>
      </c>
      <c r="S133" s="236" t="s">
        <v>117</v>
      </c>
      <c r="T133" s="237" t="s">
        <v>117</v>
      </c>
      <c r="U133" s="220">
        <v>8.0000000000000002E-3</v>
      </c>
      <c r="V133" s="220">
        <f>ROUND(E133*U133,2)</f>
        <v>0.36</v>
      </c>
      <c r="W133" s="220"/>
      <c r="X133" s="220" t="s">
        <v>118</v>
      </c>
      <c r="Y133" s="210"/>
      <c r="Z133" s="210"/>
      <c r="AA133" s="210"/>
      <c r="AB133" s="210"/>
      <c r="AC133" s="210"/>
      <c r="AD133" s="210"/>
      <c r="AE133" s="210"/>
      <c r="AF133" s="210"/>
      <c r="AG133" s="210" t="s">
        <v>119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17"/>
      <c r="B134" s="218"/>
      <c r="C134" s="250"/>
      <c r="D134" s="242"/>
      <c r="E134" s="242"/>
      <c r="F134" s="242"/>
      <c r="G134" s="242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10"/>
      <c r="Z134" s="210"/>
      <c r="AA134" s="210"/>
      <c r="AB134" s="210"/>
      <c r="AC134" s="210"/>
      <c r="AD134" s="210"/>
      <c r="AE134" s="210"/>
      <c r="AF134" s="210"/>
      <c r="AG134" s="210" t="s">
        <v>122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31">
        <v>29</v>
      </c>
      <c r="B135" s="232" t="s">
        <v>227</v>
      </c>
      <c r="C135" s="246" t="s">
        <v>228</v>
      </c>
      <c r="D135" s="233" t="s">
        <v>125</v>
      </c>
      <c r="E135" s="234">
        <v>15</v>
      </c>
      <c r="F135" s="235"/>
      <c r="G135" s="236">
        <f>ROUND(E135*F135,2)</f>
        <v>0</v>
      </c>
      <c r="H135" s="235"/>
      <c r="I135" s="236">
        <f>ROUND(E135*H135,2)</f>
        <v>0</v>
      </c>
      <c r="J135" s="235"/>
      <c r="K135" s="236">
        <f>ROUND(E135*J135,2)</f>
        <v>0</v>
      </c>
      <c r="L135" s="236">
        <v>21</v>
      </c>
      <c r="M135" s="236">
        <f>G135*(1+L135/100)</f>
        <v>0</v>
      </c>
      <c r="N135" s="236">
        <v>0</v>
      </c>
      <c r="O135" s="236">
        <f>ROUND(E135*N135,2)</f>
        <v>0</v>
      </c>
      <c r="P135" s="236">
        <v>0</v>
      </c>
      <c r="Q135" s="236">
        <f>ROUND(E135*P135,2)</f>
        <v>0</v>
      </c>
      <c r="R135" s="236" t="s">
        <v>209</v>
      </c>
      <c r="S135" s="236" t="s">
        <v>117</v>
      </c>
      <c r="T135" s="237" t="s">
        <v>117</v>
      </c>
      <c r="U135" s="220">
        <v>0.13100000000000001</v>
      </c>
      <c r="V135" s="220">
        <f>ROUND(E135*U135,2)</f>
        <v>1.97</v>
      </c>
      <c r="W135" s="220"/>
      <c r="X135" s="220" t="s">
        <v>118</v>
      </c>
      <c r="Y135" s="210"/>
      <c r="Z135" s="210"/>
      <c r="AA135" s="210"/>
      <c r="AB135" s="210"/>
      <c r="AC135" s="210"/>
      <c r="AD135" s="210"/>
      <c r="AE135" s="210"/>
      <c r="AF135" s="210"/>
      <c r="AG135" s="210" t="s">
        <v>119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17"/>
      <c r="B136" s="218"/>
      <c r="C136" s="247" t="s">
        <v>229</v>
      </c>
      <c r="D136" s="238"/>
      <c r="E136" s="238"/>
      <c r="F136" s="238"/>
      <c r="G136" s="238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10"/>
      <c r="Z136" s="210"/>
      <c r="AA136" s="210"/>
      <c r="AB136" s="210"/>
      <c r="AC136" s="210"/>
      <c r="AD136" s="210"/>
      <c r="AE136" s="210"/>
      <c r="AF136" s="210"/>
      <c r="AG136" s="210" t="s">
        <v>121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">
      <c r="A137" s="217"/>
      <c r="B137" s="218"/>
      <c r="C137" s="248"/>
      <c r="D137" s="240"/>
      <c r="E137" s="240"/>
      <c r="F137" s="240"/>
      <c r="G137" s="24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10"/>
      <c r="Z137" s="210"/>
      <c r="AA137" s="210"/>
      <c r="AB137" s="210"/>
      <c r="AC137" s="210"/>
      <c r="AD137" s="210"/>
      <c r="AE137" s="210"/>
      <c r="AF137" s="210"/>
      <c r="AG137" s="210" t="s">
        <v>122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">
      <c r="A138" s="231">
        <v>30</v>
      </c>
      <c r="B138" s="232" t="s">
        <v>230</v>
      </c>
      <c r="C138" s="246" t="s">
        <v>231</v>
      </c>
      <c r="D138" s="233" t="s">
        <v>132</v>
      </c>
      <c r="E138" s="234">
        <v>174</v>
      </c>
      <c r="F138" s="235"/>
      <c r="G138" s="236">
        <f>ROUND(E138*F138,2)</f>
        <v>0</v>
      </c>
      <c r="H138" s="235"/>
      <c r="I138" s="236">
        <f>ROUND(E138*H138,2)</f>
        <v>0</v>
      </c>
      <c r="J138" s="235"/>
      <c r="K138" s="236">
        <f>ROUND(E138*J138,2)</f>
        <v>0</v>
      </c>
      <c r="L138" s="236">
        <v>21</v>
      </c>
      <c r="M138" s="236">
        <f>G138*(1+L138/100)</f>
        <v>0</v>
      </c>
      <c r="N138" s="236">
        <v>0</v>
      </c>
      <c r="O138" s="236">
        <f>ROUND(E138*N138,2)</f>
        <v>0</v>
      </c>
      <c r="P138" s="236">
        <v>0</v>
      </c>
      <c r="Q138" s="236">
        <f>ROUND(E138*P138,2)</f>
        <v>0</v>
      </c>
      <c r="R138" s="236"/>
      <c r="S138" s="236" t="s">
        <v>126</v>
      </c>
      <c r="T138" s="237" t="s">
        <v>127</v>
      </c>
      <c r="U138" s="220">
        <v>0</v>
      </c>
      <c r="V138" s="220">
        <f>ROUND(E138*U138,2)</f>
        <v>0</v>
      </c>
      <c r="W138" s="220"/>
      <c r="X138" s="220" t="s">
        <v>118</v>
      </c>
      <c r="Y138" s="210"/>
      <c r="Z138" s="210"/>
      <c r="AA138" s="210"/>
      <c r="AB138" s="210"/>
      <c r="AC138" s="210"/>
      <c r="AD138" s="210"/>
      <c r="AE138" s="210"/>
      <c r="AF138" s="210"/>
      <c r="AG138" s="210" t="s">
        <v>119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17"/>
      <c r="B139" s="218"/>
      <c r="C139" s="249" t="s">
        <v>156</v>
      </c>
      <c r="D139" s="222"/>
      <c r="E139" s="223">
        <v>72</v>
      </c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10"/>
      <c r="Z139" s="210"/>
      <c r="AA139" s="210"/>
      <c r="AB139" s="210"/>
      <c r="AC139" s="210"/>
      <c r="AD139" s="210"/>
      <c r="AE139" s="210"/>
      <c r="AF139" s="210"/>
      <c r="AG139" s="210" t="s">
        <v>129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17"/>
      <c r="B140" s="218"/>
      <c r="C140" s="249" t="s">
        <v>157</v>
      </c>
      <c r="D140" s="222"/>
      <c r="E140" s="223">
        <v>102</v>
      </c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10"/>
      <c r="Z140" s="210"/>
      <c r="AA140" s="210"/>
      <c r="AB140" s="210"/>
      <c r="AC140" s="210"/>
      <c r="AD140" s="210"/>
      <c r="AE140" s="210"/>
      <c r="AF140" s="210"/>
      <c r="AG140" s="210" t="s">
        <v>129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">
      <c r="A141" s="217"/>
      <c r="B141" s="218"/>
      <c r="C141" s="248"/>
      <c r="D141" s="240"/>
      <c r="E141" s="240"/>
      <c r="F141" s="240"/>
      <c r="G141" s="24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10"/>
      <c r="Z141" s="210"/>
      <c r="AA141" s="210"/>
      <c r="AB141" s="210"/>
      <c r="AC141" s="210"/>
      <c r="AD141" s="210"/>
      <c r="AE141" s="210"/>
      <c r="AF141" s="210"/>
      <c r="AG141" s="210" t="s">
        <v>122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31">
        <v>31</v>
      </c>
      <c r="B142" s="232" t="s">
        <v>232</v>
      </c>
      <c r="C142" s="246" t="s">
        <v>233</v>
      </c>
      <c r="D142" s="233" t="s">
        <v>132</v>
      </c>
      <c r="E142" s="234">
        <v>600</v>
      </c>
      <c r="F142" s="235"/>
      <c r="G142" s="236">
        <f>ROUND(E142*F142,2)</f>
        <v>0</v>
      </c>
      <c r="H142" s="235"/>
      <c r="I142" s="236">
        <f>ROUND(E142*H142,2)</f>
        <v>0</v>
      </c>
      <c r="J142" s="235"/>
      <c r="K142" s="236">
        <f>ROUND(E142*J142,2)</f>
        <v>0</v>
      </c>
      <c r="L142" s="236">
        <v>21</v>
      </c>
      <c r="M142" s="236">
        <f>G142*(1+L142/100)</f>
        <v>0</v>
      </c>
      <c r="N142" s="236">
        <v>0</v>
      </c>
      <c r="O142" s="236">
        <f>ROUND(E142*N142,2)</f>
        <v>0</v>
      </c>
      <c r="P142" s="236">
        <v>0</v>
      </c>
      <c r="Q142" s="236">
        <f>ROUND(E142*P142,2)</f>
        <v>0</v>
      </c>
      <c r="R142" s="236"/>
      <c r="S142" s="236" t="s">
        <v>126</v>
      </c>
      <c r="T142" s="237" t="s">
        <v>127</v>
      </c>
      <c r="U142" s="220">
        <v>0</v>
      </c>
      <c r="V142" s="220">
        <f>ROUND(E142*U142,2)</f>
        <v>0</v>
      </c>
      <c r="W142" s="220"/>
      <c r="X142" s="220" t="s">
        <v>118</v>
      </c>
      <c r="Y142" s="210"/>
      <c r="Z142" s="210"/>
      <c r="AA142" s="210"/>
      <c r="AB142" s="210"/>
      <c r="AC142" s="210"/>
      <c r="AD142" s="210"/>
      <c r="AE142" s="210"/>
      <c r="AF142" s="210"/>
      <c r="AG142" s="210" t="s">
        <v>119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17"/>
      <c r="B143" s="218"/>
      <c r="C143" s="250"/>
      <c r="D143" s="242"/>
      <c r="E143" s="242"/>
      <c r="F143" s="242"/>
      <c r="G143" s="242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10"/>
      <c r="Z143" s="210"/>
      <c r="AA143" s="210"/>
      <c r="AB143" s="210"/>
      <c r="AC143" s="210"/>
      <c r="AD143" s="210"/>
      <c r="AE143" s="210"/>
      <c r="AF143" s="210"/>
      <c r="AG143" s="210" t="s">
        <v>122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x14ac:dyDescent="0.2">
      <c r="A144" s="225" t="s">
        <v>111</v>
      </c>
      <c r="B144" s="226" t="s">
        <v>64</v>
      </c>
      <c r="C144" s="245" t="s">
        <v>65</v>
      </c>
      <c r="D144" s="227"/>
      <c r="E144" s="228"/>
      <c r="F144" s="229"/>
      <c r="G144" s="229">
        <f>SUMIF(AG145:AG146,"&lt;&gt;NOR",G145:G146)</f>
        <v>0</v>
      </c>
      <c r="H144" s="229"/>
      <c r="I144" s="229">
        <f>SUM(I145:I146)</f>
        <v>0</v>
      </c>
      <c r="J144" s="229"/>
      <c r="K144" s="229">
        <f>SUM(K145:K146)</f>
        <v>0</v>
      </c>
      <c r="L144" s="229"/>
      <c r="M144" s="229">
        <f>SUM(M145:M146)</f>
        <v>0</v>
      </c>
      <c r="N144" s="229"/>
      <c r="O144" s="229">
        <f>SUM(O145:O146)</f>
        <v>0.1</v>
      </c>
      <c r="P144" s="229"/>
      <c r="Q144" s="229">
        <f>SUM(Q145:Q146)</f>
        <v>0</v>
      </c>
      <c r="R144" s="229"/>
      <c r="S144" s="229"/>
      <c r="T144" s="230"/>
      <c r="U144" s="224"/>
      <c r="V144" s="224">
        <f>SUM(V145:V146)</f>
        <v>53.31</v>
      </c>
      <c r="W144" s="224"/>
      <c r="X144" s="224"/>
      <c r="AG144" t="s">
        <v>112</v>
      </c>
    </row>
    <row r="145" spans="1:60" ht="22.5" outlineLevel="1" x14ac:dyDescent="0.2">
      <c r="A145" s="231">
        <v>32</v>
      </c>
      <c r="B145" s="232" t="s">
        <v>234</v>
      </c>
      <c r="C145" s="246" t="s">
        <v>235</v>
      </c>
      <c r="D145" s="233" t="s">
        <v>125</v>
      </c>
      <c r="E145" s="234">
        <v>177.7</v>
      </c>
      <c r="F145" s="235"/>
      <c r="G145" s="236">
        <f>ROUND(E145*F145,2)</f>
        <v>0</v>
      </c>
      <c r="H145" s="235"/>
      <c r="I145" s="236">
        <f>ROUND(E145*H145,2)</f>
        <v>0</v>
      </c>
      <c r="J145" s="235"/>
      <c r="K145" s="236">
        <f>ROUND(E145*J145,2)</f>
        <v>0</v>
      </c>
      <c r="L145" s="236">
        <v>21</v>
      </c>
      <c r="M145" s="236">
        <f>G145*(1+L145/100)</f>
        <v>0</v>
      </c>
      <c r="N145" s="236">
        <v>5.5999999999999995E-4</v>
      </c>
      <c r="O145" s="236">
        <f>ROUND(E145*N145,2)</f>
        <v>0.1</v>
      </c>
      <c r="P145" s="236">
        <v>0</v>
      </c>
      <c r="Q145" s="236">
        <f>ROUND(E145*P145,2)</f>
        <v>0</v>
      </c>
      <c r="R145" s="236" t="s">
        <v>133</v>
      </c>
      <c r="S145" s="236" t="s">
        <v>117</v>
      </c>
      <c r="T145" s="237" t="s">
        <v>117</v>
      </c>
      <c r="U145" s="220">
        <v>0.3</v>
      </c>
      <c r="V145" s="220">
        <f>ROUND(E145*U145,2)</f>
        <v>53.31</v>
      </c>
      <c r="W145" s="220"/>
      <c r="X145" s="220" t="s">
        <v>118</v>
      </c>
      <c r="Y145" s="210"/>
      <c r="Z145" s="210"/>
      <c r="AA145" s="210"/>
      <c r="AB145" s="210"/>
      <c r="AC145" s="210"/>
      <c r="AD145" s="210"/>
      <c r="AE145" s="210"/>
      <c r="AF145" s="210"/>
      <c r="AG145" s="210" t="s">
        <v>119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17"/>
      <c r="B146" s="218"/>
      <c r="C146" s="250"/>
      <c r="D146" s="242"/>
      <c r="E146" s="242"/>
      <c r="F146" s="242"/>
      <c r="G146" s="242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10"/>
      <c r="Z146" s="210"/>
      <c r="AA146" s="210"/>
      <c r="AB146" s="210"/>
      <c r="AC146" s="210"/>
      <c r="AD146" s="210"/>
      <c r="AE146" s="210"/>
      <c r="AF146" s="210"/>
      <c r="AG146" s="210" t="s">
        <v>122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x14ac:dyDescent="0.2">
      <c r="A147" s="225" t="s">
        <v>111</v>
      </c>
      <c r="B147" s="226" t="s">
        <v>66</v>
      </c>
      <c r="C147" s="245" t="s">
        <v>67</v>
      </c>
      <c r="D147" s="227"/>
      <c r="E147" s="228"/>
      <c r="F147" s="229"/>
      <c r="G147" s="229">
        <f>SUMIF(AG148:AG179,"&lt;&gt;NOR",G148:G179)</f>
        <v>0</v>
      </c>
      <c r="H147" s="229"/>
      <c r="I147" s="229">
        <f>SUM(I148:I179)</f>
        <v>0</v>
      </c>
      <c r="J147" s="229"/>
      <c r="K147" s="229">
        <f>SUM(K148:K179)</f>
        <v>0</v>
      </c>
      <c r="L147" s="229"/>
      <c r="M147" s="229">
        <f>SUM(M148:M179)</f>
        <v>0</v>
      </c>
      <c r="N147" s="229"/>
      <c r="O147" s="229">
        <f>SUM(O148:O179)</f>
        <v>0.01</v>
      </c>
      <c r="P147" s="229"/>
      <c r="Q147" s="229">
        <f>SUM(Q148:Q179)</f>
        <v>82.96</v>
      </c>
      <c r="R147" s="229"/>
      <c r="S147" s="229"/>
      <c r="T147" s="230"/>
      <c r="U147" s="224"/>
      <c r="V147" s="224">
        <f>SUM(V148:V179)</f>
        <v>303.49</v>
      </c>
      <c r="W147" s="224"/>
      <c r="X147" s="224"/>
      <c r="AG147" t="s">
        <v>112</v>
      </c>
    </row>
    <row r="148" spans="1:60" outlineLevel="1" x14ac:dyDescent="0.2">
      <c r="A148" s="231">
        <v>33</v>
      </c>
      <c r="B148" s="232" t="s">
        <v>236</v>
      </c>
      <c r="C148" s="246" t="s">
        <v>237</v>
      </c>
      <c r="D148" s="233" t="s">
        <v>115</v>
      </c>
      <c r="E148" s="234">
        <v>9</v>
      </c>
      <c r="F148" s="235"/>
      <c r="G148" s="236">
        <f>ROUND(E148*F148,2)</f>
        <v>0</v>
      </c>
      <c r="H148" s="235"/>
      <c r="I148" s="236">
        <f>ROUND(E148*H148,2)</f>
        <v>0</v>
      </c>
      <c r="J148" s="235"/>
      <c r="K148" s="236">
        <f>ROUND(E148*J148,2)</f>
        <v>0</v>
      </c>
      <c r="L148" s="236">
        <v>21</v>
      </c>
      <c r="M148" s="236">
        <f>G148*(1+L148/100)</f>
        <v>0</v>
      </c>
      <c r="N148" s="236">
        <v>0</v>
      </c>
      <c r="O148" s="236">
        <f>ROUND(E148*N148,2)</f>
        <v>0</v>
      </c>
      <c r="P148" s="236">
        <v>0</v>
      </c>
      <c r="Q148" s="236">
        <f>ROUND(E148*P148,2)</f>
        <v>0</v>
      </c>
      <c r="R148" s="236" t="s">
        <v>238</v>
      </c>
      <c r="S148" s="236" t="s">
        <v>117</v>
      </c>
      <c r="T148" s="237" t="s">
        <v>117</v>
      </c>
      <c r="U148" s="220">
        <v>0.06</v>
      </c>
      <c r="V148" s="220">
        <f>ROUND(E148*U148,2)</f>
        <v>0.54</v>
      </c>
      <c r="W148" s="220"/>
      <c r="X148" s="220" t="s">
        <v>118</v>
      </c>
      <c r="Y148" s="210"/>
      <c r="Z148" s="210"/>
      <c r="AA148" s="210"/>
      <c r="AB148" s="210"/>
      <c r="AC148" s="210"/>
      <c r="AD148" s="210"/>
      <c r="AE148" s="210"/>
      <c r="AF148" s="210"/>
      <c r="AG148" s="210" t="s">
        <v>119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17"/>
      <c r="B149" s="218"/>
      <c r="C149" s="247" t="s">
        <v>239</v>
      </c>
      <c r="D149" s="238"/>
      <c r="E149" s="238"/>
      <c r="F149" s="238"/>
      <c r="G149" s="238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10"/>
      <c r="Z149" s="210"/>
      <c r="AA149" s="210"/>
      <c r="AB149" s="210"/>
      <c r="AC149" s="210"/>
      <c r="AD149" s="210"/>
      <c r="AE149" s="210"/>
      <c r="AF149" s="210"/>
      <c r="AG149" s="210" t="s">
        <v>121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">
      <c r="A150" s="217"/>
      <c r="B150" s="218"/>
      <c r="C150" s="249" t="s">
        <v>240</v>
      </c>
      <c r="D150" s="222"/>
      <c r="E150" s="223">
        <v>6</v>
      </c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10"/>
      <c r="Z150" s="210"/>
      <c r="AA150" s="210"/>
      <c r="AB150" s="210"/>
      <c r="AC150" s="210"/>
      <c r="AD150" s="210"/>
      <c r="AE150" s="210"/>
      <c r="AF150" s="210"/>
      <c r="AG150" s="210" t="s">
        <v>129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">
      <c r="A151" s="217"/>
      <c r="B151" s="218"/>
      <c r="C151" s="249" t="s">
        <v>54</v>
      </c>
      <c r="D151" s="222"/>
      <c r="E151" s="223">
        <v>3</v>
      </c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10"/>
      <c r="Z151" s="210"/>
      <c r="AA151" s="210"/>
      <c r="AB151" s="210"/>
      <c r="AC151" s="210"/>
      <c r="AD151" s="210"/>
      <c r="AE151" s="210"/>
      <c r="AF151" s="210"/>
      <c r="AG151" s="210" t="s">
        <v>129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">
      <c r="A152" s="217"/>
      <c r="B152" s="218"/>
      <c r="C152" s="248"/>
      <c r="D152" s="240"/>
      <c r="E152" s="240"/>
      <c r="F152" s="240"/>
      <c r="G152" s="24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10"/>
      <c r="Z152" s="210"/>
      <c r="AA152" s="210"/>
      <c r="AB152" s="210"/>
      <c r="AC152" s="210"/>
      <c r="AD152" s="210"/>
      <c r="AE152" s="210"/>
      <c r="AF152" s="210"/>
      <c r="AG152" s="210" t="s">
        <v>122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31">
        <v>34</v>
      </c>
      <c r="B153" s="232" t="s">
        <v>241</v>
      </c>
      <c r="C153" s="246" t="s">
        <v>242</v>
      </c>
      <c r="D153" s="233" t="s">
        <v>132</v>
      </c>
      <c r="E153" s="234">
        <v>9.8783999999999992</v>
      </c>
      <c r="F153" s="235"/>
      <c r="G153" s="236">
        <f>ROUND(E153*F153,2)</f>
        <v>0</v>
      </c>
      <c r="H153" s="235"/>
      <c r="I153" s="236">
        <f>ROUND(E153*H153,2)</f>
        <v>0</v>
      </c>
      <c r="J153" s="235"/>
      <c r="K153" s="236">
        <f>ROUND(E153*J153,2)</f>
        <v>0</v>
      </c>
      <c r="L153" s="236">
        <v>21</v>
      </c>
      <c r="M153" s="236">
        <f>G153*(1+L153/100)</f>
        <v>0</v>
      </c>
      <c r="N153" s="236">
        <v>1E-3</v>
      </c>
      <c r="O153" s="236">
        <f>ROUND(E153*N153,2)</f>
        <v>0.01</v>
      </c>
      <c r="P153" s="236">
        <v>3.1E-2</v>
      </c>
      <c r="Q153" s="236">
        <f>ROUND(E153*P153,2)</f>
        <v>0.31</v>
      </c>
      <c r="R153" s="236" t="s">
        <v>238</v>
      </c>
      <c r="S153" s="236" t="s">
        <v>117</v>
      </c>
      <c r="T153" s="237" t="s">
        <v>117</v>
      </c>
      <c r="U153" s="220">
        <v>0.33100000000000002</v>
      </c>
      <c r="V153" s="220">
        <f>ROUND(E153*U153,2)</f>
        <v>3.27</v>
      </c>
      <c r="W153" s="220"/>
      <c r="X153" s="220" t="s">
        <v>118</v>
      </c>
      <c r="Y153" s="210"/>
      <c r="Z153" s="210"/>
      <c r="AA153" s="210"/>
      <c r="AB153" s="210"/>
      <c r="AC153" s="210"/>
      <c r="AD153" s="210"/>
      <c r="AE153" s="210"/>
      <c r="AF153" s="210"/>
      <c r="AG153" s="210" t="s">
        <v>119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17"/>
      <c r="B154" s="218"/>
      <c r="C154" s="247" t="s">
        <v>243</v>
      </c>
      <c r="D154" s="238"/>
      <c r="E154" s="238"/>
      <c r="F154" s="238"/>
      <c r="G154" s="238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10"/>
      <c r="Z154" s="210"/>
      <c r="AA154" s="210"/>
      <c r="AB154" s="210"/>
      <c r="AC154" s="210"/>
      <c r="AD154" s="210"/>
      <c r="AE154" s="210"/>
      <c r="AF154" s="210"/>
      <c r="AG154" s="210" t="s">
        <v>121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">
      <c r="A155" s="217"/>
      <c r="B155" s="218"/>
      <c r="C155" s="249" t="s">
        <v>244</v>
      </c>
      <c r="D155" s="222"/>
      <c r="E155" s="223">
        <v>4.9391999999999996</v>
      </c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10"/>
      <c r="Z155" s="210"/>
      <c r="AA155" s="210"/>
      <c r="AB155" s="210"/>
      <c r="AC155" s="210"/>
      <c r="AD155" s="210"/>
      <c r="AE155" s="210"/>
      <c r="AF155" s="210"/>
      <c r="AG155" s="210" t="s">
        <v>129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17"/>
      <c r="B156" s="218"/>
      <c r="C156" s="249" t="s">
        <v>244</v>
      </c>
      <c r="D156" s="222"/>
      <c r="E156" s="223">
        <v>4.9391999999999996</v>
      </c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10"/>
      <c r="Z156" s="210"/>
      <c r="AA156" s="210"/>
      <c r="AB156" s="210"/>
      <c r="AC156" s="210"/>
      <c r="AD156" s="210"/>
      <c r="AE156" s="210"/>
      <c r="AF156" s="210"/>
      <c r="AG156" s="210" t="s">
        <v>129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">
      <c r="A157" s="217"/>
      <c r="B157" s="218"/>
      <c r="C157" s="248"/>
      <c r="D157" s="240"/>
      <c r="E157" s="240"/>
      <c r="F157" s="240"/>
      <c r="G157" s="24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10"/>
      <c r="Z157" s="210"/>
      <c r="AA157" s="210"/>
      <c r="AB157" s="210"/>
      <c r="AC157" s="210"/>
      <c r="AD157" s="210"/>
      <c r="AE157" s="210"/>
      <c r="AF157" s="210"/>
      <c r="AG157" s="210" t="s">
        <v>122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ht="33.75" outlineLevel="1" x14ac:dyDescent="0.2">
      <c r="A158" s="231">
        <v>35</v>
      </c>
      <c r="B158" s="232" t="s">
        <v>245</v>
      </c>
      <c r="C158" s="246" t="s">
        <v>246</v>
      </c>
      <c r="D158" s="233" t="s">
        <v>132</v>
      </c>
      <c r="E158" s="234">
        <v>1750.0419999999999</v>
      </c>
      <c r="F158" s="235"/>
      <c r="G158" s="236">
        <f>ROUND(E158*F158,2)</f>
        <v>0</v>
      </c>
      <c r="H158" s="235"/>
      <c r="I158" s="236">
        <f>ROUND(E158*H158,2)</f>
        <v>0</v>
      </c>
      <c r="J158" s="235"/>
      <c r="K158" s="236">
        <f>ROUND(E158*J158,2)</f>
        <v>0</v>
      </c>
      <c r="L158" s="236">
        <v>21</v>
      </c>
      <c r="M158" s="236">
        <f>G158*(1+L158/100)</f>
        <v>0</v>
      </c>
      <c r="N158" s="236">
        <v>0</v>
      </c>
      <c r="O158" s="236">
        <f>ROUND(E158*N158,2)</f>
        <v>0</v>
      </c>
      <c r="P158" s="236">
        <v>0.01</v>
      </c>
      <c r="Q158" s="236">
        <f>ROUND(E158*P158,2)</f>
        <v>17.5</v>
      </c>
      <c r="R158" s="236" t="s">
        <v>238</v>
      </c>
      <c r="S158" s="236" t="s">
        <v>117</v>
      </c>
      <c r="T158" s="237" t="s">
        <v>117</v>
      </c>
      <c r="U158" s="220">
        <v>0.04</v>
      </c>
      <c r="V158" s="220">
        <f>ROUND(E158*U158,2)</f>
        <v>70</v>
      </c>
      <c r="W158" s="220"/>
      <c r="X158" s="220" t="s">
        <v>118</v>
      </c>
      <c r="Y158" s="210"/>
      <c r="Z158" s="210"/>
      <c r="AA158" s="210"/>
      <c r="AB158" s="210"/>
      <c r="AC158" s="210"/>
      <c r="AD158" s="210"/>
      <c r="AE158" s="210"/>
      <c r="AF158" s="210"/>
      <c r="AG158" s="210" t="s">
        <v>119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17"/>
      <c r="B159" s="218"/>
      <c r="C159" s="249" t="s">
        <v>156</v>
      </c>
      <c r="D159" s="222"/>
      <c r="E159" s="223">
        <v>72</v>
      </c>
      <c r="F159" s="220"/>
      <c r="G159" s="220"/>
      <c r="H159" s="220"/>
      <c r="I159" s="220"/>
      <c r="J159" s="220"/>
      <c r="K159" s="220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0"/>
      <c r="X159" s="220"/>
      <c r="Y159" s="210"/>
      <c r="Z159" s="210"/>
      <c r="AA159" s="210"/>
      <c r="AB159" s="210"/>
      <c r="AC159" s="210"/>
      <c r="AD159" s="210"/>
      <c r="AE159" s="210"/>
      <c r="AF159" s="210"/>
      <c r="AG159" s="210" t="s">
        <v>129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">
      <c r="A160" s="217"/>
      <c r="B160" s="218"/>
      <c r="C160" s="249" t="s">
        <v>247</v>
      </c>
      <c r="D160" s="222"/>
      <c r="E160" s="223"/>
      <c r="F160" s="220"/>
      <c r="G160" s="220"/>
      <c r="H160" s="220"/>
      <c r="I160" s="220"/>
      <c r="J160" s="220"/>
      <c r="K160" s="220"/>
      <c r="L160" s="220"/>
      <c r="M160" s="220"/>
      <c r="N160" s="220"/>
      <c r="O160" s="220"/>
      <c r="P160" s="220"/>
      <c r="Q160" s="220"/>
      <c r="R160" s="220"/>
      <c r="S160" s="220"/>
      <c r="T160" s="220"/>
      <c r="U160" s="220"/>
      <c r="V160" s="220"/>
      <c r="W160" s="220"/>
      <c r="X160" s="220"/>
      <c r="Y160" s="210"/>
      <c r="Z160" s="210"/>
      <c r="AA160" s="210"/>
      <c r="AB160" s="210"/>
      <c r="AC160" s="210"/>
      <c r="AD160" s="210"/>
      <c r="AE160" s="210"/>
      <c r="AF160" s="210"/>
      <c r="AG160" s="210" t="s">
        <v>129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17"/>
      <c r="B161" s="218"/>
      <c r="C161" s="249" t="s">
        <v>163</v>
      </c>
      <c r="D161" s="222"/>
      <c r="E161" s="223">
        <v>123.22</v>
      </c>
      <c r="F161" s="220"/>
      <c r="G161" s="220"/>
      <c r="H161" s="220"/>
      <c r="I161" s="220"/>
      <c r="J161" s="220"/>
      <c r="K161" s="220"/>
      <c r="L161" s="220"/>
      <c r="M161" s="220"/>
      <c r="N161" s="220"/>
      <c r="O161" s="220"/>
      <c r="P161" s="220"/>
      <c r="Q161" s="220"/>
      <c r="R161" s="220"/>
      <c r="S161" s="220"/>
      <c r="T161" s="220"/>
      <c r="U161" s="220"/>
      <c r="V161" s="220"/>
      <c r="W161" s="220"/>
      <c r="X161" s="220"/>
      <c r="Y161" s="210"/>
      <c r="Z161" s="210"/>
      <c r="AA161" s="210"/>
      <c r="AB161" s="210"/>
      <c r="AC161" s="210"/>
      <c r="AD161" s="210"/>
      <c r="AE161" s="210"/>
      <c r="AF161" s="210"/>
      <c r="AG161" s="210" t="s">
        <v>129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17"/>
      <c r="B162" s="218"/>
      <c r="C162" s="249" t="s">
        <v>158</v>
      </c>
      <c r="D162" s="222"/>
      <c r="E162" s="223">
        <v>460.78399999999999</v>
      </c>
      <c r="F162" s="220"/>
      <c r="G162" s="220"/>
      <c r="H162" s="220"/>
      <c r="I162" s="220"/>
      <c r="J162" s="220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  <c r="X162" s="220"/>
      <c r="Y162" s="210"/>
      <c r="Z162" s="210"/>
      <c r="AA162" s="210"/>
      <c r="AB162" s="210"/>
      <c r="AC162" s="210"/>
      <c r="AD162" s="210"/>
      <c r="AE162" s="210"/>
      <c r="AF162" s="210"/>
      <c r="AG162" s="210" t="s">
        <v>129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17"/>
      <c r="B163" s="218"/>
      <c r="C163" s="249" t="s">
        <v>159</v>
      </c>
      <c r="D163" s="222"/>
      <c r="E163" s="223">
        <v>18.409800000000001</v>
      </c>
      <c r="F163" s="220"/>
      <c r="G163" s="220"/>
      <c r="H163" s="220"/>
      <c r="I163" s="220"/>
      <c r="J163" s="220"/>
      <c r="K163" s="220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  <c r="W163" s="220"/>
      <c r="X163" s="220"/>
      <c r="Y163" s="210"/>
      <c r="Z163" s="210"/>
      <c r="AA163" s="210"/>
      <c r="AB163" s="210"/>
      <c r="AC163" s="210"/>
      <c r="AD163" s="210"/>
      <c r="AE163" s="210"/>
      <c r="AF163" s="210"/>
      <c r="AG163" s="210" t="s">
        <v>129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">
      <c r="A164" s="217"/>
      <c r="B164" s="218"/>
      <c r="C164" s="249" t="s">
        <v>160</v>
      </c>
      <c r="D164" s="222"/>
      <c r="E164" s="223">
        <v>-34.372999999999998</v>
      </c>
      <c r="F164" s="220"/>
      <c r="G164" s="220"/>
      <c r="H164" s="220"/>
      <c r="I164" s="220"/>
      <c r="J164" s="220"/>
      <c r="K164" s="220"/>
      <c r="L164" s="220"/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  <c r="W164" s="220"/>
      <c r="X164" s="220"/>
      <c r="Y164" s="210"/>
      <c r="Z164" s="210"/>
      <c r="AA164" s="210"/>
      <c r="AB164" s="210"/>
      <c r="AC164" s="210"/>
      <c r="AD164" s="210"/>
      <c r="AE164" s="210"/>
      <c r="AF164" s="210"/>
      <c r="AG164" s="210" t="s">
        <v>129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">
      <c r="A165" s="217"/>
      <c r="B165" s="218"/>
      <c r="C165" s="249" t="s">
        <v>140</v>
      </c>
      <c r="D165" s="222"/>
      <c r="E165" s="223">
        <v>642.72</v>
      </c>
      <c r="F165" s="220"/>
      <c r="G165" s="220"/>
      <c r="H165" s="220"/>
      <c r="I165" s="220"/>
      <c r="J165" s="220"/>
      <c r="K165" s="220"/>
      <c r="L165" s="220"/>
      <c r="M165" s="220"/>
      <c r="N165" s="220"/>
      <c r="O165" s="220"/>
      <c r="P165" s="220"/>
      <c r="Q165" s="220"/>
      <c r="R165" s="220"/>
      <c r="S165" s="220"/>
      <c r="T165" s="220"/>
      <c r="U165" s="220"/>
      <c r="V165" s="220"/>
      <c r="W165" s="220"/>
      <c r="X165" s="220"/>
      <c r="Y165" s="210"/>
      <c r="Z165" s="210"/>
      <c r="AA165" s="210"/>
      <c r="AB165" s="210"/>
      <c r="AC165" s="210"/>
      <c r="AD165" s="210"/>
      <c r="AE165" s="210"/>
      <c r="AF165" s="210"/>
      <c r="AG165" s="210" t="s">
        <v>129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">
      <c r="A166" s="217"/>
      <c r="B166" s="218"/>
      <c r="C166" s="249" t="s">
        <v>161</v>
      </c>
      <c r="D166" s="222"/>
      <c r="E166" s="223">
        <v>457.875</v>
      </c>
      <c r="F166" s="220"/>
      <c r="G166" s="220"/>
      <c r="H166" s="220"/>
      <c r="I166" s="220"/>
      <c r="J166" s="220"/>
      <c r="K166" s="220"/>
      <c r="L166" s="220"/>
      <c r="M166" s="220"/>
      <c r="N166" s="220"/>
      <c r="O166" s="220"/>
      <c r="P166" s="220"/>
      <c r="Q166" s="220"/>
      <c r="R166" s="220"/>
      <c r="S166" s="220"/>
      <c r="T166" s="220"/>
      <c r="U166" s="220"/>
      <c r="V166" s="220"/>
      <c r="W166" s="220"/>
      <c r="X166" s="220"/>
      <c r="Y166" s="210"/>
      <c r="Z166" s="210"/>
      <c r="AA166" s="210"/>
      <c r="AB166" s="210"/>
      <c r="AC166" s="210"/>
      <c r="AD166" s="210"/>
      <c r="AE166" s="210"/>
      <c r="AF166" s="210"/>
      <c r="AG166" s="210" t="s">
        <v>129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17"/>
      <c r="B167" s="218"/>
      <c r="C167" s="249" t="s">
        <v>162</v>
      </c>
      <c r="D167" s="222"/>
      <c r="E167" s="223">
        <v>9.4062000000000001</v>
      </c>
      <c r="F167" s="220"/>
      <c r="G167" s="220"/>
      <c r="H167" s="220"/>
      <c r="I167" s="220"/>
      <c r="J167" s="220"/>
      <c r="K167" s="220"/>
      <c r="L167" s="220"/>
      <c r="M167" s="220"/>
      <c r="N167" s="220"/>
      <c r="O167" s="220"/>
      <c r="P167" s="220"/>
      <c r="Q167" s="220"/>
      <c r="R167" s="220"/>
      <c r="S167" s="220"/>
      <c r="T167" s="220"/>
      <c r="U167" s="220"/>
      <c r="V167" s="220"/>
      <c r="W167" s="220"/>
      <c r="X167" s="220"/>
      <c r="Y167" s="210"/>
      <c r="Z167" s="210"/>
      <c r="AA167" s="210"/>
      <c r="AB167" s="210"/>
      <c r="AC167" s="210"/>
      <c r="AD167" s="210"/>
      <c r="AE167" s="210"/>
      <c r="AF167" s="210"/>
      <c r="AG167" s="210" t="s">
        <v>129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">
      <c r="A168" s="217"/>
      <c r="B168" s="218"/>
      <c r="C168" s="248"/>
      <c r="D168" s="240"/>
      <c r="E168" s="240"/>
      <c r="F168" s="240"/>
      <c r="G168" s="240"/>
      <c r="H168" s="220"/>
      <c r="I168" s="220"/>
      <c r="J168" s="220"/>
      <c r="K168" s="220"/>
      <c r="L168" s="220"/>
      <c r="M168" s="220"/>
      <c r="N168" s="220"/>
      <c r="O168" s="220"/>
      <c r="P168" s="220"/>
      <c r="Q168" s="220"/>
      <c r="R168" s="220"/>
      <c r="S168" s="220"/>
      <c r="T168" s="220"/>
      <c r="U168" s="220"/>
      <c r="V168" s="220"/>
      <c r="W168" s="220"/>
      <c r="X168" s="220"/>
      <c r="Y168" s="210"/>
      <c r="Z168" s="210"/>
      <c r="AA168" s="210"/>
      <c r="AB168" s="210"/>
      <c r="AC168" s="210"/>
      <c r="AD168" s="210"/>
      <c r="AE168" s="210"/>
      <c r="AF168" s="210"/>
      <c r="AG168" s="210" t="s">
        <v>122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ht="33.75" outlineLevel="1" x14ac:dyDescent="0.2">
      <c r="A169" s="231">
        <v>36</v>
      </c>
      <c r="B169" s="232" t="s">
        <v>248</v>
      </c>
      <c r="C169" s="246" t="s">
        <v>249</v>
      </c>
      <c r="D169" s="233" t="s">
        <v>132</v>
      </c>
      <c r="E169" s="234">
        <v>82.42</v>
      </c>
      <c r="F169" s="235"/>
      <c r="G169" s="236">
        <f>ROUND(E169*F169,2)</f>
        <v>0</v>
      </c>
      <c r="H169" s="235"/>
      <c r="I169" s="236">
        <f>ROUND(E169*H169,2)</f>
        <v>0</v>
      </c>
      <c r="J169" s="235"/>
      <c r="K169" s="236">
        <f>ROUND(E169*J169,2)</f>
        <v>0</v>
      </c>
      <c r="L169" s="236">
        <v>21</v>
      </c>
      <c r="M169" s="236">
        <f>G169*(1+L169/100)</f>
        <v>0</v>
      </c>
      <c r="N169" s="236">
        <v>0</v>
      </c>
      <c r="O169" s="236">
        <f>ROUND(E169*N169,2)</f>
        <v>0</v>
      </c>
      <c r="P169" s="236">
        <v>1.6E-2</v>
      </c>
      <c r="Q169" s="236">
        <f>ROUND(E169*P169,2)</f>
        <v>1.32</v>
      </c>
      <c r="R169" s="236" t="s">
        <v>238</v>
      </c>
      <c r="S169" s="236" t="s">
        <v>117</v>
      </c>
      <c r="T169" s="237" t="s">
        <v>117</v>
      </c>
      <c r="U169" s="220">
        <v>0.06</v>
      </c>
      <c r="V169" s="220">
        <f>ROUND(E169*U169,2)</f>
        <v>4.95</v>
      </c>
      <c r="W169" s="220"/>
      <c r="X169" s="220" t="s">
        <v>118</v>
      </c>
      <c r="Y169" s="210"/>
      <c r="Z169" s="210"/>
      <c r="AA169" s="210"/>
      <c r="AB169" s="210"/>
      <c r="AC169" s="210"/>
      <c r="AD169" s="210"/>
      <c r="AE169" s="210"/>
      <c r="AF169" s="210"/>
      <c r="AG169" s="210" t="s">
        <v>119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17"/>
      <c r="B170" s="218"/>
      <c r="C170" s="249" t="s">
        <v>197</v>
      </c>
      <c r="D170" s="222"/>
      <c r="E170" s="223">
        <v>82.42</v>
      </c>
      <c r="F170" s="220"/>
      <c r="G170" s="220"/>
      <c r="H170" s="220"/>
      <c r="I170" s="220"/>
      <c r="J170" s="220"/>
      <c r="K170" s="220"/>
      <c r="L170" s="220"/>
      <c r="M170" s="220"/>
      <c r="N170" s="220"/>
      <c r="O170" s="220"/>
      <c r="P170" s="220"/>
      <c r="Q170" s="220"/>
      <c r="R170" s="220"/>
      <c r="S170" s="220"/>
      <c r="T170" s="220"/>
      <c r="U170" s="220"/>
      <c r="V170" s="220"/>
      <c r="W170" s="220"/>
      <c r="X170" s="220"/>
      <c r="Y170" s="210"/>
      <c r="Z170" s="210"/>
      <c r="AA170" s="210"/>
      <c r="AB170" s="210"/>
      <c r="AC170" s="210"/>
      <c r="AD170" s="210"/>
      <c r="AE170" s="210"/>
      <c r="AF170" s="210"/>
      <c r="AG170" s="210" t="s">
        <v>129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">
      <c r="A171" s="217"/>
      <c r="B171" s="218"/>
      <c r="C171" s="248"/>
      <c r="D171" s="240"/>
      <c r="E171" s="240"/>
      <c r="F171" s="240"/>
      <c r="G171" s="240"/>
      <c r="H171" s="220"/>
      <c r="I171" s="220"/>
      <c r="J171" s="220"/>
      <c r="K171" s="220"/>
      <c r="L171" s="220"/>
      <c r="M171" s="220"/>
      <c r="N171" s="220"/>
      <c r="O171" s="220"/>
      <c r="P171" s="220"/>
      <c r="Q171" s="220"/>
      <c r="R171" s="220"/>
      <c r="S171" s="220"/>
      <c r="T171" s="220"/>
      <c r="U171" s="220"/>
      <c r="V171" s="220"/>
      <c r="W171" s="220"/>
      <c r="X171" s="220"/>
      <c r="Y171" s="210"/>
      <c r="Z171" s="210"/>
      <c r="AA171" s="210"/>
      <c r="AB171" s="210"/>
      <c r="AC171" s="210"/>
      <c r="AD171" s="210"/>
      <c r="AE171" s="210"/>
      <c r="AF171" s="210"/>
      <c r="AG171" s="210" t="s">
        <v>122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ht="33.75" outlineLevel="1" x14ac:dyDescent="0.2">
      <c r="A172" s="231">
        <v>37</v>
      </c>
      <c r="B172" s="232" t="s">
        <v>250</v>
      </c>
      <c r="C172" s="246" t="s">
        <v>251</v>
      </c>
      <c r="D172" s="233" t="s">
        <v>132</v>
      </c>
      <c r="E172" s="234">
        <v>2317.2399999999998</v>
      </c>
      <c r="F172" s="235"/>
      <c r="G172" s="236">
        <f>ROUND(E172*F172,2)</f>
        <v>0</v>
      </c>
      <c r="H172" s="235"/>
      <c r="I172" s="236">
        <f>ROUND(E172*H172,2)</f>
        <v>0</v>
      </c>
      <c r="J172" s="235"/>
      <c r="K172" s="236">
        <f>ROUND(E172*J172,2)</f>
        <v>0</v>
      </c>
      <c r="L172" s="236">
        <v>21</v>
      </c>
      <c r="M172" s="236">
        <f>G172*(1+L172/100)</f>
        <v>0</v>
      </c>
      <c r="N172" s="236">
        <v>0</v>
      </c>
      <c r="O172" s="236">
        <f>ROUND(E172*N172,2)</f>
        <v>0</v>
      </c>
      <c r="P172" s="236">
        <v>2.5999999999999999E-2</v>
      </c>
      <c r="Q172" s="236">
        <f>ROUND(E172*P172,2)</f>
        <v>60.25</v>
      </c>
      <c r="R172" s="236" t="s">
        <v>238</v>
      </c>
      <c r="S172" s="236" t="s">
        <v>117</v>
      </c>
      <c r="T172" s="237" t="s">
        <v>117</v>
      </c>
      <c r="U172" s="220">
        <v>0.08</v>
      </c>
      <c r="V172" s="220">
        <f>ROUND(E172*U172,2)</f>
        <v>185.38</v>
      </c>
      <c r="W172" s="220"/>
      <c r="X172" s="220" t="s">
        <v>118</v>
      </c>
      <c r="Y172" s="210"/>
      <c r="Z172" s="210"/>
      <c r="AA172" s="210"/>
      <c r="AB172" s="210"/>
      <c r="AC172" s="210"/>
      <c r="AD172" s="210"/>
      <c r="AE172" s="210"/>
      <c r="AF172" s="210"/>
      <c r="AG172" s="210" t="s">
        <v>119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">
      <c r="A173" s="217"/>
      <c r="B173" s="218"/>
      <c r="C173" s="249" t="s">
        <v>252</v>
      </c>
      <c r="D173" s="222"/>
      <c r="E173" s="223">
        <v>2317.2399999999998</v>
      </c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  <c r="P173" s="220"/>
      <c r="Q173" s="220"/>
      <c r="R173" s="220"/>
      <c r="S173" s="220"/>
      <c r="T173" s="220"/>
      <c r="U173" s="220"/>
      <c r="V173" s="220"/>
      <c r="W173" s="220"/>
      <c r="X173" s="220"/>
      <c r="Y173" s="210"/>
      <c r="Z173" s="210"/>
      <c r="AA173" s="210"/>
      <c r="AB173" s="210"/>
      <c r="AC173" s="210"/>
      <c r="AD173" s="210"/>
      <c r="AE173" s="210"/>
      <c r="AF173" s="210"/>
      <c r="AG173" s="210" t="s">
        <v>129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">
      <c r="A174" s="217"/>
      <c r="B174" s="218"/>
      <c r="C174" s="248"/>
      <c r="D174" s="240"/>
      <c r="E174" s="240"/>
      <c r="F174" s="240"/>
      <c r="G174" s="240"/>
      <c r="H174" s="220"/>
      <c r="I174" s="220"/>
      <c r="J174" s="220"/>
      <c r="K174" s="220"/>
      <c r="L174" s="220"/>
      <c r="M174" s="220"/>
      <c r="N174" s="220"/>
      <c r="O174" s="220"/>
      <c r="P174" s="220"/>
      <c r="Q174" s="220"/>
      <c r="R174" s="220"/>
      <c r="S174" s="220"/>
      <c r="T174" s="220"/>
      <c r="U174" s="220"/>
      <c r="V174" s="220"/>
      <c r="W174" s="220"/>
      <c r="X174" s="220"/>
      <c r="Y174" s="210"/>
      <c r="Z174" s="210"/>
      <c r="AA174" s="210"/>
      <c r="AB174" s="210"/>
      <c r="AC174" s="210"/>
      <c r="AD174" s="210"/>
      <c r="AE174" s="210"/>
      <c r="AF174" s="210"/>
      <c r="AG174" s="210" t="s">
        <v>122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31">
        <v>38</v>
      </c>
      <c r="B175" s="232" t="s">
        <v>253</v>
      </c>
      <c r="C175" s="246" t="s">
        <v>254</v>
      </c>
      <c r="D175" s="233" t="s">
        <v>115</v>
      </c>
      <c r="E175" s="234">
        <v>52</v>
      </c>
      <c r="F175" s="235"/>
      <c r="G175" s="236">
        <f>ROUND(E175*F175,2)</f>
        <v>0</v>
      </c>
      <c r="H175" s="235"/>
      <c r="I175" s="236">
        <f>ROUND(E175*H175,2)</f>
        <v>0</v>
      </c>
      <c r="J175" s="235"/>
      <c r="K175" s="236">
        <f>ROUND(E175*J175,2)</f>
        <v>0</v>
      </c>
      <c r="L175" s="236">
        <v>21</v>
      </c>
      <c r="M175" s="236">
        <f>G175*(1+L175/100)</f>
        <v>0</v>
      </c>
      <c r="N175" s="236">
        <v>0</v>
      </c>
      <c r="O175" s="236">
        <f>ROUND(E175*N175,2)</f>
        <v>0</v>
      </c>
      <c r="P175" s="236">
        <v>0</v>
      </c>
      <c r="Q175" s="236">
        <f>ROUND(E175*P175,2)</f>
        <v>0</v>
      </c>
      <c r="R175" s="236"/>
      <c r="S175" s="236" t="s">
        <v>126</v>
      </c>
      <c r="T175" s="237" t="s">
        <v>127</v>
      </c>
      <c r="U175" s="220">
        <v>0</v>
      </c>
      <c r="V175" s="220">
        <f>ROUND(E175*U175,2)</f>
        <v>0</v>
      </c>
      <c r="W175" s="220"/>
      <c r="X175" s="220" t="s">
        <v>118</v>
      </c>
      <c r="Y175" s="210"/>
      <c r="Z175" s="210"/>
      <c r="AA175" s="210"/>
      <c r="AB175" s="210"/>
      <c r="AC175" s="210"/>
      <c r="AD175" s="210"/>
      <c r="AE175" s="210"/>
      <c r="AF175" s="210"/>
      <c r="AG175" s="210" t="s">
        <v>119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">
      <c r="A176" s="217"/>
      <c r="B176" s="218"/>
      <c r="C176" s="250"/>
      <c r="D176" s="242"/>
      <c r="E176" s="242"/>
      <c r="F176" s="242"/>
      <c r="G176" s="242"/>
      <c r="H176" s="220"/>
      <c r="I176" s="220"/>
      <c r="J176" s="220"/>
      <c r="K176" s="220"/>
      <c r="L176" s="220"/>
      <c r="M176" s="220"/>
      <c r="N176" s="220"/>
      <c r="O176" s="220"/>
      <c r="P176" s="220"/>
      <c r="Q176" s="220"/>
      <c r="R176" s="220"/>
      <c r="S176" s="220"/>
      <c r="T176" s="220"/>
      <c r="U176" s="220"/>
      <c r="V176" s="220"/>
      <c r="W176" s="220"/>
      <c r="X176" s="220"/>
      <c r="Y176" s="210"/>
      <c r="Z176" s="210"/>
      <c r="AA176" s="210"/>
      <c r="AB176" s="210"/>
      <c r="AC176" s="210"/>
      <c r="AD176" s="210"/>
      <c r="AE176" s="210"/>
      <c r="AF176" s="210"/>
      <c r="AG176" s="210" t="s">
        <v>122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">
      <c r="A177" s="231">
        <v>39</v>
      </c>
      <c r="B177" s="232" t="s">
        <v>255</v>
      </c>
      <c r="C177" s="246" t="s">
        <v>256</v>
      </c>
      <c r="D177" s="233" t="s">
        <v>132</v>
      </c>
      <c r="E177" s="234">
        <v>58.73</v>
      </c>
      <c r="F177" s="235"/>
      <c r="G177" s="236">
        <f>ROUND(E177*F177,2)</f>
        <v>0</v>
      </c>
      <c r="H177" s="235"/>
      <c r="I177" s="236">
        <f>ROUND(E177*H177,2)</f>
        <v>0</v>
      </c>
      <c r="J177" s="235"/>
      <c r="K177" s="236">
        <f>ROUND(E177*J177,2)</f>
        <v>0</v>
      </c>
      <c r="L177" s="236">
        <v>21</v>
      </c>
      <c r="M177" s="236">
        <f>G177*(1+L177/100)</f>
        <v>0</v>
      </c>
      <c r="N177" s="236">
        <v>0</v>
      </c>
      <c r="O177" s="236">
        <f>ROUND(E177*N177,2)</f>
        <v>0</v>
      </c>
      <c r="P177" s="236">
        <v>6.0999999999999999E-2</v>
      </c>
      <c r="Q177" s="236">
        <f>ROUND(E177*P177,2)</f>
        <v>3.58</v>
      </c>
      <c r="R177" s="236"/>
      <c r="S177" s="236" t="s">
        <v>126</v>
      </c>
      <c r="T177" s="237" t="s">
        <v>257</v>
      </c>
      <c r="U177" s="220">
        <v>0.67</v>
      </c>
      <c r="V177" s="220">
        <f>ROUND(E177*U177,2)</f>
        <v>39.35</v>
      </c>
      <c r="W177" s="220"/>
      <c r="X177" s="220" t="s">
        <v>118</v>
      </c>
      <c r="Y177" s="210"/>
      <c r="Z177" s="210"/>
      <c r="AA177" s="210"/>
      <c r="AB177" s="210"/>
      <c r="AC177" s="210"/>
      <c r="AD177" s="210"/>
      <c r="AE177" s="210"/>
      <c r="AF177" s="210"/>
      <c r="AG177" s="210" t="s">
        <v>119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17"/>
      <c r="B178" s="218"/>
      <c r="C178" s="249" t="s">
        <v>258</v>
      </c>
      <c r="D178" s="222"/>
      <c r="E178" s="223">
        <v>58.73</v>
      </c>
      <c r="F178" s="220"/>
      <c r="G178" s="220"/>
      <c r="H178" s="220"/>
      <c r="I178" s="220"/>
      <c r="J178" s="220"/>
      <c r="K178" s="220"/>
      <c r="L178" s="220"/>
      <c r="M178" s="220"/>
      <c r="N178" s="220"/>
      <c r="O178" s="220"/>
      <c r="P178" s="220"/>
      <c r="Q178" s="220"/>
      <c r="R178" s="220"/>
      <c r="S178" s="220"/>
      <c r="T178" s="220"/>
      <c r="U178" s="220"/>
      <c r="V178" s="220"/>
      <c r="W178" s="220"/>
      <c r="X178" s="220"/>
      <c r="Y178" s="210"/>
      <c r="Z178" s="210"/>
      <c r="AA178" s="210"/>
      <c r="AB178" s="210"/>
      <c r="AC178" s="210"/>
      <c r="AD178" s="210"/>
      <c r="AE178" s="210"/>
      <c r="AF178" s="210"/>
      <c r="AG178" s="210" t="s">
        <v>129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17"/>
      <c r="B179" s="218"/>
      <c r="C179" s="248"/>
      <c r="D179" s="240"/>
      <c r="E179" s="240"/>
      <c r="F179" s="240"/>
      <c r="G179" s="240"/>
      <c r="H179" s="220"/>
      <c r="I179" s="220"/>
      <c r="J179" s="220"/>
      <c r="K179" s="220"/>
      <c r="L179" s="220"/>
      <c r="M179" s="220"/>
      <c r="N179" s="220"/>
      <c r="O179" s="220"/>
      <c r="P179" s="220"/>
      <c r="Q179" s="220"/>
      <c r="R179" s="220"/>
      <c r="S179" s="220"/>
      <c r="T179" s="220"/>
      <c r="U179" s="220"/>
      <c r="V179" s="220"/>
      <c r="W179" s="220"/>
      <c r="X179" s="220"/>
      <c r="Y179" s="210"/>
      <c r="Z179" s="210"/>
      <c r="AA179" s="210"/>
      <c r="AB179" s="210"/>
      <c r="AC179" s="210"/>
      <c r="AD179" s="210"/>
      <c r="AE179" s="210"/>
      <c r="AF179" s="210"/>
      <c r="AG179" s="210" t="s">
        <v>122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x14ac:dyDescent="0.2">
      <c r="A180" s="225" t="s">
        <v>111</v>
      </c>
      <c r="B180" s="226" t="s">
        <v>68</v>
      </c>
      <c r="C180" s="245" t="s">
        <v>69</v>
      </c>
      <c r="D180" s="227"/>
      <c r="E180" s="228"/>
      <c r="F180" s="229"/>
      <c r="G180" s="229">
        <f>SUMIF(AG181:AG183,"&lt;&gt;NOR",G181:G183)</f>
        <v>0</v>
      </c>
      <c r="H180" s="229"/>
      <c r="I180" s="229">
        <f>SUM(I181:I183)</f>
        <v>0</v>
      </c>
      <c r="J180" s="229"/>
      <c r="K180" s="229">
        <f>SUM(K181:K183)</f>
        <v>0</v>
      </c>
      <c r="L180" s="229"/>
      <c r="M180" s="229">
        <f>SUM(M181:M183)</f>
        <v>0</v>
      </c>
      <c r="N180" s="229"/>
      <c r="O180" s="229">
        <f>SUM(O181:O183)</f>
        <v>0</v>
      </c>
      <c r="P180" s="229"/>
      <c r="Q180" s="229">
        <f>SUM(Q181:Q183)</f>
        <v>0</v>
      </c>
      <c r="R180" s="229"/>
      <c r="S180" s="229"/>
      <c r="T180" s="230"/>
      <c r="U180" s="224"/>
      <c r="V180" s="224">
        <f>SUM(V181:V183)</f>
        <v>653.88</v>
      </c>
      <c r="W180" s="224"/>
      <c r="X180" s="224"/>
      <c r="AG180" t="s">
        <v>112</v>
      </c>
    </row>
    <row r="181" spans="1:60" ht="33.75" outlineLevel="1" x14ac:dyDescent="0.2">
      <c r="A181" s="231">
        <v>40</v>
      </c>
      <c r="B181" s="232" t="s">
        <v>259</v>
      </c>
      <c r="C181" s="246" t="s">
        <v>260</v>
      </c>
      <c r="D181" s="233" t="s">
        <v>261</v>
      </c>
      <c r="E181" s="234">
        <v>253.73769999999999</v>
      </c>
      <c r="F181" s="235"/>
      <c r="G181" s="236">
        <f>ROUND(E181*F181,2)</f>
        <v>0</v>
      </c>
      <c r="H181" s="235"/>
      <c r="I181" s="236">
        <f>ROUND(E181*H181,2)</f>
        <v>0</v>
      </c>
      <c r="J181" s="235"/>
      <c r="K181" s="236">
        <f>ROUND(E181*J181,2)</f>
        <v>0</v>
      </c>
      <c r="L181" s="236">
        <v>21</v>
      </c>
      <c r="M181" s="236">
        <f>G181*(1+L181/100)</f>
        <v>0</v>
      </c>
      <c r="N181" s="236">
        <v>0</v>
      </c>
      <c r="O181" s="236">
        <f>ROUND(E181*N181,2)</f>
        <v>0</v>
      </c>
      <c r="P181" s="236">
        <v>0</v>
      </c>
      <c r="Q181" s="236">
        <f>ROUND(E181*P181,2)</f>
        <v>0</v>
      </c>
      <c r="R181" s="236" t="s">
        <v>116</v>
      </c>
      <c r="S181" s="236" t="s">
        <v>117</v>
      </c>
      <c r="T181" s="237" t="s">
        <v>117</v>
      </c>
      <c r="U181" s="220">
        <v>2.577</v>
      </c>
      <c r="V181" s="220">
        <f>ROUND(E181*U181,2)</f>
        <v>653.88</v>
      </c>
      <c r="W181" s="220"/>
      <c r="X181" s="220" t="s">
        <v>262</v>
      </c>
      <c r="Y181" s="210"/>
      <c r="Z181" s="210"/>
      <c r="AA181" s="210"/>
      <c r="AB181" s="210"/>
      <c r="AC181" s="210"/>
      <c r="AD181" s="210"/>
      <c r="AE181" s="210"/>
      <c r="AF181" s="210"/>
      <c r="AG181" s="210" t="s">
        <v>263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">
      <c r="A182" s="217"/>
      <c r="B182" s="218"/>
      <c r="C182" s="247" t="s">
        <v>264</v>
      </c>
      <c r="D182" s="238"/>
      <c r="E182" s="238"/>
      <c r="F182" s="238"/>
      <c r="G182" s="238"/>
      <c r="H182" s="220"/>
      <c r="I182" s="220"/>
      <c r="J182" s="220"/>
      <c r="K182" s="220"/>
      <c r="L182" s="220"/>
      <c r="M182" s="220"/>
      <c r="N182" s="220"/>
      <c r="O182" s="220"/>
      <c r="P182" s="220"/>
      <c r="Q182" s="220"/>
      <c r="R182" s="220"/>
      <c r="S182" s="220"/>
      <c r="T182" s="220"/>
      <c r="U182" s="220"/>
      <c r="V182" s="220"/>
      <c r="W182" s="220"/>
      <c r="X182" s="220"/>
      <c r="Y182" s="210"/>
      <c r="Z182" s="210"/>
      <c r="AA182" s="210"/>
      <c r="AB182" s="210"/>
      <c r="AC182" s="210"/>
      <c r="AD182" s="210"/>
      <c r="AE182" s="210"/>
      <c r="AF182" s="210"/>
      <c r="AG182" s="210" t="s">
        <v>121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">
      <c r="A183" s="217"/>
      <c r="B183" s="218"/>
      <c r="C183" s="248"/>
      <c r="D183" s="240"/>
      <c r="E183" s="240"/>
      <c r="F183" s="240"/>
      <c r="G183" s="240"/>
      <c r="H183" s="220"/>
      <c r="I183" s="220"/>
      <c r="J183" s="220"/>
      <c r="K183" s="220"/>
      <c r="L183" s="220"/>
      <c r="M183" s="220"/>
      <c r="N183" s="220"/>
      <c r="O183" s="220"/>
      <c r="P183" s="220"/>
      <c r="Q183" s="220"/>
      <c r="R183" s="220"/>
      <c r="S183" s="220"/>
      <c r="T183" s="220"/>
      <c r="U183" s="220"/>
      <c r="V183" s="220"/>
      <c r="W183" s="220"/>
      <c r="X183" s="220"/>
      <c r="Y183" s="210"/>
      <c r="Z183" s="210"/>
      <c r="AA183" s="210"/>
      <c r="AB183" s="210"/>
      <c r="AC183" s="210"/>
      <c r="AD183" s="210"/>
      <c r="AE183" s="210"/>
      <c r="AF183" s="210"/>
      <c r="AG183" s="210" t="s">
        <v>122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x14ac:dyDescent="0.2">
      <c r="A184" s="225" t="s">
        <v>111</v>
      </c>
      <c r="B184" s="226" t="s">
        <v>70</v>
      </c>
      <c r="C184" s="245" t="s">
        <v>71</v>
      </c>
      <c r="D184" s="227"/>
      <c r="E184" s="228"/>
      <c r="F184" s="229"/>
      <c r="G184" s="229">
        <f>SUMIF(AG185:AG236,"&lt;&gt;NOR",G185:G236)</f>
        <v>0</v>
      </c>
      <c r="H184" s="229"/>
      <c r="I184" s="229">
        <f>SUM(I185:I236)</f>
        <v>0</v>
      </c>
      <c r="J184" s="229"/>
      <c r="K184" s="229">
        <f>SUM(K185:K236)</f>
        <v>0</v>
      </c>
      <c r="L184" s="229"/>
      <c r="M184" s="229">
        <f>SUM(M185:M236)</f>
        <v>0</v>
      </c>
      <c r="N184" s="229"/>
      <c r="O184" s="229">
        <f>SUM(O185:O236)</f>
        <v>1.7</v>
      </c>
      <c r="P184" s="229"/>
      <c r="Q184" s="229">
        <f>SUM(Q185:Q236)</f>
        <v>1.44</v>
      </c>
      <c r="R184" s="229"/>
      <c r="S184" s="229"/>
      <c r="T184" s="230"/>
      <c r="U184" s="224"/>
      <c r="V184" s="224">
        <f>SUM(V185:V236)</f>
        <v>266.75</v>
      </c>
      <c r="W184" s="224"/>
      <c r="X184" s="224"/>
      <c r="AG184" t="s">
        <v>112</v>
      </c>
    </row>
    <row r="185" spans="1:60" ht="22.5" outlineLevel="1" x14ac:dyDescent="0.2">
      <c r="A185" s="231">
        <v>41</v>
      </c>
      <c r="B185" s="232" t="s">
        <v>265</v>
      </c>
      <c r="C185" s="246" t="s">
        <v>266</v>
      </c>
      <c r="D185" s="233" t="s">
        <v>125</v>
      </c>
      <c r="E185" s="234">
        <v>7.19</v>
      </c>
      <c r="F185" s="235"/>
      <c r="G185" s="236">
        <f>ROUND(E185*F185,2)</f>
        <v>0</v>
      </c>
      <c r="H185" s="235"/>
      <c r="I185" s="236">
        <f>ROUND(E185*H185,2)</f>
        <v>0</v>
      </c>
      <c r="J185" s="235"/>
      <c r="K185" s="236">
        <f>ROUND(E185*J185,2)</f>
        <v>0</v>
      </c>
      <c r="L185" s="236">
        <v>21</v>
      </c>
      <c r="M185" s="236">
        <f>G185*(1+L185/100)</f>
        <v>0</v>
      </c>
      <c r="N185" s="236">
        <v>3.0100000000000001E-3</v>
      </c>
      <c r="O185" s="236">
        <f>ROUND(E185*N185,2)</f>
        <v>0.02</v>
      </c>
      <c r="P185" s="236">
        <v>0</v>
      </c>
      <c r="Q185" s="236">
        <f>ROUND(E185*P185,2)</f>
        <v>0</v>
      </c>
      <c r="R185" s="236" t="s">
        <v>267</v>
      </c>
      <c r="S185" s="236" t="s">
        <v>117</v>
      </c>
      <c r="T185" s="237" t="s">
        <v>117</v>
      </c>
      <c r="U185" s="220">
        <v>0.8024</v>
      </c>
      <c r="V185" s="220">
        <f>ROUND(E185*U185,2)</f>
        <v>5.77</v>
      </c>
      <c r="W185" s="220"/>
      <c r="X185" s="220" t="s">
        <v>118</v>
      </c>
      <c r="Y185" s="210"/>
      <c r="Z185" s="210"/>
      <c r="AA185" s="210"/>
      <c r="AB185" s="210"/>
      <c r="AC185" s="210"/>
      <c r="AD185" s="210"/>
      <c r="AE185" s="210"/>
      <c r="AF185" s="210"/>
      <c r="AG185" s="210" t="s">
        <v>119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">
      <c r="A186" s="217"/>
      <c r="B186" s="218"/>
      <c r="C186" s="247" t="s">
        <v>268</v>
      </c>
      <c r="D186" s="238"/>
      <c r="E186" s="238"/>
      <c r="F186" s="238"/>
      <c r="G186" s="238"/>
      <c r="H186" s="220"/>
      <c r="I186" s="220"/>
      <c r="J186" s="220"/>
      <c r="K186" s="220"/>
      <c r="L186" s="220"/>
      <c r="M186" s="220"/>
      <c r="N186" s="220"/>
      <c r="O186" s="220"/>
      <c r="P186" s="220"/>
      <c r="Q186" s="220"/>
      <c r="R186" s="220"/>
      <c r="S186" s="220"/>
      <c r="T186" s="220"/>
      <c r="U186" s="220"/>
      <c r="V186" s="220"/>
      <c r="W186" s="220"/>
      <c r="X186" s="220"/>
      <c r="Y186" s="210"/>
      <c r="Z186" s="210"/>
      <c r="AA186" s="210"/>
      <c r="AB186" s="210"/>
      <c r="AC186" s="210"/>
      <c r="AD186" s="210"/>
      <c r="AE186" s="210"/>
      <c r="AF186" s="210"/>
      <c r="AG186" s="210" t="s">
        <v>121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">
      <c r="A187" s="217"/>
      <c r="B187" s="218"/>
      <c r="C187" s="248"/>
      <c r="D187" s="240"/>
      <c r="E187" s="240"/>
      <c r="F187" s="240"/>
      <c r="G187" s="240"/>
      <c r="H187" s="220"/>
      <c r="I187" s="220"/>
      <c r="J187" s="220"/>
      <c r="K187" s="220"/>
      <c r="L187" s="220"/>
      <c r="M187" s="220"/>
      <c r="N187" s="220"/>
      <c r="O187" s="220"/>
      <c r="P187" s="220"/>
      <c r="Q187" s="220"/>
      <c r="R187" s="220"/>
      <c r="S187" s="220"/>
      <c r="T187" s="220"/>
      <c r="U187" s="220"/>
      <c r="V187" s="220"/>
      <c r="W187" s="220"/>
      <c r="X187" s="220"/>
      <c r="Y187" s="210"/>
      <c r="Z187" s="210"/>
      <c r="AA187" s="210"/>
      <c r="AB187" s="210"/>
      <c r="AC187" s="210"/>
      <c r="AD187" s="210"/>
      <c r="AE187" s="210"/>
      <c r="AF187" s="210"/>
      <c r="AG187" s="210" t="s">
        <v>122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ht="22.5" outlineLevel="1" x14ac:dyDescent="0.2">
      <c r="A188" s="231">
        <v>42</v>
      </c>
      <c r="B188" s="232" t="s">
        <v>269</v>
      </c>
      <c r="C188" s="246" t="s">
        <v>270</v>
      </c>
      <c r="D188" s="233" t="s">
        <v>125</v>
      </c>
      <c r="E188" s="234">
        <v>5.75</v>
      </c>
      <c r="F188" s="235"/>
      <c r="G188" s="236">
        <f>ROUND(E188*F188,2)</f>
        <v>0</v>
      </c>
      <c r="H188" s="235"/>
      <c r="I188" s="236">
        <f>ROUND(E188*H188,2)</f>
        <v>0</v>
      </c>
      <c r="J188" s="235"/>
      <c r="K188" s="236">
        <f>ROUND(E188*J188,2)</f>
        <v>0</v>
      </c>
      <c r="L188" s="236">
        <v>21</v>
      </c>
      <c r="M188" s="236">
        <f>G188*(1+L188/100)</f>
        <v>0</v>
      </c>
      <c r="N188" s="236">
        <v>4.28E-3</v>
      </c>
      <c r="O188" s="236">
        <f>ROUND(E188*N188,2)</f>
        <v>0.02</v>
      </c>
      <c r="P188" s="236">
        <v>0</v>
      </c>
      <c r="Q188" s="236">
        <f>ROUND(E188*P188,2)</f>
        <v>0</v>
      </c>
      <c r="R188" s="236" t="s">
        <v>267</v>
      </c>
      <c r="S188" s="236" t="s">
        <v>117</v>
      </c>
      <c r="T188" s="237" t="s">
        <v>117</v>
      </c>
      <c r="U188" s="220">
        <v>0.84494999999999998</v>
      </c>
      <c r="V188" s="220">
        <f>ROUND(E188*U188,2)</f>
        <v>4.8600000000000003</v>
      </c>
      <c r="W188" s="220"/>
      <c r="X188" s="220" t="s">
        <v>118</v>
      </c>
      <c r="Y188" s="210"/>
      <c r="Z188" s="210"/>
      <c r="AA188" s="210"/>
      <c r="AB188" s="210"/>
      <c r="AC188" s="210"/>
      <c r="AD188" s="210"/>
      <c r="AE188" s="210"/>
      <c r="AF188" s="210"/>
      <c r="AG188" s="210" t="s">
        <v>119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">
      <c r="A189" s="217"/>
      <c r="B189" s="218"/>
      <c r="C189" s="247" t="s">
        <v>268</v>
      </c>
      <c r="D189" s="238"/>
      <c r="E189" s="238"/>
      <c r="F189" s="238"/>
      <c r="G189" s="238"/>
      <c r="H189" s="220"/>
      <c r="I189" s="220"/>
      <c r="J189" s="220"/>
      <c r="K189" s="220"/>
      <c r="L189" s="220"/>
      <c r="M189" s="220"/>
      <c r="N189" s="220"/>
      <c r="O189" s="220"/>
      <c r="P189" s="220"/>
      <c r="Q189" s="220"/>
      <c r="R189" s="220"/>
      <c r="S189" s="220"/>
      <c r="T189" s="220"/>
      <c r="U189" s="220"/>
      <c r="V189" s="220"/>
      <c r="W189" s="220"/>
      <c r="X189" s="220"/>
      <c r="Y189" s="210"/>
      <c r="Z189" s="210"/>
      <c r="AA189" s="210"/>
      <c r="AB189" s="210"/>
      <c r="AC189" s="210"/>
      <c r="AD189" s="210"/>
      <c r="AE189" s="210"/>
      <c r="AF189" s="210"/>
      <c r="AG189" s="210" t="s">
        <v>121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">
      <c r="A190" s="217"/>
      <c r="B190" s="218"/>
      <c r="C190" s="248"/>
      <c r="D190" s="240"/>
      <c r="E190" s="240"/>
      <c r="F190" s="240"/>
      <c r="G190" s="240"/>
      <c r="H190" s="220"/>
      <c r="I190" s="220"/>
      <c r="J190" s="220"/>
      <c r="K190" s="220"/>
      <c r="L190" s="220"/>
      <c r="M190" s="220"/>
      <c r="N190" s="220"/>
      <c r="O190" s="220"/>
      <c r="P190" s="220"/>
      <c r="Q190" s="220"/>
      <c r="R190" s="220"/>
      <c r="S190" s="220"/>
      <c r="T190" s="220"/>
      <c r="U190" s="220"/>
      <c r="V190" s="220"/>
      <c r="W190" s="220"/>
      <c r="X190" s="220"/>
      <c r="Y190" s="210"/>
      <c r="Z190" s="210"/>
      <c r="AA190" s="210"/>
      <c r="AB190" s="210"/>
      <c r="AC190" s="210"/>
      <c r="AD190" s="210"/>
      <c r="AE190" s="210"/>
      <c r="AF190" s="210"/>
      <c r="AG190" s="210" t="s">
        <v>122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ht="22.5" outlineLevel="1" x14ac:dyDescent="0.2">
      <c r="A191" s="231">
        <v>43</v>
      </c>
      <c r="B191" s="232" t="s">
        <v>271</v>
      </c>
      <c r="C191" s="246" t="s">
        <v>272</v>
      </c>
      <c r="D191" s="233" t="s">
        <v>125</v>
      </c>
      <c r="E191" s="234">
        <v>25</v>
      </c>
      <c r="F191" s="235"/>
      <c r="G191" s="236">
        <f>ROUND(E191*F191,2)</f>
        <v>0</v>
      </c>
      <c r="H191" s="235"/>
      <c r="I191" s="236">
        <f>ROUND(E191*H191,2)</f>
        <v>0</v>
      </c>
      <c r="J191" s="235"/>
      <c r="K191" s="236">
        <f>ROUND(E191*J191,2)</f>
        <v>0</v>
      </c>
      <c r="L191" s="236">
        <v>21</v>
      </c>
      <c r="M191" s="236">
        <f>G191*(1+L191/100)</f>
        <v>0</v>
      </c>
      <c r="N191" s="236">
        <v>5.6800000000000002E-3</v>
      </c>
      <c r="O191" s="236">
        <f>ROUND(E191*N191,2)</f>
        <v>0.14000000000000001</v>
      </c>
      <c r="P191" s="236">
        <v>0</v>
      </c>
      <c r="Q191" s="236">
        <f>ROUND(E191*P191,2)</f>
        <v>0</v>
      </c>
      <c r="R191" s="236" t="s">
        <v>267</v>
      </c>
      <c r="S191" s="236" t="s">
        <v>117</v>
      </c>
      <c r="T191" s="237" t="s">
        <v>117</v>
      </c>
      <c r="U191" s="220">
        <v>0.89554999999999996</v>
      </c>
      <c r="V191" s="220">
        <f>ROUND(E191*U191,2)</f>
        <v>22.39</v>
      </c>
      <c r="W191" s="220"/>
      <c r="X191" s="220" t="s">
        <v>118</v>
      </c>
      <c r="Y191" s="210"/>
      <c r="Z191" s="210"/>
      <c r="AA191" s="210"/>
      <c r="AB191" s="210"/>
      <c r="AC191" s="210"/>
      <c r="AD191" s="210"/>
      <c r="AE191" s="210"/>
      <c r="AF191" s="210"/>
      <c r="AG191" s="210" t="s">
        <v>119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">
      <c r="A192" s="217"/>
      <c r="B192" s="218"/>
      <c r="C192" s="247" t="s">
        <v>268</v>
      </c>
      <c r="D192" s="238"/>
      <c r="E192" s="238"/>
      <c r="F192" s="238"/>
      <c r="G192" s="238"/>
      <c r="H192" s="220"/>
      <c r="I192" s="220"/>
      <c r="J192" s="220"/>
      <c r="K192" s="220"/>
      <c r="L192" s="220"/>
      <c r="M192" s="220"/>
      <c r="N192" s="220"/>
      <c r="O192" s="220"/>
      <c r="P192" s="220"/>
      <c r="Q192" s="220"/>
      <c r="R192" s="220"/>
      <c r="S192" s="220"/>
      <c r="T192" s="220"/>
      <c r="U192" s="220"/>
      <c r="V192" s="220"/>
      <c r="W192" s="220"/>
      <c r="X192" s="220"/>
      <c r="Y192" s="210"/>
      <c r="Z192" s="210"/>
      <c r="AA192" s="210"/>
      <c r="AB192" s="210"/>
      <c r="AC192" s="210"/>
      <c r="AD192" s="210"/>
      <c r="AE192" s="210"/>
      <c r="AF192" s="210"/>
      <c r="AG192" s="210" t="s">
        <v>121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">
      <c r="A193" s="217"/>
      <c r="B193" s="218"/>
      <c r="C193" s="249" t="s">
        <v>273</v>
      </c>
      <c r="D193" s="222"/>
      <c r="E193" s="223">
        <v>25</v>
      </c>
      <c r="F193" s="220"/>
      <c r="G193" s="220"/>
      <c r="H193" s="220"/>
      <c r="I193" s="220"/>
      <c r="J193" s="220"/>
      <c r="K193" s="220"/>
      <c r="L193" s="220"/>
      <c r="M193" s="220"/>
      <c r="N193" s="220"/>
      <c r="O193" s="220"/>
      <c r="P193" s="220"/>
      <c r="Q193" s="220"/>
      <c r="R193" s="220"/>
      <c r="S193" s="220"/>
      <c r="T193" s="220"/>
      <c r="U193" s="220"/>
      <c r="V193" s="220"/>
      <c r="W193" s="220"/>
      <c r="X193" s="220"/>
      <c r="Y193" s="210"/>
      <c r="Z193" s="210"/>
      <c r="AA193" s="210"/>
      <c r="AB193" s="210"/>
      <c r="AC193" s="210"/>
      <c r="AD193" s="210"/>
      <c r="AE193" s="210"/>
      <c r="AF193" s="210"/>
      <c r="AG193" s="210" t="s">
        <v>129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">
      <c r="A194" s="217"/>
      <c r="B194" s="218"/>
      <c r="C194" s="248"/>
      <c r="D194" s="240"/>
      <c r="E194" s="240"/>
      <c r="F194" s="240"/>
      <c r="G194" s="240"/>
      <c r="H194" s="220"/>
      <c r="I194" s="220"/>
      <c r="J194" s="220"/>
      <c r="K194" s="220"/>
      <c r="L194" s="220"/>
      <c r="M194" s="220"/>
      <c r="N194" s="220"/>
      <c r="O194" s="220"/>
      <c r="P194" s="220"/>
      <c r="Q194" s="220"/>
      <c r="R194" s="220"/>
      <c r="S194" s="220"/>
      <c r="T194" s="220"/>
      <c r="U194" s="220"/>
      <c r="V194" s="220"/>
      <c r="W194" s="220"/>
      <c r="X194" s="220"/>
      <c r="Y194" s="210"/>
      <c r="Z194" s="210"/>
      <c r="AA194" s="210"/>
      <c r="AB194" s="210"/>
      <c r="AC194" s="210"/>
      <c r="AD194" s="210"/>
      <c r="AE194" s="210"/>
      <c r="AF194" s="210"/>
      <c r="AG194" s="210" t="s">
        <v>122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">
      <c r="A195" s="231">
        <v>44</v>
      </c>
      <c r="B195" s="232" t="s">
        <v>274</v>
      </c>
      <c r="C195" s="246" t="s">
        <v>275</v>
      </c>
      <c r="D195" s="233" t="s">
        <v>125</v>
      </c>
      <c r="E195" s="234">
        <v>53.9</v>
      </c>
      <c r="F195" s="235"/>
      <c r="G195" s="236">
        <f>ROUND(E195*F195,2)</f>
        <v>0</v>
      </c>
      <c r="H195" s="235"/>
      <c r="I195" s="236">
        <f>ROUND(E195*H195,2)</f>
        <v>0</v>
      </c>
      <c r="J195" s="235"/>
      <c r="K195" s="236">
        <f>ROUND(E195*J195,2)</f>
        <v>0</v>
      </c>
      <c r="L195" s="236">
        <v>21</v>
      </c>
      <c r="M195" s="236">
        <f>G195*(1+L195/100)</f>
        <v>0</v>
      </c>
      <c r="N195" s="236">
        <v>9.7999999999999997E-4</v>
      </c>
      <c r="O195" s="236">
        <f>ROUND(E195*N195,2)</f>
        <v>0.05</v>
      </c>
      <c r="P195" s="236">
        <v>0</v>
      </c>
      <c r="Q195" s="236">
        <f>ROUND(E195*P195,2)</f>
        <v>0</v>
      </c>
      <c r="R195" s="236" t="s">
        <v>267</v>
      </c>
      <c r="S195" s="236" t="s">
        <v>117</v>
      </c>
      <c r="T195" s="237" t="s">
        <v>117</v>
      </c>
      <c r="U195" s="220">
        <v>0.39205000000000001</v>
      </c>
      <c r="V195" s="220">
        <f>ROUND(E195*U195,2)</f>
        <v>21.13</v>
      </c>
      <c r="W195" s="220"/>
      <c r="X195" s="220" t="s">
        <v>118</v>
      </c>
      <c r="Y195" s="210"/>
      <c r="Z195" s="210"/>
      <c r="AA195" s="210"/>
      <c r="AB195" s="210"/>
      <c r="AC195" s="210"/>
      <c r="AD195" s="210"/>
      <c r="AE195" s="210"/>
      <c r="AF195" s="210"/>
      <c r="AG195" s="210" t="s">
        <v>119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">
      <c r="A196" s="217"/>
      <c r="B196" s="218"/>
      <c r="C196" s="247" t="s">
        <v>276</v>
      </c>
      <c r="D196" s="238"/>
      <c r="E196" s="238"/>
      <c r="F196" s="238"/>
      <c r="G196" s="238"/>
      <c r="H196" s="220"/>
      <c r="I196" s="220"/>
      <c r="J196" s="220"/>
      <c r="K196" s="220"/>
      <c r="L196" s="220"/>
      <c r="M196" s="220"/>
      <c r="N196" s="220"/>
      <c r="O196" s="220"/>
      <c r="P196" s="220"/>
      <c r="Q196" s="220"/>
      <c r="R196" s="220"/>
      <c r="S196" s="220"/>
      <c r="T196" s="220"/>
      <c r="U196" s="220"/>
      <c r="V196" s="220"/>
      <c r="W196" s="220"/>
      <c r="X196" s="220"/>
      <c r="Y196" s="210"/>
      <c r="Z196" s="210"/>
      <c r="AA196" s="210"/>
      <c r="AB196" s="210"/>
      <c r="AC196" s="210"/>
      <c r="AD196" s="210"/>
      <c r="AE196" s="210"/>
      <c r="AF196" s="210"/>
      <c r="AG196" s="210" t="s">
        <v>121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">
      <c r="A197" s="217"/>
      <c r="B197" s="218"/>
      <c r="C197" s="249" t="s">
        <v>277</v>
      </c>
      <c r="D197" s="222"/>
      <c r="E197" s="223">
        <v>48.97</v>
      </c>
      <c r="F197" s="220"/>
      <c r="G197" s="220"/>
      <c r="H197" s="220"/>
      <c r="I197" s="220"/>
      <c r="J197" s="220"/>
      <c r="K197" s="220"/>
      <c r="L197" s="220"/>
      <c r="M197" s="220"/>
      <c r="N197" s="220"/>
      <c r="O197" s="220"/>
      <c r="P197" s="220"/>
      <c r="Q197" s="220"/>
      <c r="R197" s="220"/>
      <c r="S197" s="220"/>
      <c r="T197" s="220"/>
      <c r="U197" s="220"/>
      <c r="V197" s="220"/>
      <c r="W197" s="220"/>
      <c r="X197" s="220"/>
      <c r="Y197" s="210"/>
      <c r="Z197" s="210"/>
      <c r="AA197" s="210"/>
      <c r="AB197" s="210"/>
      <c r="AC197" s="210"/>
      <c r="AD197" s="210"/>
      <c r="AE197" s="210"/>
      <c r="AF197" s="210"/>
      <c r="AG197" s="210" t="s">
        <v>129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">
      <c r="A198" s="217"/>
      <c r="B198" s="218"/>
      <c r="C198" s="249" t="s">
        <v>278</v>
      </c>
      <c r="D198" s="222"/>
      <c r="E198" s="223">
        <v>4.93</v>
      </c>
      <c r="F198" s="220"/>
      <c r="G198" s="220"/>
      <c r="H198" s="220"/>
      <c r="I198" s="220"/>
      <c r="J198" s="220"/>
      <c r="K198" s="220"/>
      <c r="L198" s="220"/>
      <c r="M198" s="220"/>
      <c r="N198" s="220"/>
      <c r="O198" s="220"/>
      <c r="P198" s="220"/>
      <c r="Q198" s="220"/>
      <c r="R198" s="220"/>
      <c r="S198" s="220"/>
      <c r="T198" s="220"/>
      <c r="U198" s="220"/>
      <c r="V198" s="220"/>
      <c r="W198" s="220"/>
      <c r="X198" s="220"/>
      <c r="Y198" s="210"/>
      <c r="Z198" s="210"/>
      <c r="AA198" s="210"/>
      <c r="AB198" s="210"/>
      <c r="AC198" s="210"/>
      <c r="AD198" s="210"/>
      <c r="AE198" s="210"/>
      <c r="AF198" s="210"/>
      <c r="AG198" s="210" t="s">
        <v>129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">
      <c r="A199" s="217"/>
      <c r="B199" s="218"/>
      <c r="C199" s="248"/>
      <c r="D199" s="240"/>
      <c r="E199" s="240"/>
      <c r="F199" s="240"/>
      <c r="G199" s="240"/>
      <c r="H199" s="220"/>
      <c r="I199" s="220"/>
      <c r="J199" s="220"/>
      <c r="K199" s="220"/>
      <c r="L199" s="220"/>
      <c r="M199" s="220"/>
      <c r="N199" s="220"/>
      <c r="O199" s="220"/>
      <c r="P199" s="220"/>
      <c r="Q199" s="220"/>
      <c r="R199" s="220"/>
      <c r="S199" s="220"/>
      <c r="T199" s="220"/>
      <c r="U199" s="220"/>
      <c r="V199" s="220"/>
      <c r="W199" s="220"/>
      <c r="X199" s="220"/>
      <c r="Y199" s="210"/>
      <c r="Z199" s="210"/>
      <c r="AA199" s="210"/>
      <c r="AB199" s="210"/>
      <c r="AC199" s="210"/>
      <c r="AD199" s="210"/>
      <c r="AE199" s="210"/>
      <c r="AF199" s="210"/>
      <c r="AG199" s="210" t="s">
        <v>122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">
      <c r="A200" s="231">
        <v>45</v>
      </c>
      <c r="B200" s="232" t="s">
        <v>279</v>
      </c>
      <c r="C200" s="246" t="s">
        <v>280</v>
      </c>
      <c r="D200" s="233" t="s">
        <v>125</v>
      </c>
      <c r="E200" s="234">
        <v>91.68</v>
      </c>
      <c r="F200" s="235"/>
      <c r="G200" s="236">
        <f>ROUND(E200*F200,2)</f>
        <v>0</v>
      </c>
      <c r="H200" s="235"/>
      <c r="I200" s="236">
        <f>ROUND(E200*H200,2)</f>
        <v>0</v>
      </c>
      <c r="J200" s="235"/>
      <c r="K200" s="236">
        <f>ROUND(E200*J200,2)</f>
        <v>0</v>
      </c>
      <c r="L200" s="236">
        <v>21</v>
      </c>
      <c r="M200" s="236">
        <f>G200*(1+L200/100)</f>
        <v>0</v>
      </c>
      <c r="N200" s="236">
        <v>1.24E-3</v>
      </c>
      <c r="O200" s="236">
        <f>ROUND(E200*N200,2)</f>
        <v>0.11</v>
      </c>
      <c r="P200" s="236">
        <v>0</v>
      </c>
      <c r="Q200" s="236">
        <f>ROUND(E200*P200,2)</f>
        <v>0</v>
      </c>
      <c r="R200" s="236" t="s">
        <v>267</v>
      </c>
      <c r="S200" s="236" t="s">
        <v>117</v>
      </c>
      <c r="T200" s="237" t="s">
        <v>117</v>
      </c>
      <c r="U200" s="220">
        <v>0.40010000000000001</v>
      </c>
      <c r="V200" s="220">
        <f>ROUND(E200*U200,2)</f>
        <v>36.68</v>
      </c>
      <c r="W200" s="220"/>
      <c r="X200" s="220" t="s">
        <v>118</v>
      </c>
      <c r="Y200" s="210"/>
      <c r="Z200" s="210"/>
      <c r="AA200" s="210"/>
      <c r="AB200" s="210"/>
      <c r="AC200" s="210"/>
      <c r="AD200" s="210"/>
      <c r="AE200" s="210"/>
      <c r="AF200" s="210"/>
      <c r="AG200" s="210" t="s">
        <v>119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">
      <c r="A201" s="217"/>
      <c r="B201" s="218"/>
      <c r="C201" s="247" t="s">
        <v>276</v>
      </c>
      <c r="D201" s="238"/>
      <c r="E201" s="238"/>
      <c r="F201" s="238"/>
      <c r="G201" s="238"/>
      <c r="H201" s="220"/>
      <c r="I201" s="220"/>
      <c r="J201" s="220"/>
      <c r="K201" s="220"/>
      <c r="L201" s="220"/>
      <c r="M201" s="220"/>
      <c r="N201" s="220"/>
      <c r="O201" s="220"/>
      <c r="P201" s="220"/>
      <c r="Q201" s="220"/>
      <c r="R201" s="220"/>
      <c r="S201" s="220"/>
      <c r="T201" s="220"/>
      <c r="U201" s="220"/>
      <c r="V201" s="220"/>
      <c r="W201" s="220"/>
      <c r="X201" s="220"/>
      <c r="Y201" s="210"/>
      <c r="Z201" s="210"/>
      <c r="AA201" s="210"/>
      <c r="AB201" s="210"/>
      <c r="AC201" s="210"/>
      <c r="AD201" s="210"/>
      <c r="AE201" s="210"/>
      <c r="AF201" s="210"/>
      <c r="AG201" s="210" t="s">
        <v>121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">
      <c r="A202" s="217"/>
      <c r="B202" s="218"/>
      <c r="C202" s="249" t="s">
        <v>281</v>
      </c>
      <c r="D202" s="222"/>
      <c r="E202" s="223">
        <v>81</v>
      </c>
      <c r="F202" s="220"/>
      <c r="G202" s="220"/>
      <c r="H202" s="220"/>
      <c r="I202" s="220"/>
      <c r="J202" s="220"/>
      <c r="K202" s="220"/>
      <c r="L202" s="220"/>
      <c r="M202" s="220"/>
      <c r="N202" s="220"/>
      <c r="O202" s="220"/>
      <c r="P202" s="220"/>
      <c r="Q202" s="220"/>
      <c r="R202" s="220"/>
      <c r="S202" s="220"/>
      <c r="T202" s="220"/>
      <c r="U202" s="220"/>
      <c r="V202" s="220"/>
      <c r="W202" s="220"/>
      <c r="X202" s="220"/>
      <c r="Y202" s="210"/>
      <c r="Z202" s="210"/>
      <c r="AA202" s="210"/>
      <c r="AB202" s="210"/>
      <c r="AC202" s="210"/>
      <c r="AD202" s="210"/>
      <c r="AE202" s="210"/>
      <c r="AF202" s="210"/>
      <c r="AG202" s="210" t="s">
        <v>129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">
      <c r="A203" s="217"/>
      <c r="B203" s="218"/>
      <c r="C203" s="249" t="s">
        <v>282</v>
      </c>
      <c r="D203" s="222"/>
      <c r="E203" s="223">
        <v>10.68</v>
      </c>
      <c r="F203" s="220"/>
      <c r="G203" s="220"/>
      <c r="H203" s="220"/>
      <c r="I203" s="220"/>
      <c r="J203" s="220"/>
      <c r="K203" s="220"/>
      <c r="L203" s="220"/>
      <c r="M203" s="220"/>
      <c r="N203" s="220"/>
      <c r="O203" s="220"/>
      <c r="P203" s="220"/>
      <c r="Q203" s="220"/>
      <c r="R203" s="220"/>
      <c r="S203" s="220"/>
      <c r="T203" s="220"/>
      <c r="U203" s="220"/>
      <c r="V203" s="220"/>
      <c r="W203" s="220"/>
      <c r="X203" s="220"/>
      <c r="Y203" s="210"/>
      <c r="Z203" s="210"/>
      <c r="AA203" s="210"/>
      <c r="AB203" s="210"/>
      <c r="AC203" s="210"/>
      <c r="AD203" s="210"/>
      <c r="AE203" s="210"/>
      <c r="AF203" s="210"/>
      <c r="AG203" s="210" t="s">
        <v>129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">
      <c r="A204" s="217"/>
      <c r="B204" s="218"/>
      <c r="C204" s="248"/>
      <c r="D204" s="240"/>
      <c r="E204" s="240"/>
      <c r="F204" s="240"/>
      <c r="G204" s="240"/>
      <c r="H204" s="220"/>
      <c r="I204" s="220"/>
      <c r="J204" s="220"/>
      <c r="K204" s="220"/>
      <c r="L204" s="220"/>
      <c r="M204" s="220"/>
      <c r="N204" s="220"/>
      <c r="O204" s="220"/>
      <c r="P204" s="220"/>
      <c r="Q204" s="220"/>
      <c r="R204" s="220"/>
      <c r="S204" s="220"/>
      <c r="T204" s="220"/>
      <c r="U204" s="220"/>
      <c r="V204" s="220"/>
      <c r="W204" s="220"/>
      <c r="X204" s="220"/>
      <c r="Y204" s="210"/>
      <c r="Z204" s="210"/>
      <c r="AA204" s="210"/>
      <c r="AB204" s="210"/>
      <c r="AC204" s="210"/>
      <c r="AD204" s="210"/>
      <c r="AE204" s="210"/>
      <c r="AF204" s="210"/>
      <c r="AG204" s="210" t="s">
        <v>122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">
      <c r="A205" s="231">
        <v>46</v>
      </c>
      <c r="B205" s="232" t="s">
        <v>283</v>
      </c>
      <c r="C205" s="246" t="s">
        <v>284</v>
      </c>
      <c r="D205" s="233" t="s">
        <v>125</v>
      </c>
      <c r="E205" s="234">
        <v>108.94</v>
      </c>
      <c r="F205" s="235"/>
      <c r="G205" s="236">
        <f>ROUND(E205*F205,2)</f>
        <v>0</v>
      </c>
      <c r="H205" s="235"/>
      <c r="I205" s="236">
        <f>ROUND(E205*H205,2)</f>
        <v>0</v>
      </c>
      <c r="J205" s="235"/>
      <c r="K205" s="236">
        <f>ROUND(E205*J205,2)</f>
        <v>0</v>
      </c>
      <c r="L205" s="236">
        <v>21</v>
      </c>
      <c r="M205" s="236">
        <f>G205*(1+L205/100)</f>
        <v>0</v>
      </c>
      <c r="N205" s="236">
        <v>1.97E-3</v>
      </c>
      <c r="O205" s="236">
        <f>ROUND(E205*N205,2)</f>
        <v>0.21</v>
      </c>
      <c r="P205" s="236">
        <v>0</v>
      </c>
      <c r="Q205" s="236">
        <f>ROUND(E205*P205,2)</f>
        <v>0</v>
      </c>
      <c r="R205" s="236" t="s">
        <v>267</v>
      </c>
      <c r="S205" s="236" t="s">
        <v>117</v>
      </c>
      <c r="T205" s="237" t="s">
        <v>117</v>
      </c>
      <c r="U205" s="220">
        <v>0.42194999999999999</v>
      </c>
      <c r="V205" s="220">
        <f>ROUND(E205*U205,2)</f>
        <v>45.97</v>
      </c>
      <c r="W205" s="220"/>
      <c r="X205" s="220" t="s">
        <v>118</v>
      </c>
      <c r="Y205" s="210"/>
      <c r="Z205" s="210"/>
      <c r="AA205" s="210"/>
      <c r="AB205" s="210"/>
      <c r="AC205" s="210"/>
      <c r="AD205" s="210"/>
      <c r="AE205" s="210"/>
      <c r="AF205" s="210"/>
      <c r="AG205" s="210" t="s">
        <v>119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">
      <c r="A206" s="217"/>
      <c r="B206" s="218"/>
      <c r="C206" s="247" t="s">
        <v>276</v>
      </c>
      <c r="D206" s="238"/>
      <c r="E206" s="238"/>
      <c r="F206" s="238"/>
      <c r="G206" s="238"/>
      <c r="H206" s="220"/>
      <c r="I206" s="220"/>
      <c r="J206" s="220"/>
      <c r="K206" s="220"/>
      <c r="L206" s="220"/>
      <c r="M206" s="220"/>
      <c r="N206" s="220"/>
      <c r="O206" s="220"/>
      <c r="P206" s="220"/>
      <c r="Q206" s="220"/>
      <c r="R206" s="220"/>
      <c r="S206" s="220"/>
      <c r="T206" s="220"/>
      <c r="U206" s="220"/>
      <c r="V206" s="220"/>
      <c r="W206" s="220"/>
      <c r="X206" s="220"/>
      <c r="Y206" s="210"/>
      <c r="Z206" s="210"/>
      <c r="AA206" s="210"/>
      <c r="AB206" s="210"/>
      <c r="AC206" s="210"/>
      <c r="AD206" s="210"/>
      <c r="AE206" s="210"/>
      <c r="AF206" s="210"/>
      <c r="AG206" s="210" t="s">
        <v>121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">
      <c r="A207" s="217"/>
      <c r="B207" s="218"/>
      <c r="C207" s="249" t="s">
        <v>285</v>
      </c>
      <c r="D207" s="222"/>
      <c r="E207" s="223">
        <v>97.95</v>
      </c>
      <c r="F207" s="220"/>
      <c r="G207" s="220"/>
      <c r="H207" s="220"/>
      <c r="I207" s="220"/>
      <c r="J207" s="220"/>
      <c r="K207" s="220"/>
      <c r="L207" s="220"/>
      <c r="M207" s="220"/>
      <c r="N207" s="220"/>
      <c r="O207" s="220"/>
      <c r="P207" s="220"/>
      <c r="Q207" s="220"/>
      <c r="R207" s="220"/>
      <c r="S207" s="220"/>
      <c r="T207" s="220"/>
      <c r="U207" s="220"/>
      <c r="V207" s="220"/>
      <c r="W207" s="220"/>
      <c r="X207" s="220"/>
      <c r="Y207" s="210"/>
      <c r="Z207" s="210"/>
      <c r="AA207" s="210"/>
      <c r="AB207" s="210"/>
      <c r="AC207" s="210"/>
      <c r="AD207" s="210"/>
      <c r="AE207" s="210"/>
      <c r="AF207" s="210"/>
      <c r="AG207" s="210" t="s">
        <v>129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">
      <c r="A208" s="217"/>
      <c r="B208" s="218"/>
      <c r="C208" s="249" t="s">
        <v>286</v>
      </c>
      <c r="D208" s="222"/>
      <c r="E208" s="223">
        <v>10.99</v>
      </c>
      <c r="F208" s="220"/>
      <c r="G208" s="220"/>
      <c r="H208" s="220"/>
      <c r="I208" s="220"/>
      <c r="J208" s="220"/>
      <c r="K208" s="220"/>
      <c r="L208" s="220"/>
      <c r="M208" s="220"/>
      <c r="N208" s="220"/>
      <c r="O208" s="220"/>
      <c r="P208" s="220"/>
      <c r="Q208" s="220"/>
      <c r="R208" s="220"/>
      <c r="S208" s="220"/>
      <c r="T208" s="220"/>
      <c r="U208" s="220"/>
      <c r="V208" s="220"/>
      <c r="W208" s="220"/>
      <c r="X208" s="220"/>
      <c r="Y208" s="210"/>
      <c r="Z208" s="210"/>
      <c r="AA208" s="210"/>
      <c r="AB208" s="210"/>
      <c r="AC208" s="210"/>
      <c r="AD208" s="210"/>
      <c r="AE208" s="210"/>
      <c r="AF208" s="210"/>
      <c r="AG208" s="210" t="s">
        <v>129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">
      <c r="A209" s="217"/>
      <c r="B209" s="218"/>
      <c r="C209" s="248"/>
      <c r="D209" s="240"/>
      <c r="E209" s="240"/>
      <c r="F209" s="240"/>
      <c r="G209" s="240"/>
      <c r="H209" s="220"/>
      <c r="I209" s="220"/>
      <c r="J209" s="220"/>
      <c r="K209" s="220"/>
      <c r="L209" s="220"/>
      <c r="M209" s="220"/>
      <c r="N209" s="220"/>
      <c r="O209" s="220"/>
      <c r="P209" s="220"/>
      <c r="Q209" s="220"/>
      <c r="R209" s="220"/>
      <c r="S209" s="220"/>
      <c r="T209" s="220"/>
      <c r="U209" s="220"/>
      <c r="V209" s="220"/>
      <c r="W209" s="220"/>
      <c r="X209" s="220"/>
      <c r="Y209" s="210"/>
      <c r="Z209" s="210"/>
      <c r="AA209" s="210"/>
      <c r="AB209" s="210"/>
      <c r="AC209" s="210"/>
      <c r="AD209" s="210"/>
      <c r="AE209" s="210"/>
      <c r="AF209" s="210"/>
      <c r="AG209" s="210" t="s">
        <v>122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ht="22.5" outlineLevel="1" x14ac:dyDescent="0.2">
      <c r="A210" s="231">
        <v>47</v>
      </c>
      <c r="B210" s="232" t="s">
        <v>287</v>
      </c>
      <c r="C210" s="246" t="s">
        <v>288</v>
      </c>
      <c r="D210" s="233" t="s">
        <v>125</v>
      </c>
      <c r="E210" s="234">
        <v>269.70999999999998</v>
      </c>
      <c r="F210" s="235"/>
      <c r="G210" s="236">
        <f>ROUND(E210*F210,2)</f>
        <v>0</v>
      </c>
      <c r="H210" s="235"/>
      <c r="I210" s="236">
        <f>ROUND(E210*H210,2)</f>
        <v>0</v>
      </c>
      <c r="J210" s="235"/>
      <c r="K210" s="236">
        <f>ROUND(E210*J210,2)</f>
        <v>0</v>
      </c>
      <c r="L210" s="236">
        <v>21</v>
      </c>
      <c r="M210" s="236">
        <f>G210*(1+L210/100)</f>
        <v>0</v>
      </c>
      <c r="N210" s="236">
        <v>3.5400000000000002E-3</v>
      </c>
      <c r="O210" s="236">
        <f>ROUND(E210*N210,2)</f>
        <v>0.95</v>
      </c>
      <c r="P210" s="236">
        <v>0</v>
      </c>
      <c r="Q210" s="236">
        <f>ROUND(E210*P210,2)</f>
        <v>0</v>
      </c>
      <c r="R210" s="236" t="s">
        <v>267</v>
      </c>
      <c r="S210" s="236" t="s">
        <v>117</v>
      </c>
      <c r="T210" s="237" t="s">
        <v>117</v>
      </c>
      <c r="U210" s="220">
        <v>0.219</v>
      </c>
      <c r="V210" s="220">
        <f>ROUND(E210*U210,2)</f>
        <v>59.07</v>
      </c>
      <c r="W210" s="220"/>
      <c r="X210" s="220" t="s">
        <v>118</v>
      </c>
      <c r="Y210" s="210"/>
      <c r="Z210" s="210"/>
      <c r="AA210" s="210"/>
      <c r="AB210" s="210"/>
      <c r="AC210" s="210"/>
      <c r="AD210" s="210"/>
      <c r="AE210" s="210"/>
      <c r="AF210" s="210"/>
      <c r="AG210" s="210" t="s">
        <v>119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">
      <c r="A211" s="217"/>
      <c r="B211" s="218"/>
      <c r="C211" s="250"/>
      <c r="D211" s="242"/>
      <c r="E211" s="242"/>
      <c r="F211" s="242"/>
      <c r="G211" s="242"/>
      <c r="H211" s="220"/>
      <c r="I211" s="220"/>
      <c r="J211" s="220"/>
      <c r="K211" s="220"/>
      <c r="L211" s="220"/>
      <c r="M211" s="220"/>
      <c r="N211" s="220"/>
      <c r="O211" s="220"/>
      <c r="P211" s="220"/>
      <c r="Q211" s="220"/>
      <c r="R211" s="220"/>
      <c r="S211" s="220"/>
      <c r="T211" s="220"/>
      <c r="U211" s="220"/>
      <c r="V211" s="220"/>
      <c r="W211" s="220"/>
      <c r="X211" s="220"/>
      <c r="Y211" s="210"/>
      <c r="Z211" s="210"/>
      <c r="AA211" s="210"/>
      <c r="AB211" s="210"/>
      <c r="AC211" s="210"/>
      <c r="AD211" s="210"/>
      <c r="AE211" s="210"/>
      <c r="AF211" s="210"/>
      <c r="AG211" s="210" t="s">
        <v>122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">
      <c r="A212" s="231">
        <v>48</v>
      </c>
      <c r="B212" s="232" t="s">
        <v>289</v>
      </c>
      <c r="C212" s="246" t="s">
        <v>290</v>
      </c>
      <c r="D212" s="233" t="s">
        <v>125</v>
      </c>
      <c r="E212" s="234">
        <v>61.09</v>
      </c>
      <c r="F212" s="235"/>
      <c r="G212" s="236">
        <f>ROUND(E212*F212,2)</f>
        <v>0</v>
      </c>
      <c r="H212" s="235"/>
      <c r="I212" s="236">
        <f>ROUND(E212*H212,2)</f>
        <v>0</v>
      </c>
      <c r="J212" s="235"/>
      <c r="K212" s="236">
        <f>ROUND(E212*J212,2)</f>
        <v>0</v>
      </c>
      <c r="L212" s="236">
        <v>21</v>
      </c>
      <c r="M212" s="236">
        <f>G212*(1+L212/100)</f>
        <v>0</v>
      </c>
      <c r="N212" s="236">
        <v>0</v>
      </c>
      <c r="O212" s="236">
        <f>ROUND(E212*N212,2)</f>
        <v>0</v>
      </c>
      <c r="P212" s="236">
        <v>9.3999999999999997E-4</v>
      </c>
      <c r="Q212" s="236">
        <f>ROUND(E212*P212,2)</f>
        <v>0.06</v>
      </c>
      <c r="R212" s="236" t="s">
        <v>267</v>
      </c>
      <c r="S212" s="236" t="s">
        <v>117</v>
      </c>
      <c r="T212" s="237" t="s">
        <v>117</v>
      </c>
      <c r="U212" s="220">
        <v>6.9000000000000006E-2</v>
      </c>
      <c r="V212" s="220">
        <f>ROUND(E212*U212,2)</f>
        <v>4.22</v>
      </c>
      <c r="W212" s="220"/>
      <c r="X212" s="220" t="s">
        <v>118</v>
      </c>
      <c r="Y212" s="210"/>
      <c r="Z212" s="210"/>
      <c r="AA212" s="210"/>
      <c r="AB212" s="210"/>
      <c r="AC212" s="210"/>
      <c r="AD212" s="210"/>
      <c r="AE212" s="210"/>
      <c r="AF212" s="210"/>
      <c r="AG212" s="210" t="s">
        <v>119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">
      <c r="A213" s="217"/>
      <c r="B213" s="218"/>
      <c r="C213" s="249" t="s">
        <v>291</v>
      </c>
      <c r="D213" s="222"/>
      <c r="E213" s="223">
        <v>7.19</v>
      </c>
      <c r="F213" s="220"/>
      <c r="G213" s="220"/>
      <c r="H213" s="220"/>
      <c r="I213" s="220"/>
      <c r="J213" s="220"/>
      <c r="K213" s="220"/>
      <c r="L213" s="220"/>
      <c r="M213" s="220"/>
      <c r="N213" s="220"/>
      <c r="O213" s="220"/>
      <c r="P213" s="220"/>
      <c r="Q213" s="220"/>
      <c r="R213" s="220"/>
      <c r="S213" s="220"/>
      <c r="T213" s="220"/>
      <c r="U213" s="220"/>
      <c r="V213" s="220"/>
      <c r="W213" s="220"/>
      <c r="X213" s="220"/>
      <c r="Y213" s="210"/>
      <c r="Z213" s="210"/>
      <c r="AA213" s="210"/>
      <c r="AB213" s="210"/>
      <c r="AC213" s="210"/>
      <c r="AD213" s="210"/>
      <c r="AE213" s="210"/>
      <c r="AF213" s="210"/>
      <c r="AG213" s="210" t="s">
        <v>129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">
      <c r="A214" s="217"/>
      <c r="B214" s="218"/>
      <c r="C214" s="249" t="s">
        <v>277</v>
      </c>
      <c r="D214" s="222"/>
      <c r="E214" s="223">
        <v>48.97</v>
      </c>
      <c r="F214" s="220"/>
      <c r="G214" s="220"/>
      <c r="H214" s="220"/>
      <c r="I214" s="220"/>
      <c r="J214" s="220"/>
      <c r="K214" s="220"/>
      <c r="L214" s="220"/>
      <c r="M214" s="220"/>
      <c r="N214" s="220"/>
      <c r="O214" s="220"/>
      <c r="P214" s="220"/>
      <c r="Q214" s="220"/>
      <c r="R214" s="220"/>
      <c r="S214" s="220"/>
      <c r="T214" s="220"/>
      <c r="U214" s="220"/>
      <c r="V214" s="220"/>
      <c r="W214" s="220"/>
      <c r="X214" s="220"/>
      <c r="Y214" s="210"/>
      <c r="Z214" s="210"/>
      <c r="AA214" s="210"/>
      <c r="AB214" s="210"/>
      <c r="AC214" s="210"/>
      <c r="AD214" s="210"/>
      <c r="AE214" s="210"/>
      <c r="AF214" s="210"/>
      <c r="AG214" s="210" t="s">
        <v>129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">
      <c r="A215" s="217"/>
      <c r="B215" s="218"/>
      <c r="C215" s="249" t="s">
        <v>278</v>
      </c>
      <c r="D215" s="222"/>
      <c r="E215" s="223">
        <v>4.93</v>
      </c>
      <c r="F215" s="220"/>
      <c r="G215" s="220"/>
      <c r="H215" s="220"/>
      <c r="I215" s="220"/>
      <c r="J215" s="220"/>
      <c r="K215" s="220"/>
      <c r="L215" s="220"/>
      <c r="M215" s="220"/>
      <c r="N215" s="220"/>
      <c r="O215" s="220"/>
      <c r="P215" s="220"/>
      <c r="Q215" s="220"/>
      <c r="R215" s="220"/>
      <c r="S215" s="220"/>
      <c r="T215" s="220"/>
      <c r="U215" s="220"/>
      <c r="V215" s="220"/>
      <c r="W215" s="220"/>
      <c r="X215" s="220"/>
      <c r="Y215" s="210"/>
      <c r="Z215" s="210"/>
      <c r="AA215" s="210"/>
      <c r="AB215" s="210"/>
      <c r="AC215" s="210"/>
      <c r="AD215" s="210"/>
      <c r="AE215" s="210"/>
      <c r="AF215" s="210"/>
      <c r="AG215" s="210" t="s">
        <v>129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">
      <c r="A216" s="217"/>
      <c r="B216" s="218"/>
      <c r="C216" s="248"/>
      <c r="D216" s="240"/>
      <c r="E216" s="240"/>
      <c r="F216" s="240"/>
      <c r="G216" s="240"/>
      <c r="H216" s="220"/>
      <c r="I216" s="220"/>
      <c r="J216" s="220"/>
      <c r="K216" s="220"/>
      <c r="L216" s="220"/>
      <c r="M216" s="220"/>
      <c r="N216" s="220"/>
      <c r="O216" s="220"/>
      <c r="P216" s="220"/>
      <c r="Q216" s="220"/>
      <c r="R216" s="220"/>
      <c r="S216" s="220"/>
      <c r="T216" s="220"/>
      <c r="U216" s="220"/>
      <c r="V216" s="220"/>
      <c r="W216" s="220"/>
      <c r="X216" s="220"/>
      <c r="Y216" s="210"/>
      <c r="Z216" s="210"/>
      <c r="AA216" s="210"/>
      <c r="AB216" s="210"/>
      <c r="AC216" s="210"/>
      <c r="AD216" s="210"/>
      <c r="AE216" s="210"/>
      <c r="AF216" s="210"/>
      <c r="AG216" s="210" t="s">
        <v>122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">
      <c r="A217" s="231">
        <v>49</v>
      </c>
      <c r="B217" s="232" t="s">
        <v>292</v>
      </c>
      <c r="C217" s="246" t="s">
        <v>293</v>
      </c>
      <c r="D217" s="233" t="s">
        <v>125</v>
      </c>
      <c r="E217" s="234">
        <v>91.68</v>
      </c>
      <c r="F217" s="235"/>
      <c r="G217" s="236">
        <f>ROUND(E217*F217,2)</f>
        <v>0</v>
      </c>
      <c r="H217" s="235"/>
      <c r="I217" s="236">
        <f>ROUND(E217*H217,2)</f>
        <v>0</v>
      </c>
      <c r="J217" s="235"/>
      <c r="K217" s="236">
        <f>ROUND(E217*J217,2)</f>
        <v>0</v>
      </c>
      <c r="L217" s="236">
        <v>21</v>
      </c>
      <c r="M217" s="236">
        <f>G217*(1+L217/100)</f>
        <v>0</v>
      </c>
      <c r="N217" s="236">
        <v>0</v>
      </c>
      <c r="O217" s="236">
        <f>ROUND(E217*N217,2)</f>
        <v>0</v>
      </c>
      <c r="P217" s="236">
        <v>1.75E-3</v>
      </c>
      <c r="Q217" s="236">
        <f>ROUND(E217*P217,2)</f>
        <v>0.16</v>
      </c>
      <c r="R217" s="236" t="s">
        <v>267</v>
      </c>
      <c r="S217" s="236" t="s">
        <v>117</v>
      </c>
      <c r="T217" s="237" t="s">
        <v>117</v>
      </c>
      <c r="U217" s="220">
        <v>8.0500000000000002E-2</v>
      </c>
      <c r="V217" s="220">
        <f>ROUND(E217*U217,2)</f>
        <v>7.38</v>
      </c>
      <c r="W217" s="220"/>
      <c r="X217" s="220" t="s">
        <v>118</v>
      </c>
      <c r="Y217" s="210"/>
      <c r="Z217" s="210"/>
      <c r="AA217" s="210"/>
      <c r="AB217" s="210"/>
      <c r="AC217" s="210"/>
      <c r="AD217" s="210"/>
      <c r="AE217" s="210"/>
      <c r="AF217" s="210"/>
      <c r="AG217" s="210" t="s">
        <v>119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">
      <c r="A218" s="217"/>
      <c r="B218" s="218"/>
      <c r="C218" s="249" t="s">
        <v>281</v>
      </c>
      <c r="D218" s="222"/>
      <c r="E218" s="223">
        <v>81</v>
      </c>
      <c r="F218" s="220"/>
      <c r="G218" s="220"/>
      <c r="H218" s="220"/>
      <c r="I218" s="220"/>
      <c r="J218" s="220"/>
      <c r="K218" s="220"/>
      <c r="L218" s="220"/>
      <c r="M218" s="220"/>
      <c r="N218" s="220"/>
      <c r="O218" s="220"/>
      <c r="P218" s="220"/>
      <c r="Q218" s="220"/>
      <c r="R218" s="220"/>
      <c r="S218" s="220"/>
      <c r="T218" s="220"/>
      <c r="U218" s="220"/>
      <c r="V218" s="220"/>
      <c r="W218" s="220"/>
      <c r="X218" s="220"/>
      <c r="Y218" s="210"/>
      <c r="Z218" s="210"/>
      <c r="AA218" s="210"/>
      <c r="AB218" s="210"/>
      <c r="AC218" s="210"/>
      <c r="AD218" s="210"/>
      <c r="AE218" s="210"/>
      <c r="AF218" s="210"/>
      <c r="AG218" s="210" t="s">
        <v>129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">
      <c r="A219" s="217"/>
      <c r="B219" s="218"/>
      <c r="C219" s="249" t="s">
        <v>282</v>
      </c>
      <c r="D219" s="222"/>
      <c r="E219" s="223">
        <v>10.68</v>
      </c>
      <c r="F219" s="220"/>
      <c r="G219" s="220"/>
      <c r="H219" s="220"/>
      <c r="I219" s="220"/>
      <c r="J219" s="220"/>
      <c r="K219" s="220"/>
      <c r="L219" s="220"/>
      <c r="M219" s="220"/>
      <c r="N219" s="220"/>
      <c r="O219" s="220"/>
      <c r="P219" s="220"/>
      <c r="Q219" s="220"/>
      <c r="R219" s="220"/>
      <c r="S219" s="220"/>
      <c r="T219" s="220"/>
      <c r="U219" s="220"/>
      <c r="V219" s="220"/>
      <c r="W219" s="220"/>
      <c r="X219" s="220"/>
      <c r="Y219" s="210"/>
      <c r="Z219" s="210"/>
      <c r="AA219" s="210"/>
      <c r="AB219" s="210"/>
      <c r="AC219" s="210"/>
      <c r="AD219" s="210"/>
      <c r="AE219" s="210"/>
      <c r="AF219" s="210"/>
      <c r="AG219" s="210" t="s">
        <v>129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">
      <c r="A220" s="217"/>
      <c r="B220" s="218"/>
      <c r="C220" s="248"/>
      <c r="D220" s="240"/>
      <c r="E220" s="240"/>
      <c r="F220" s="240"/>
      <c r="G220" s="240"/>
      <c r="H220" s="220"/>
      <c r="I220" s="220"/>
      <c r="J220" s="220"/>
      <c r="K220" s="220"/>
      <c r="L220" s="220"/>
      <c r="M220" s="220"/>
      <c r="N220" s="220"/>
      <c r="O220" s="220"/>
      <c r="P220" s="220"/>
      <c r="Q220" s="220"/>
      <c r="R220" s="220"/>
      <c r="S220" s="220"/>
      <c r="T220" s="220"/>
      <c r="U220" s="220"/>
      <c r="V220" s="220"/>
      <c r="W220" s="220"/>
      <c r="X220" s="220"/>
      <c r="Y220" s="210"/>
      <c r="Z220" s="210"/>
      <c r="AA220" s="210"/>
      <c r="AB220" s="210"/>
      <c r="AC220" s="210"/>
      <c r="AD220" s="210"/>
      <c r="AE220" s="210"/>
      <c r="AF220" s="210"/>
      <c r="AG220" s="210" t="s">
        <v>122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">
      <c r="A221" s="231">
        <v>50</v>
      </c>
      <c r="B221" s="232" t="s">
        <v>294</v>
      </c>
      <c r="C221" s="246" t="s">
        <v>295</v>
      </c>
      <c r="D221" s="233" t="s">
        <v>125</v>
      </c>
      <c r="E221" s="234">
        <v>114.69</v>
      </c>
      <c r="F221" s="235"/>
      <c r="G221" s="236">
        <f>ROUND(E221*F221,2)</f>
        <v>0</v>
      </c>
      <c r="H221" s="235"/>
      <c r="I221" s="236">
        <f>ROUND(E221*H221,2)</f>
        <v>0</v>
      </c>
      <c r="J221" s="235"/>
      <c r="K221" s="236">
        <f>ROUND(E221*J221,2)</f>
        <v>0</v>
      </c>
      <c r="L221" s="236">
        <v>21</v>
      </c>
      <c r="M221" s="236">
        <f>G221*(1+L221/100)</f>
        <v>0</v>
      </c>
      <c r="N221" s="236">
        <v>0</v>
      </c>
      <c r="O221" s="236">
        <f>ROUND(E221*N221,2)</f>
        <v>0</v>
      </c>
      <c r="P221" s="236">
        <v>2.5200000000000001E-3</v>
      </c>
      <c r="Q221" s="236">
        <f>ROUND(E221*P221,2)</f>
        <v>0.28999999999999998</v>
      </c>
      <c r="R221" s="236" t="s">
        <v>267</v>
      </c>
      <c r="S221" s="236" t="s">
        <v>117</v>
      </c>
      <c r="T221" s="237" t="s">
        <v>117</v>
      </c>
      <c r="U221" s="220">
        <v>9.1999999999999998E-2</v>
      </c>
      <c r="V221" s="220">
        <f>ROUND(E221*U221,2)</f>
        <v>10.55</v>
      </c>
      <c r="W221" s="220"/>
      <c r="X221" s="220" t="s">
        <v>118</v>
      </c>
      <c r="Y221" s="210"/>
      <c r="Z221" s="210"/>
      <c r="AA221" s="210"/>
      <c r="AB221" s="210"/>
      <c r="AC221" s="210"/>
      <c r="AD221" s="210"/>
      <c r="AE221" s="210"/>
      <c r="AF221" s="210"/>
      <c r="AG221" s="210" t="s">
        <v>119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">
      <c r="A222" s="217"/>
      <c r="B222" s="218"/>
      <c r="C222" s="249" t="s">
        <v>296</v>
      </c>
      <c r="D222" s="222"/>
      <c r="E222" s="223">
        <v>5.75</v>
      </c>
      <c r="F222" s="220"/>
      <c r="G222" s="220"/>
      <c r="H222" s="220"/>
      <c r="I222" s="220"/>
      <c r="J222" s="220"/>
      <c r="K222" s="220"/>
      <c r="L222" s="220"/>
      <c r="M222" s="220"/>
      <c r="N222" s="220"/>
      <c r="O222" s="220"/>
      <c r="P222" s="220"/>
      <c r="Q222" s="220"/>
      <c r="R222" s="220"/>
      <c r="S222" s="220"/>
      <c r="T222" s="220"/>
      <c r="U222" s="220"/>
      <c r="V222" s="220"/>
      <c r="W222" s="220"/>
      <c r="X222" s="220"/>
      <c r="Y222" s="210"/>
      <c r="Z222" s="210"/>
      <c r="AA222" s="210"/>
      <c r="AB222" s="210"/>
      <c r="AC222" s="210"/>
      <c r="AD222" s="210"/>
      <c r="AE222" s="210"/>
      <c r="AF222" s="210"/>
      <c r="AG222" s="210" t="s">
        <v>129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">
      <c r="A223" s="217"/>
      <c r="B223" s="218"/>
      <c r="C223" s="249" t="s">
        <v>285</v>
      </c>
      <c r="D223" s="222"/>
      <c r="E223" s="223">
        <v>97.95</v>
      </c>
      <c r="F223" s="220"/>
      <c r="G223" s="220"/>
      <c r="H223" s="220"/>
      <c r="I223" s="220"/>
      <c r="J223" s="220"/>
      <c r="K223" s="220"/>
      <c r="L223" s="220"/>
      <c r="M223" s="220"/>
      <c r="N223" s="220"/>
      <c r="O223" s="220"/>
      <c r="P223" s="220"/>
      <c r="Q223" s="220"/>
      <c r="R223" s="220"/>
      <c r="S223" s="220"/>
      <c r="T223" s="220"/>
      <c r="U223" s="220"/>
      <c r="V223" s="220"/>
      <c r="W223" s="220"/>
      <c r="X223" s="220"/>
      <c r="Y223" s="210"/>
      <c r="Z223" s="210"/>
      <c r="AA223" s="210"/>
      <c r="AB223" s="210"/>
      <c r="AC223" s="210"/>
      <c r="AD223" s="210"/>
      <c r="AE223" s="210"/>
      <c r="AF223" s="210"/>
      <c r="AG223" s="210" t="s">
        <v>129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">
      <c r="A224" s="217"/>
      <c r="B224" s="218"/>
      <c r="C224" s="249" t="s">
        <v>286</v>
      </c>
      <c r="D224" s="222"/>
      <c r="E224" s="223">
        <v>10.99</v>
      </c>
      <c r="F224" s="220"/>
      <c r="G224" s="220"/>
      <c r="H224" s="220"/>
      <c r="I224" s="220"/>
      <c r="J224" s="220"/>
      <c r="K224" s="220"/>
      <c r="L224" s="220"/>
      <c r="M224" s="220"/>
      <c r="N224" s="220"/>
      <c r="O224" s="220"/>
      <c r="P224" s="220"/>
      <c r="Q224" s="220"/>
      <c r="R224" s="220"/>
      <c r="S224" s="220"/>
      <c r="T224" s="220"/>
      <c r="U224" s="220"/>
      <c r="V224" s="220"/>
      <c r="W224" s="220"/>
      <c r="X224" s="220"/>
      <c r="Y224" s="210"/>
      <c r="Z224" s="210"/>
      <c r="AA224" s="210"/>
      <c r="AB224" s="210"/>
      <c r="AC224" s="210"/>
      <c r="AD224" s="210"/>
      <c r="AE224" s="210"/>
      <c r="AF224" s="210"/>
      <c r="AG224" s="210" t="s">
        <v>129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">
      <c r="A225" s="217"/>
      <c r="B225" s="218"/>
      <c r="C225" s="248"/>
      <c r="D225" s="240"/>
      <c r="E225" s="240"/>
      <c r="F225" s="240"/>
      <c r="G225" s="240"/>
      <c r="H225" s="220"/>
      <c r="I225" s="220"/>
      <c r="J225" s="220"/>
      <c r="K225" s="220"/>
      <c r="L225" s="220"/>
      <c r="M225" s="220"/>
      <c r="N225" s="220"/>
      <c r="O225" s="220"/>
      <c r="P225" s="220"/>
      <c r="Q225" s="220"/>
      <c r="R225" s="220"/>
      <c r="S225" s="220"/>
      <c r="T225" s="220"/>
      <c r="U225" s="220"/>
      <c r="V225" s="220"/>
      <c r="W225" s="220"/>
      <c r="X225" s="220"/>
      <c r="Y225" s="210"/>
      <c r="Z225" s="210"/>
      <c r="AA225" s="210"/>
      <c r="AB225" s="210"/>
      <c r="AC225" s="210"/>
      <c r="AD225" s="210"/>
      <c r="AE225" s="210"/>
      <c r="AF225" s="210"/>
      <c r="AG225" s="210" t="s">
        <v>122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">
      <c r="A226" s="231">
        <v>51</v>
      </c>
      <c r="B226" s="232" t="s">
        <v>297</v>
      </c>
      <c r="C226" s="246" t="s">
        <v>298</v>
      </c>
      <c r="D226" s="233" t="s">
        <v>125</v>
      </c>
      <c r="E226" s="234">
        <v>269.70999999999998</v>
      </c>
      <c r="F226" s="235"/>
      <c r="G226" s="236">
        <f>ROUND(E226*F226,2)</f>
        <v>0</v>
      </c>
      <c r="H226" s="235"/>
      <c r="I226" s="236">
        <f>ROUND(E226*H226,2)</f>
        <v>0</v>
      </c>
      <c r="J226" s="235"/>
      <c r="K226" s="236">
        <f>ROUND(E226*J226,2)</f>
        <v>0</v>
      </c>
      <c r="L226" s="236">
        <v>21</v>
      </c>
      <c r="M226" s="236">
        <f>G226*(1+L226/100)</f>
        <v>0</v>
      </c>
      <c r="N226" s="236">
        <v>0</v>
      </c>
      <c r="O226" s="236">
        <f>ROUND(E226*N226,2)</f>
        <v>0</v>
      </c>
      <c r="P226" s="236">
        <v>2.8500000000000001E-3</v>
      </c>
      <c r="Q226" s="236">
        <f>ROUND(E226*P226,2)</f>
        <v>0.77</v>
      </c>
      <c r="R226" s="236" t="s">
        <v>267</v>
      </c>
      <c r="S226" s="236" t="s">
        <v>117</v>
      </c>
      <c r="T226" s="237" t="s">
        <v>117</v>
      </c>
      <c r="U226" s="220">
        <v>6.9000000000000006E-2</v>
      </c>
      <c r="V226" s="220">
        <f>ROUND(E226*U226,2)</f>
        <v>18.61</v>
      </c>
      <c r="W226" s="220"/>
      <c r="X226" s="220" t="s">
        <v>118</v>
      </c>
      <c r="Y226" s="210"/>
      <c r="Z226" s="210"/>
      <c r="AA226" s="210"/>
      <c r="AB226" s="210"/>
      <c r="AC226" s="210"/>
      <c r="AD226" s="210"/>
      <c r="AE226" s="210"/>
      <c r="AF226" s="210"/>
      <c r="AG226" s="210" t="s">
        <v>119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">
      <c r="A227" s="217"/>
      <c r="B227" s="218"/>
      <c r="C227" s="249" t="s">
        <v>299</v>
      </c>
      <c r="D227" s="222"/>
      <c r="E227" s="223">
        <v>126.49</v>
      </c>
      <c r="F227" s="220"/>
      <c r="G227" s="220"/>
      <c r="H227" s="220"/>
      <c r="I227" s="220"/>
      <c r="J227" s="220"/>
      <c r="K227" s="220"/>
      <c r="L227" s="220"/>
      <c r="M227" s="220"/>
      <c r="N227" s="220"/>
      <c r="O227" s="220"/>
      <c r="P227" s="220"/>
      <c r="Q227" s="220"/>
      <c r="R227" s="220"/>
      <c r="S227" s="220"/>
      <c r="T227" s="220"/>
      <c r="U227" s="220"/>
      <c r="V227" s="220"/>
      <c r="W227" s="220"/>
      <c r="X227" s="220"/>
      <c r="Y227" s="210"/>
      <c r="Z227" s="210"/>
      <c r="AA227" s="210"/>
      <c r="AB227" s="210"/>
      <c r="AC227" s="210"/>
      <c r="AD227" s="210"/>
      <c r="AE227" s="210"/>
      <c r="AF227" s="210"/>
      <c r="AG227" s="210" t="s">
        <v>129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">
      <c r="A228" s="217"/>
      <c r="B228" s="218"/>
      <c r="C228" s="249" t="s">
        <v>300</v>
      </c>
      <c r="D228" s="222"/>
      <c r="E228" s="223">
        <v>143.22</v>
      </c>
      <c r="F228" s="220"/>
      <c r="G228" s="220"/>
      <c r="H228" s="220"/>
      <c r="I228" s="220"/>
      <c r="J228" s="220"/>
      <c r="K228" s="220"/>
      <c r="L228" s="220"/>
      <c r="M228" s="220"/>
      <c r="N228" s="220"/>
      <c r="O228" s="220"/>
      <c r="P228" s="220"/>
      <c r="Q228" s="220"/>
      <c r="R228" s="220"/>
      <c r="S228" s="220"/>
      <c r="T228" s="220"/>
      <c r="U228" s="220"/>
      <c r="V228" s="220"/>
      <c r="W228" s="220"/>
      <c r="X228" s="220"/>
      <c r="Y228" s="210"/>
      <c r="Z228" s="210"/>
      <c r="AA228" s="210"/>
      <c r="AB228" s="210"/>
      <c r="AC228" s="210"/>
      <c r="AD228" s="210"/>
      <c r="AE228" s="210"/>
      <c r="AF228" s="210"/>
      <c r="AG228" s="210" t="s">
        <v>129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">
      <c r="A229" s="217"/>
      <c r="B229" s="218"/>
      <c r="C229" s="248"/>
      <c r="D229" s="240"/>
      <c r="E229" s="240"/>
      <c r="F229" s="240"/>
      <c r="G229" s="240"/>
      <c r="H229" s="220"/>
      <c r="I229" s="220"/>
      <c r="J229" s="220"/>
      <c r="K229" s="220"/>
      <c r="L229" s="220"/>
      <c r="M229" s="220"/>
      <c r="N229" s="220"/>
      <c r="O229" s="220"/>
      <c r="P229" s="220"/>
      <c r="Q229" s="220"/>
      <c r="R229" s="220"/>
      <c r="S229" s="220"/>
      <c r="T229" s="220"/>
      <c r="U229" s="220"/>
      <c r="V229" s="220"/>
      <c r="W229" s="220"/>
      <c r="X229" s="220"/>
      <c r="Y229" s="210"/>
      <c r="Z229" s="210"/>
      <c r="AA229" s="210"/>
      <c r="AB229" s="210"/>
      <c r="AC229" s="210"/>
      <c r="AD229" s="210"/>
      <c r="AE229" s="210"/>
      <c r="AF229" s="210"/>
      <c r="AG229" s="210" t="s">
        <v>122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">
      <c r="A230" s="231">
        <v>52</v>
      </c>
      <c r="B230" s="232" t="s">
        <v>301</v>
      </c>
      <c r="C230" s="246" t="s">
        <v>302</v>
      </c>
      <c r="D230" s="233" t="s">
        <v>125</v>
      </c>
      <c r="E230" s="234">
        <v>28.75</v>
      </c>
      <c r="F230" s="235"/>
      <c r="G230" s="236">
        <f>ROUND(E230*F230,2)</f>
        <v>0</v>
      </c>
      <c r="H230" s="235"/>
      <c r="I230" s="236">
        <f>ROUND(E230*H230,2)</f>
        <v>0</v>
      </c>
      <c r="J230" s="235"/>
      <c r="K230" s="236">
        <f>ROUND(E230*J230,2)</f>
        <v>0</v>
      </c>
      <c r="L230" s="236">
        <v>21</v>
      </c>
      <c r="M230" s="236">
        <f>G230*(1+L230/100)</f>
        <v>0</v>
      </c>
      <c r="N230" s="236">
        <v>0</v>
      </c>
      <c r="O230" s="236">
        <f>ROUND(E230*N230,2)</f>
        <v>0</v>
      </c>
      <c r="P230" s="236">
        <v>5.7099999999999998E-3</v>
      </c>
      <c r="Q230" s="236">
        <f>ROUND(E230*P230,2)</f>
        <v>0.16</v>
      </c>
      <c r="R230" s="236"/>
      <c r="S230" s="236" t="s">
        <v>126</v>
      </c>
      <c r="T230" s="237" t="s">
        <v>257</v>
      </c>
      <c r="U230" s="220">
        <v>0.115</v>
      </c>
      <c r="V230" s="220">
        <f>ROUND(E230*U230,2)</f>
        <v>3.31</v>
      </c>
      <c r="W230" s="220"/>
      <c r="X230" s="220" t="s">
        <v>118</v>
      </c>
      <c r="Y230" s="210"/>
      <c r="Z230" s="210"/>
      <c r="AA230" s="210"/>
      <c r="AB230" s="210"/>
      <c r="AC230" s="210"/>
      <c r="AD230" s="210"/>
      <c r="AE230" s="210"/>
      <c r="AF230" s="210"/>
      <c r="AG230" s="210" t="s">
        <v>119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1" x14ac:dyDescent="0.2">
      <c r="A231" s="217"/>
      <c r="B231" s="218"/>
      <c r="C231" s="250"/>
      <c r="D231" s="242"/>
      <c r="E231" s="242"/>
      <c r="F231" s="242"/>
      <c r="G231" s="242"/>
      <c r="H231" s="220"/>
      <c r="I231" s="220"/>
      <c r="J231" s="220"/>
      <c r="K231" s="220"/>
      <c r="L231" s="220"/>
      <c r="M231" s="220"/>
      <c r="N231" s="220"/>
      <c r="O231" s="220"/>
      <c r="P231" s="220"/>
      <c r="Q231" s="220"/>
      <c r="R231" s="220"/>
      <c r="S231" s="220"/>
      <c r="T231" s="220"/>
      <c r="U231" s="220"/>
      <c r="V231" s="220"/>
      <c r="W231" s="220"/>
      <c r="X231" s="220"/>
      <c r="Y231" s="210"/>
      <c r="Z231" s="210"/>
      <c r="AA231" s="210"/>
      <c r="AB231" s="210"/>
      <c r="AC231" s="210"/>
      <c r="AD231" s="210"/>
      <c r="AE231" s="210"/>
      <c r="AF231" s="210"/>
      <c r="AG231" s="210" t="s">
        <v>122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">
      <c r="A232" s="231">
        <v>53</v>
      </c>
      <c r="B232" s="232" t="s">
        <v>303</v>
      </c>
      <c r="C232" s="246" t="s">
        <v>304</v>
      </c>
      <c r="D232" s="233" t="s">
        <v>125</v>
      </c>
      <c r="E232" s="234">
        <v>28.75</v>
      </c>
      <c r="F232" s="235"/>
      <c r="G232" s="236">
        <f>ROUND(E232*F232,2)</f>
        <v>0</v>
      </c>
      <c r="H232" s="235"/>
      <c r="I232" s="236">
        <f>ROUND(E232*H232,2)</f>
        <v>0</v>
      </c>
      <c r="J232" s="235"/>
      <c r="K232" s="236">
        <f>ROUND(E232*J232,2)</f>
        <v>0</v>
      </c>
      <c r="L232" s="236">
        <v>21</v>
      </c>
      <c r="M232" s="236">
        <f>G232*(1+L232/100)</f>
        <v>0</v>
      </c>
      <c r="N232" s="236">
        <v>6.8599999999999998E-3</v>
      </c>
      <c r="O232" s="236">
        <f>ROUND(E232*N232,2)</f>
        <v>0.2</v>
      </c>
      <c r="P232" s="236">
        <v>0</v>
      </c>
      <c r="Q232" s="236">
        <f>ROUND(E232*P232,2)</f>
        <v>0</v>
      </c>
      <c r="R232" s="236"/>
      <c r="S232" s="236" t="s">
        <v>126</v>
      </c>
      <c r="T232" s="237" t="s">
        <v>127</v>
      </c>
      <c r="U232" s="220">
        <v>0.93235000000000001</v>
      </c>
      <c r="V232" s="220">
        <f>ROUND(E232*U232,2)</f>
        <v>26.81</v>
      </c>
      <c r="W232" s="220"/>
      <c r="X232" s="220" t="s">
        <v>118</v>
      </c>
      <c r="Y232" s="210"/>
      <c r="Z232" s="210"/>
      <c r="AA232" s="210"/>
      <c r="AB232" s="210"/>
      <c r="AC232" s="210"/>
      <c r="AD232" s="210"/>
      <c r="AE232" s="210"/>
      <c r="AF232" s="210"/>
      <c r="AG232" s="210" t="s">
        <v>119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">
      <c r="A233" s="217"/>
      <c r="B233" s="218"/>
      <c r="C233" s="250"/>
      <c r="D233" s="242"/>
      <c r="E233" s="242"/>
      <c r="F233" s="242"/>
      <c r="G233" s="242"/>
      <c r="H233" s="220"/>
      <c r="I233" s="220"/>
      <c r="J233" s="220"/>
      <c r="K233" s="220"/>
      <c r="L233" s="220"/>
      <c r="M233" s="220"/>
      <c r="N233" s="220"/>
      <c r="O233" s="220"/>
      <c r="P233" s="220"/>
      <c r="Q233" s="220"/>
      <c r="R233" s="220"/>
      <c r="S233" s="220"/>
      <c r="T233" s="220"/>
      <c r="U233" s="220"/>
      <c r="V233" s="220"/>
      <c r="W233" s="220"/>
      <c r="X233" s="220"/>
      <c r="Y233" s="210"/>
      <c r="Z233" s="210"/>
      <c r="AA233" s="210"/>
      <c r="AB233" s="210"/>
      <c r="AC233" s="210"/>
      <c r="AD233" s="210"/>
      <c r="AE233" s="210"/>
      <c r="AF233" s="210"/>
      <c r="AG233" s="210" t="s">
        <v>122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">
      <c r="A234" s="217">
        <v>54</v>
      </c>
      <c r="B234" s="218" t="s">
        <v>305</v>
      </c>
      <c r="C234" s="251" t="s">
        <v>306</v>
      </c>
      <c r="D234" s="219" t="s">
        <v>0</v>
      </c>
      <c r="E234" s="239"/>
      <c r="F234" s="221"/>
      <c r="G234" s="220">
        <f>ROUND(E234*F234,2)</f>
        <v>0</v>
      </c>
      <c r="H234" s="221"/>
      <c r="I234" s="220">
        <f>ROUND(E234*H234,2)</f>
        <v>0</v>
      </c>
      <c r="J234" s="221"/>
      <c r="K234" s="220">
        <f>ROUND(E234*J234,2)</f>
        <v>0</v>
      </c>
      <c r="L234" s="220">
        <v>21</v>
      </c>
      <c r="M234" s="220">
        <f>G234*(1+L234/100)</f>
        <v>0</v>
      </c>
      <c r="N234" s="220">
        <v>0</v>
      </c>
      <c r="O234" s="220">
        <f>ROUND(E234*N234,2)</f>
        <v>0</v>
      </c>
      <c r="P234" s="220">
        <v>0</v>
      </c>
      <c r="Q234" s="220">
        <f>ROUND(E234*P234,2)</f>
        <v>0</v>
      </c>
      <c r="R234" s="220" t="s">
        <v>267</v>
      </c>
      <c r="S234" s="220" t="s">
        <v>117</v>
      </c>
      <c r="T234" s="220" t="s">
        <v>117</v>
      </c>
      <c r="U234" s="220">
        <v>0</v>
      </c>
      <c r="V234" s="220">
        <f>ROUND(E234*U234,2)</f>
        <v>0</v>
      </c>
      <c r="W234" s="220"/>
      <c r="X234" s="220" t="s">
        <v>262</v>
      </c>
      <c r="Y234" s="210"/>
      <c r="Z234" s="210"/>
      <c r="AA234" s="210"/>
      <c r="AB234" s="210"/>
      <c r="AC234" s="210"/>
      <c r="AD234" s="210"/>
      <c r="AE234" s="210"/>
      <c r="AF234" s="210"/>
      <c r="AG234" s="210" t="s">
        <v>263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">
      <c r="A235" s="217"/>
      <c r="B235" s="218"/>
      <c r="C235" s="252" t="s">
        <v>307</v>
      </c>
      <c r="D235" s="243"/>
      <c r="E235" s="243"/>
      <c r="F235" s="243"/>
      <c r="G235" s="243"/>
      <c r="H235" s="220"/>
      <c r="I235" s="220"/>
      <c r="J235" s="220"/>
      <c r="K235" s="220"/>
      <c r="L235" s="220"/>
      <c r="M235" s="220"/>
      <c r="N235" s="220"/>
      <c r="O235" s="220"/>
      <c r="P235" s="220"/>
      <c r="Q235" s="220"/>
      <c r="R235" s="220"/>
      <c r="S235" s="220"/>
      <c r="T235" s="220"/>
      <c r="U235" s="220"/>
      <c r="V235" s="220"/>
      <c r="W235" s="220"/>
      <c r="X235" s="220"/>
      <c r="Y235" s="210"/>
      <c r="Z235" s="210"/>
      <c r="AA235" s="210"/>
      <c r="AB235" s="210"/>
      <c r="AC235" s="210"/>
      <c r="AD235" s="210"/>
      <c r="AE235" s="210"/>
      <c r="AF235" s="210"/>
      <c r="AG235" s="210" t="s">
        <v>121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">
      <c r="A236" s="217"/>
      <c r="B236" s="218"/>
      <c r="C236" s="248"/>
      <c r="D236" s="240"/>
      <c r="E236" s="240"/>
      <c r="F236" s="240"/>
      <c r="G236" s="240"/>
      <c r="H236" s="220"/>
      <c r="I236" s="220"/>
      <c r="J236" s="220"/>
      <c r="K236" s="220"/>
      <c r="L236" s="220"/>
      <c r="M236" s="220"/>
      <c r="N236" s="220"/>
      <c r="O236" s="220"/>
      <c r="P236" s="220"/>
      <c r="Q236" s="220"/>
      <c r="R236" s="220"/>
      <c r="S236" s="220"/>
      <c r="T236" s="220"/>
      <c r="U236" s="220"/>
      <c r="V236" s="220"/>
      <c r="W236" s="220"/>
      <c r="X236" s="220"/>
      <c r="Y236" s="210"/>
      <c r="Z236" s="210"/>
      <c r="AA236" s="210"/>
      <c r="AB236" s="210"/>
      <c r="AC236" s="210"/>
      <c r="AD236" s="210"/>
      <c r="AE236" s="210"/>
      <c r="AF236" s="210"/>
      <c r="AG236" s="210" t="s">
        <v>122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x14ac:dyDescent="0.2">
      <c r="A237" s="225" t="s">
        <v>111</v>
      </c>
      <c r="B237" s="226" t="s">
        <v>72</v>
      </c>
      <c r="C237" s="245" t="s">
        <v>73</v>
      </c>
      <c r="D237" s="227"/>
      <c r="E237" s="228"/>
      <c r="F237" s="229"/>
      <c r="G237" s="229">
        <f>SUMIF(AG238:AG247,"&lt;&gt;NOR",G238:G247)</f>
        <v>0</v>
      </c>
      <c r="H237" s="229"/>
      <c r="I237" s="229">
        <f>SUM(I238:I247)</f>
        <v>0</v>
      </c>
      <c r="J237" s="229"/>
      <c r="K237" s="229">
        <f>SUM(K238:K247)</f>
        <v>0</v>
      </c>
      <c r="L237" s="229"/>
      <c r="M237" s="229">
        <f>SUM(M238:M247)</f>
        <v>0</v>
      </c>
      <c r="N237" s="229"/>
      <c r="O237" s="229">
        <f>SUM(O238:O247)</f>
        <v>0</v>
      </c>
      <c r="P237" s="229"/>
      <c r="Q237" s="229">
        <f>SUM(Q238:Q247)</f>
        <v>0.84</v>
      </c>
      <c r="R237" s="229"/>
      <c r="S237" s="229"/>
      <c r="T237" s="230"/>
      <c r="U237" s="224"/>
      <c r="V237" s="224">
        <f>SUM(V238:V247)</f>
        <v>8.15</v>
      </c>
      <c r="W237" s="224"/>
      <c r="X237" s="224"/>
      <c r="AG237" t="s">
        <v>112</v>
      </c>
    </row>
    <row r="238" spans="1:60" outlineLevel="1" x14ac:dyDescent="0.2">
      <c r="A238" s="231">
        <v>55</v>
      </c>
      <c r="B238" s="232" t="s">
        <v>308</v>
      </c>
      <c r="C238" s="246" t="s">
        <v>309</v>
      </c>
      <c r="D238" s="233" t="s">
        <v>132</v>
      </c>
      <c r="E238" s="234">
        <v>49.7</v>
      </c>
      <c r="F238" s="235"/>
      <c r="G238" s="236">
        <f>ROUND(E238*F238,2)</f>
        <v>0</v>
      </c>
      <c r="H238" s="235"/>
      <c r="I238" s="236">
        <f>ROUND(E238*H238,2)</f>
        <v>0</v>
      </c>
      <c r="J238" s="235"/>
      <c r="K238" s="236">
        <f>ROUND(E238*J238,2)</f>
        <v>0</v>
      </c>
      <c r="L238" s="236">
        <v>21</v>
      </c>
      <c r="M238" s="236">
        <f>G238*(1+L238/100)</f>
        <v>0</v>
      </c>
      <c r="N238" s="236">
        <v>0</v>
      </c>
      <c r="O238" s="236">
        <f>ROUND(E238*N238,2)</f>
        <v>0</v>
      </c>
      <c r="P238" s="236">
        <v>1.695E-2</v>
      </c>
      <c r="Q238" s="236">
        <f>ROUND(E238*P238,2)</f>
        <v>0.84</v>
      </c>
      <c r="R238" s="236" t="s">
        <v>310</v>
      </c>
      <c r="S238" s="236" t="s">
        <v>117</v>
      </c>
      <c r="T238" s="237" t="s">
        <v>117</v>
      </c>
      <c r="U238" s="220">
        <v>0.16400000000000001</v>
      </c>
      <c r="V238" s="220">
        <f>ROUND(E238*U238,2)</f>
        <v>8.15</v>
      </c>
      <c r="W238" s="220"/>
      <c r="X238" s="220" t="s">
        <v>118</v>
      </c>
      <c r="Y238" s="210"/>
      <c r="Z238" s="210"/>
      <c r="AA238" s="210"/>
      <c r="AB238" s="210"/>
      <c r="AC238" s="210"/>
      <c r="AD238" s="210"/>
      <c r="AE238" s="210"/>
      <c r="AF238" s="210"/>
      <c r="AG238" s="210" t="s">
        <v>119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">
      <c r="A239" s="217"/>
      <c r="B239" s="218"/>
      <c r="C239" s="247" t="s">
        <v>311</v>
      </c>
      <c r="D239" s="238"/>
      <c r="E239" s="238"/>
      <c r="F239" s="238"/>
      <c r="G239" s="238"/>
      <c r="H239" s="220"/>
      <c r="I239" s="220"/>
      <c r="J239" s="220"/>
      <c r="K239" s="220"/>
      <c r="L239" s="220"/>
      <c r="M239" s="220"/>
      <c r="N239" s="220"/>
      <c r="O239" s="220"/>
      <c r="P239" s="220"/>
      <c r="Q239" s="220"/>
      <c r="R239" s="220"/>
      <c r="S239" s="220"/>
      <c r="T239" s="220"/>
      <c r="U239" s="220"/>
      <c r="V239" s="220"/>
      <c r="W239" s="220"/>
      <c r="X239" s="220"/>
      <c r="Y239" s="210"/>
      <c r="Z239" s="210"/>
      <c r="AA239" s="210"/>
      <c r="AB239" s="210"/>
      <c r="AC239" s="210"/>
      <c r="AD239" s="210"/>
      <c r="AE239" s="210"/>
      <c r="AF239" s="210"/>
      <c r="AG239" s="210" t="s">
        <v>121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">
      <c r="A240" s="217"/>
      <c r="B240" s="218"/>
      <c r="C240" s="248"/>
      <c r="D240" s="240"/>
      <c r="E240" s="240"/>
      <c r="F240" s="240"/>
      <c r="G240" s="240"/>
      <c r="H240" s="220"/>
      <c r="I240" s="220"/>
      <c r="J240" s="220"/>
      <c r="K240" s="220"/>
      <c r="L240" s="220"/>
      <c r="M240" s="220"/>
      <c r="N240" s="220"/>
      <c r="O240" s="220"/>
      <c r="P240" s="220"/>
      <c r="Q240" s="220"/>
      <c r="R240" s="220"/>
      <c r="S240" s="220"/>
      <c r="T240" s="220"/>
      <c r="U240" s="220"/>
      <c r="V240" s="220"/>
      <c r="W240" s="220"/>
      <c r="X240" s="220"/>
      <c r="Y240" s="210"/>
      <c r="Z240" s="210"/>
      <c r="AA240" s="210"/>
      <c r="AB240" s="210"/>
      <c r="AC240" s="210"/>
      <c r="AD240" s="210"/>
      <c r="AE240" s="210"/>
      <c r="AF240" s="210"/>
      <c r="AG240" s="210" t="s">
        <v>122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">
      <c r="A241" s="231">
        <v>56</v>
      </c>
      <c r="B241" s="232" t="s">
        <v>312</v>
      </c>
      <c r="C241" s="246" t="s">
        <v>313</v>
      </c>
      <c r="D241" s="233" t="s">
        <v>115</v>
      </c>
      <c r="E241" s="234">
        <v>3</v>
      </c>
      <c r="F241" s="235"/>
      <c r="G241" s="236">
        <f>ROUND(E241*F241,2)</f>
        <v>0</v>
      </c>
      <c r="H241" s="235"/>
      <c r="I241" s="236">
        <f>ROUND(E241*H241,2)</f>
        <v>0</v>
      </c>
      <c r="J241" s="235"/>
      <c r="K241" s="236">
        <f>ROUND(E241*J241,2)</f>
        <v>0</v>
      </c>
      <c r="L241" s="236">
        <v>21</v>
      </c>
      <c r="M241" s="236">
        <f>G241*(1+L241/100)</f>
        <v>0</v>
      </c>
      <c r="N241" s="236">
        <v>0</v>
      </c>
      <c r="O241" s="236">
        <f>ROUND(E241*N241,2)</f>
        <v>0</v>
      </c>
      <c r="P241" s="236">
        <v>0</v>
      </c>
      <c r="Q241" s="236">
        <f>ROUND(E241*P241,2)</f>
        <v>0</v>
      </c>
      <c r="R241" s="236"/>
      <c r="S241" s="236" t="s">
        <v>126</v>
      </c>
      <c r="T241" s="237" t="s">
        <v>127</v>
      </c>
      <c r="U241" s="220">
        <v>0</v>
      </c>
      <c r="V241" s="220">
        <f>ROUND(E241*U241,2)</f>
        <v>0</v>
      </c>
      <c r="W241" s="220"/>
      <c r="X241" s="220" t="s">
        <v>118</v>
      </c>
      <c r="Y241" s="210"/>
      <c r="Z241" s="210"/>
      <c r="AA241" s="210"/>
      <c r="AB241" s="210"/>
      <c r="AC241" s="210"/>
      <c r="AD241" s="210"/>
      <c r="AE241" s="210"/>
      <c r="AF241" s="210"/>
      <c r="AG241" s="210" t="s">
        <v>119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">
      <c r="A242" s="217"/>
      <c r="B242" s="218"/>
      <c r="C242" s="250"/>
      <c r="D242" s="242"/>
      <c r="E242" s="242"/>
      <c r="F242" s="242"/>
      <c r="G242" s="242"/>
      <c r="H242" s="220"/>
      <c r="I242" s="220"/>
      <c r="J242" s="220"/>
      <c r="K242" s="220"/>
      <c r="L242" s="220"/>
      <c r="M242" s="220"/>
      <c r="N242" s="220"/>
      <c r="O242" s="220"/>
      <c r="P242" s="220"/>
      <c r="Q242" s="220"/>
      <c r="R242" s="220"/>
      <c r="S242" s="220"/>
      <c r="T242" s="220"/>
      <c r="U242" s="220"/>
      <c r="V242" s="220"/>
      <c r="W242" s="220"/>
      <c r="X242" s="220"/>
      <c r="Y242" s="210"/>
      <c r="Z242" s="210"/>
      <c r="AA242" s="210"/>
      <c r="AB242" s="210"/>
      <c r="AC242" s="210"/>
      <c r="AD242" s="210"/>
      <c r="AE242" s="210"/>
      <c r="AF242" s="210"/>
      <c r="AG242" s="210" t="s">
        <v>122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">
      <c r="A243" s="231">
        <v>57</v>
      </c>
      <c r="B243" s="232" t="s">
        <v>314</v>
      </c>
      <c r="C243" s="246" t="s">
        <v>315</v>
      </c>
      <c r="D243" s="233" t="s">
        <v>115</v>
      </c>
      <c r="E243" s="234">
        <v>3</v>
      </c>
      <c r="F243" s="235"/>
      <c r="G243" s="236">
        <f>ROUND(E243*F243,2)</f>
        <v>0</v>
      </c>
      <c r="H243" s="235"/>
      <c r="I243" s="236">
        <f>ROUND(E243*H243,2)</f>
        <v>0</v>
      </c>
      <c r="J243" s="235"/>
      <c r="K243" s="236">
        <f>ROUND(E243*J243,2)</f>
        <v>0</v>
      </c>
      <c r="L243" s="236">
        <v>21</v>
      </c>
      <c r="M243" s="236">
        <f>G243*(1+L243/100)</f>
        <v>0</v>
      </c>
      <c r="N243" s="236">
        <v>0</v>
      </c>
      <c r="O243" s="236">
        <f>ROUND(E243*N243,2)</f>
        <v>0</v>
      </c>
      <c r="P243" s="236">
        <v>0</v>
      </c>
      <c r="Q243" s="236">
        <f>ROUND(E243*P243,2)</f>
        <v>0</v>
      </c>
      <c r="R243" s="236"/>
      <c r="S243" s="236" t="s">
        <v>126</v>
      </c>
      <c r="T243" s="237" t="s">
        <v>127</v>
      </c>
      <c r="U243" s="220">
        <v>0</v>
      </c>
      <c r="V243" s="220">
        <f>ROUND(E243*U243,2)</f>
        <v>0</v>
      </c>
      <c r="W243" s="220"/>
      <c r="X243" s="220" t="s">
        <v>118</v>
      </c>
      <c r="Y243" s="210"/>
      <c r="Z243" s="210"/>
      <c r="AA243" s="210"/>
      <c r="AB243" s="210"/>
      <c r="AC243" s="210"/>
      <c r="AD243" s="210"/>
      <c r="AE243" s="210"/>
      <c r="AF243" s="210"/>
      <c r="AG243" s="210" t="s">
        <v>119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">
      <c r="A244" s="217"/>
      <c r="B244" s="218"/>
      <c r="C244" s="250"/>
      <c r="D244" s="242"/>
      <c r="E244" s="242"/>
      <c r="F244" s="242"/>
      <c r="G244" s="242"/>
      <c r="H244" s="220"/>
      <c r="I244" s="220"/>
      <c r="J244" s="220"/>
      <c r="K244" s="220"/>
      <c r="L244" s="220"/>
      <c r="M244" s="220"/>
      <c r="N244" s="220"/>
      <c r="O244" s="220"/>
      <c r="P244" s="220"/>
      <c r="Q244" s="220"/>
      <c r="R244" s="220"/>
      <c r="S244" s="220"/>
      <c r="T244" s="220"/>
      <c r="U244" s="220"/>
      <c r="V244" s="220"/>
      <c r="W244" s="220"/>
      <c r="X244" s="220"/>
      <c r="Y244" s="210"/>
      <c r="Z244" s="210"/>
      <c r="AA244" s="210"/>
      <c r="AB244" s="210"/>
      <c r="AC244" s="210"/>
      <c r="AD244" s="210"/>
      <c r="AE244" s="210"/>
      <c r="AF244" s="210"/>
      <c r="AG244" s="210" t="s">
        <v>122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">
      <c r="A245" s="217">
        <v>58</v>
      </c>
      <c r="B245" s="218" t="s">
        <v>316</v>
      </c>
      <c r="C245" s="251" t="s">
        <v>317</v>
      </c>
      <c r="D245" s="219" t="s">
        <v>0</v>
      </c>
      <c r="E245" s="239"/>
      <c r="F245" s="221"/>
      <c r="G245" s="220">
        <f>ROUND(E245*F245,2)</f>
        <v>0</v>
      </c>
      <c r="H245" s="221"/>
      <c r="I245" s="220">
        <f>ROUND(E245*H245,2)</f>
        <v>0</v>
      </c>
      <c r="J245" s="221"/>
      <c r="K245" s="220">
        <f>ROUND(E245*J245,2)</f>
        <v>0</v>
      </c>
      <c r="L245" s="220">
        <v>21</v>
      </c>
      <c r="M245" s="220">
        <f>G245*(1+L245/100)</f>
        <v>0</v>
      </c>
      <c r="N245" s="220">
        <v>0</v>
      </c>
      <c r="O245" s="220">
        <f>ROUND(E245*N245,2)</f>
        <v>0</v>
      </c>
      <c r="P245" s="220">
        <v>0</v>
      </c>
      <c r="Q245" s="220">
        <f>ROUND(E245*P245,2)</f>
        <v>0</v>
      </c>
      <c r="R245" s="220" t="s">
        <v>310</v>
      </c>
      <c r="S245" s="220" t="s">
        <v>117</v>
      </c>
      <c r="T245" s="220" t="s">
        <v>117</v>
      </c>
      <c r="U245" s="220">
        <v>0</v>
      </c>
      <c r="V245" s="220">
        <f>ROUND(E245*U245,2)</f>
        <v>0</v>
      </c>
      <c r="W245" s="220"/>
      <c r="X245" s="220" t="s">
        <v>262</v>
      </c>
      <c r="Y245" s="210"/>
      <c r="Z245" s="210"/>
      <c r="AA245" s="210"/>
      <c r="AB245" s="210"/>
      <c r="AC245" s="210"/>
      <c r="AD245" s="210"/>
      <c r="AE245" s="210"/>
      <c r="AF245" s="210"/>
      <c r="AG245" s="210" t="s">
        <v>263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1" x14ac:dyDescent="0.2">
      <c r="A246" s="217"/>
      <c r="B246" s="218"/>
      <c r="C246" s="252" t="s">
        <v>307</v>
      </c>
      <c r="D246" s="243"/>
      <c r="E246" s="243"/>
      <c r="F246" s="243"/>
      <c r="G246" s="243"/>
      <c r="H246" s="220"/>
      <c r="I246" s="220"/>
      <c r="J246" s="220"/>
      <c r="K246" s="220"/>
      <c r="L246" s="220"/>
      <c r="M246" s="220"/>
      <c r="N246" s="220"/>
      <c r="O246" s="220"/>
      <c r="P246" s="220"/>
      <c r="Q246" s="220"/>
      <c r="R246" s="220"/>
      <c r="S246" s="220"/>
      <c r="T246" s="220"/>
      <c r="U246" s="220"/>
      <c r="V246" s="220"/>
      <c r="W246" s="220"/>
      <c r="X246" s="220"/>
      <c r="Y246" s="210"/>
      <c r="Z246" s="210"/>
      <c r="AA246" s="210"/>
      <c r="AB246" s="210"/>
      <c r="AC246" s="210"/>
      <c r="AD246" s="210"/>
      <c r="AE246" s="210"/>
      <c r="AF246" s="210"/>
      <c r="AG246" s="210" t="s">
        <v>121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">
      <c r="A247" s="217"/>
      <c r="B247" s="218"/>
      <c r="C247" s="248"/>
      <c r="D247" s="240"/>
      <c r="E247" s="240"/>
      <c r="F247" s="240"/>
      <c r="G247" s="240"/>
      <c r="H247" s="220"/>
      <c r="I247" s="220"/>
      <c r="J247" s="220"/>
      <c r="K247" s="220"/>
      <c r="L247" s="220"/>
      <c r="M247" s="220"/>
      <c r="N247" s="220"/>
      <c r="O247" s="220"/>
      <c r="P247" s="220"/>
      <c r="Q247" s="220"/>
      <c r="R247" s="220"/>
      <c r="S247" s="220"/>
      <c r="T247" s="220"/>
      <c r="U247" s="220"/>
      <c r="V247" s="220"/>
      <c r="W247" s="220"/>
      <c r="X247" s="220"/>
      <c r="Y247" s="210"/>
      <c r="Z247" s="210"/>
      <c r="AA247" s="210"/>
      <c r="AB247" s="210"/>
      <c r="AC247" s="210"/>
      <c r="AD247" s="210"/>
      <c r="AE247" s="210"/>
      <c r="AF247" s="210"/>
      <c r="AG247" s="210" t="s">
        <v>122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x14ac:dyDescent="0.2">
      <c r="A248" s="225" t="s">
        <v>111</v>
      </c>
      <c r="B248" s="226" t="s">
        <v>74</v>
      </c>
      <c r="C248" s="245" t="s">
        <v>75</v>
      </c>
      <c r="D248" s="227"/>
      <c r="E248" s="228"/>
      <c r="F248" s="229"/>
      <c r="G248" s="229">
        <f>SUMIF(AG249:AG279,"&lt;&gt;NOR",G249:G279)</f>
        <v>0</v>
      </c>
      <c r="H248" s="229"/>
      <c r="I248" s="229">
        <f>SUM(I249:I279)</f>
        <v>0</v>
      </c>
      <c r="J248" s="229"/>
      <c r="K248" s="229">
        <f>SUM(K249:K279)</f>
        <v>0</v>
      </c>
      <c r="L248" s="229"/>
      <c r="M248" s="229">
        <f>SUM(M249:M279)</f>
        <v>0</v>
      </c>
      <c r="N248" s="229"/>
      <c r="O248" s="229">
        <f>SUM(O249:O279)</f>
        <v>0</v>
      </c>
      <c r="P248" s="229"/>
      <c r="Q248" s="229">
        <f>SUM(Q249:Q279)</f>
        <v>0</v>
      </c>
      <c r="R248" s="229"/>
      <c r="S248" s="229"/>
      <c r="T248" s="230"/>
      <c r="U248" s="224"/>
      <c r="V248" s="224">
        <f>SUM(V249:V279)</f>
        <v>0</v>
      </c>
      <c r="W248" s="224"/>
      <c r="X248" s="224"/>
      <c r="AG248" t="s">
        <v>112</v>
      </c>
    </row>
    <row r="249" spans="1:60" outlineLevel="1" x14ac:dyDescent="0.2">
      <c r="A249" s="231">
        <v>59</v>
      </c>
      <c r="B249" s="232" t="s">
        <v>318</v>
      </c>
      <c r="C249" s="246" t="s">
        <v>319</v>
      </c>
      <c r="D249" s="233" t="s">
        <v>115</v>
      </c>
      <c r="E249" s="234">
        <v>24</v>
      </c>
      <c r="F249" s="235"/>
      <c r="G249" s="236">
        <f>ROUND(E249*F249,2)</f>
        <v>0</v>
      </c>
      <c r="H249" s="235"/>
      <c r="I249" s="236">
        <f>ROUND(E249*H249,2)</f>
        <v>0</v>
      </c>
      <c r="J249" s="235"/>
      <c r="K249" s="236">
        <f>ROUND(E249*J249,2)</f>
        <v>0</v>
      </c>
      <c r="L249" s="236">
        <v>21</v>
      </c>
      <c r="M249" s="236">
        <f>G249*(1+L249/100)</f>
        <v>0</v>
      </c>
      <c r="N249" s="236">
        <v>0</v>
      </c>
      <c r="O249" s="236">
        <f>ROUND(E249*N249,2)</f>
        <v>0</v>
      </c>
      <c r="P249" s="236">
        <v>0</v>
      </c>
      <c r="Q249" s="236">
        <f>ROUND(E249*P249,2)</f>
        <v>0</v>
      </c>
      <c r="R249" s="236"/>
      <c r="S249" s="236" t="s">
        <v>126</v>
      </c>
      <c r="T249" s="237" t="s">
        <v>127</v>
      </c>
      <c r="U249" s="220">
        <v>0</v>
      </c>
      <c r="V249" s="220">
        <f>ROUND(E249*U249,2)</f>
        <v>0</v>
      </c>
      <c r="W249" s="220"/>
      <c r="X249" s="220" t="s">
        <v>118</v>
      </c>
      <c r="Y249" s="210"/>
      <c r="Z249" s="210"/>
      <c r="AA249" s="210"/>
      <c r="AB249" s="210"/>
      <c r="AC249" s="210"/>
      <c r="AD249" s="210"/>
      <c r="AE249" s="210"/>
      <c r="AF249" s="210"/>
      <c r="AG249" s="210" t="s">
        <v>119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1" x14ac:dyDescent="0.2">
      <c r="A250" s="217"/>
      <c r="B250" s="218"/>
      <c r="C250" s="250"/>
      <c r="D250" s="242"/>
      <c r="E250" s="242"/>
      <c r="F250" s="242"/>
      <c r="G250" s="242"/>
      <c r="H250" s="220"/>
      <c r="I250" s="220"/>
      <c r="J250" s="220"/>
      <c r="K250" s="220"/>
      <c r="L250" s="220"/>
      <c r="M250" s="220"/>
      <c r="N250" s="220"/>
      <c r="O250" s="220"/>
      <c r="P250" s="220"/>
      <c r="Q250" s="220"/>
      <c r="R250" s="220"/>
      <c r="S250" s="220"/>
      <c r="T250" s="220"/>
      <c r="U250" s="220"/>
      <c r="V250" s="220"/>
      <c r="W250" s="220"/>
      <c r="X250" s="220"/>
      <c r="Y250" s="210"/>
      <c r="Z250" s="210"/>
      <c r="AA250" s="210"/>
      <c r="AB250" s="210"/>
      <c r="AC250" s="210"/>
      <c r="AD250" s="210"/>
      <c r="AE250" s="210"/>
      <c r="AF250" s="210"/>
      <c r="AG250" s="210" t="s">
        <v>122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1" x14ac:dyDescent="0.2">
      <c r="A251" s="231">
        <v>60</v>
      </c>
      <c r="B251" s="232" t="s">
        <v>320</v>
      </c>
      <c r="C251" s="246" t="s">
        <v>321</v>
      </c>
      <c r="D251" s="233" t="s">
        <v>115</v>
      </c>
      <c r="E251" s="234">
        <v>1</v>
      </c>
      <c r="F251" s="235"/>
      <c r="G251" s="236">
        <f>ROUND(E251*F251,2)</f>
        <v>0</v>
      </c>
      <c r="H251" s="235"/>
      <c r="I251" s="236">
        <f>ROUND(E251*H251,2)</f>
        <v>0</v>
      </c>
      <c r="J251" s="235"/>
      <c r="K251" s="236">
        <f>ROUND(E251*J251,2)</f>
        <v>0</v>
      </c>
      <c r="L251" s="236">
        <v>21</v>
      </c>
      <c r="M251" s="236">
        <f>G251*(1+L251/100)</f>
        <v>0</v>
      </c>
      <c r="N251" s="236">
        <v>0</v>
      </c>
      <c r="O251" s="236">
        <f>ROUND(E251*N251,2)</f>
        <v>0</v>
      </c>
      <c r="P251" s="236">
        <v>0</v>
      </c>
      <c r="Q251" s="236">
        <f>ROUND(E251*P251,2)</f>
        <v>0</v>
      </c>
      <c r="R251" s="236"/>
      <c r="S251" s="236" t="s">
        <v>126</v>
      </c>
      <c r="T251" s="237" t="s">
        <v>127</v>
      </c>
      <c r="U251" s="220">
        <v>0</v>
      </c>
      <c r="V251" s="220">
        <f>ROUND(E251*U251,2)</f>
        <v>0</v>
      </c>
      <c r="W251" s="220"/>
      <c r="X251" s="220" t="s">
        <v>118</v>
      </c>
      <c r="Y251" s="210"/>
      <c r="Z251" s="210"/>
      <c r="AA251" s="210"/>
      <c r="AB251" s="210"/>
      <c r="AC251" s="210"/>
      <c r="AD251" s="210"/>
      <c r="AE251" s="210"/>
      <c r="AF251" s="210"/>
      <c r="AG251" s="210" t="s">
        <v>119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">
      <c r="A252" s="217"/>
      <c r="B252" s="218"/>
      <c r="C252" s="250"/>
      <c r="D252" s="242"/>
      <c r="E252" s="242"/>
      <c r="F252" s="242"/>
      <c r="G252" s="242"/>
      <c r="H252" s="220"/>
      <c r="I252" s="220"/>
      <c r="J252" s="220"/>
      <c r="K252" s="220"/>
      <c r="L252" s="220"/>
      <c r="M252" s="220"/>
      <c r="N252" s="220"/>
      <c r="O252" s="220"/>
      <c r="P252" s="220"/>
      <c r="Q252" s="220"/>
      <c r="R252" s="220"/>
      <c r="S252" s="220"/>
      <c r="T252" s="220"/>
      <c r="U252" s="220"/>
      <c r="V252" s="220"/>
      <c r="W252" s="220"/>
      <c r="X252" s="220"/>
      <c r="Y252" s="210"/>
      <c r="Z252" s="210"/>
      <c r="AA252" s="210"/>
      <c r="AB252" s="210"/>
      <c r="AC252" s="210"/>
      <c r="AD252" s="210"/>
      <c r="AE252" s="210"/>
      <c r="AF252" s="210"/>
      <c r="AG252" s="210" t="s">
        <v>122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1" x14ac:dyDescent="0.2">
      <c r="A253" s="231">
        <v>61</v>
      </c>
      <c r="B253" s="232" t="s">
        <v>322</v>
      </c>
      <c r="C253" s="246" t="s">
        <v>323</v>
      </c>
      <c r="D253" s="233" t="s">
        <v>115</v>
      </c>
      <c r="E253" s="234">
        <v>6</v>
      </c>
      <c r="F253" s="235"/>
      <c r="G253" s="236">
        <f>ROUND(E253*F253,2)</f>
        <v>0</v>
      </c>
      <c r="H253" s="235"/>
      <c r="I253" s="236">
        <f>ROUND(E253*H253,2)</f>
        <v>0</v>
      </c>
      <c r="J253" s="235"/>
      <c r="K253" s="236">
        <f>ROUND(E253*J253,2)</f>
        <v>0</v>
      </c>
      <c r="L253" s="236">
        <v>21</v>
      </c>
      <c r="M253" s="236">
        <f>G253*(1+L253/100)</f>
        <v>0</v>
      </c>
      <c r="N253" s="236">
        <v>0</v>
      </c>
      <c r="O253" s="236">
        <f>ROUND(E253*N253,2)</f>
        <v>0</v>
      </c>
      <c r="P253" s="236">
        <v>0</v>
      </c>
      <c r="Q253" s="236">
        <f>ROUND(E253*P253,2)</f>
        <v>0</v>
      </c>
      <c r="R253" s="236"/>
      <c r="S253" s="236" t="s">
        <v>126</v>
      </c>
      <c r="T253" s="237" t="s">
        <v>127</v>
      </c>
      <c r="U253" s="220">
        <v>0</v>
      </c>
      <c r="V253" s="220">
        <f>ROUND(E253*U253,2)</f>
        <v>0</v>
      </c>
      <c r="W253" s="220"/>
      <c r="X253" s="220" t="s">
        <v>118</v>
      </c>
      <c r="Y253" s="210"/>
      <c r="Z253" s="210"/>
      <c r="AA253" s="210"/>
      <c r="AB253" s="210"/>
      <c r="AC253" s="210"/>
      <c r="AD253" s="210"/>
      <c r="AE253" s="210"/>
      <c r="AF253" s="210"/>
      <c r="AG253" s="210" t="s">
        <v>119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1" x14ac:dyDescent="0.2">
      <c r="A254" s="217"/>
      <c r="B254" s="218"/>
      <c r="C254" s="250"/>
      <c r="D254" s="242"/>
      <c r="E254" s="242"/>
      <c r="F254" s="242"/>
      <c r="G254" s="242"/>
      <c r="H254" s="220"/>
      <c r="I254" s="220"/>
      <c r="J254" s="220"/>
      <c r="K254" s="220"/>
      <c r="L254" s="220"/>
      <c r="M254" s="220"/>
      <c r="N254" s="220"/>
      <c r="O254" s="220"/>
      <c r="P254" s="220"/>
      <c r="Q254" s="220"/>
      <c r="R254" s="220"/>
      <c r="S254" s="220"/>
      <c r="T254" s="220"/>
      <c r="U254" s="220"/>
      <c r="V254" s="220"/>
      <c r="W254" s="220"/>
      <c r="X254" s="220"/>
      <c r="Y254" s="210"/>
      <c r="Z254" s="210"/>
      <c r="AA254" s="210"/>
      <c r="AB254" s="210"/>
      <c r="AC254" s="210"/>
      <c r="AD254" s="210"/>
      <c r="AE254" s="210"/>
      <c r="AF254" s="210"/>
      <c r="AG254" s="210" t="s">
        <v>122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1" x14ac:dyDescent="0.2">
      <c r="A255" s="231">
        <v>62</v>
      </c>
      <c r="B255" s="232" t="s">
        <v>324</v>
      </c>
      <c r="C255" s="246" t="s">
        <v>325</v>
      </c>
      <c r="D255" s="233" t="s">
        <v>115</v>
      </c>
      <c r="E255" s="234">
        <v>2</v>
      </c>
      <c r="F255" s="235"/>
      <c r="G255" s="236">
        <f>ROUND(E255*F255,2)</f>
        <v>0</v>
      </c>
      <c r="H255" s="235"/>
      <c r="I255" s="236">
        <f>ROUND(E255*H255,2)</f>
        <v>0</v>
      </c>
      <c r="J255" s="235"/>
      <c r="K255" s="236">
        <f>ROUND(E255*J255,2)</f>
        <v>0</v>
      </c>
      <c r="L255" s="236">
        <v>21</v>
      </c>
      <c r="M255" s="236">
        <f>G255*(1+L255/100)</f>
        <v>0</v>
      </c>
      <c r="N255" s="236">
        <v>0</v>
      </c>
      <c r="O255" s="236">
        <f>ROUND(E255*N255,2)</f>
        <v>0</v>
      </c>
      <c r="P255" s="236">
        <v>0</v>
      </c>
      <c r="Q255" s="236">
        <f>ROUND(E255*P255,2)</f>
        <v>0</v>
      </c>
      <c r="R255" s="236"/>
      <c r="S255" s="236" t="s">
        <v>126</v>
      </c>
      <c r="T255" s="237" t="s">
        <v>127</v>
      </c>
      <c r="U255" s="220">
        <v>0</v>
      </c>
      <c r="V255" s="220">
        <f>ROUND(E255*U255,2)</f>
        <v>0</v>
      </c>
      <c r="W255" s="220"/>
      <c r="X255" s="220" t="s">
        <v>118</v>
      </c>
      <c r="Y255" s="210"/>
      <c r="Z255" s="210"/>
      <c r="AA255" s="210"/>
      <c r="AB255" s="210"/>
      <c r="AC255" s="210"/>
      <c r="AD255" s="210"/>
      <c r="AE255" s="210"/>
      <c r="AF255" s="210"/>
      <c r="AG255" s="210" t="s">
        <v>119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1" x14ac:dyDescent="0.2">
      <c r="A256" s="217"/>
      <c r="B256" s="218"/>
      <c r="C256" s="250"/>
      <c r="D256" s="242"/>
      <c r="E256" s="242"/>
      <c r="F256" s="242"/>
      <c r="G256" s="242"/>
      <c r="H256" s="220"/>
      <c r="I256" s="220"/>
      <c r="J256" s="220"/>
      <c r="K256" s="220"/>
      <c r="L256" s="220"/>
      <c r="M256" s="220"/>
      <c r="N256" s="220"/>
      <c r="O256" s="220"/>
      <c r="P256" s="220"/>
      <c r="Q256" s="220"/>
      <c r="R256" s="220"/>
      <c r="S256" s="220"/>
      <c r="T256" s="220"/>
      <c r="U256" s="220"/>
      <c r="V256" s="220"/>
      <c r="W256" s="220"/>
      <c r="X256" s="220"/>
      <c r="Y256" s="210"/>
      <c r="Z256" s="210"/>
      <c r="AA256" s="210"/>
      <c r="AB256" s="210"/>
      <c r="AC256" s="210"/>
      <c r="AD256" s="210"/>
      <c r="AE256" s="210"/>
      <c r="AF256" s="210"/>
      <c r="AG256" s="210" t="s">
        <v>122</v>
      </c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1" x14ac:dyDescent="0.2">
      <c r="A257" s="231">
        <v>63</v>
      </c>
      <c r="B257" s="232" t="s">
        <v>326</v>
      </c>
      <c r="C257" s="246" t="s">
        <v>327</v>
      </c>
      <c r="D257" s="233" t="s">
        <v>115</v>
      </c>
      <c r="E257" s="234">
        <v>4</v>
      </c>
      <c r="F257" s="235"/>
      <c r="G257" s="236">
        <f>ROUND(E257*F257,2)</f>
        <v>0</v>
      </c>
      <c r="H257" s="235"/>
      <c r="I257" s="236">
        <f>ROUND(E257*H257,2)</f>
        <v>0</v>
      </c>
      <c r="J257" s="235"/>
      <c r="K257" s="236">
        <f>ROUND(E257*J257,2)</f>
        <v>0</v>
      </c>
      <c r="L257" s="236">
        <v>21</v>
      </c>
      <c r="M257" s="236">
        <f>G257*(1+L257/100)</f>
        <v>0</v>
      </c>
      <c r="N257" s="236">
        <v>0</v>
      </c>
      <c r="O257" s="236">
        <f>ROUND(E257*N257,2)</f>
        <v>0</v>
      </c>
      <c r="P257" s="236">
        <v>0</v>
      </c>
      <c r="Q257" s="236">
        <f>ROUND(E257*P257,2)</f>
        <v>0</v>
      </c>
      <c r="R257" s="236"/>
      <c r="S257" s="236" t="s">
        <v>126</v>
      </c>
      <c r="T257" s="237" t="s">
        <v>127</v>
      </c>
      <c r="U257" s="220">
        <v>0</v>
      </c>
      <c r="V257" s="220">
        <f>ROUND(E257*U257,2)</f>
        <v>0</v>
      </c>
      <c r="W257" s="220"/>
      <c r="X257" s="220" t="s">
        <v>118</v>
      </c>
      <c r="Y257" s="210"/>
      <c r="Z257" s="210"/>
      <c r="AA257" s="210"/>
      <c r="AB257" s="210"/>
      <c r="AC257" s="210"/>
      <c r="AD257" s="210"/>
      <c r="AE257" s="210"/>
      <c r="AF257" s="210"/>
      <c r="AG257" s="210" t="s">
        <v>119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1" x14ac:dyDescent="0.2">
      <c r="A258" s="217"/>
      <c r="B258" s="218"/>
      <c r="C258" s="250"/>
      <c r="D258" s="242"/>
      <c r="E258" s="242"/>
      <c r="F258" s="242"/>
      <c r="G258" s="242"/>
      <c r="H258" s="220"/>
      <c r="I258" s="220"/>
      <c r="J258" s="220"/>
      <c r="K258" s="220"/>
      <c r="L258" s="220"/>
      <c r="M258" s="220"/>
      <c r="N258" s="220"/>
      <c r="O258" s="220"/>
      <c r="P258" s="220"/>
      <c r="Q258" s="220"/>
      <c r="R258" s="220"/>
      <c r="S258" s="220"/>
      <c r="T258" s="220"/>
      <c r="U258" s="220"/>
      <c r="V258" s="220"/>
      <c r="W258" s="220"/>
      <c r="X258" s="220"/>
      <c r="Y258" s="210"/>
      <c r="Z258" s="210"/>
      <c r="AA258" s="210"/>
      <c r="AB258" s="210"/>
      <c r="AC258" s="210"/>
      <c r="AD258" s="210"/>
      <c r="AE258" s="210"/>
      <c r="AF258" s="210"/>
      <c r="AG258" s="210" t="s">
        <v>122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1" x14ac:dyDescent="0.2">
      <c r="A259" s="231">
        <v>64</v>
      </c>
      <c r="B259" s="232" t="s">
        <v>328</v>
      </c>
      <c r="C259" s="246" t="s">
        <v>329</v>
      </c>
      <c r="D259" s="233" t="s">
        <v>115</v>
      </c>
      <c r="E259" s="234">
        <v>1</v>
      </c>
      <c r="F259" s="235"/>
      <c r="G259" s="236">
        <f>ROUND(E259*F259,2)</f>
        <v>0</v>
      </c>
      <c r="H259" s="235"/>
      <c r="I259" s="236">
        <f>ROUND(E259*H259,2)</f>
        <v>0</v>
      </c>
      <c r="J259" s="235"/>
      <c r="K259" s="236">
        <f>ROUND(E259*J259,2)</f>
        <v>0</v>
      </c>
      <c r="L259" s="236">
        <v>21</v>
      </c>
      <c r="M259" s="236">
        <f>G259*(1+L259/100)</f>
        <v>0</v>
      </c>
      <c r="N259" s="236">
        <v>0</v>
      </c>
      <c r="O259" s="236">
        <f>ROUND(E259*N259,2)</f>
        <v>0</v>
      </c>
      <c r="P259" s="236">
        <v>0</v>
      </c>
      <c r="Q259" s="236">
        <f>ROUND(E259*P259,2)</f>
        <v>0</v>
      </c>
      <c r="R259" s="236"/>
      <c r="S259" s="236" t="s">
        <v>126</v>
      </c>
      <c r="T259" s="237" t="s">
        <v>127</v>
      </c>
      <c r="U259" s="220">
        <v>0</v>
      </c>
      <c r="V259" s="220">
        <f>ROUND(E259*U259,2)</f>
        <v>0</v>
      </c>
      <c r="W259" s="220"/>
      <c r="X259" s="220" t="s">
        <v>118</v>
      </c>
      <c r="Y259" s="210"/>
      <c r="Z259" s="210"/>
      <c r="AA259" s="210"/>
      <c r="AB259" s="210"/>
      <c r="AC259" s="210"/>
      <c r="AD259" s="210"/>
      <c r="AE259" s="210"/>
      <c r="AF259" s="210"/>
      <c r="AG259" s="210" t="s">
        <v>119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1" x14ac:dyDescent="0.2">
      <c r="A260" s="217"/>
      <c r="B260" s="218"/>
      <c r="C260" s="250"/>
      <c r="D260" s="242"/>
      <c r="E260" s="242"/>
      <c r="F260" s="242"/>
      <c r="G260" s="242"/>
      <c r="H260" s="220"/>
      <c r="I260" s="220"/>
      <c r="J260" s="220"/>
      <c r="K260" s="220"/>
      <c r="L260" s="220"/>
      <c r="M260" s="220"/>
      <c r="N260" s="220"/>
      <c r="O260" s="220"/>
      <c r="P260" s="220"/>
      <c r="Q260" s="220"/>
      <c r="R260" s="220"/>
      <c r="S260" s="220"/>
      <c r="T260" s="220"/>
      <c r="U260" s="220"/>
      <c r="V260" s="220"/>
      <c r="W260" s="220"/>
      <c r="X260" s="220"/>
      <c r="Y260" s="210"/>
      <c r="Z260" s="210"/>
      <c r="AA260" s="210"/>
      <c r="AB260" s="210"/>
      <c r="AC260" s="210"/>
      <c r="AD260" s="210"/>
      <c r="AE260" s="210"/>
      <c r="AF260" s="210"/>
      <c r="AG260" s="210" t="s">
        <v>122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1" x14ac:dyDescent="0.2">
      <c r="A261" s="231">
        <v>65</v>
      </c>
      <c r="B261" s="232" t="s">
        <v>330</v>
      </c>
      <c r="C261" s="246" t="s">
        <v>331</v>
      </c>
      <c r="D261" s="233" t="s">
        <v>115</v>
      </c>
      <c r="E261" s="234">
        <v>1</v>
      </c>
      <c r="F261" s="235"/>
      <c r="G261" s="236">
        <f>ROUND(E261*F261,2)</f>
        <v>0</v>
      </c>
      <c r="H261" s="235"/>
      <c r="I261" s="236">
        <f>ROUND(E261*H261,2)</f>
        <v>0</v>
      </c>
      <c r="J261" s="235"/>
      <c r="K261" s="236">
        <f>ROUND(E261*J261,2)</f>
        <v>0</v>
      </c>
      <c r="L261" s="236">
        <v>21</v>
      </c>
      <c r="M261" s="236">
        <f>G261*(1+L261/100)</f>
        <v>0</v>
      </c>
      <c r="N261" s="236">
        <v>0</v>
      </c>
      <c r="O261" s="236">
        <f>ROUND(E261*N261,2)</f>
        <v>0</v>
      </c>
      <c r="P261" s="236">
        <v>0</v>
      </c>
      <c r="Q261" s="236">
        <f>ROUND(E261*P261,2)</f>
        <v>0</v>
      </c>
      <c r="R261" s="236"/>
      <c r="S261" s="236" t="s">
        <v>126</v>
      </c>
      <c r="T261" s="237" t="s">
        <v>127</v>
      </c>
      <c r="U261" s="220">
        <v>0</v>
      </c>
      <c r="V261" s="220">
        <f>ROUND(E261*U261,2)</f>
        <v>0</v>
      </c>
      <c r="W261" s="220"/>
      <c r="X261" s="220" t="s">
        <v>118</v>
      </c>
      <c r="Y261" s="210"/>
      <c r="Z261" s="210"/>
      <c r="AA261" s="210"/>
      <c r="AB261" s="210"/>
      <c r="AC261" s="210"/>
      <c r="AD261" s="210"/>
      <c r="AE261" s="210"/>
      <c r="AF261" s="210"/>
      <c r="AG261" s="210" t="s">
        <v>119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1" x14ac:dyDescent="0.2">
      <c r="A262" s="217"/>
      <c r="B262" s="218"/>
      <c r="C262" s="250"/>
      <c r="D262" s="242"/>
      <c r="E262" s="242"/>
      <c r="F262" s="242"/>
      <c r="G262" s="242"/>
      <c r="H262" s="220"/>
      <c r="I262" s="220"/>
      <c r="J262" s="220"/>
      <c r="K262" s="220"/>
      <c r="L262" s="220"/>
      <c r="M262" s="220"/>
      <c r="N262" s="220"/>
      <c r="O262" s="220"/>
      <c r="P262" s="220"/>
      <c r="Q262" s="220"/>
      <c r="R262" s="220"/>
      <c r="S262" s="220"/>
      <c r="T262" s="220"/>
      <c r="U262" s="220"/>
      <c r="V262" s="220"/>
      <c r="W262" s="220"/>
      <c r="X262" s="220"/>
      <c r="Y262" s="210"/>
      <c r="Z262" s="210"/>
      <c r="AA262" s="210"/>
      <c r="AB262" s="210"/>
      <c r="AC262" s="210"/>
      <c r="AD262" s="210"/>
      <c r="AE262" s="210"/>
      <c r="AF262" s="210"/>
      <c r="AG262" s="210" t="s">
        <v>122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">
      <c r="A263" s="231">
        <v>66</v>
      </c>
      <c r="B263" s="232" t="s">
        <v>332</v>
      </c>
      <c r="C263" s="246" t="s">
        <v>333</v>
      </c>
      <c r="D263" s="233" t="s">
        <v>115</v>
      </c>
      <c r="E263" s="234">
        <v>2</v>
      </c>
      <c r="F263" s="235"/>
      <c r="G263" s="236">
        <f>ROUND(E263*F263,2)</f>
        <v>0</v>
      </c>
      <c r="H263" s="235"/>
      <c r="I263" s="236">
        <f>ROUND(E263*H263,2)</f>
        <v>0</v>
      </c>
      <c r="J263" s="235"/>
      <c r="K263" s="236">
        <f>ROUND(E263*J263,2)</f>
        <v>0</v>
      </c>
      <c r="L263" s="236">
        <v>21</v>
      </c>
      <c r="M263" s="236">
        <f>G263*(1+L263/100)</f>
        <v>0</v>
      </c>
      <c r="N263" s="236">
        <v>0</v>
      </c>
      <c r="O263" s="236">
        <f>ROUND(E263*N263,2)</f>
        <v>0</v>
      </c>
      <c r="P263" s="236">
        <v>0</v>
      </c>
      <c r="Q263" s="236">
        <f>ROUND(E263*P263,2)</f>
        <v>0</v>
      </c>
      <c r="R263" s="236"/>
      <c r="S263" s="236" t="s">
        <v>126</v>
      </c>
      <c r="T263" s="237" t="s">
        <v>127</v>
      </c>
      <c r="U263" s="220">
        <v>0</v>
      </c>
      <c r="V263" s="220">
        <f>ROUND(E263*U263,2)</f>
        <v>0</v>
      </c>
      <c r="W263" s="220"/>
      <c r="X263" s="220" t="s">
        <v>118</v>
      </c>
      <c r="Y263" s="210"/>
      <c r="Z263" s="210"/>
      <c r="AA263" s="210"/>
      <c r="AB263" s="210"/>
      <c r="AC263" s="210"/>
      <c r="AD263" s="210"/>
      <c r="AE263" s="210"/>
      <c r="AF263" s="210"/>
      <c r="AG263" s="210" t="s">
        <v>119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1" x14ac:dyDescent="0.2">
      <c r="A264" s="217"/>
      <c r="B264" s="218"/>
      <c r="C264" s="250"/>
      <c r="D264" s="242"/>
      <c r="E264" s="242"/>
      <c r="F264" s="242"/>
      <c r="G264" s="242"/>
      <c r="H264" s="220"/>
      <c r="I264" s="220"/>
      <c r="J264" s="220"/>
      <c r="K264" s="220"/>
      <c r="L264" s="220"/>
      <c r="M264" s="220"/>
      <c r="N264" s="220"/>
      <c r="O264" s="220"/>
      <c r="P264" s="220"/>
      <c r="Q264" s="220"/>
      <c r="R264" s="220"/>
      <c r="S264" s="220"/>
      <c r="T264" s="220"/>
      <c r="U264" s="220"/>
      <c r="V264" s="220"/>
      <c r="W264" s="220"/>
      <c r="X264" s="220"/>
      <c r="Y264" s="210"/>
      <c r="Z264" s="210"/>
      <c r="AA264" s="210"/>
      <c r="AB264" s="210"/>
      <c r="AC264" s="210"/>
      <c r="AD264" s="210"/>
      <c r="AE264" s="210"/>
      <c r="AF264" s="210"/>
      <c r="AG264" s="210" t="s">
        <v>122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1" x14ac:dyDescent="0.2">
      <c r="A265" s="231">
        <v>67</v>
      </c>
      <c r="B265" s="232" t="s">
        <v>334</v>
      </c>
      <c r="C265" s="246" t="s">
        <v>335</v>
      </c>
      <c r="D265" s="233" t="s">
        <v>115</v>
      </c>
      <c r="E265" s="234">
        <v>3</v>
      </c>
      <c r="F265" s="235"/>
      <c r="G265" s="236">
        <f>ROUND(E265*F265,2)</f>
        <v>0</v>
      </c>
      <c r="H265" s="235"/>
      <c r="I265" s="236">
        <f>ROUND(E265*H265,2)</f>
        <v>0</v>
      </c>
      <c r="J265" s="235"/>
      <c r="K265" s="236">
        <f>ROUND(E265*J265,2)</f>
        <v>0</v>
      </c>
      <c r="L265" s="236">
        <v>21</v>
      </c>
      <c r="M265" s="236">
        <f>G265*(1+L265/100)</f>
        <v>0</v>
      </c>
      <c r="N265" s="236">
        <v>0</v>
      </c>
      <c r="O265" s="236">
        <f>ROUND(E265*N265,2)</f>
        <v>0</v>
      </c>
      <c r="P265" s="236">
        <v>0</v>
      </c>
      <c r="Q265" s="236">
        <f>ROUND(E265*P265,2)</f>
        <v>0</v>
      </c>
      <c r="R265" s="236"/>
      <c r="S265" s="236" t="s">
        <v>126</v>
      </c>
      <c r="T265" s="237" t="s">
        <v>127</v>
      </c>
      <c r="U265" s="220">
        <v>0</v>
      </c>
      <c r="V265" s="220">
        <f>ROUND(E265*U265,2)</f>
        <v>0</v>
      </c>
      <c r="W265" s="220"/>
      <c r="X265" s="220" t="s">
        <v>118</v>
      </c>
      <c r="Y265" s="210"/>
      <c r="Z265" s="210"/>
      <c r="AA265" s="210"/>
      <c r="AB265" s="210"/>
      <c r="AC265" s="210"/>
      <c r="AD265" s="210"/>
      <c r="AE265" s="210"/>
      <c r="AF265" s="210"/>
      <c r="AG265" s="210" t="s">
        <v>119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1" x14ac:dyDescent="0.2">
      <c r="A266" s="217"/>
      <c r="B266" s="218"/>
      <c r="C266" s="250"/>
      <c r="D266" s="242"/>
      <c r="E266" s="242"/>
      <c r="F266" s="242"/>
      <c r="G266" s="242"/>
      <c r="H266" s="220"/>
      <c r="I266" s="220"/>
      <c r="J266" s="220"/>
      <c r="K266" s="220"/>
      <c r="L266" s="220"/>
      <c r="M266" s="220"/>
      <c r="N266" s="220"/>
      <c r="O266" s="220"/>
      <c r="P266" s="220"/>
      <c r="Q266" s="220"/>
      <c r="R266" s="220"/>
      <c r="S266" s="220"/>
      <c r="T266" s="220"/>
      <c r="U266" s="220"/>
      <c r="V266" s="220"/>
      <c r="W266" s="220"/>
      <c r="X266" s="220"/>
      <c r="Y266" s="210"/>
      <c r="Z266" s="210"/>
      <c r="AA266" s="210"/>
      <c r="AB266" s="210"/>
      <c r="AC266" s="210"/>
      <c r="AD266" s="210"/>
      <c r="AE266" s="210"/>
      <c r="AF266" s="210"/>
      <c r="AG266" s="210" t="s">
        <v>122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">
      <c r="A267" s="231">
        <v>68</v>
      </c>
      <c r="B267" s="232" t="s">
        <v>336</v>
      </c>
      <c r="C267" s="246" t="s">
        <v>337</v>
      </c>
      <c r="D267" s="233" t="s">
        <v>115</v>
      </c>
      <c r="E267" s="234">
        <v>1</v>
      </c>
      <c r="F267" s="235"/>
      <c r="G267" s="236">
        <f>ROUND(E267*F267,2)</f>
        <v>0</v>
      </c>
      <c r="H267" s="235"/>
      <c r="I267" s="236">
        <f>ROUND(E267*H267,2)</f>
        <v>0</v>
      </c>
      <c r="J267" s="235"/>
      <c r="K267" s="236">
        <f>ROUND(E267*J267,2)</f>
        <v>0</v>
      </c>
      <c r="L267" s="236">
        <v>21</v>
      </c>
      <c r="M267" s="236">
        <f>G267*(1+L267/100)</f>
        <v>0</v>
      </c>
      <c r="N267" s="236">
        <v>0</v>
      </c>
      <c r="O267" s="236">
        <f>ROUND(E267*N267,2)</f>
        <v>0</v>
      </c>
      <c r="P267" s="236">
        <v>0</v>
      </c>
      <c r="Q267" s="236">
        <f>ROUND(E267*P267,2)</f>
        <v>0</v>
      </c>
      <c r="R267" s="236"/>
      <c r="S267" s="236" t="s">
        <v>126</v>
      </c>
      <c r="T267" s="237" t="s">
        <v>127</v>
      </c>
      <c r="U267" s="220">
        <v>0</v>
      </c>
      <c r="V267" s="220">
        <f>ROUND(E267*U267,2)</f>
        <v>0</v>
      </c>
      <c r="W267" s="220"/>
      <c r="X267" s="220" t="s">
        <v>118</v>
      </c>
      <c r="Y267" s="210"/>
      <c r="Z267" s="210"/>
      <c r="AA267" s="210"/>
      <c r="AB267" s="210"/>
      <c r="AC267" s="210"/>
      <c r="AD267" s="210"/>
      <c r="AE267" s="210"/>
      <c r="AF267" s="210"/>
      <c r="AG267" s="210" t="s">
        <v>119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1" x14ac:dyDescent="0.2">
      <c r="A268" s="217"/>
      <c r="B268" s="218"/>
      <c r="C268" s="250"/>
      <c r="D268" s="242"/>
      <c r="E268" s="242"/>
      <c r="F268" s="242"/>
      <c r="G268" s="242"/>
      <c r="H268" s="220"/>
      <c r="I268" s="220"/>
      <c r="J268" s="220"/>
      <c r="K268" s="220"/>
      <c r="L268" s="220"/>
      <c r="M268" s="220"/>
      <c r="N268" s="220"/>
      <c r="O268" s="220"/>
      <c r="P268" s="220"/>
      <c r="Q268" s="220"/>
      <c r="R268" s="220"/>
      <c r="S268" s="220"/>
      <c r="T268" s="220"/>
      <c r="U268" s="220"/>
      <c r="V268" s="220"/>
      <c r="W268" s="220"/>
      <c r="X268" s="220"/>
      <c r="Y268" s="210"/>
      <c r="Z268" s="210"/>
      <c r="AA268" s="210"/>
      <c r="AB268" s="210"/>
      <c r="AC268" s="210"/>
      <c r="AD268" s="210"/>
      <c r="AE268" s="210"/>
      <c r="AF268" s="210"/>
      <c r="AG268" s="210" t="s">
        <v>122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1" x14ac:dyDescent="0.2">
      <c r="A269" s="231">
        <v>69</v>
      </c>
      <c r="B269" s="232" t="s">
        <v>338</v>
      </c>
      <c r="C269" s="246" t="s">
        <v>339</v>
      </c>
      <c r="D269" s="233" t="s">
        <v>115</v>
      </c>
      <c r="E269" s="234">
        <v>6</v>
      </c>
      <c r="F269" s="235"/>
      <c r="G269" s="236">
        <f>ROUND(E269*F269,2)</f>
        <v>0</v>
      </c>
      <c r="H269" s="235"/>
      <c r="I269" s="236">
        <f>ROUND(E269*H269,2)</f>
        <v>0</v>
      </c>
      <c r="J269" s="235"/>
      <c r="K269" s="236">
        <f>ROUND(E269*J269,2)</f>
        <v>0</v>
      </c>
      <c r="L269" s="236">
        <v>21</v>
      </c>
      <c r="M269" s="236">
        <f>G269*(1+L269/100)</f>
        <v>0</v>
      </c>
      <c r="N269" s="236">
        <v>0</v>
      </c>
      <c r="O269" s="236">
        <f>ROUND(E269*N269,2)</f>
        <v>0</v>
      </c>
      <c r="P269" s="236">
        <v>0</v>
      </c>
      <c r="Q269" s="236">
        <f>ROUND(E269*P269,2)</f>
        <v>0</v>
      </c>
      <c r="R269" s="236"/>
      <c r="S269" s="236" t="s">
        <v>126</v>
      </c>
      <c r="T269" s="237" t="s">
        <v>127</v>
      </c>
      <c r="U269" s="220">
        <v>0</v>
      </c>
      <c r="V269" s="220">
        <f>ROUND(E269*U269,2)</f>
        <v>0</v>
      </c>
      <c r="W269" s="220"/>
      <c r="X269" s="220" t="s">
        <v>118</v>
      </c>
      <c r="Y269" s="210"/>
      <c r="Z269" s="210"/>
      <c r="AA269" s="210"/>
      <c r="AB269" s="210"/>
      <c r="AC269" s="210"/>
      <c r="AD269" s="210"/>
      <c r="AE269" s="210"/>
      <c r="AF269" s="210"/>
      <c r="AG269" s="210" t="s">
        <v>119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1" x14ac:dyDescent="0.2">
      <c r="A270" s="217"/>
      <c r="B270" s="218"/>
      <c r="C270" s="250"/>
      <c r="D270" s="242"/>
      <c r="E270" s="242"/>
      <c r="F270" s="242"/>
      <c r="G270" s="242"/>
      <c r="H270" s="220"/>
      <c r="I270" s="220"/>
      <c r="J270" s="220"/>
      <c r="K270" s="220"/>
      <c r="L270" s="220"/>
      <c r="M270" s="220"/>
      <c r="N270" s="220"/>
      <c r="O270" s="220"/>
      <c r="P270" s="220"/>
      <c r="Q270" s="220"/>
      <c r="R270" s="220"/>
      <c r="S270" s="220"/>
      <c r="T270" s="220"/>
      <c r="U270" s="220"/>
      <c r="V270" s="220"/>
      <c r="W270" s="220"/>
      <c r="X270" s="220"/>
      <c r="Y270" s="210"/>
      <c r="Z270" s="210"/>
      <c r="AA270" s="210"/>
      <c r="AB270" s="210"/>
      <c r="AC270" s="210"/>
      <c r="AD270" s="210"/>
      <c r="AE270" s="210"/>
      <c r="AF270" s="210"/>
      <c r="AG270" s="210" t="s">
        <v>122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1" x14ac:dyDescent="0.2">
      <c r="A271" s="231">
        <v>70</v>
      </c>
      <c r="B271" s="232" t="s">
        <v>340</v>
      </c>
      <c r="C271" s="246" t="s">
        <v>341</v>
      </c>
      <c r="D271" s="233" t="s">
        <v>115</v>
      </c>
      <c r="E271" s="234">
        <v>2</v>
      </c>
      <c r="F271" s="235"/>
      <c r="G271" s="236">
        <f>ROUND(E271*F271,2)</f>
        <v>0</v>
      </c>
      <c r="H271" s="235"/>
      <c r="I271" s="236">
        <f>ROUND(E271*H271,2)</f>
        <v>0</v>
      </c>
      <c r="J271" s="235"/>
      <c r="K271" s="236">
        <f>ROUND(E271*J271,2)</f>
        <v>0</v>
      </c>
      <c r="L271" s="236">
        <v>21</v>
      </c>
      <c r="M271" s="236">
        <f>G271*(1+L271/100)</f>
        <v>0</v>
      </c>
      <c r="N271" s="236">
        <v>0</v>
      </c>
      <c r="O271" s="236">
        <f>ROUND(E271*N271,2)</f>
        <v>0</v>
      </c>
      <c r="P271" s="236">
        <v>0</v>
      </c>
      <c r="Q271" s="236">
        <f>ROUND(E271*P271,2)</f>
        <v>0</v>
      </c>
      <c r="R271" s="236"/>
      <c r="S271" s="236" t="s">
        <v>126</v>
      </c>
      <c r="T271" s="237" t="s">
        <v>127</v>
      </c>
      <c r="U271" s="220">
        <v>0</v>
      </c>
      <c r="V271" s="220">
        <f>ROUND(E271*U271,2)</f>
        <v>0</v>
      </c>
      <c r="W271" s="220"/>
      <c r="X271" s="220" t="s">
        <v>118</v>
      </c>
      <c r="Y271" s="210"/>
      <c r="Z271" s="210"/>
      <c r="AA271" s="210"/>
      <c r="AB271" s="210"/>
      <c r="AC271" s="210"/>
      <c r="AD271" s="210"/>
      <c r="AE271" s="210"/>
      <c r="AF271" s="210"/>
      <c r="AG271" s="210" t="s">
        <v>119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1" x14ac:dyDescent="0.2">
      <c r="A272" s="217"/>
      <c r="B272" s="218"/>
      <c r="C272" s="250"/>
      <c r="D272" s="242"/>
      <c r="E272" s="242"/>
      <c r="F272" s="242"/>
      <c r="G272" s="242"/>
      <c r="H272" s="220"/>
      <c r="I272" s="220"/>
      <c r="J272" s="220"/>
      <c r="K272" s="220"/>
      <c r="L272" s="220"/>
      <c r="M272" s="220"/>
      <c r="N272" s="220"/>
      <c r="O272" s="220"/>
      <c r="P272" s="220"/>
      <c r="Q272" s="220"/>
      <c r="R272" s="220"/>
      <c r="S272" s="220"/>
      <c r="T272" s="220"/>
      <c r="U272" s="220"/>
      <c r="V272" s="220"/>
      <c r="W272" s="220"/>
      <c r="X272" s="220"/>
      <c r="Y272" s="210"/>
      <c r="Z272" s="210"/>
      <c r="AA272" s="210"/>
      <c r="AB272" s="210"/>
      <c r="AC272" s="210"/>
      <c r="AD272" s="210"/>
      <c r="AE272" s="210"/>
      <c r="AF272" s="210"/>
      <c r="AG272" s="210" t="s">
        <v>122</v>
      </c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1" x14ac:dyDescent="0.2">
      <c r="A273" s="231">
        <v>71</v>
      </c>
      <c r="B273" s="232" t="s">
        <v>342</v>
      </c>
      <c r="C273" s="246" t="s">
        <v>343</v>
      </c>
      <c r="D273" s="233" t="s">
        <v>115</v>
      </c>
      <c r="E273" s="234">
        <v>5</v>
      </c>
      <c r="F273" s="235"/>
      <c r="G273" s="236">
        <f>ROUND(E273*F273,2)</f>
        <v>0</v>
      </c>
      <c r="H273" s="235"/>
      <c r="I273" s="236">
        <f>ROUND(E273*H273,2)</f>
        <v>0</v>
      </c>
      <c r="J273" s="235"/>
      <c r="K273" s="236">
        <f>ROUND(E273*J273,2)</f>
        <v>0</v>
      </c>
      <c r="L273" s="236">
        <v>21</v>
      </c>
      <c r="M273" s="236">
        <f>G273*(1+L273/100)</f>
        <v>0</v>
      </c>
      <c r="N273" s="236">
        <v>0</v>
      </c>
      <c r="O273" s="236">
        <f>ROUND(E273*N273,2)</f>
        <v>0</v>
      </c>
      <c r="P273" s="236">
        <v>0</v>
      </c>
      <c r="Q273" s="236">
        <f>ROUND(E273*P273,2)</f>
        <v>0</v>
      </c>
      <c r="R273" s="236"/>
      <c r="S273" s="236" t="s">
        <v>126</v>
      </c>
      <c r="T273" s="237" t="s">
        <v>127</v>
      </c>
      <c r="U273" s="220">
        <v>0</v>
      </c>
      <c r="V273" s="220">
        <f>ROUND(E273*U273,2)</f>
        <v>0</v>
      </c>
      <c r="W273" s="220"/>
      <c r="X273" s="220" t="s">
        <v>118</v>
      </c>
      <c r="Y273" s="210"/>
      <c r="Z273" s="210"/>
      <c r="AA273" s="210"/>
      <c r="AB273" s="210"/>
      <c r="AC273" s="210"/>
      <c r="AD273" s="210"/>
      <c r="AE273" s="210"/>
      <c r="AF273" s="210"/>
      <c r="AG273" s="210" t="s">
        <v>119</v>
      </c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1" x14ac:dyDescent="0.2">
      <c r="A274" s="217"/>
      <c r="B274" s="218"/>
      <c r="C274" s="250"/>
      <c r="D274" s="242"/>
      <c r="E274" s="242"/>
      <c r="F274" s="242"/>
      <c r="G274" s="242"/>
      <c r="H274" s="220"/>
      <c r="I274" s="220"/>
      <c r="J274" s="220"/>
      <c r="K274" s="220"/>
      <c r="L274" s="220"/>
      <c r="M274" s="220"/>
      <c r="N274" s="220"/>
      <c r="O274" s="220"/>
      <c r="P274" s="220"/>
      <c r="Q274" s="220"/>
      <c r="R274" s="220"/>
      <c r="S274" s="220"/>
      <c r="T274" s="220"/>
      <c r="U274" s="220"/>
      <c r="V274" s="220"/>
      <c r="W274" s="220"/>
      <c r="X274" s="220"/>
      <c r="Y274" s="210"/>
      <c r="Z274" s="210"/>
      <c r="AA274" s="210"/>
      <c r="AB274" s="210"/>
      <c r="AC274" s="210"/>
      <c r="AD274" s="210"/>
      <c r="AE274" s="210"/>
      <c r="AF274" s="210"/>
      <c r="AG274" s="210" t="s">
        <v>122</v>
      </c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1" x14ac:dyDescent="0.2">
      <c r="A275" s="231">
        <v>72</v>
      </c>
      <c r="B275" s="232" t="s">
        <v>344</v>
      </c>
      <c r="C275" s="246" t="s">
        <v>345</v>
      </c>
      <c r="D275" s="233" t="s">
        <v>115</v>
      </c>
      <c r="E275" s="234">
        <v>10</v>
      </c>
      <c r="F275" s="235"/>
      <c r="G275" s="236">
        <f>ROUND(E275*F275,2)</f>
        <v>0</v>
      </c>
      <c r="H275" s="235"/>
      <c r="I275" s="236">
        <f>ROUND(E275*H275,2)</f>
        <v>0</v>
      </c>
      <c r="J275" s="235"/>
      <c r="K275" s="236">
        <f>ROUND(E275*J275,2)</f>
        <v>0</v>
      </c>
      <c r="L275" s="236">
        <v>21</v>
      </c>
      <c r="M275" s="236">
        <f>G275*(1+L275/100)</f>
        <v>0</v>
      </c>
      <c r="N275" s="236">
        <v>0</v>
      </c>
      <c r="O275" s="236">
        <f>ROUND(E275*N275,2)</f>
        <v>0</v>
      </c>
      <c r="P275" s="236">
        <v>0</v>
      </c>
      <c r="Q275" s="236">
        <f>ROUND(E275*P275,2)</f>
        <v>0</v>
      </c>
      <c r="R275" s="236"/>
      <c r="S275" s="236" t="s">
        <v>126</v>
      </c>
      <c r="T275" s="237" t="s">
        <v>127</v>
      </c>
      <c r="U275" s="220">
        <v>0</v>
      </c>
      <c r="V275" s="220">
        <f>ROUND(E275*U275,2)</f>
        <v>0</v>
      </c>
      <c r="W275" s="220"/>
      <c r="X275" s="220" t="s">
        <v>118</v>
      </c>
      <c r="Y275" s="210"/>
      <c r="Z275" s="210"/>
      <c r="AA275" s="210"/>
      <c r="AB275" s="210"/>
      <c r="AC275" s="210"/>
      <c r="AD275" s="210"/>
      <c r="AE275" s="210"/>
      <c r="AF275" s="210"/>
      <c r="AG275" s="210" t="s">
        <v>119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1" x14ac:dyDescent="0.2">
      <c r="A276" s="217"/>
      <c r="B276" s="218"/>
      <c r="C276" s="250"/>
      <c r="D276" s="242"/>
      <c r="E276" s="242"/>
      <c r="F276" s="242"/>
      <c r="G276" s="242"/>
      <c r="H276" s="220"/>
      <c r="I276" s="220"/>
      <c r="J276" s="220"/>
      <c r="K276" s="220"/>
      <c r="L276" s="220"/>
      <c r="M276" s="220"/>
      <c r="N276" s="220"/>
      <c r="O276" s="220"/>
      <c r="P276" s="220"/>
      <c r="Q276" s="220"/>
      <c r="R276" s="220"/>
      <c r="S276" s="220"/>
      <c r="T276" s="220"/>
      <c r="U276" s="220"/>
      <c r="V276" s="220"/>
      <c r="W276" s="220"/>
      <c r="X276" s="220"/>
      <c r="Y276" s="210"/>
      <c r="Z276" s="210"/>
      <c r="AA276" s="210"/>
      <c r="AB276" s="210"/>
      <c r="AC276" s="210"/>
      <c r="AD276" s="210"/>
      <c r="AE276" s="210"/>
      <c r="AF276" s="210"/>
      <c r="AG276" s="210" t="s">
        <v>122</v>
      </c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1" x14ac:dyDescent="0.2">
      <c r="A277" s="217">
        <v>73</v>
      </c>
      <c r="B277" s="218" t="s">
        <v>346</v>
      </c>
      <c r="C277" s="251" t="s">
        <v>347</v>
      </c>
      <c r="D277" s="219" t="s">
        <v>0</v>
      </c>
      <c r="E277" s="239"/>
      <c r="F277" s="221"/>
      <c r="G277" s="220">
        <f>ROUND(E277*F277,2)</f>
        <v>0</v>
      </c>
      <c r="H277" s="221"/>
      <c r="I277" s="220">
        <f>ROUND(E277*H277,2)</f>
        <v>0</v>
      </c>
      <c r="J277" s="221"/>
      <c r="K277" s="220">
        <f>ROUND(E277*J277,2)</f>
        <v>0</v>
      </c>
      <c r="L277" s="220">
        <v>21</v>
      </c>
      <c r="M277" s="220">
        <f>G277*(1+L277/100)</f>
        <v>0</v>
      </c>
      <c r="N277" s="220">
        <v>0</v>
      </c>
      <c r="O277" s="220">
        <f>ROUND(E277*N277,2)</f>
        <v>0</v>
      </c>
      <c r="P277" s="220">
        <v>0</v>
      </c>
      <c r="Q277" s="220">
        <f>ROUND(E277*P277,2)</f>
        <v>0</v>
      </c>
      <c r="R277" s="220" t="s">
        <v>348</v>
      </c>
      <c r="S277" s="220" t="s">
        <v>117</v>
      </c>
      <c r="T277" s="220" t="s">
        <v>127</v>
      </c>
      <c r="U277" s="220">
        <v>0</v>
      </c>
      <c r="V277" s="220">
        <f>ROUND(E277*U277,2)</f>
        <v>0</v>
      </c>
      <c r="W277" s="220"/>
      <c r="X277" s="220" t="s">
        <v>262</v>
      </c>
      <c r="Y277" s="210"/>
      <c r="Z277" s="210"/>
      <c r="AA277" s="210"/>
      <c r="AB277" s="210"/>
      <c r="AC277" s="210"/>
      <c r="AD277" s="210"/>
      <c r="AE277" s="210"/>
      <c r="AF277" s="210"/>
      <c r="AG277" s="210" t="s">
        <v>263</v>
      </c>
      <c r="AH277" s="210"/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1" x14ac:dyDescent="0.2">
      <c r="A278" s="217"/>
      <c r="B278" s="218"/>
      <c r="C278" s="252" t="s">
        <v>307</v>
      </c>
      <c r="D278" s="243"/>
      <c r="E278" s="243"/>
      <c r="F278" s="243"/>
      <c r="G278" s="243"/>
      <c r="H278" s="220"/>
      <c r="I278" s="220"/>
      <c r="J278" s="220"/>
      <c r="K278" s="220"/>
      <c r="L278" s="220"/>
      <c r="M278" s="220"/>
      <c r="N278" s="220"/>
      <c r="O278" s="220"/>
      <c r="P278" s="220"/>
      <c r="Q278" s="220"/>
      <c r="R278" s="220"/>
      <c r="S278" s="220"/>
      <c r="T278" s="220"/>
      <c r="U278" s="220"/>
      <c r="V278" s="220"/>
      <c r="W278" s="220"/>
      <c r="X278" s="220"/>
      <c r="Y278" s="210"/>
      <c r="Z278" s="210"/>
      <c r="AA278" s="210"/>
      <c r="AB278" s="210"/>
      <c r="AC278" s="210"/>
      <c r="AD278" s="210"/>
      <c r="AE278" s="210"/>
      <c r="AF278" s="210"/>
      <c r="AG278" s="210" t="s">
        <v>121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1" x14ac:dyDescent="0.2">
      <c r="A279" s="217"/>
      <c r="B279" s="218"/>
      <c r="C279" s="248"/>
      <c r="D279" s="240"/>
      <c r="E279" s="240"/>
      <c r="F279" s="240"/>
      <c r="G279" s="240"/>
      <c r="H279" s="220"/>
      <c r="I279" s="220"/>
      <c r="J279" s="220"/>
      <c r="K279" s="220"/>
      <c r="L279" s="220"/>
      <c r="M279" s="220"/>
      <c r="N279" s="220"/>
      <c r="O279" s="220"/>
      <c r="P279" s="220"/>
      <c r="Q279" s="220"/>
      <c r="R279" s="220"/>
      <c r="S279" s="220"/>
      <c r="T279" s="220"/>
      <c r="U279" s="220"/>
      <c r="V279" s="220"/>
      <c r="W279" s="220"/>
      <c r="X279" s="220"/>
      <c r="Y279" s="210"/>
      <c r="Z279" s="210"/>
      <c r="AA279" s="210"/>
      <c r="AB279" s="210"/>
      <c r="AC279" s="210"/>
      <c r="AD279" s="210"/>
      <c r="AE279" s="210"/>
      <c r="AF279" s="210"/>
      <c r="AG279" s="210" t="s">
        <v>122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x14ac:dyDescent="0.2">
      <c r="A280" s="225" t="s">
        <v>111</v>
      </c>
      <c r="B280" s="226" t="s">
        <v>76</v>
      </c>
      <c r="C280" s="245" t="s">
        <v>77</v>
      </c>
      <c r="D280" s="227"/>
      <c r="E280" s="228"/>
      <c r="F280" s="229"/>
      <c r="G280" s="229">
        <f>SUMIF(AG281:AG292,"&lt;&gt;NOR",G281:G292)</f>
        <v>0</v>
      </c>
      <c r="H280" s="229"/>
      <c r="I280" s="229">
        <f>SUM(I281:I292)</f>
        <v>0</v>
      </c>
      <c r="J280" s="229"/>
      <c r="K280" s="229">
        <f>SUM(K281:K292)</f>
        <v>0</v>
      </c>
      <c r="L280" s="229"/>
      <c r="M280" s="229">
        <f>SUM(M281:M292)</f>
        <v>0</v>
      </c>
      <c r="N280" s="229"/>
      <c r="O280" s="229">
        <f>SUM(O281:O292)</f>
        <v>0.04</v>
      </c>
      <c r="P280" s="229"/>
      <c r="Q280" s="229">
        <f>SUM(Q281:Q292)</f>
        <v>0</v>
      </c>
      <c r="R280" s="229"/>
      <c r="S280" s="229"/>
      <c r="T280" s="230"/>
      <c r="U280" s="224"/>
      <c r="V280" s="224">
        <f>SUM(V281:V292)</f>
        <v>299.96000000000004</v>
      </c>
      <c r="W280" s="224"/>
      <c r="X280" s="224"/>
      <c r="AG280" t="s">
        <v>112</v>
      </c>
    </row>
    <row r="281" spans="1:60" ht="22.5" outlineLevel="1" x14ac:dyDescent="0.2">
      <c r="A281" s="231">
        <v>74</v>
      </c>
      <c r="B281" s="232" t="s">
        <v>349</v>
      </c>
      <c r="C281" s="246" t="s">
        <v>350</v>
      </c>
      <c r="D281" s="233" t="s">
        <v>132</v>
      </c>
      <c r="E281" s="234">
        <v>6</v>
      </c>
      <c r="F281" s="235"/>
      <c r="G281" s="236">
        <f>ROUND(E281*F281,2)</f>
        <v>0</v>
      </c>
      <c r="H281" s="235"/>
      <c r="I281" s="236">
        <f>ROUND(E281*H281,2)</f>
        <v>0</v>
      </c>
      <c r="J281" s="235"/>
      <c r="K281" s="236">
        <f>ROUND(E281*J281,2)</f>
        <v>0</v>
      </c>
      <c r="L281" s="236">
        <v>21</v>
      </c>
      <c r="M281" s="236">
        <f>G281*(1+L281/100)</f>
        <v>0</v>
      </c>
      <c r="N281" s="236">
        <v>5.2999999999999998E-4</v>
      </c>
      <c r="O281" s="236">
        <f>ROUND(E281*N281,2)</f>
        <v>0</v>
      </c>
      <c r="P281" s="236">
        <v>0</v>
      </c>
      <c r="Q281" s="236">
        <f>ROUND(E281*P281,2)</f>
        <v>0</v>
      </c>
      <c r="R281" s="236" t="s">
        <v>351</v>
      </c>
      <c r="S281" s="236" t="s">
        <v>117</v>
      </c>
      <c r="T281" s="237" t="s">
        <v>117</v>
      </c>
      <c r="U281" s="220">
        <v>0.23100000000000001</v>
      </c>
      <c r="V281" s="220">
        <f>ROUND(E281*U281,2)</f>
        <v>1.39</v>
      </c>
      <c r="W281" s="220"/>
      <c r="X281" s="220" t="s">
        <v>118</v>
      </c>
      <c r="Y281" s="210"/>
      <c r="Z281" s="210"/>
      <c r="AA281" s="210"/>
      <c r="AB281" s="210"/>
      <c r="AC281" s="210"/>
      <c r="AD281" s="210"/>
      <c r="AE281" s="210"/>
      <c r="AF281" s="210"/>
      <c r="AG281" s="210" t="s">
        <v>119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1" x14ac:dyDescent="0.2">
      <c r="A282" s="217"/>
      <c r="B282" s="218"/>
      <c r="C282" s="247" t="s">
        <v>352</v>
      </c>
      <c r="D282" s="238"/>
      <c r="E282" s="238"/>
      <c r="F282" s="238"/>
      <c r="G282" s="238"/>
      <c r="H282" s="220"/>
      <c r="I282" s="220"/>
      <c r="J282" s="220"/>
      <c r="K282" s="220"/>
      <c r="L282" s="220"/>
      <c r="M282" s="220"/>
      <c r="N282" s="220"/>
      <c r="O282" s="220"/>
      <c r="P282" s="220"/>
      <c r="Q282" s="220"/>
      <c r="R282" s="220"/>
      <c r="S282" s="220"/>
      <c r="T282" s="220"/>
      <c r="U282" s="220"/>
      <c r="V282" s="220"/>
      <c r="W282" s="220"/>
      <c r="X282" s="220"/>
      <c r="Y282" s="210"/>
      <c r="Z282" s="210"/>
      <c r="AA282" s="210"/>
      <c r="AB282" s="210"/>
      <c r="AC282" s="210"/>
      <c r="AD282" s="210"/>
      <c r="AE282" s="210"/>
      <c r="AF282" s="210"/>
      <c r="AG282" s="210" t="s">
        <v>121</v>
      </c>
      <c r="AH282" s="210"/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1" x14ac:dyDescent="0.2">
      <c r="A283" s="217"/>
      <c r="B283" s="218"/>
      <c r="C283" s="248"/>
      <c r="D283" s="240"/>
      <c r="E283" s="240"/>
      <c r="F283" s="240"/>
      <c r="G283" s="240"/>
      <c r="H283" s="220"/>
      <c r="I283" s="220"/>
      <c r="J283" s="220"/>
      <c r="K283" s="220"/>
      <c r="L283" s="220"/>
      <c r="M283" s="220"/>
      <c r="N283" s="220"/>
      <c r="O283" s="220"/>
      <c r="P283" s="220"/>
      <c r="Q283" s="220"/>
      <c r="R283" s="220"/>
      <c r="S283" s="220"/>
      <c r="T283" s="220"/>
      <c r="U283" s="220"/>
      <c r="V283" s="220"/>
      <c r="W283" s="220"/>
      <c r="X283" s="220"/>
      <c r="Y283" s="210"/>
      <c r="Z283" s="210"/>
      <c r="AA283" s="210"/>
      <c r="AB283" s="210"/>
      <c r="AC283" s="210"/>
      <c r="AD283" s="210"/>
      <c r="AE283" s="210"/>
      <c r="AF283" s="210"/>
      <c r="AG283" s="210" t="s">
        <v>122</v>
      </c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1" x14ac:dyDescent="0.2">
      <c r="A284" s="231">
        <v>75</v>
      </c>
      <c r="B284" s="232" t="s">
        <v>353</v>
      </c>
      <c r="C284" s="246" t="s">
        <v>354</v>
      </c>
      <c r="D284" s="233" t="s">
        <v>132</v>
      </c>
      <c r="E284" s="234">
        <v>82.42</v>
      </c>
      <c r="F284" s="235"/>
      <c r="G284" s="236">
        <f>ROUND(E284*F284,2)</f>
        <v>0</v>
      </c>
      <c r="H284" s="235"/>
      <c r="I284" s="236">
        <f>ROUND(E284*H284,2)</f>
        <v>0</v>
      </c>
      <c r="J284" s="235"/>
      <c r="K284" s="236">
        <f>ROUND(E284*J284,2)</f>
        <v>0</v>
      </c>
      <c r="L284" s="236">
        <v>21</v>
      </c>
      <c r="M284" s="236">
        <f>G284*(1+L284/100)</f>
        <v>0</v>
      </c>
      <c r="N284" s="236">
        <v>1.0000000000000001E-5</v>
      </c>
      <c r="O284" s="236">
        <f>ROUND(E284*N284,2)</f>
        <v>0</v>
      </c>
      <c r="P284" s="236">
        <v>0</v>
      </c>
      <c r="Q284" s="236">
        <f>ROUND(E284*P284,2)</f>
        <v>0</v>
      </c>
      <c r="R284" s="236" t="s">
        <v>351</v>
      </c>
      <c r="S284" s="236" t="s">
        <v>117</v>
      </c>
      <c r="T284" s="237" t="s">
        <v>117</v>
      </c>
      <c r="U284" s="220">
        <v>6.8000000000000005E-2</v>
      </c>
      <c r="V284" s="220">
        <f>ROUND(E284*U284,2)</f>
        <v>5.6</v>
      </c>
      <c r="W284" s="220"/>
      <c r="X284" s="220" t="s">
        <v>118</v>
      </c>
      <c r="Y284" s="210"/>
      <c r="Z284" s="210"/>
      <c r="AA284" s="210"/>
      <c r="AB284" s="210"/>
      <c r="AC284" s="210"/>
      <c r="AD284" s="210"/>
      <c r="AE284" s="210"/>
      <c r="AF284" s="210"/>
      <c r="AG284" s="210" t="s">
        <v>119</v>
      </c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1" x14ac:dyDescent="0.2">
      <c r="A285" s="217"/>
      <c r="B285" s="218"/>
      <c r="C285" s="249" t="s">
        <v>197</v>
      </c>
      <c r="D285" s="222"/>
      <c r="E285" s="223">
        <v>82.42</v>
      </c>
      <c r="F285" s="220"/>
      <c r="G285" s="220"/>
      <c r="H285" s="220"/>
      <c r="I285" s="220"/>
      <c r="J285" s="220"/>
      <c r="K285" s="220"/>
      <c r="L285" s="220"/>
      <c r="M285" s="220"/>
      <c r="N285" s="220"/>
      <c r="O285" s="220"/>
      <c r="P285" s="220"/>
      <c r="Q285" s="220"/>
      <c r="R285" s="220"/>
      <c r="S285" s="220"/>
      <c r="T285" s="220"/>
      <c r="U285" s="220"/>
      <c r="V285" s="220"/>
      <c r="W285" s="220"/>
      <c r="X285" s="220"/>
      <c r="Y285" s="210"/>
      <c r="Z285" s="210"/>
      <c r="AA285" s="210"/>
      <c r="AB285" s="210"/>
      <c r="AC285" s="210"/>
      <c r="AD285" s="210"/>
      <c r="AE285" s="210"/>
      <c r="AF285" s="210"/>
      <c r="AG285" s="210" t="s">
        <v>129</v>
      </c>
      <c r="AH285" s="210">
        <v>0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1" x14ac:dyDescent="0.2">
      <c r="A286" s="217"/>
      <c r="B286" s="218"/>
      <c r="C286" s="248"/>
      <c r="D286" s="240"/>
      <c r="E286" s="240"/>
      <c r="F286" s="240"/>
      <c r="G286" s="240"/>
      <c r="H286" s="220"/>
      <c r="I286" s="220"/>
      <c r="J286" s="220"/>
      <c r="K286" s="220"/>
      <c r="L286" s="220"/>
      <c r="M286" s="220"/>
      <c r="N286" s="220"/>
      <c r="O286" s="220"/>
      <c r="P286" s="220"/>
      <c r="Q286" s="220"/>
      <c r="R286" s="220"/>
      <c r="S286" s="220"/>
      <c r="T286" s="220"/>
      <c r="U286" s="220"/>
      <c r="V286" s="220"/>
      <c r="W286" s="220"/>
      <c r="X286" s="220"/>
      <c r="Y286" s="210"/>
      <c r="Z286" s="210"/>
      <c r="AA286" s="210"/>
      <c r="AB286" s="210"/>
      <c r="AC286" s="210"/>
      <c r="AD286" s="210"/>
      <c r="AE286" s="210"/>
      <c r="AF286" s="210"/>
      <c r="AG286" s="210" t="s">
        <v>122</v>
      </c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1" x14ac:dyDescent="0.2">
      <c r="A287" s="231">
        <v>76</v>
      </c>
      <c r="B287" s="232" t="s">
        <v>353</v>
      </c>
      <c r="C287" s="246" t="s">
        <v>354</v>
      </c>
      <c r="D287" s="233" t="s">
        <v>132</v>
      </c>
      <c r="E287" s="234">
        <v>4308.3999999999996</v>
      </c>
      <c r="F287" s="235"/>
      <c r="G287" s="236">
        <f>ROUND(E287*F287,2)</f>
        <v>0</v>
      </c>
      <c r="H287" s="235"/>
      <c r="I287" s="236">
        <f>ROUND(E287*H287,2)</f>
        <v>0</v>
      </c>
      <c r="J287" s="235"/>
      <c r="K287" s="236">
        <f>ROUND(E287*J287,2)</f>
        <v>0</v>
      </c>
      <c r="L287" s="236">
        <v>21</v>
      </c>
      <c r="M287" s="236">
        <f>G287*(1+L287/100)</f>
        <v>0</v>
      </c>
      <c r="N287" s="236">
        <v>1.0000000000000001E-5</v>
      </c>
      <c r="O287" s="236">
        <f>ROUND(E287*N287,2)</f>
        <v>0.04</v>
      </c>
      <c r="P287" s="236">
        <v>0</v>
      </c>
      <c r="Q287" s="236">
        <f>ROUND(E287*P287,2)</f>
        <v>0</v>
      </c>
      <c r="R287" s="236" t="s">
        <v>351</v>
      </c>
      <c r="S287" s="236" t="s">
        <v>117</v>
      </c>
      <c r="T287" s="237" t="s">
        <v>117</v>
      </c>
      <c r="U287" s="220">
        <v>6.8000000000000005E-2</v>
      </c>
      <c r="V287" s="220">
        <f>ROUND(E287*U287,2)</f>
        <v>292.97000000000003</v>
      </c>
      <c r="W287" s="220"/>
      <c r="X287" s="220" t="s">
        <v>118</v>
      </c>
      <c r="Y287" s="210"/>
      <c r="Z287" s="210"/>
      <c r="AA287" s="210"/>
      <c r="AB287" s="210"/>
      <c r="AC287" s="210"/>
      <c r="AD287" s="210"/>
      <c r="AE287" s="210"/>
      <c r="AF287" s="210"/>
      <c r="AG287" s="210" t="s">
        <v>119</v>
      </c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1" x14ac:dyDescent="0.2">
      <c r="A288" s="217"/>
      <c r="B288" s="218"/>
      <c r="C288" s="249" t="s">
        <v>172</v>
      </c>
      <c r="D288" s="222"/>
      <c r="E288" s="223">
        <v>1991.16</v>
      </c>
      <c r="F288" s="220"/>
      <c r="G288" s="220"/>
      <c r="H288" s="220"/>
      <c r="I288" s="220"/>
      <c r="J288" s="220"/>
      <c r="K288" s="220"/>
      <c r="L288" s="220"/>
      <c r="M288" s="220"/>
      <c r="N288" s="220"/>
      <c r="O288" s="220"/>
      <c r="P288" s="220"/>
      <c r="Q288" s="220"/>
      <c r="R288" s="220"/>
      <c r="S288" s="220"/>
      <c r="T288" s="220"/>
      <c r="U288" s="220"/>
      <c r="V288" s="220"/>
      <c r="W288" s="220"/>
      <c r="X288" s="220"/>
      <c r="Y288" s="210"/>
      <c r="Z288" s="210"/>
      <c r="AA288" s="210"/>
      <c r="AB288" s="210"/>
      <c r="AC288" s="210"/>
      <c r="AD288" s="210"/>
      <c r="AE288" s="210"/>
      <c r="AF288" s="210"/>
      <c r="AG288" s="210" t="s">
        <v>129</v>
      </c>
      <c r="AH288" s="210">
        <v>0</v>
      </c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1" x14ac:dyDescent="0.2">
      <c r="A289" s="217"/>
      <c r="B289" s="218"/>
      <c r="C289" s="249" t="s">
        <v>252</v>
      </c>
      <c r="D289" s="222"/>
      <c r="E289" s="223">
        <v>2317.2399999999998</v>
      </c>
      <c r="F289" s="220"/>
      <c r="G289" s="220"/>
      <c r="H289" s="220"/>
      <c r="I289" s="220"/>
      <c r="J289" s="220"/>
      <c r="K289" s="220"/>
      <c r="L289" s="220"/>
      <c r="M289" s="220"/>
      <c r="N289" s="220"/>
      <c r="O289" s="220"/>
      <c r="P289" s="220"/>
      <c r="Q289" s="220"/>
      <c r="R289" s="220"/>
      <c r="S289" s="220"/>
      <c r="T289" s="220"/>
      <c r="U289" s="220"/>
      <c r="V289" s="220"/>
      <c r="W289" s="220"/>
      <c r="X289" s="220"/>
      <c r="Y289" s="210"/>
      <c r="Z289" s="210"/>
      <c r="AA289" s="210"/>
      <c r="AB289" s="210"/>
      <c r="AC289" s="210"/>
      <c r="AD289" s="210"/>
      <c r="AE289" s="210"/>
      <c r="AF289" s="210"/>
      <c r="AG289" s="210" t="s">
        <v>129</v>
      </c>
      <c r="AH289" s="210">
        <v>0</v>
      </c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1" x14ac:dyDescent="0.2">
      <c r="A290" s="217"/>
      <c r="B290" s="218"/>
      <c r="C290" s="248"/>
      <c r="D290" s="240"/>
      <c r="E290" s="240"/>
      <c r="F290" s="240"/>
      <c r="G290" s="240"/>
      <c r="H290" s="220"/>
      <c r="I290" s="220"/>
      <c r="J290" s="220"/>
      <c r="K290" s="220"/>
      <c r="L290" s="220"/>
      <c r="M290" s="220"/>
      <c r="N290" s="220"/>
      <c r="O290" s="220"/>
      <c r="P290" s="220"/>
      <c r="Q290" s="220"/>
      <c r="R290" s="220"/>
      <c r="S290" s="220"/>
      <c r="T290" s="220"/>
      <c r="U290" s="220"/>
      <c r="V290" s="220"/>
      <c r="W290" s="220"/>
      <c r="X290" s="220"/>
      <c r="Y290" s="210"/>
      <c r="Z290" s="210"/>
      <c r="AA290" s="210"/>
      <c r="AB290" s="210"/>
      <c r="AC290" s="210"/>
      <c r="AD290" s="210"/>
      <c r="AE290" s="210"/>
      <c r="AF290" s="210"/>
      <c r="AG290" s="210" t="s">
        <v>122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1" x14ac:dyDescent="0.2">
      <c r="A291" s="231">
        <v>77</v>
      </c>
      <c r="B291" s="232" t="s">
        <v>355</v>
      </c>
      <c r="C291" s="246" t="s">
        <v>356</v>
      </c>
      <c r="D291" s="233" t="s">
        <v>132</v>
      </c>
      <c r="E291" s="234">
        <v>2317.2399999999998</v>
      </c>
      <c r="F291" s="235"/>
      <c r="G291" s="236">
        <f>ROUND(E291*F291,2)</f>
        <v>0</v>
      </c>
      <c r="H291" s="235"/>
      <c r="I291" s="236">
        <f>ROUND(E291*H291,2)</f>
        <v>0</v>
      </c>
      <c r="J291" s="235"/>
      <c r="K291" s="236">
        <f>ROUND(E291*J291,2)</f>
        <v>0</v>
      </c>
      <c r="L291" s="236">
        <v>21</v>
      </c>
      <c r="M291" s="236">
        <f>G291*(1+L291/100)</f>
        <v>0</v>
      </c>
      <c r="N291" s="236">
        <v>0</v>
      </c>
      <c r="O291" s="236">
        <f>ROUND(E291*N291,2)</f>
        <v>0</v>
      </c>
      <c r="P291" s="236">
        <v>0</v>
      </c>
      <c r="Q291" s="236">
        <f>ROUND(E291*P291,2)</f>
        <v>0</v>
      </c>
      <c r="R291" s="236"/>
      <c r="S291" s="236" t="s">
        <v>126</v>
      </c>
      <c r="T291" s="237" t="s">
        <v>127</v>
      </c>
      <c r="U291" s="220">
        <v>0</v>
      </c>
      <c r="V291" s="220">
        <f>ROUND(E291*U291,2)</f>
        <v>0</v>
      </c>
      <c r="W291" s="220"/>
      <c r="X291" s="220" t="s">
        <v>118</v>
      </c>
      <c r="Y291" s="210"/>
      <c r="Z291" s="210"/>
      <c r="AA291" s="210"/>
      <c r="AB291" s="210"/>
      <c r="AC291" s="210"/>
      <c r="AD291" s="210"/>
      <c r="AE291" s="210"/>
      <c r="AF291" s="210"/>
      <c r="AG291" s="210" t="s">
        <v>119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1" x14ac:dyDescent="0.2">
      <c r="A292" s="217"/>
      <c r="B292" s="218"/>
      <c r="C292" s="250"/>
      <c r="D292" s="242"/>
      <c r="E292" s="242"/>
      <c r="F292" s="242"/>
      <c r="G292" s="242"/>
      <c r="H292" s="220"/>
      <c r="I292" s="220"/>
      <c r="J292" s="220"/>
      <c r="K292" s="220"/>
      <c r="L292" s="220"/>
      <c r="M292" s="220"/>
      <c r="N292" s="220"/>
      <c r="O292" s="220"/>
      <c r="P292" s="220"/>
      <c r="Q292" s="220"/>
      <c r="R292" s="220"/>
      <c r="S292" s="220"/>
      <c r="T292" s="220"/>
      <c r="U292" s="220"/>
      <c r="V292" s="220"/>
      <c r="W292" s="220"/>
      <c r="X292" s="220"/>
      <c r="Y292" s="210"/>
      <c r="Z292" s="210"/>
      <c r="AA292" s="210"/>
      <c r="AB292" s="210"/>
      <c r="AC292" s="210"/>
      <c r="AD292" s="210"/>
      <c r="AE292" s="210"/>
      <c r="AF292" s="210"/>
      <c r="AG292" s="210" t="s">
        <v>122</v>
      </c>
      <c r="AH292" s="210"/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x14ac:dyDescent="0.2">
      <c r="A293" s="225" t="s">
        <v>111</v>
      </c>
      <c r="B293" s="226" t="s">
        <v>78</v>
      </c>
      <c r="C293" s="245" t="s">
        <v>79</v>
      </c>
      <c r="D293" s="227"/>
      <c r="E293" s="228"/>
      <c r="F293" s="229"/>
      <c r="G293" s="229">
        <f>SUMIF(AG294:AG297,"&lt;&gt;NOR",G294:G297)</f>
        <v>0</v>
      </c>
      <c r="H293" s="229"/>
      <c r="I293" s="229">
        <f>SUM(I294:I297)</f>
        <v>0</v>
      </c>
      <c r="J293" s="229"/>
      <c r="K293" s="229">
        <f>SUM(K294:K297)</f>
        <v>0</v>
      </c>
      <c r="L293" s="229"/>
      <c r="M293" s="229">
        <f>SUM(M294:M297)</f>
        <v>0</v>
      </c>
      <c r="N293" s="229"/>
      <c r="O293" s="229">
        <f>SUM(O294:O297)</f>
        <v>0</v>
      </c>
      <c r="P293" s="229"/>
      <c r="Q293" s="229">
        <f>SUM(Q294:Q297)</f>
        <v>0</v>
      </c>
      <c r="R293" s="229"/>
      <c r="S293" s="229"/>
      <c r="T293" s="230"/>
      <c r="U293" s="224"/>
      <c r="V293" s="224">
        <f>SUM(V294:V297)</f>
        <v>0</v>
      </c>
      <c r="W293" s="224"/>
      <c r="X293" s="224"/>
      <c r="AG293" t="s">
        <v>112</v>
      </c>
    </row>
    <row r="294" spans="1:60" outlineLevel="1" x14ac:dyDescent="0.2">
      <c r="A294" s="231">
        <v>78</v>
      </c>
      <c r="B294" s="232" t="s">
        <v>357</v>
      </c>
      <c r="C294" s="246" t="s">
        <v>358</v>
      </c>
      <c r="D294" s="233" t="s">
        <v>115</v>
      </c>
      <c r="E294" s="234">
        <v>2</v>
      </c>
      <c r="F294" s="235"/>
      <c r="G294" s="236">
        <f>ROUND(E294*F294,2)</f>
        <v>0</v>
      </c>
      <c r="H294" s="235"/>
      <c r="I294" s="236">
        <f>ROUND(E294*H294,2)</f>
        <v>0</v>
      </c>
      <c r="J294" s="235"/>
      <c r="K294" s="236">
        <f>ROUND(E294*J294,2)</f>
        <v>0</v>
      </c>
      <c r="L294" s="236">
        <v>21</v>
      </c>
      <c r="M294" s="236">
        <f>G294*(1+L294/100)</f>
        <v>0</v>
      </c>
      <c r="N294" s="236">
        <v>0</v>
      </c>
      <c r="O294" s="236">
        <f>ROUND(E294*N294,2)</f>
        <v>0</v>
      </c>
      <c r="P294" s="236">
        <v>0</v>
      </c>
      <c r="Q294" s="236">
        <f>ROUND(E294*P294,2)</f>
        <v>0</v>
      </c>
      <c r="R294" s="236"/>
      <c r="S294" s="236" t="s">
        <v>126</v>
      </c>
      <c r="T294" s="237" t="s">
        <v>127</v>
      </c>
      <c r="U294" s="220">
        <v>0</v>
      </c>
      <c r="V294" s="220">
        <f>ROUND(E294*U294,2)</f>
        <v>0</v>
      </c>
      <c r="W294" s="220"/>
      <c r="X294" s="220" t="s">
        <v>118</v>
      </c>
      <c r="Y294" s="210"/>
      <c r="Z294" s="210"/>
      <c r="AA294" s="210"/>
      <c r="AB294" s="210"/>
      <c r="AC294" s="210"/>
      <c r="AD294" s="210"/>
      <c r="AE294" s="210"/>
      <c r="AF294" s="210"/>
      <c r="AG294" s="210" t="s">
        <v>119</v>
      </c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1" x14ac:dyDescent="0.2">
      <c r="A295" s="217"/>
      <c r="B295" s="218"/>
      <c r="C295" s="250"/>
      <c r="D295" s="242"/>
      <c r="E295" s="242"/>
      <c r="F295" s="242"/>
      <c r="G295" s="242"/>
      <c r="H295" s="220"/>
      <c r="I295" s="220"/>
      <c r="J295" s="220"/>
      <c r="K295" s="220"/>
      <c r="L295" s="220"/>
      <c r="M295" s="220"/>
      <c r="N295" s="220"/>
      <c r="O295" s="220"/>
      <c r="P295" s="220"/>
      <c r="Q295" s="220"/>
      <c r="R295" s="220"/>
      <c r="S295" s="220"/>
      <c r="T295" s="220"/>
      <c r="U295" s="220"/>
      <c r="V295" s="220"/>
      <c r="W295" s="220"/>
      <c r="X295" s="220"/>
      <c r="Y295" s="210"/>
      <c r="Z295" s="210"/>
      <c r="AA295" s="210"/>
      <c r="AB295" s="210"/>
      <c r="AC295" s="210"/>
      <c r="AD295" s="210"/>
      <c r="AE295" s="210"/>
      <c r="AF295" s="210"/>
      <c r="AG295" s="210" t="s">
        <v>122</v>
      </c>
      <c r="AH295" s="210"/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1" x14ac:dyDescent="0.2">
      <c r="A296" s="231">
        <v>79</v>
      </c>
      <c r="B296" s="232" t="s">
        <v>359</v>
      </c>
      <c r="C296" s="246" t="s">
        <v>360</v>
      </c>
      <c r="D296" s="233" t="s">
        <v>125</v>
      </c>
      <c r="E296" s="234">
        <v>144</v>
      </c>
      <c r="F296" s="235"/>
      <c r="G296" s="236">
        <f>ROUND(E296*F296,2)</f>
        <v>0</v>
      </c>
      <c r="H296" s="235"/>
      <c r="I296" s="236">
        <f>ROUND(E296*H296,2)</f>
        <v>0</v>
      </c>
      <c r="J296" s="235"/>
      <c r="K296" s="236">
        <f>ROUND(E296*J296,2)</f>
        <v>0</v>
      </c>
      <c r="L296" s="236">
        <v>21</v>
      </c>
      <c r="M296" s="236">
        <f>G296*(1+L296/100)</f>
        <v>0</v>
      </c>
      <c r="N296" s="236">
        <v>0</v>
      </c>
      <c r="O296" s="236">
        <f>ROUND(E296*N296,2)</f>
        <v>0</v>
      </c>
      <c r="P296" s="236">
        <v>0</v>
      </c>
      <c r="Q296" s="236">
        <f>ROUND(E296*P296,2)</f>
        <v>0</v>
      </c>
      <c r="R296" s="236"/>
      <c r="S296" s="236" t="s">
        <v>126</v>
      </c>
      <c r="T296" s="237" t="s">
        <v>127</v>
      </c>
      <c r="U296" s="220">
        <v>0</v>
      </c>
      <c r="V296" s="220">
        <f>ROUND(E296*U296,2)</f>
        <v>0</v>
      </c>
      <c r="W296" s="220"/>
      <c r="X296" s="220" t="s">
        <v>118</v>
      </c>
      <c r="Y296" s="210"/>
      <c r="Z296" s="210"/>
      <c r="AA296" s="210"/>
      <c r="AB296" s="210"/>
      <c r="AC296" s="210"/>
      <c r="AD296" s="210"/>
      <c r="AE296" s="210"/>
      <c r="AF296" s="210"/>
      <c r="AG296" s="210" t="s">
        <v>119</v>
      </c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1" x14ac:dyDescent="0.2">
      <c r="A297" s="217"/>
      <c r="B297" s="218"/>
      <c r="C297" s="250"/>
      <c r="D297" s="242"/>
      <c r="E297" s="242"/>
      <c r="F297" s="242"/>
      <c r="G297" s="242"/>
      <c r="H297" s="220"/>
      <c r="I297" s="220"/>
      <c r="J297" s="220"/>
      <c r="K297" s="220"/>
      <c r="L297" s="220"/>
      <c r="M297" s="220"/>
      <c r="N297" s="220"/>
      <c r="O297" s="220"/>
      <c r="P297" s="220"/>
      <c r="Q297" s="220"/>
      <c r="R297" s="220"/>
      <c r="S297" s="220"/>
      <c r="T297" s="220"/>
      <c r="U297" s="220"/>
      <c r="V297" s="220"/>
      <c r="W297" s="220"/>
      <c r="X297" s="220"/>
      <c r="Y297" s="210"/>
      <c r="Z297" s="210"/>
      <c r="AA297" s="210"/>
      <c r="AB297" s="210"/>
      <c r="AC297" s="210"/>
      <c r="AD297" s="210"/>
      <c r="AE297" s="210"/>
      <c r="AF297" s="210"/>
      <c r="AG297" s="210" t="s">
        <v>122</v>
      </c>
      <c r="AH297" s="210"/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x14ac:dyDescent="0.2">
      <c r="A298" s="225" t="s">
        <v>111</v>
      </c>
      <c r="B298" s="226" t="s">
        <v>80</v>
      </c>
      <c r="C298" s="245" t="s">
        <v>81</v>
      </c>
      <c r="D298" s="227"/>
      <c r="E298" s="228"/>
      <c r="F298" s="229"/>
      <c r="G298" s="229">
        <f>SUMIF(AG299:AG313,"&lt;&gt;NOR",G299:G313)</f>
        <v>0</v>
      </c>
      <c r="H298" s="229"/>
      <c r="I298" s="229">
        <f>SUM(I299:I313)</f>
        <v>0</v>
      </c>
      <c r="J298" s="229"/>
      <c r="K298" s="229">
        <f>SUM(K299:K313)</f>
        <v>0</v>
      </c>
      <c r="L298" s="229"/>
      <c r="M298" s="229">
        <f>SUM(M299:M313)</f>
        <v>0</v>
      </c>
      <c r="N298" s="229"/>
      <c r="O298" s="229">
        <f>SUM(O299:O313)</f>
        <v>0</v>
      </c>
      <c r="P298" s="229"/>
      <c r="Q298" s="229">
        <f>SUM(Q299:Q313)</f>
        <v>0</v>
      </c>
      <c r="R298" s="229"/>
      <c r="S298" s="229"/>
      <c r="T298" s="230"/>
      <c r="U298" s="224"/>
      <c r="V298" s="224">
        <f>SUM(V299:V313)</f>
        <v>235.09</v>
      </c>
      <c r="W298" s="224"/>
      <c r="X298" s="224"/>
      <c r="AG298" t="s">
        <v>112</v>
      </c>
    </row>
    <row r="299" spans="1:60" outlineLevel="1" x14ac:dyDescent="0.2">
      <c r="A299" s="231">
        <v>80</v>
      </c>
      <c r="B299" s="232" t="s">
        <v>361</v>
      </c>
      <c r="C299" s="246" t="s">
        <v>362</v>
      </c>
      <c r="D299" s="233" t="s">
        <v>261</v>
      </c>
      <c r="E299" s="234">
        <v>1.55</v>
      </c>
      <c r="F299" s="235"/>
      <c r="G299" s="236">
        <f>ROUND(E299*F299,2)</f>
        <v>0</v>
      </c>
      <c r="H299" s="235"/>
      <c r="I299" s="236">
        <f>ROUND(E299*H299,2)</f>
        <v>0</v>
      </c>
      <c r="J299" s="235"/>
      <c r="K299" s="236">
        <f>ROUND(E299*J299,2)</f>
        <v>0</v>
      </c>
      <c r="L299" s="236">
        <v>21</v>
      </c>
      <c r="M299" s="236">
        <f>G299*(1+L299/100)</f>
        <v>0</v>
      </c>
      <c r="N299" s="236">
        <v>0</v>
      </c>
      <c r="O299" s="236">
        <f>ROUND(E299*N299,2)</f>
        <v>0</v>
      </c>
      <c r="P299" s="236">
        <v>0</v>
      </c>
      <c r="Q299" s="236">
        <f>ROUND(E299*P299,2)</f>
        <v>0</v>
      </c>
      <c r="R299" s="236" t="s">
        <v>238</v>
      </c>
      <c r="S299" s="236" t="s">
        <v>117</v>
      </c>
      <c r="T299" s="237" t="s">
        <v>117</v>
      </c>
      <c r="U299" s="220">
        <v>0</v>
      </c>
      <c r="V299" s="220">
        <f>ROUND(E299*U299,2)</f>
        <v>0</v>
      </c>
      <c r="W299" s="220"/>
      <c r="X299" s="220" t="s">
        <v>118</v>
      </c>
      <c r="Y299" s="210"/>
      <c r="Z299" s="210"/>
      <c r="AA299" s="210"/>
      <c r="AB299" s="210"/>
      <c r="AC299" s="210"/>
      <c r="AD299" s="210"/>
      <c r="AE299" s="210"/>
      <c r="AF299" s="210"/>
      <c r="AG299" s="210" t="s">
        <v>119</v>
      </c>
      <c r="AH299" s="210"/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1" x14ac:dyDescent="0.2">
      <c r="A300" s="217"/>
      <c r="B300" s="218"/>
      <c r="C300" s="250"/>
      <c r="D300" s="242"/>
      <c r="E300" s="242"/>
      <c r="F300" s="242"/>
      <c r="G300" s="242"/>
      <c r="H300" s="220"/>
      <c r="I300" s="220"/>
      <c r="J300" s="220"/>
      <c r="K300" s="220"/>
      <c r="L300" s="220"/>
      <c r="M300" s="220"/>
      <c r="N300" s="220"/>
      <c r="O300" s="220"/>
      <c r="P300" s="220"/>
      <c r="Q300" s="220"/>
      <c r="R300" s="220"/>
      <c r="S300" s="220"/>
      <c r="T300" s="220"/>
      <c r="U300" s="220"/>
      <c r="V300" s="220"/>
      <c r="W300" s="220"/>
      <c r="X300" s="220"/>
      <c r="Y300" s="210"/>
      <c r="Z300" s="210"/>
      <c r="AA300" s="210"/>
      <c r="AB300" s="210"/>
      <c r="AC300" s="210"/>
      <c r="AD300" s="210"/>
      <c r="AE300" s="210"/>
      <c r="AF300" s="210"/>
      <c r="AG300" s="210" t="s">
        <v>122</v>
      </c>
      <c r="AH300" s="210"/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1" x14ac:dyDescent="0.2">
      <c r="A301" s="231">
        <v>81</v>
      </c>
      <c r="B301" s="232" t="s">
        <v>363</v>
      </c>
      <c r="C301" s="246" t="s">
        <v>364</v>
      </c>
      <c r="D301" s="233" t="s">
        <v>261</v>
      </c>
      <c r="E301" s="234">
        <v>85.23827</v>
      </c>
      <c r="F301" s="235"/>
      <c r="G301" s="236">
        <f>ROUND(E301*F301,2)</f>
        <v>0</v>
      </c>
      <c r="H301" s="235"/>
      <c r="I301" s="236">
        <f>ROUND(E301*H301,2)</f>
        <v>0</v>
      </c>
      <c r="J301" s="235"/>
      <c r="K301" s="236">
        <f>ROUND(E301*J301,2)</f>
        <v>0</v>
      </c>
      <c r="L301" s="236">
        <v>21</v>
      </c>
      <c r="M301" s="236">
        <f>G301*(1+L301/100)</f>
        <v>0</v>
      </c>
      <c r="N301" s="236">
        <v>0</v>
      </c>
      <c r="O301" s="236">
        <f>ROUND(E301*N301,2)</f>
        <v>0</v>
      </c>
      <c r="P301" s="236">
        <v>0</v>
      </c>
      <c r="Q301" s="236">
        <f>ROUND(E301*P301,2)</f>
        <v>0</v>
      </c>
      <c r="R301" s="236" t="s">
        <v>365</v>
      </c>
      <c r="S301" s="236" t="s">
        <v>117</v>
      </c>
      <c r="T301" s="237" t="s">
        <v>117</v>
      </c>
      <c r="U301" s="220">
        <v>4.2000000000000003E-2</v>
      </c>
      <c r="V301" s="220">
        <f>ROUND(E301*U301,2)</f>
        <v>3.58</v>
      </c>
      <c r="W301" s="220"/>
      <c r="X301" s="220" t="s">
        <v>366</v>
      </c>
      <c r="Y301" s="210"/>
      <c r="Z301" s="210"/>
      <c r="AA301" s="210"/>
      <c r="AB301" s="210"/>
      <c r="AC301" s="210"/>
      <c r="AD301" s="210"/>
      <c r="AE301" s="210"/>
      <c r="AF301" s="210"/>
      <c r="AG301" s="210" t="s">
        <v>367</v>
      </c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1" x14ac:dyDescent="0.2">
      <c r="A302" s="217"/>
      <c r="B302" s="218"/>
      <c r="C302" s="247" t="s">
        <v>368</v>
      </c>
      <c r="D302" s="238"/>
      <c r="E302" s="238"/>
      <c r="F302" s="238"/>
      <c r="G302" s="238"/>
      <c r="H302" s="220"/>
      <c r="I302" s="220"/>
      <c r="J302" s="220"/>
      <c r="K302" s="220"/>
      <c r="L302" s="220"/>
      <c r="M302" s="220"/>
      <c r="N302" s="220"/>
      <c r="O302" s="220"/>
      <c r="P302" s="220"/>
      <c r="Q302" s="220"/>
      <c r="R302" s="220"/>
      <c r="S302" s="220"/>
      <c r="T302" s="220"/>
      <c r="U302" s="220"/>
      <c r="V302" s="220"/>
      <c r="W302" s="220"/>
      <c r="X302" s="220"/>
      <c r="Y302" s="210"/>
      <c r="Z302" s="210"/>
      <c r="AA302" s="210"/>
      <c r="AB302" s="210"/>
      <c r="AC302" s="210"/>
      <c r="AD302" s="210"/>
      <c r="AE302" s="210"/>
      <c r="AF302" s="210"/>
      <c r="AG302" s="210" t="s">
        <v>121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1" x14ac:dyDescent="0.2">
      <c r="A303" s="217"/>
      <c r="B303" s="218"/>
      <c r="C303" s="248"/>
      <c r="D303" s="240"/>
      <c r="E303" s="240"/>
      <c r="F303" s="240"/>
      <c r="G303" s="240"/>
      <c r="H303" s="220"/>
      <c r="I303" s="220"/>
      <c r="J303" s="220"/>
      <c r="K303" s="220"/>
      <c r="L303" s="220"/>
      <c r="M303" s="220"/>
      <c r="N303" s="220"/>
      <c r="O303" s="220"/>
      <c r="P303" s="220"/>
      <c r="Q303" s="220"/>
      <c r="R303" s="220"/>
      <c r="S303" s="220"/>
      <c r="T303" s="220"/>
      <c r="U303" s="220"/>
      <c r="V303" s="220"/>
      <c r="W303" s="220"/>
      <c r="X303" s="220"/>
      <c r="Y303" s="210"/>
      <c r="Z303" s="210"/>
      <c r="AA303" s="210"/>
      <c r="AB303" s="210"/>
      <c r="AC303" s="210"/>
      <c r="AD303" s="210"/>
      <c r="AE303" s="210"/>
      <c r="AF303" s="210"/>
      <c r="AG303" s="210" t="s">
        <v>122</v>
      </c>
      <c r="AH303" s="210"/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1" x14ac:dyDescent="0.2">
      <c r="A304" s="231">
        <v>82</v>
      </c>
      <c r="B304" s="232" t="s">
        <v>369</v>
      </c>
      <c r="C304" s="246" t="s">
        <v>370</v>
      </c>
      <c r="D304" s="233" t="s">
        <v>261</v>
      </c>
      <c r="E304" s="234">
        <v>85.23827</v>
      </c>
      <c r="F304" s="235"/>
      <c r="G304" s="236">
        <f>ROUND(E304*F304,2)</f>
        <v>0</v>
      </c>
      <c r="H304" s="235"/>
      <c r="I304" s="236">
        <f>ROUND(E304*H304,2)</f>
        <v>0</v>
      </c>
      <c r="J304" s="235"/>
      <c r="K304" s="236">
        <f>ROUND(E304*J304,2)</f>
        <v>0</v>
      </c>
      <c r="L304" s="236">
        <v>21</v>
      </c>
      <c r="M304" s="236">
        <f>G304*(1+L304/100)</f>
        <v>0</v>
      </c>
      <c r="N304" s="236">
        <v>0</v>
      </c>
      <c r="O304" s="236">
        <f>ROUND(E304*N304,2)</f>
        <v>0</v>
      </c>
      <c r="P304" s="236">
        <v>0</v>
      </c>
      <c r="Q304" s="236">
        <f>ROUND(E304*P304,2)</f>
        <v>0</v>
      </c>
      <c r="R304" s="236" t="s">
        <v>238</v>
      </c>
      <c r="S304" s="236" t="s">
        <v>117</v>
      </c>
      <c r="T304" s="237" t="s">
        <v>117</v>
      </c>
      <c r="U304" s="220">
        <v>0</v>
      </c>
      <c r="V304" s="220">
        <f>ROUND(E304*U304,2)</f>
        <v>0</v>
      </c>
      <c r="W304" s="220"/>
      <c r="X304" s="220" t="s">
        <v>366</v>
      </c>
      <c r="Y304" s="210"/>
      <c r="Z304" s="210"/>
      <c r="AA304" s="210"/>
      <c r="AB304" s="210"/>
      <c r="AC304" s="210"/>
      <c r="AD304" s="210"/>
      <c r="AE304" s="210"/>
      <c r="AF304" s="210"/>
      <c r="AG304" s="210" t="s">
        <v>367</v>
      </c>
      <c r="AH304" s="210"/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1" x14ac:dyDescent="0.2">
      <c r="A305" s="217"/>
      <c r="B305" s="218"/>
      <c r="C305" s="250"/>
      <c r="D305" s="242"/>
      <c r="E305" s="242"/>
      <c r="F305" s="242"/>
      <c r="G305" s="242"/>
      <c r="H305" s="220"/>
      <c r="I305" s="220"/>
      <c r="J305" s="220"/>
      <c r="K305" s="220"/>
      <c r="L305" s="220"/>
      <c r="M305" s="220"/>
      <c r="N305" s="220"/>
      <c r="O305" s="220"/>
      <c r="P305" s="220"/>
      <c r="Q305" s="220"/>
      <c r="R305" s="220"/>
      <c r="S305" s="220"/>
      <c r="T305" s="220"/>
      <c r="U305" s="220"/>
      <c r="V305" s="220"/>
      <c r="W305" s="220"/>
      <c r="X305" s="220"/>
      <c r="Y305" s="210"/>
      <c r="Z305" s="210"/>
      <c r="AA305" s="210"/>
      <c r="AB305" s="210"/>
      <c r="AC305" s="210"/>
      <c r="AD305" s="210"/>
      <c r="AE305" s="210"/>
      <c r="AF305" s="210"/>
      <c r="AG305" s="210" t="s">
        <v>122</v>
      </c>
      <c r="AH305" s="210"/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ht="22.5" outlineLevel="1" x14ac:dyDescent="0.2">
      <c r="A306" s="231">
        <v>83</v>
      </c>
      <c r="B306" s="232" t="s">
        <v>371</v>
      </c>
      <c r="C306" s="246" t="s">
        <v>372</v>
      </c>
      <c r="D306" s="233" t="s">
        <v>261</v>
      </c>
      <c r="E306" s="234">
        <v>85.23827</v>
      </c>
      <c r="F306" s="235"/>
      <c r="G306" s="236">
        <f>ROUND(E306*F306,2)</f>
        <v>0</v>
      </c>
      <c r="H306" s="235"/>
      <c r="I306" s="236">
        <f>ROUND(E306*H306,2)</f>
        <v>0</v>
      </c>
      <c r="J306" s="235"/>
      <c r="K306" s="236">
        <f>ROUND(E306*J306,2)</f>
        <v>0</v>
      </c>
      <c r="L306" s="236">
        <v>21</v>
      </c>
      <c r="M306" s="236">
        <f>G306*(1+L306/100)</f>
        <v>0</v>
      </c>
      <c r="N306" s="236">
        <v>0</v>
      </c>
      <c r="O306" s="236">
        <f>ROUND(E306*N306,2)</f>
        <v>0</v>
      </c>
      <c r="P306" s="236">
        <v>0</v>
      </c>
      <c r="Q306" s="236">
        <f>ROUND(E306*P306,2)</f>
        <v>0</v>
      </c>
      <c r="R306" s="236" t="s">
        <v>373</v>
      </c>
      <c r="S306" s="236" t="s">
        <v>117</v>
      </c>
      <c r="T306" s="237" t="s">
        <v>117</v>
      </c>
      <c r="U306" s="220">
        <v>0.752</v>
      </c>
      <c r="V306" s="220">
        <f>ROUND(E306*U306,2)</f>
        <v>64.099999999999994</v>
      </c>
      <c r="W306" s="220"/>
      <c r="X306" s="220" t="s">
        <v>366</v>
      </c>
      <c r="Y306" s="210"/>
      <c r="Z306" s="210"/>
      <c r="AA306" s="210"/>
      <c r="AB306" s="210"/>
      <c r="AC306" s="210"/>
      <c r="AD306" s="210"/>
      <c r="AE306" s="210"/>
      <c r="AF306" s="210"/>
      <c r="AG306" s="210" t="s">
        <v>367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1" x14ac:dyDescent="0.2">
      <c r="A307" s="217"/>
      <c r="B307" s="218"/>
      <c r="C307" s="247" t="s">
        <v>374</v>
      </c>
      <c r="D307" s="238"/>
      <c r="E307" s="238"/>
      <c r="F307" s="238"/>
      <c r="G307" s="238"/>
      <c r="H307" s="220"/>
      <c r="I307" s="220"/>
      <c r="J307" s="220"/>
      <c r="K307" s="220"/>
      <c r="L307" s="220"/>
      <c r="M307" s="220"/>
      <c r="N307" s="220"/>
      <c r="O307" s="220"/>
      <c r="P307" s="220"/>
      <c r="Q307" s="220"/>
      <c r="R307" s="220"/>
      <c r="S307" s="220"/>
      <c r="T307" s="220"/>
      <c r="U307" s="220"/>
      <c r="V307" s="220"/>
      <c r="W307" s="220"/>
      <c r="X307" s="220"/>
      <c r="Y307" s="210"/>
      <c r="Z307" s="210"/>
      <c r="AA307" s="210"/>
      <c r="AB307" s="210"/>
      <c r="AC307" s="210"/>
      <c r="AD307" s="210"/>
      <c r="AE307" s="210"/>
      <c r="AF307" s="210"/>
      <c r="AG307" s="210" t="s">
        <v>121</v>
      </c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41" t="str">
        <f>C307</f>
        <v>nebo vybouraných hmot nošením nebo přehazováním k místu nakládky přístupnému normálním dopravním prostředkům do 10 m,</v>
      </c>
      <c r="BB307" s="210"/>
      <c r="BC307" s="210"/>
      <c r="BD307" s="210"/>
      <c r="BE307" s="210"/>
      <c r="BF307" s="210"/>
      <c r="BG307" s="210"/>
      <c r="BH307" s="210"/>
    </row>
    <row r="308" spans="1:60" outlineLevel="1" x14ac:dyDescent="0.2">
      <c r="A308" s="217"/>
      <c r="B308" s="218"/>
      <c r="C308" s="248"/>
      <c r="D308" s="240"/>
      <c r="E308" s="240"/>
      <c r="F308" s="240"/>
      <c r="G308" s="240"/>
      <c r="H308" s="220"/>
      <c r="I308" s="220"/>
      <c r="J308" s="220"/>
      <c r="K308" s="220"/>
      <c r="L308" s="220"/>
      <c r="M308" s="220"/>
      <c r="N308" s="220"/>
      <c r="O308" s="220"/>
      <c r="P308" s="220"/>
      <c r="Q308" s="220"/>
      <c r="R308" s="220"/>
      <c r="S308" s="220"/>
      <c r="T308" s="220"/>
      <c r="U308" s="220"/>
      <c r="V308" s="220"/>
      <c r="W308" s="220"/>
      <c r="X308" s="220"/>
      <c r="Y308" s="210"/>
      <c r="Z308" s="210"/>
      <c r="AA308" s="210"/>
      <c r="AB308" s="210"/>
      <c r="AC308" s="210"/>
      <c r="AD308" s="210"/>
      <c r="AE308" s="210"/>
      <c r="AF308" s="210"/>
      <c r="AG308" s="210" t="s">
        <v>122</v>
      </c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ht="22.5" outlineLevel="1" x14ac:dyDescent="0.2">
      <c r="A309" s="231">
        <v>84</v>
      </c>
      <c r="B309" s="232" t="s">
        <v>375</v>
      </c>
      <c r="C309" s="246" t="s">
        <v>376</v>
      </c>
      <c r="D309" s="233" t="s">
        <v>261</v>
      </c>
      <c r="E309" s="234">
        <v>426.19137000000001</v>
      </c>
      <c r="F309" s="235"/>
      <c r="G309" s="236">
        <f>ROUND(E309*F309,2)</f>
        <v>0</v>
      </c>
      <c r="H309" s="235"/>
      <c r="I309" s="236">
        <f>ROUND(E309*H309,2)</f>
        <v>0</v>
      </c>
      <c r="J309" s="235"/>
      <c r="K309" s="236">
        <f>ROUND(E309*J309,2)</f>
        <v>0</v>
      </c>
      <c r="L309" s="236">
        <v>21</v>
      </c>
      <c r="M309" s="236">
        <f>G309*(1+L309/100)</f>
        <v>0</v>
      </c>
      <c r="N309" s="236">
        <v>0</v>
      </c>
      <c r="O309" s="236">
        <f>ROUND(E309*N309,2)</f>
        <v>0</v>
      </c>
      <c r="P309" s="236">
        <v>0</v>
      </c>
      <c r="Q309" s="236">
        <f>ROUND(E309*P309,2)</f>
        <v>0</v>
      </c>
      <c r="R309" s="236" t="s">
        <v>373</v>
      </c>
      <c r="S309" s="236" t="s">
        <v>117</v>
      </c>
      <c r="T309" s="237" t="s">
        <v>117</v>
      </c>
      <c r="U309" s="220">
        <v>0.36</v>
      </c>
      <c r="V309" s="220">
        <f>ROUND(E309*U309,2)</f>
        <v>153.43</v>
      </c>
      <c r="W309" s="220"/>
      <c r="X309" s="220" t="s">
        <v>366</v>
      </c>
      <c r="Y309" s="210"/>
      <c r="Z309" s="210"/>
      <c r="AA309" s="210"/>
      <c r="AB309" s="210"/>
      <c r="AC309" s="210"/>
      <c r="AD309" s="210"/>
      <c r="AE309" s="210"/>
      <c r="AF309" s="210"/>
      <c r="AG309" s="210" t="s">
        <v>367</v>
      </c>
      <c r="AH309" s="210"/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1" x14ac:dyDescent="0.2">
      <c r="A310" s="217"/>
      <c r="B310" s="218"/>
      <c r="C310" s="247" t="s">
        <v>374</v>
      </c>
      <c r="D310" s="238"/>
      <c r="E310" s="238"/>
      <c r="F310" s="238"/>
      <c r="G310" s="238"/>
      <c r="H310" s="220"/>
      <c r="I310" s="220"/>
      <c r="J310" s="220"/>
      <c r="K310" s="220"/>
      <c r="L310" s="220"/>
      <c r="M310" s="220"/>
      <c r="N310" s="220"/>
      <c r="O310" s="220"/>
      <c r="P310" s="220"/>
      <c r="Q310" s="220"/>
      <c r="R310" s="220"/>
      <c r="S310" s="220"/>
      <c r="T310" s="220"/>
      <c r="U310" s="220"/>
      <c r="V310" s="220"/>
      <c r="W310" s="220"/>
      <c r="X310" s="220"/>
      <c r="Y310" s="210"/>
      <c r="Z310" s="210"/>
      <c r="AA310" s="210"/>
      <c r="AB310" s="210"/>
      <c r="AC310" s="210"/>
      <c r="AD310" s="210"/>
      <c r="AE310" s="210"/>
      <c r="AF310" s="210"/>
      <c r="AG310" s="210" t="s">
        <v>121</v>
      </c>
      <c r="AH310" s="210"/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41" t="str">
        <f>C310</f>
        <v>nebo vybouraných hmot nošením nebo přehazováním k místu nakládky přístupnému normálním dopravním prostředkům do 10 m,</v>
      </c>
      <c r="BB310" s="210"/>
      <c r="BC310" s="210"/>
      <c r="BD310" s="210"/>
      <c r="BE310" s="210"/>
      <c r="BF310" s="210"/>
      <c r="BG310" s="210"/>
      <c r="BH310" s="210"/>
    </row>
    <row r="311" spans="1:60" outlineLevel="1" x14ac:dyDescent="0.2">
      <c r="A311" s="217"/>
      <c r="B311" s="218"/>
      <c r="C311" s="248"/>
      <c r="D311" s="240"/>
      <c r="E311" s="240"/>
      <c r="F311" s="240"/>
      <c r="G311" s="240"/>
      <c r="H311" s="220"/>
      <c r="I311" s="220"/>
      <c r="J311" s="220"/>
      <c r="K311" s="220"/>
      <c r="L311" s="220"/>
      <c r="M311" s="220"/>
      <c r="N311" s="220"/>
      <c r="O311" s="220"/>
      <c r="P311" s="220"/>
      <c r="Q311" s="220"/>
      <c r="R311" s="220"/>
      <c r="S311" s="220"/>
      <c r="T311" s="220"/>
      <c r="U311" s="220"/>
      <c r="V311" s="220"/>
      <c r="W311" s="220"/>
      <c r="X311" s="220"/>
      <c r="Y311" s="210"/>
      <c r="Z311" s="210"/>
      <c r="AA311" s="210"/>
      <c r="AB311" s="210"/>
      <c r="AC311" s="210"/>
      <c r="AD311" s="210"/>
      <c r="AE311" s="210"/>
      <c r="AF311" s="210"/>
      <c r="AG311" s="210" t="s">
        <v>122</v>
      </c>
      <c r="AH311" s="210"/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1" x14ac:dyDescent="0.2">
      <c r="A312" s="231">
        <v>85</v>
      </c>
      <c r="B312" s="232" t="s">
        <v>377</v>
      </c>
      <c r="C312" s="246" t="s">
        <v>378</v>
      </c>
      <c r="D312" s="233" t="s">
        <v>261</v>
      </c>
      <c r="E312" s="234">
        <v>85.23827</v>
      </c>
      <c r="F312" s="235"/>
      <c r="G312" s="236">
        <f>ROUND(E312*F312,2)</f>
        <v>0</v>
      </c>
      <c r="H312" s="235"/>
      <c r="I312" s="236">
        <f>ROUND(E312*H312,2)</f>
        <v>0</v>
      </c>
      <c r="J312" s="235"/>
      <c r="K312" s="236">
        <f>ROUND(E312*J312,2)</f>
        <v>0</v>
      </c>
      <c r="L312" s="236">
        <v>21</v>
      </c>
      <c r="M312" s="236">
        <f>G312*(1+L312/100)</f>
        <v>0</v>
      </c>
      <c r="N312" s="236">
        <v>0</v>
      </c>
      <c r="O312" s="236">
        <f>ROUND(E312*N312,2)</f>
        <v>0</v>
      </c>
      <c r="P312" s="236">
        <v>0</v>
      </c>
      <c r="Q312" s="236">
        <f>ROUND(E312*P312,2)</f>
        <v>0</v>
      </c>
      <c r="R312" s="236"/>
      <c r="S312" s="236" t="s">
        <v>126</v>
      </c>
      <c r="T312" s="237" t="s">
        <v>127</v>
      </c>
      <c r="U312" s="220">
        <v>0.16400000000000001</v>
      </c>
      <c r="V312" s="220">
        <f>ROUND(E312*U312,2)</f>
        <v>13.98</v>
      </c>
      <c r="W312" s="220"/>
      <c r="X312" s="220" t="s">
        <v>366</v>
      </c>
      <c r="Y312" s="210"/>
      <c r="Z312" s="210"/>
      <c r="AA312" s="210"/>
      <c r="AB312" s="210"/>
      <c r="AC312" s="210"/>
      <c r="AD312" s="210"/>
      <c r="AE312" s="210"/>
      <c r="AF312" s="210"/>
      <c r="AG312" s="210" t="s">
        <v>367</v>
      </c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1" x14ac:dyDescent="0.2">
      <c r="A313" s="217"/>
      <c r="B313" s="218"/>
      <c r="C313" s="250"/>
      <c r="D313" s="242"/>
      <c r="E313" s="242"/>
      <c r="F313" s="242"/>
      <c r="G313" s="242"/>
      <c r="H313" s="220"/>
      <c r="I313" s="220"/>
      <c r="J313" s="220"/>
      <c r="K313" s="220"/>
      <c r="L313" s="220"/>
      <c r="M313" s="220"/>
      <c r="N313" s="220"/>
      <c r="O313" s="220"/>
      <c r="P313" s="220"/>
      <c r="Q313" s="220"/>
      <c r="R313" s="220"/>
      <c r="S313" s="220"/>
      <c r="T313" s="220"/>
      <c r="U313" s="220"/>
      <c r="V313" s="220"/>
      <c r="W313" s="220"/>
      <c r="X313" s="220"/>
      <c r="Y313" s="210"/>
      <c r="Z313" s="210"/>
      <c r="AA313" s="210"/>
      <c r="AB313" s="210"/>
      <c r="AC313" s="210"/>
      <c r="AD313" s="210"/>
      <c r="AE313" s="210"/>
      <c r="AF313" s="210"/>
      <c r="AG313" s="210" t="s">
        <v>122</v>
      </c>
      <c r="AH313" s="210"/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x14ac:dyDescent="0.2">
      <c r="A314" s="3"/>
      <c r="B314" s="4"/>
      <c r="C314" s="253"/>
      <c r="D314" s="6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AE314">
        <v>15</v>
      </c>
      <c r="AF314">
        <v>21</v>
      </c>
      <c r="AG314" t="s">
        <v>98</v>
      </c>
    </row>
    <row r="315" spans="1:60" x14ac:dyDescent="0.2">
      <c r="A315" s="213"/>
      <c r="B315" s="214" t="s">
        <v>29</v>
      </c>
      <c r="C315" s="254"/>
      <c r="D315" s="215"/>
      <c r="E315" s="216"/>
      <c r="F315" s="216"/>
      <c r="G315" s="244">
        <f>G8+G12+G16+G91+G101+G144+G147+G180+G184+G237+G248+G280+G293+G298</f>
        <v>0</v>
      </c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AE315">
        <f>SUMIF(L7:L313,AE314,G7:G313)</f>
        <v>0</v>
      </c>
      <c r="AF315">
        <f>SUMIF(L7:L313,AF314,G7:G313)</f>
        <v>0</v>
      </c>
      <c r="AG315" t="s">
        <v>379</v>
      </c>
    </row>
    <row r="316" spans="1:60" x14ac:dyDescent="0.2">
      <c r="C316" s="255"/>
      <c r="D316" s="10"/>
      <c r="AG316" t="s">
        <v>380</v>
      </c>
    </row>
    <row r="317" spans="1:60" x14ac:dyDescent="0.2">
      <c r="D317" s="10"/>
    </row>
    <row r="318" spans="1:60" x14ac:dyDescent="0.2">
      <c r="D318" s="10"/>
    </row>
    <row r="319" spans="1:60" x14ac:dyDescent="0.2">
      <c r="D319" s="10"/>
    </row>
    <row r="320" spans="1:60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5aPRDqg4lg00RWR1tIE68Q5EUfPZ/aMEmZ7QXWuiPnWDWZVtTF6HORcbqYgAa05R4RlBTMwVhdmt/HeFwXw7hw==" saltValue="7rr00PLWlOaDPD/GY4uuOg==" spinCount="100000" sheet="1"/>
  <mergeCells count="117">
    <mergeCell ref="C310:G310"/>
    <mergeCell ref="C311:G311"/>
    <mergeCell ref="C313:G313"/>
    <mergeCell ref="C300:G300"/>
    <mergeCell ref="C302:G302"/>
    <mergeCell ref="C303:G303"/>
    <mergeCell ref="C305:G305"/>
    <mergeCell ref="C307:G307"/>
    <mergeCell ref="C308:G308"/>
    <mergeCell ref="C283:G283"/>
    <mergeCell ref="C286:G286"/>
    <mergeCell ref="C290:G290"/>
    <mergeCell ref="C292:G292"/>
    <mergeCell ref="C295:G295"/>
    <mergeCell ref="C297:G297"/>
    <mergeCell ref="C272:G272"/>
    <mergeCell ref="C274:G274"/>
    <mergeCell ref="C276:G276"/>
    <mergeCell ref="C278:G278"/>
    <mergeCell ref="C279:G279"/>
    <mergeCell ref="C282:G282"/>
    <mergeCell ref="C260:G260"/>
    <mergeCell ref="C262:G262"/>
    <mergeCell ref="C264:G264"/>
    <mergeCell ref="C266:G266"/>
    <mergeCell ref="C268:G268"/>
    <mergeCell ref="C270:G270"/>
    <mergeCell ref="C247:G247"/>
    <mergeCell ref="C250:G250"/>
    <mergeCell ref="C252:G252"/>
    <mergeCell ref="C254:G254"/>
    <mergeCell ref="C256:G256"/>
    <mergeCell ref="C258:G258"/>
    <mergeCell ref="C236:G236"/>
    <mergeCell ref="C239:G239"/>
    <mergeCell ref="C240:G240"/>
    <mergeCell ref="C242:G242"/>
    <mergeCell ref="C244:G244"/>
    <mergeCell ref="C246:G246"/>
    <mergeCell ref="C220:G220"/>
    <mergeCell ref="C225:G225"/>
    <mergeCell ref="C229:G229"/>
    <mergeCell ref="C231:G231"/>
    <mergeCell ref="C233:G233"/>
    <mergeCell ref="C235:G235"/>
    <mergeCell ref="C201:G201"/>
    <mergeCell ref="C204:G204"/>
    <mergeCell ref="C206:G206"/>
    <mergeCell ref="C209:G209"/>
    <mergeCell ref="C211:G211"/>
    <mergeCell ref="C216:G216"/>
    <mergeCell ref="C189:G189"/>
    <mergeCell ref="C190:G190"/>
    <mergeCell ref="C192:G192"/>
    <mergeCell ref="C194:G194"/>
    <mergeCell ref="C196:G196"/>
    <mergeCell ref="C199:G199"/>
    <mergeCell ref="C176:G176"/>
    <mergeCell ref="C179:G179"/>
    <mergeCell ref="C182:G182"/>
    <mergeCell ref="C183:G183"/>
    <mergeCell ref="C186:G186"/>
    <mergeCell ref="C187:G187"/>
    <mergeCell ref="C152:G152"/>
    <mergeCell ref="C154:G154"/>
    <mergeCell ref="C157:G157"/>
    <mergeCell ref="C168:G168"/>
    <mergeCell ref="C171:G171"/>
    <mergeCell ref="C174:G174"/>
    <mergeCell ref="C136:G136"/>
    <mergeCell ref="C137:G137"/>
    <mergeCell ref="C141:G141"/>
    <mergeCell ref="C143:G143"/>
    <mergeCell ref="C146:G146"/>
    <mergeCell ref="C149:G149"/>
    <mergeCell ref="C123:G123"/>
    <mergeCell ref="C125:G125"/>
    <mergeCell ref="C128:G128"/>
    <mergeCell ref="C130:G130"/>
    <mergeCell ref="C132:G132"/>
    <mergeCell ref="C134:G134"/>
    <mergeCell ref="C93:G93"/>
    <mergeCell ref="C100:G100"/>
    <mergeCell ref="C103:G103"/>
    <mergeCell ref="C117:G117"/>
    <mergeCell ref="C119:G119"/>
    <mergeCell ref="C121:G121"/>
    <mergeCell ref="C75:G75"/>
    <mergeCell ref="C78:G78"/>
    <mergeCell ref="C81:G81"/>
    <mergeCell ref="C85:G85"/>
    <mergeCell ref="C87:G87"/>
    <mergeCell ref="C90:G90"/>
    <mergeCell ref="C58:G58"/>
    <mergeCell ref="C60:G60"/>
    <mergeCell ref="C63:G63"/>
    <mergeCell ref="C66:G66"/>
    <mergeCell ref="C69:G69"/>
    <mergeCell ref="C72:G72"/>
    <mergeCell ref="C33:G33"/>
    <mergeCell ref="C38:G38"/>
    <mergeCell ref="C40:G40"/>
    <mergeCell ref="C51:G51"/>
    <mergeCell ref="C53:G53"/>
    <mergeCell ref="C56:G56"/>
    <mergeCell ref="C15:G15"/>
    <mergeCell ref="C18:G18"/>
    <mergeCell ref="C20:G20"/>
    <mergeCell ref="C22:G22"/>
    <mergeCell ref="C27:G27"/>
    <mergeCell ref="C29:G29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85</v>
      </c>
      <c r="B1" s="195"/>
      <c r="C1" s="195"/>
      <c r="D1" s="195"/>
      <c r="E1" s="195"/>
      <c r="F1" s="195"/>
      <c r="G1" s="195"/>
      <c r="AG1" t="s">
        <v>86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87</v>
      </c>
    </row>
    <row r="3" spans="1:60" ht="24.95" customHeight="1" x14ac:dyDescent="0.2">
      <c r="A3" s="196" t="s">
        <v>8</v>
      </c>
      <c r="B3" s="49" t="s">
        <v>49</v>
      </c>
      <c r="C3" s="199" t="s">
        <v>27</v>
      </c>
      <c r="D3" s="197"/>
      <c r="E3" s="197"/>
      <c r="F3" s="197"/>
      <c r="G3" s="198"/>
      <c r="AC3" s="175" t="s">
        <v>87</v>
      </c>
      <c r="AG3" t="s">
        <v>88</v>
      </c>
    </row>
    <row r="4" spans="1:60" ht="24.95" customHeight="1" x14ac:dyDescent="0.2">
      <c r="A4" s="200" t="s">
        <v>9</v>
      </c>
      <c r="B4" s="201" t="s">
        <v>47</v>
      </c>
      <c r="C4" s="202" t="s">
        <v>27</v>
      </c>
      <c r="D4" s="203"/>
      <c r="E4" s="203"/>
      <c r="F4" s="203"/>
      <c r="G4" s="204"/>
      <c r="AG4" t="s">
        <v>89</v>
      </c>
    </row>
    <row r="5" spans="1:60" x14ac:dyDescent="0.2">
      <c r="D5" s="10"/>
    </row>
    <row r="6" spans="1:60" ht="38.25" x14ac:dyDescent="0.2">
      <c r="A6" s="206" t="s">
        <v>90</v>
      </c>
      <c r="B6" s="208" t="s">
        <v>91</v>
      </c>
      <c r="C6" s="208" t="s">
        <v>92</v>
      </c>
      <c r="D6" s="207" t="s">
        <v>93</v>
      </c>
      <c r="E6" s="206" t="s">
        <v>94</v>
      </c>
      <c r="F6" s="205" t="s">
        <v>95</v>
      </c>
      <c r="G6" s="206" t="s">
        <v>29</v>
      </c>
      <c r="H6" s="209" t="s">
        <v>30</v>
      </c>
      <c r="I6" s="209" t="s">
        <v>96</v>
      </c>
      <c r="J6" s="209" t="s">
        <v>31</v>
      </c>
      <c r="K6" s="209" t="s">
        <v>97</v>
      </c>
      <c r="L6" s="209" t="s">
        <v>98</v>
      </c>
      <c r="M6" s="209" t="s">
        <v>99</v>
      </c>
      <c r="N6" s="209" t="s">
        <v>100</v>
      </c>
      <c r="O6" s="209" t="s">
        <v>101</v>
      </c>
      <c r="P6" s="209" t="s">
        <v>102</v>
      </c>
      <c r="Q6" s="209" t="s">
        <v>103</v>
      </c>
      <c r="R6" s="209" t="s">
        <v>104</v>
      </c>
      <c r="S6" s="209" t="s">
        <v>105</v>
      </c>
      <c r="T6" s="209" t="s">
        <v>106</v>
      </c>
      <c r="U6" s="209" t="s">
        <v>107</v>
      </c>
      <c r="V6" s="209" t="s">
        <v>108</v>
      </c>
      <c r="W6" s="209" t="s">
        <v>109</v>
      </c>
      <c r="X6" s="209" t="s">
        <v>110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5" t="s">
        <v>111</v>
      </c>
      <c r="B8" s="226" t="s">
        <v>83</v>
      </c>
      <c r="C8" s="245" t="s">
        <v>27</v>
      </c>
      <c r="D8" s="227"/>
      <c r="E8" s="228"/>
      <c r="F8" s="229"/>
      <c r="G8" s="229">
        <f>SUMIF(AG9:AG20,"&lt;&gt;NOR",G9:G20)</f>
        <v>0</v>
      </c>
      <c r="H8" s="229"/>
      <c r="I8" s="229">
        <f>SUM(I9:I20)</f>
        <v>0</v>
      </c>
      <c r="J8" s="229"/>
      <c r="K8" s="229">
        <f>SUM(K9:K20)</f>
        <v>0</v>
      </c>
      <c r="L8" s="229"/>
      <c r="M8" s="229">
        <f>SUM(M9:M20)</f>
        <v>0</v>
      </c>
      <c r="N8" s="229"/>
      <c r="O8" s="229">
        <f>SUM(O9:O20)</f>
        <v>0</v>
      </c>
      <c r="P8" s="229"/>
      <c r="Q8" s="229">
        <f>SUM(Q9:Q20)</f>
        <v>0</v>
      </c>
      <c r="R8" s="229"/>
      <c r="S8" s="229"/>
      <c r="T8" s="230"/>
      <c r="U8" s="224"/>
      <c r="V8" s="224">
        <f>SUM(V9:V20)</f>
        <v>0</v>
      </c>
      <c r="W8" s="224"/>
      <c r="X8" s="224"/>
      <c r="AG8" t="s">
        <v>112</v>
      </c>
    </row>
    <row r="9" spans="1:60" outlineLevel="1" x14ac:dyDescent="0.2">
      <c r="A9" s="231">
        <v>1</v>
      </c>
      <c r="B9" s="232" t="s">
        <v>381</v>
      </c>
      <c r="C9" s="246" t="s">
        <v>382</v>
      </c>
      <c r="D9" s="233" t="s">
        <v>383</v>
      </c>
      <c r="E9" s="234">
        <v>1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6"/>
      <c r="S9" s="236" t="s">
        <v>117</v>
      </c>
      <c r="T9" s="237" t="s">
        <v>127</v>
      </c>
      <c r="U9" s="220">
        <v>0</v>
      </c>
      <c r="V9" s="220">
        <f>ROUND(E9*U9,2)</f>
        <v>0</v>
      </c>
      <c r="W9" s="220"/>
      <c r="X9" s="220" t="s">
        <v>384</v>
      </c>
      <c r="Y9" s="210"/>
      <c r="Z9" s="210"/>
      <c r="AA9" s="210"/>
      <c r="AB9" s="210"/>
      <c r="AC9" s="210"/>
      <c r="AD9" s="210"/>
      <c r="AE9" s="210"/>
      <c r="AF9" s="210"/>
      <c r="AG9" s="210" t="s">
        <v>385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45" outlineLevel="1" x14ac:dyDescent="0.2">
      <c r="A10" s="217"/>
      <c r="B10" s="218"/>
      <c r="C10" s="249" t="s">
        <v>386</v>
      </c>
      <c r="D10" s="222"/>
      <c r="E10" s="223">
        <v>1</v>
      </c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10"/>
      <c r="Z10" s="210"/>
      <c r="AA10" s="210"/>
      <c r="AB10" s="210"/>
      <c r="AC10" s="210"/>
      <c r="AD10" s="210"/>
      <c r="AE10" s="210"/>
      <c r="AF10" s="210"/>
      <c r="AG10" s="210" t="s">
        <v>129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45" outlineLevel="1" x14ac:dyDescent="0.2">
      <c r="A11" s="217"/>
      <c r="B11" s="218"/>
      <c r="C11" s="249" t="s">
        <v>387</v>
      </c>
      <c r="D11" s="222"/>
      <c r="E11" s="223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10"/>
      <c r="Z11" s="210"/>
      <c r="AA11" s="210"/>
      <c r="AB11" s="210"/>
      <c r="AC11" s="210"/>
      <c r="AD11" s="210"/>
      <c r="AE11" s="210"/>
      <c r="AF11" s="210"/>
      <c r="AG11" s="210" t="s">
        <v>129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33.75" outlineLevel="1" x14ac:dyDescent="0.2">
      <c r="A12" s="217"/>
      <c r="B12" s="218"/>
      <c r="C12" s="249" t="s">
        <v>388</v>
      </c>
      <c r="D12" s="222"/>
      <c r="E12" s="223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10"/>
      <c r="Z12" s="210"/>
      <c r="AA12" s="210"/>
      <c r="AB12" s="210"/>
      <c r="AC12" s="210"/>
      <c r="AD12" s="210"/>
      <c r="AE12" s="210"/>
      <c r="AF12" s="210"/>
      <c r="AG12" s="210" t="s">
        <v>129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17"/>
      <c r="B13" s="218"/>
      <c r="C13" s="248"/>
      <c r="D13" s="240"/>
      <c r="E13" s="240"/>
      <c r="F13" s="240"/>
      <c r="G13" s="24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10"/>
      <c r="Z13" s="210"/>
      <c r="AA13" s="210"/>
      <c r="AB13" s="210"/>
      <c r="AC13" s="210"/>
      <c r="AD13" s="210"/>
      <c r="AE13" s="210"/>
      <c r="AF13" s="210"/>
      <c r="AG13" s="210" t="s">
        <v>122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31">
        <v>2</v>
      </c>
      <c r="B14" s="232" t="s">
        <v>389</v>
      </c>
      <c r="C14" s="246" t="s">
        <v>390</v>
      </c>
      <c r="D14" s="233" t="s">
        <v>383</v>
      </c>
      <c r="E14" s="234">
        <v>1</v>
      </c>
      <c r="F14" s="235"/>
      <c r="G14" s="236">
        <f>ROUND(E14*F14,2)</f>
        <v>0</v>
      </c>
      <c r="H14" s="235"/>
      <c r="I14" s="236">
        <f>ROUND(E14*H14,2)</f>
        <v>0</v>
      </c>
      <c r="J14" s="235"/>
      <c r="K14" s="236">
        <f>ROUND(E14*J14,2)</f>
        <v>0</v>
      </c>
      <c r="L14" s="236">
        <v>21</v>
      </c>
      <c r="M14" s="236">
        <f>G14*(1+L14/100)</f>
        <v>0</v>
      </c>
      <c r="N14" s="236">
        <v>0</v>
      </c>
      <c r="O14" s="236">
        <f>ROUND(E14*N14,2)</f>
        <v>0</v>
      </c>
      <c r="P14" s="236">
        <v>0</v>
      </c>
      <c r="Q14" s="236">
        <f>ROUND(E14*P14,2)</f>
        <v>0</v>
      </c>
      <c r="R14" s="236"/>
      <c r="S14" s="236" t="s">
        <v>126</v>
      </c>
      <c r="T14" s="237" t="s">
        <v>127</v>
      </c>
      <c r="U14" s="220">
        <v>0</v>
      </c>
      <c r="V14" s="220">
        <f>ROUND(E14*U14,2)</f>
        <v>0</v>
      </c>
      <c r="W14" s="220"/>
      <c r="X14" s="220" t="s">
        <v>384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385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45" outlineLevel="1" x14ac:dyDescent="0.2">
      <c r="A15" s="217"/>
      <c r="B15" s="218"/>
      <c r="C15" s="249" t="s">
        <v>391</v>
      </c>
      <c r="D15" s="222"/>
      <c r="E15" s="223">
        <v>1</v>
      </c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10"/>
      <c r="Z15" s="210"/>
      <c r="AA15" s="210"/>
      <c r="AB15" s="210"/>
      <c r="AC15" s="210"/>
      <c r="AD15" s="210"/>
      <c r="AE15" s="210"/>
      <c r="AF15" s="210"/>
      <c r="AG15" s="210" t="s">
        <v>129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2.5" outlineLevel="1" x14ac:dyDescent="0.2">
      <c r="A16" s="217"/>
      <c r="B16" s="218"/>
      <c r="C16" s="249" t="s">
        <v>392</v>
      </c>
      <c r="D16" s="222"/>
      <c r="E16" s="223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10"/>
      <c r="Z16" s="210"/>
      <c r="AA16" s="210"/>
      <c r="AB16" s="210"/>
      <c r="AC16" s="210"/>
      <c r="AD16" s="210"/>
      <c r="AE16" s="210"/>
      <c r="AF16" s="210"/>
      <c r="AG16" s="210" t="s">
        <v>129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17"/>
      <c r="B17" s="218"/>
      <c r="C17" s="248"/>
      <c r="D17" s="240"/>
      <c r="E17" s="240"/>
      <c r="F17" s="240"/>
      <c r="G17" s="24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10"/>
      <c r="Z17" s="210"/>
      <c r="AA17" s="210"/>
      <c r="AB17" s="210"/>
      <c r="AC17" s="210"/>
      <c r="AD17" s="210"/>
      <c r="AE17" s="210"/>
      <c r="AF17" s="210"/>
      <c r="AG17" s="210" t="s">
        <v>122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31">
        <v>3</v>
      </c>
      <c r="B18" s="232" t="s">
        <v>393</v>
      </c>
      <c r="C18" s="246" t="s">
        <v>394</v>
      </c>
      <c r="D18" s="233" t="s">
        <v>395</v>
      </c>
      <c r="E18" s="234">
        <v>54000</v>
      </c>
      <c r="F18" s="235"/>
      <c r="G18" s="236">
        <f>ROUND(E18*F18,2)</f>
        <v>0</v>
      </c>
      <c r="H18" s="235"/>
      <c r="I18" s="236">
        <f>ROUND(E18*H18,2)</f>
        <v>0</v>
      </c>
      <c r="J18" s="235"/>
      <c r="K18" s="236">
        <f>ROUND(E18*J18,2)</f>
        <v>0</v>
      </c>
      <c r="L18" s="236">
        <v>21</v>
      </c>
      <c r="M18" s="236">
        <f>G18*(1+L18/100)</f>
        <v>0</v>
      </c>
      <c r="N18" s="236">
        <v>0</v>
      </c>
      <c r="O18" s="236">
        <f>ROUND(E18*N18,2)</f>
        <v>0</v>
      </c>
      <c r="P18" s="236">
        <v>0</v>
      </c>
      <c r="Q18" s="236">
        <f>ROUND(E18*P18,2)</f>
        <v>0</v>
      </c>
      <c r="R18" s="236"/>
      <c r="S18" s="236" t="s">
        <v>126</v>
      </c>
      <c r="T18" s="237" t="s">
        <v>127</v>
      </c>
      <c r="U18" s="220">
        <v>0</v>
      </c>
      <c r="V18" s="220">
        <f>ROUND(E18*U18,2)</f>
        <v>0</v>
      </c>
      <c r="W18" s="220"/>
      <c r="X18" s="220" t="s">
        <v>384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385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17"/>
      <c r="B19" s="218"/>
      <c r="C19" s="249" t="s">
        <v>396</v>
      </c>
      <c r="D19" s="222"/>
      <c r="E19" s="223">
        <v>54000</v>
      </c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10"/>
      <c r="Z19" s="210"/>
      <c r="AA19" s="210"/>
      <c r="AB19" s="210"/>
      <c r="AC19" s="210"/>
      <c r="AD19" s="210"/>
      <c r="AE19" s="210"/>
      <c r="AF19" s="210"/>
      <c r="AG19" s="210" t="s">
        <v>129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17"/>
      <c r="B20" s="218"/>
      <c r="C20" s="248"/>
      <c r="D20" s="240"/>
      <c r="E20" s="240"/>
      <c r="F20" s="240"/>
      <c r="G20" s="24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10"/>
      <c r="Z20" s="210"/>
      <c r="AA20" s="210"/>
      <c r="AB20" s="210"/>
      <c r="AC20" s="210"/>
      <c r="AD20" s="210"/>
      <c r="AE20" s="210"/>
      <c r="AF20" s="210"/>
      <c r="AG20" s="210" t="s">
        <v>122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x14ac:dyDescent="0.2">
      <c r="A21" s="3"/>
      <c r="B21" s="4"/>
      <c r="C21" s="253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AE21">
        <v>15</v>
      </c>
      <c r="AF21">
        <v>21</v>
      </c>
      <c r="AG21" t="s">
        <v>98</v>
      </c>
    </row>
    <row r="22" spans="1:60" x14ac:dyDescent="0.2">
      <c r="A22" s="213"/>
      <c r="B22" s="214" t="s">
        <v>29</v>
      </c>
      <c r="C22" s="254"/>
      <c r="D22" s="215"/>
      <c r="E22" s="216"/>
      <c r="F22" s="216"/>
      <c r="G22" s="244">
        <f>G8</f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AE22">
        <f>SUMIF(L7:L20,AE21,G7:G20)</f>
        <v>0</v>
      </c>
      <c r="AF22">
        <f>SUMIF(L7:L20,AF21,G7:G20)</f>
        <v>0</v>
      </c>
      <c r="AG22" t="s">
        <v>379</v>
      </c>
    </row>
    <row r="23" spans="1:60" x14ac:dyDescent="0.2">
      <c r="C23" s="255"/>
      <c r="D23" s="10"/>
      <c r="AG23" t="s">
        <v>380</v>
      </c>
    </row>
    <row r="24" spans="1:60" x14ac:dyDescent="0.2">
      <c r="D24" s="10"/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4NY8KyrorrPUgqGCq0KouJ7+qd9HY14EcAuxG56X270VUmCt/oDjTsx/pyuJPY+H4HzCVKIZdzbeK9k1D38wUg==" saltValue="ZrLnDIm4hg9V3MAgM8wNUw==" spinCount="100000" sheet="1"/>
  <mergeCells count="7">
    <mergeCell ref="C20:G20"/>
    <mergeCell ref="A1:G1"/>
    <mergeCell ref="C2:G2"/>
    <mergeCell ref="C3:G3"/>
    <mergeCell ref="C4:G4"/>
    <mergeCell ref="C13:G13"/>
    <mergeCell ref="C17:G17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01 01 Pol</vt:lpstr>
      <vt:lpstr>02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'02 01 Pol'!Názvy_tisku</vt:lpstr>
      <vt:lpstr>oadresa</vt:lpstr>
      <vt:lpstr>Stavba!Objednatel</vt:lpstr>
      <vt:lpstr>Stavba!Objekt</vt:lpstr>
      <vt:lpstr>'01 01 Pol'!Oblast_tisku</vt:lpstr>
      <vt:lpstr>'02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Marián Teleki</dc:creator>
  <cp:lastModifiedBy>Marián Teleki</cp:lastModifiedBy>
  <cp:lastPrinted>2019-03-19T12:27:02Z</cp:lastPrinted>
  <dcterms:created xsi:type="dcterms:W3CDTF">2009-04-08T07:15:50Z</dcterms:created>
  <dcterms:modified xsi:type="dcterms:W3CDTF">2020-01-21T13:58:03Z</dcterms:modified>
</cp:coreProperties>
</file>