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vspr\OneDrive\Dokumenty\KVS - Projekt servis\Akce 2020\Rozpočty\Gymnázium Brno\Finál rozpočet aktualizace 21.5.2020\"/>
    </mc:Choice>
  </mc:AlternateContent>
  <bookViews>
    <workbookView xWindow="0" yWindow="0" windowWidth="0" windowHeight="0"/>
  </bookViews>
  <sheets>
    <sheet name="Rekapitulace stavby" sheetId="1" r:id="rId1"/>
    <sheet name="2020-023 - Realizace ene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'2020-023 - Realizace ener...'!$C$92:$K$980</definedName>
    <definedName name="_xlnm.Print_Area" localSheetId="1">'2020-023 - Realizace ener...'!$C$4:$J$37,'2020-023 - Realizace ener...'!$C$43:$J$76,'2020-023 - Realizace ener...'!$C$82:$K$980</definedName>
    <definedName name="_xlnm.Print_Titles" localSheetId="1">'2020-023 - Realizace ener...'!$92:$92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80"/>
  <c r="BH980"/>
  <c r="BG980"/>
  <c r="BF980"/>
  <c r="T980"/>
  <c r="T979"/>
  <c r="R980"/>
  <c r="R979"/>
  <c r="P980"/>
  <c r="P979"/>
  <c r="BI978"/>
  <c r="BH978"/>
  <c r="BG978"/>
  <c r="BF978"/>
  <c r="T978"/>
  <c r="T977"/>
  <c r="R978"/>
  <c r="R977"/>
  <c r="P978"/>
  <c r="P977"/>
  <c r="BI976"/>
  <c r="BH976"/>
  <c r="BG976"/>
  <c r="BF976"/>
  <c r="T976"/>
  <c r="T975"/>
  <c r="R976"/>
  <c r="R975"/>
  <c r="P976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67"/>
  <c r="BH967"/>
  <c r="BG967"/>
  <c r="BF967"/>
  <c r="T967"/>
  <c r="R967"/>
  <c r="P967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8"/>
  <c r="BH958"/>
  <c r="BG958"/>
  <c r="BF958"/>
  <c r="T958"/>
  <c r="R958"/>
  <c r="P958"/>
  <c r="BI957"/>
  <c r="BH957"/>
  <c r="BG957"/>
  <c r="BF957"/>
  <c r="T957"/>
  <c r="R957"/>
  <c r="P957"/>
  <c r="BI945"/>
  <c r="BH945"/>
  <c r="BG945"/>
  <c r="BF945"/>
  <c r="T945"/>
  <c r="R945"/>
  <c r="P945"/>
  <c r="BI933"/>
  <c r="BH933"/>
  <c r="BG933"/>
  <c r="BF933"/>
  <c r="T933"/>
  <c r="R933"/>
  <c r="P933"/>
  <c r="BI921"/>
  <c r="BH921"/>
  <c r="BG921"/>
  <c r="BF921"/>
  <c r="T921"/>
  <c r="R921"/>
  <c r="P921"/>
  <c r="BI914"/>
  <c r="BH914"/>
  <c r="BG914"/>
  <c r="BF914"/>
  <c r="T914"/>
  <c r="R914"/>
  <c r="P914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6"/>
  <c r="BH906"/>
  <c r="BG906"/>
  <c r="BF906"/>
  <c r="T906"/>
  <c r="R906"/>
  <c r="P906"/>
  <c r="BI902"/>
  <c r="BH902"/>
  <c r="BG902"/>
  <c r="BF902"/>
  <c r="T902"/>
  <c r="R902"/>
  <c r="P902"/>
  <c r="BI852"/>
  <c r="BH852"/>
  <c r="BG852"/>
  <c r="BF852"/>
  <c r="T852"/>
  <c r="R852"/>
  <c r="P852"/>
  <c r="BI803"/>
  <c r="BH803"/>
  <c r="BG803"/>
  <c r="BF803"/>
  <c r="T803"/>
  <c r="R803"/>
  <c r="P803"/>
  <c r="BI799"/>
  <c r="BH799"/>
  <c r="BG799"/>
  <c r="BF799"/>
  <c r="T799"/>
  <c r="R799"/>
  <c r="P799"/>
  <c r="BI750"/>
  <c r="BH750"/>
  <c r="BG750"/>
  <c r="BF750"/>
  <c r="T750"/>
  <c r="R750"/>
  <c r="P750"/>
  <c r="BI701"/>
  <c r="BH701"/>
  <c r="BG701"/>
  <c r="BF701"/>
  <c r="T701"/>
  <c r="R701"/>
  <c r="P701"/>
  <c r="BI692"/>
  <c r="BH692"/>
  <c r="BG692"/>
  <c r="BF692"/>
  <c r="T692"/>
  <c r="R692"/>
  <c r="P692"/>
  <c r="BI679"/>
  <c r="BH679"/>
  <c r="BG679"/>
  <c r="BF679"/>
  <c r="T679"/>
  <c r="R679"/>
  <c r="P679"/>
  <c r="BI666"/>
  <c r="BH666"/>
  <c r="BG666"/>
  <c r="BF666"/>
  <c r="T666"/>
  <c r="R666"/>
  <c r="P666"/>
  <c r="BI653"/>
  <c r="BH653"/>
  <c r="BG653"/>
  <c r="BF653"/>
  <c r="T653"/>
  <c r="R653"/>
  <c r="P653"/>
  <c r="BI647"/>
  <c r="BH647"/>
  <c r="BG647"/>
  <c r="BF647"/>
  <c r="T647"/>
  <c r="R647"/>
  <c r="P647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1"/>
  <c r="BH621"/>
  <c r="BG621"/>
  <c r="BF621"/>
  <c r="T621"/>
  <c r="R621"/>
  <c r="P621"/>
  <c r="BI608"/>
  <c r="BH608"/>
  <c r="BG608"/>
  <c r="BF608"/>
  <c r="T608"/>
  <c r="R608"/>
  <c r="P608"/>
  <c r="BI602"/>
  <c r="BH602"/>
  <c r="BG602"/>
  <c r="BF602"/>
  <c r="T602"/>
  <c r="R602"/>
  <c r="P602"/>
  <c r="BI589"/>
  <c r="BH589"/>
  <c r="BG589"/>
  <c r="BF589"/>
  <c r="T589"/>
  <c r="R589"/>
  <c r="P589"/>
  <c r="BI576"/>
  <c r="BH576"/>
  <c r="BG576"/>
  <c r="BF576"/>
  <c r="T576"/>
  <c r="R576"/>
  <c r="P576"/>
  <c r="BI569"/>
  <c r="BH569"/>
  <c r="BG569"/>
  <c r="BF569"/>
  <c r="T569"/>
  <c r="R569"/>
  <c r="P569"/>
  <c r="BI562"/>
  <c r="BH562"/>
  <c r="BG562"/>
  <c r="BF562"/>
  <c r="T562"/>
  <c r="R562"/>
  <c r="P562"/>
  <c r="BI557"/>
  <c r="BH557"/>
  <c r="BG557"/>
  <c r="BF557"/>
  <c r="T557"/>
  <c r="R557"/>
  <c r="P557"/>
  <c r="BI550"/>
  <c r="BH550"/>
  <c r="BG550"/>
  <c r="BF550"/>
  <c r="T550"/>
  <c r="R550"/>
  <c r="P550"/>
  <c r="BI541"/>
  <c r="BH541"/>
  <c r="BG541"/>
  <c r="BF541"/>
  <c r="T541"/>
  <c r="R541"/>
  <c r="P541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11"/>
  <c r="BH511"/>
  <c r="BG511"/>
  <c r="BF511"/>
  <c r="T511"/>
  <c r="R511"/>
  <c r="P511"/>
  <c r="BI502"/>
  <c r="BH502"/>
  <c r="BG502"/>
  <c r="BF502"/>
  <c r="T502"/>
  <c r="R502"/>
  <c r="P502"/>
  <c r="BI492"/>
  <c r="BH492"/>
  <c r="BG492"/>
  <c r="BF492"/>
  <c r="T492"/>
  <c r="R492"/>
  <c r="P492"/>
  <c r="BI484"/>
  <c r="BH484"/>
  <c r="BG484"/>
  <c r="BF484"/>
  <c r="T484"/>
  <c r="R484"/>
  <c r="P484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43"/>
  <c r="BH443"/>
  <c r="BG443"/>
  <c r="BF443"/>
  <c r="T443"/>
  <c r="R443"/>
  <c r="P443"/>
  <c r="BI426"/>
  <c r="BH426"/>
  <c r="BG426"/>
  <c r="BF426"/>
  <c r="T426"/>
  <c r="R426"/>
  <c r="P426"/>
  <c r="BI390"/>
  <c r="BH390"/>
  <c r="BG390"/>
  <c r="BF390"/>
  <c r="T390"/>
  <c r="R390"/>
  <c r="P390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5"/>
  <c r="BH355"/>
  <c r="BG355"/>
  <c r="BF355"/>
  <c r="T355"/>
  <c r="R355"/>
  <c r="P355"/>
  <c r="BI342"/>
  <c r="BH342"/>
  <c r="BG342"/>
  <c r="BF342"/>
  <c r="T342"/>
  <c r="R342"/>
  <c r="P342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293"/>
  <c r="BH293"/>
  <c r="BG293"/>
  <c r="BF293"/>
  <c r="T293"/>
  <c r="R293"/>
  <c r="P293"/>
  <c r="BI286"/>
  <c r="BH286"/>
  <c r="BG286"/>
  <c r="BF286"/>
  <c r="T286"/>
  <c r="R286"/>
  <c r="P286"/>
  <c r="BI271"/>
  <c r="BH271"/>
  <c r="BG271"/>
  <c r="BF271"/>
  <c r="T271"/>
  <c r="R271"/>
  <c r="P271"/>
  <c r="BI248"/>
  <c r="BH248"/>
  <c r="BG248"/>
  <c r="BF248"/>
  <c r="T248"/>
  <c r="R248"/>
  <c r="P248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2"/>
  <c r="BH212"/>
  <c r="BG212"/>
  <c r="BF212"/>
  <c r="T212"/>
  <c r="R212"/>
  <c r="P212"/>
  <c r="BI209"/>
  <c r="BH209"/>
  <c r="BG209"/>
  <c r="BF209"/>
  <c r="T209"/>
  <c r="R209"/>
  <c r="P209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26"/>
  <c r="BH126"/>
  <c r="BG126"/>
  <c r="BF126"/>
  <c r="T126"/>
  <c r="R126"/>
  <c r="P126"/>
  <c r="BI96"/>
  <c r="BH96"/>
  <c r="BG96"/>
  <c r="BF96"/>
  <c r="T96"/>
  <c r="R96"/>
  <c r="P96"/>
  <c r="J89"/>
  <c r="F89"/>
  <c r="F87"/>
  <c r="E85"/>
  <c r="J50"/>
  <c r="F50"/>
  <c r="F48"/>
  <c r="E46"/>
  <c r="J22"/>
  <c r="E22"/>
  <c r="J51"/>
  <c r="J21"/>
  <c r="J16"/>
  <c r="E16"/>
  <c r="F90"/>
  <c r="J15"/>
  <c r="J10"/>
  <c r="J48"/>
  <c i="1" r="L50"/>
  <c r="AM50"/>
  <c r="AM49"/>
  <c r="L49"/>
  <c r="AM47"/>
  <c r="L47"/>
  <c r="L45"/>
  <c r="L44"/>
  <c i="2" r="BK978"/>
  <c r="J976"/>
  <c r="BK966"/>
  <c r="BK750"/>
  <c r="J632"/>
  <c r="BK589"/>
  <c r="J557"/>
  <c r="J532"/>
  <c r="J470"/>
  <c r="BK342"/>
  <c r="BK332"/>
  <c r="BK286"/>
  <c r="J209"/>
  <c r="BK967"/>
  <c r="BK914"/>
  <c r="J679"/>
  <c r="J630"/>
  <c r="BK562"/>
  <c r="BK492"/>
  <c r="J376"/>
  <c r="BK360"/>
  <c r="J337"/>
  <c r="J286"/>
  <c r="J229"/>
  <c r="BK96"/>
  <c r="BK962"/>
  <c r="BK921"/>
  <c r="BK906"/>
  <c r="BK799"/>
  <c r="BK602"/>
  <c r="J531"/>
  <c r="BK460"/>
  <c r="J361"/>
  <c r="J328"/>
  <c r="J212"/>
  <c r="BK156"/>
  <c r="J914"/>
  <c r="J750"/>
  <c r="J666"/>
  <c r="BK569"/>
  <c r="BK511"/>
  <c r="BK426"/>
  <c r="J375"/>
  <c r="BK293"/>
  <c r="J225"/>
  <c r="J978"/>
  <c r="J974"/>
  <c r="J967"/>
  <c r="BK902"/>
  <c r="J653"/>
  <c r="J631"/>
  <c r="J569"/>
  <c r="BK535"/>
  <c r="J502"/>
  <c r="J380"/>
  <c r="J359"/>
  <c r="BK329"/>
  <c r="BK212"/>
  <c r="J972"/>
  <c r="J921"/>
  <c r="J852"/>
  <c r="BK647"/>
  <c r="BK621"/>
  <c r="J541"/>
  <c r="BK443"/>
  <c r="BK375"/>
  <c r="BK355"/>
  <c r="BK336"/>
  <c r="BK328"/>
  <c r="BK248"/>
  <c r="J126"/>
  <c r="J966"/>
  <c r="J957"/>
  <c r="J911"/>
  <c r="BK852"/>
  <c r="J634"/>
  <c r="BK532"/>
  <c r="BK465"/>
  <c r="J378"/>
  <c r="J332"/>
  <c r="BK233"/>
  <c r="BK958"/>
  <c r="BK912"/>
  <c r="J799"/>
  <c r="BK679"/>
  <c r="J621"/>
  <c r="J550"/>
  <c r="J492"/>
  <c r="BK380"/>
  <c r="BK359"/>
  <c r="J238"/>
  <c r="J156"/>
  <c r="J96"/>
  <c r="BK980"/>
  <c r="BK976"/>
  <c r="BK973"/>
  <c r="J962"/>
  <c r="J692"/>
  <c r="BK634"/>
  <c r="BK576"/>
  <c r="BK541"/>
  <c r="J511"/>
  <c r="J390"/>
  <c r="J360"/>
  <c r="J336"/>
  <c r="BK325"/>
  <c r="J248"/>
  <c r="J165"/>
  <c r="J933"/>
  <c r="J906"/>
  <c r="BK653"/>
  <c r="J608"/>
  <c r="BK550"/>
  <c r="J465"/>
  <c r="BK377"/>
  <c r="BK361"/>
  <c r="BK337"/>
  <c r="J329"/>
  <c r="BK271"/>
  <c r="BK225"/>
  <c i="1" r="AS54"/>
  <c i="2" r="BK959"/>
  <c r="BK933"/>
  <c r="BK910"/>
  <c r="BK803"/>
  <c r="J589"/>
  <c r="BK470"/>
  <c r="J426"/>
  <c r="J333"/>
  <c r="J293"/>
  <c r="BK165"/>
  <c r="J945"/>
  <c r="BK911"/>
  <c r="J701"/>
  <c r="BK632"/>
  <c r="J576"/>
  <c r="BK531"/>
  <c r="J460"/>
  <c r="J377"/>
  <c r="J334"/>
  <c r="J233"/>
  <c r="BK126"/>
  <c r="J980"/>
  <c r="BK974"/>
  <c r="J973"/>
  <c r="J959"/>
  <c r="BK666"/>
  <c r="BK608"/>
  <c r="J562"/>
  <c r="J533"/>
  <c r="BK484"/>
  <c r="BK376"/>
  <c r="BK334"/>
  <c r="J271"/>
  <c r="J168"/>
  <c r="BK945"/>
  <c r="J910"/>
  <c r="BK701"/>
  <c r="BK631"/>
  <c r="J602"/>
  <c r="J535"/>
  <c r="BK378"/>
  <c r="J363"/>
  <c r="J342"/>
  <c r="BK333"/>
  <c r="J325"/>
  <c r="BK238"/>
  <c r="BK209"/>
  <c r="BK972"/>
  <c r="J958"/>
  <c r="J912"/>
  <c r="J902"/>
  <c r="J647"/>
  <c r="BK533"/>
  <c r="J484"/>
  <c r="J443"/>
  <c r="J355"/>
  <c r="J324"/>
  <c r="BK168"/>
  <c r="BK957"/>
  <c r="J803"/>
  <c r="BK692"/>
  <c r="BK630"/>
  <c r="BK557"/>
  <c r="BK502"/>
  <c r="BK390"/>
  <c r="BK363"/>
  <c r="BK324"/>
  <c r="BK229"/>
  <c l="1" r="T95"/>
  <c r="BK164"/>
  <c r="J164"/>
  <c r="J58"/>
  <c r="BK323"/>
  <c r="J323"/>
  <c r="J59"/>
  <c r="BK335"/>
  <c r="J335"/>
  <c r="J60"/>
  <c r="T335"/>
  <c r="R341"/>
  <c r="P362"/>
  <c r="R362"/>
  <c r="T379"/>
  <c r="R534"/>
  <c r="P633"/>
  <c r="BK95"/>
  <c r="T164"/>
  <c r="P323"/>
  <c r="P335"/>
  <c r="P341"/>
  <c r="BK362"/>
  <c r="J362"/>
  <c r="J63"/>
  <c r="P379"/>
  <c r="P534"/>
  <c r="BK633"/>
  <c r="J633"/>
  <c r="J66"/>
  <c r="T633"/>
  <c r="P700"/>
  <c r="BK901"/>
  <c r="J901"/>
  <c r="J68"/>
  <c r="R901"/>
  <c r="T913"/>
  <c r="P961"/>
  <c r="P95"/>
  <c r="R164"/>
  <c r="T323"/>
  <c r="BK341"/>
  <c r="T341"/>
  <c r="T362"/>
  <c r="R379"/>
  <c r="T534"/>
  <c r="R633"/>
  <c r="R700"/>
  <c r="P901"/>
  <c r="T901"/>
  <c r="P913"/>
  <c r="BK961"/>
  <c r="J961"/>
  <c r="J71"/>
  <c r="R961"/>
  <c r="BK971"/>
  <c r="J971"/>
  <c r="J72"/>
  <c r="R971"/>
  <c r="R95"/>
  <c r="P164"/>
  <c r="R323"/>
  <c r="R335"/>
  <c r="BK379"/>
  <c r="J379"/>
  <c r="J64"/>
  <c r="BK534"/>
  <c r="J534"/>
  <c r="J65"/>
  <c r="BK700"/>
  <c r="J700"/>
  <c r="J67"/>
  <c r="T700"/>
  <c r="BK913"/>
  <c r="J913"/>
  <c r="J69"/>
  <c r="R913"/>
  <c r="T961"/>
  <c r="P971"/>
  <c r="T971"/>
  <c r="J87"/>
  <c r="J90"/>
  <c r="BE168"/>
  <c r="BE209"/>
  <c r="BE238"/>
  <c r="BE329"/>
  <c r="BE342"/>
  <c r="BE360"/>
  <c r="BE361"/>
  <c r="BE378"/>
  <c r="BE465"/>
  <c r="BE470"/>
  <c r="BE484"/>
  <c r="BE532"/>
  <c r="BE533"/>
  <c r="BE541"/>
  <c r="BE589"/>
  <c r="BE602"/>
  <c r="BE631"/>
  <c r="BE634"/>
  <c r="BE803"/>
  <c r="BE902"/>
  <c r="BE906"/>
  <c r="BE921"/>
  <c r="BE96"/>
  <c r="BE233"/>
  <c r="BE248"/>
  <c r="BE271"/>
  <c r="BE286"/>
  <c r="BE324"/>
  <c r="BE325"/>
  <c r="BE328"/>
  <c r="BE332"/>
  <c r="BE333"/>
  <c r="BE334"/>
  <c r="BE336"/>
  <c r="BE355"/>
  <c r="BE359"/>
  <c r="BE363"/>
  <c r="BE375"/>
  <c r="BE376"/>
  <c r="BE380"/>
  <c r="BE492"/>
  <c r="BE502"/>
  <c r="BE535"/>
  <c r="BE550"/>
  <c r="BE557"/>
  <c r="BE562"/>
  <c r="BE569"/>
  <c r="BE608"/>
  <c r="BE621"/>
  <c r="BE630"/>
  <c r="BE647"/>
  <c r="BE653"/>
  <c r="BE666"/>
  <c r="BE692"/>
  <c r="BE701"/>
  <c r="BE945"/>
  <c r="BE966"/>
  <c r="BE967"/>
  <c r="BE156"/>
  <c r="BE165"/>
  <c r="BE212"/>
  <c r="BE229"/>
  <c r="BE293"/>
  <c r="BE337"/>
  <c r="BE390"/>
  <c r="BE511"/>
  <c r="BE576"/>
  <c r="BE632"/>
  <c r="BE750"/>
  <c r="BE957"/>
  <c r="BE959"/>
  <c r="BE962"/>
  <c r="F51"/>
  <c r="BE126"/>
  <c r="BE225"/>
  <c r="BE377"/>
  <c r="BE426"/>
  <c r="BE443"/>
  <c r="BE460"/>
  <c r="BE531"/>
  <c r="BE679"/>
  <c r="BE799"/>
  <c r="BE852"/>
  <c r="BE910"/>
  <c r="BE911"/>
  <c r="BE912"/>
  <c r="BE914"/>
  <c r="BE933"/>
  <c r="BE958"/>
  <c r="BE972"/>
  <c r="BE973"/>
  <c r="BE974"/>
  <c r="BE976"/>
  <c r="BE978"/>
  <c r="BE980"/>
  <c r="BK975"/>
  <c r="J975"/>
  <c r="J73"/>
  <c r="BK977"/>
  <c r="J977"/>
  <c r="J74"/>
  <c r="BK979"/>
  <c r="J979"/>
  <c r="J75"/>
  <c r="J32"/>
  <c i="1" r="AW55"/>
  <c i="2" r="F33"/>
  <c i="1" r="BB55"/>
  <c r="BB54"/>
  <c r="AX54"/>
  <c i="2" r="F35"/>
  <c i="1" r="BD55"/>
  <c r="BD54"/>
  <c r="W33"/>
  <c i="2" r="F32"/>
  <c i="1" r="BA55"/>
  <c r="BA54"/>
  <c r="AW54"/>
  <c r="AK30"/>
  <c i="2" r="F34"/>
  <c i="1" r="BC55"/>
  <c r="BC54"/>
  <c r="W32"/>
  <c i="2" l="1" r="BK94"/>
  <c r="R94"/>
  <c r="R960"/>
  <c r="BK340"/>
  <c r="J340"/>
  <c r="J61"/>
  <c r="P340"/>
  <c r="T960"/>
  <c r="T340"/>
  <c r="P94"/>
  <c r="P960"/>
  <c r="R340"/>
  <c r="T94"/>
  <c r="T93"/>
  <c r="J94"/>
  <c r="J56"/>
  <c r="J95"/>
  <c r="J57"/>
  <c r="J341"/>
  <c r="J62"/>
  <c r="BK960"/>
  <c r="J960"/>
  <c r="J70"/>
  <c r="F31"/>
  <c i="1" r="AZ55"/>
  <c r="AZ54"/>
  <c r="W29"/>
  <c r="W30"/>
  <c r="W31"/>
  <c r="AY54"/>
  <c i="2" r="J31"/>
  <c i="1" r="AV55"/>
  <c r="AT55"/>
  <c i="2" l="1" r="P93"/>
  <c i="1" r="AU55"/>
  <c i="2" r="R93"/>
  <c r="BK93"/>
  <c r="J93"/>
  <c r="J55"/>
  <c i="1" r="AU54"/>
  <c r="AV54"/>
  <c r="AK29"/>
  <c i="2" l="1" r="J28"/>
  <c i="1" r="AG55"/>
  <c r="AG54"/>
  <c r="AK26"/>
  <c r="AK35"/>
  <c r="AT54"/>
  <c l="1" r="AN55"/>
  <c r="AN54"/>
  <c i="2" r="J3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<sst xmlns="http://schemas.openxmlformats.org/spreadsheetml/2006/main">
  <si>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</si>
  <si>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</si>
  <si>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</si>
  <si>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</si>
  <si>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</si>
  <si>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{4808d878-cf1a-43b1-85cb-d8a90859017e}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</si>
  <si>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</si>
  <si>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</si>
  <si>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</si>
  <si>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</si>
  <si>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</si>
  <si>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</si>
  <si>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</si>
  <si>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</si>
  <si>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</si>
  <si>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</si>
  <si>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</si>
  <si>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energetických úsporných opatření Gymnázium Brno,Slovanské nám.7</t>
  </si>
  <si>
    <t>KSO:</t>
  </si>
  <si>
    <t/>
  </si>
  <si>
    <t>CC-CZ:</t>
  </si>
  <si>
    <t>Místo:</t>
  </si>
  <si>
    <t>Slovanské náměstí 7,Brno</t>
  </si>
  <si>
    <t>Datum:</t>
  </si>
  <si>
    <t>26. 2. 2020</t>
  </si>
  <si>
    <t>Zadavatel:</t>
  </si>
  <si>
    <t>IČ:</t>
  </si>
  <si>
    <t>Jihomoravský kraj,Žerotínovo nám.3,Brno</t>
  </si>
  <si>
    <t>DIČ:</t>
  </si>
  <si>
    <t>Uchazeč:</t>
  </si>
  <si>
    <t>Vyplň údaj</t>
  </si>
  <si>
    <t>Projektant:</t>
  </si>
  <si>
    <t>Projekt - Servis, Ing. Schwarz M.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</si>
  <si>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</si>
  <si>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</si>
  <si>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</si>
  <si>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</si>
  <si>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</si>
  <si>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</si>
  <si>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</si>
  <si>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</si>
  <si>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</si>
  <si>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</si>
  <si>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</si>
  <si>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</si>
  <si>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</si>
  <si>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</si>
  <si>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</si>
  <si>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</si>
  <si>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</si>
  <si>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</si>
  <si>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</si>
  <si>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</si>
  <si>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</si>
  <si>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</si>
  <si>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</si>
  <si>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</si>
  <si>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</si>
  <si>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</si>
  <si>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</si>
  <si>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</si>
  <si>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</si>
  <si>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</si>
  <si>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</si>
  <si>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</si>
  <si>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</si>
  <si>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</si>
  <si>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</si>
  <si>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</si>
  <si>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</si>
  <si>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</si>
  <si>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</si>
  <si>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</si>
  <si>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</si>
  <si>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</si>
  <si>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</si>
  <si>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</si>
  <si>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</si>
  <si>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</si>
  <si>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</si>
  <si>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</si>
  <si>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</si>
  <si>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</si>
  <si>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</si>
  <si>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</si>
  <si>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</si>
  <si>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</si>
  <si>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</si>
  <si>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</si>
  <si>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</si>
  <si>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</si>
  <si>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</si>
  <si>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</si>
  <si>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</si>
  <si>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</si>
  <si>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</si>
  <si>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</si>
  <si>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786 - Dokončovací práce - stínící technika</t>
  </si>
  <si>
    <t xml:space="preserve">    787 - Dokončovací práce - zasklívání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</si>
  <si>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</si>
  <si>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</si>
  <si>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</si>
  <si>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</si>
  <si>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</si>
  <si>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</si>
  <si>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</si>
  <si>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</si>
  <si>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</si>
  <si>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</si>
  <si>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</si>
  <si>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</si>
  <si>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</si>
  <si>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</si>
  <si>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</si>
  <si>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</si>
  <si>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</si>
  <si>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</si>
  <si>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</si>
  <si>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</si>
  <si>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</si>
  <si>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</si>
  <si>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</si>
  <si>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</si>
  <si>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</si>
  <si>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</si>
  <si>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</t>
  </si>
  <si>
    <t>m2</t>
  </si>
  <si>
    <t>4</t>
  </si>
  <si>
    <t>-2104606953</t>
  </si>
  <si>
    <t>VV</t>
  </si>
  <si>
    <t>vnitřní ostění oken pro jednoduší osazení nového okna</t>
  </si>
  <si>
    <t>4.NP</t>
  </si>
  <si>
    <t>(2,53*2+1,95)*0,4*5</t>
  </si>
  <si>
    <t>(2,54*2+1,3)*0,4*4</t>
  </si>
  <si>
    <t>(2,54*2+1,6)*0,4*9</t>
  </si>
  <si>
    <t>(4,4*2+3,6)*0,4</t>
  </si>
  <si>
    <t>3.NP</t>
  </si>
  <si>
    <t>(2,52*2+1,3)*0,4*4</t>
  </si>
  <si>
    <t>(2,52*2+1,6)*0,4*9</t>
  </si>
  <si>
    <t>(3,11*2+3,6)*0,4</t>
  </si>
  <si>
    <t>2.NP</t>
  </si>
  <si>
    <t>(2,53*2+195)*0,4*2</t>
  </si>
  <si>
    <t>(2,53*2+1,3)*0,4*4</t>
  </si>
  <si>
    <t>(2,53*2+1,6)*0,4*9</t>
  </si>
  <si>
    <t>1.NP</t>
  </si>
  <si>
    <t>(2,55*2+1,25)*0,4*3</t>
  </si>
  <si>
    <t>(1,72*2+13)*0,4*3</t>
  </si>
  <si>
    <t>(1,72*2+1,6)*0,4*9</t>
  </si>
  <si>
    <t>(1,75*2+3,6)*0,4</t>
  </si>
  <si>
    <t>1.PP</t>
  </si>
  <si>
    <t>(1,28*2+1,5)*0,45*2</t>
  </si>
  <si>
    <t>(0,89*2+1,5)*0,45*2</t>
  </si>
  <si>
    <t>(0,89*2+1,582)*0,45</t>
  </si>
  <si>
    <t>(0,8*2+1,5)*0,45*4</t>
  </si>
  <si>
    <t>(14*2+1,4)*0,45*3</t>
  </si>
  <si>
    <t>(1,18*2+1,25)*0,45*3</t>
  </si>
  <si>
    <t>Součet</t>
  </si>
  <si>
    <t>621335201</t>
  </si>
  <si>
    <t>Oprava cementové škrábané (břízolitové) omítky vnějších ploch podhledů, v rozsahu opravované plochy do 10%</t>
  </si>
  <si>
    <t>1375009126</t>
  </si>
  <si>
    <t>oprava vnější omítky ostění,poškození vzniklé při výměně oken</t>
  </si>
  <si>
    <t>(2,53*2+1,95)*0,2*5</t>
  </si>
  <si>
    <t>(2,54*2+1,3)*0,2*4</t>
  </si>
  <si>
    <t>(2,54*2+1,6)*0,2*9</t>
  </si>
  <si>
    <t>(4,4*2+3,6)*0,2</t>
  </si>
  <si>
    <t>(2,52*2+1,3)*0,2*4</t>
  </si>
  <si>
    <t>(2,52*2+1,6)*0,2*9</t>
  </si>
  <si>
    <t>(3,11*2+3,6)*0,2</t>
  </si>
  <si>
    <t>(2,53*2+195)*0,2*2</t>
  </si>
  <si>
    <t>(2,53*2+1,3)*0,2*4</t>
  </si>
  <si>
    <t>(2,53*2+1,6)*0,2*9</t>
  </si>
  <si>
    <t>(2,55*2+1,25)*0,2*3</t>
  </si>
  <si>
    <t>(1,72*2+13)*0,*3</t>
  </si>
  <si>
    <t>(1,72*2+1,6)*0,2*9</t>
  </si>
  <si>
    <t>(1,75*2+3,6)*0,2</t>
  </si>
  <si>
    <t>(1,28*2+1,5)*0,2*2</t>
  </si>
  <si>
    <t>(0,89*2+1,5)*0,2*2</t>
  </si>
  <si>
    <t>(0,89*2+1,582)*0,2</t>
  </si>
  <si>
    <t>(0,8*2+1,5)*0,2*4</t>
  </si>
  <si>
    <t>(14*2+1,4)*0,2*3</t>
  </si>
  <si>
    <t>(1,18*2+1,25)*0,2*3</t>
  </si>
  <si>
    <t>3</t>
  </si>
  <si>
    <t>632451441</t>
  </si>
  <si>
    <t>Parapet oken - Doplnění cementového potěru na mazaninách a betonových podkladech (s dodáním hmot), hlazeného dřevěným nebo ocelovým hladítkem, plochy jednotlivě do 1 m2 a tl. přes 30 do 50 mm</t>
  </si>
  <si>
    <t>-1478787264</t>
  </si>
  <si>
    <t>parapet oken</t>
  </si>
  <si>
    <t>(0,2+0,7)*1,25*3</t>
  </si>
  <si>
    <t>(0,2+0,7)*1,4*3</t>
  </si>
  <si>
    <t>(0,2+0,7)*1,5*5</t>
  </si>
  <si>
    <t>(0,2+0,7)*1,5*2</t>
  </si>
  <si>
    <t>9</t>
  </si>
  <si>
    <t>Ostatní konstrukce a práce, bourání</t>
  </si>
  <si>
    <t>9490000.R</t>
  </si>
  <si>
    <t>Pronájem vysokozdvižné plošiny s dosahem 30 m</t>
  </si>
  <si>
    <t>hod</t>
  </si>
  <si>
    <t>-409636938</t>
  </si>
  <si>
    <t>10*16</t>
  </si>
  <si>
    <t>5</t>
  </si>
  <si>
    <t>949101111</t>
  </si>
  <si>
    <t>Lešení pomocné pracovní pro objekty pozemních staveb pro zatížení do 150 kg/m2, o výšce lešeňové podlahy do 1,9 m</t>
  </si>
  <si>
    <t>676768415</t>
  </si>
  <si>
    <t>stěna dotčená výměnou oken v celé ploše</t>
  </si>
  <si>
    <t>m.č.P13 + stěna u okna O19</t>
  </si>
  <si>
    <t>(2,5*0,8)*2</t>
  </si>
  <si>
    <t>m.č.P09</t>
  </si>
  <si>
    <t>5*0,8</t>
  </si>
  <si>
    <t>m.č.P07</t>
  </si>
  <si>
    <t>2,5*0,8</t>
  </si>
  <si>
    <t>m.č.P06</t>
  </si>
  <si>
    <t>7*0,8</t>
  </si>
  <si>
    <t>m.č.P03</t>
  </si>
  <si>
    <t>(9,39*0,8)*2</t>
  </si>
  <si>
    <t>m.č.102</t>
  </si>
  <si>
    <t>10,15*0,8</t>
  </si>
  <si>
    <t>m.č.136</t>
  </si>
  <si>
    <t>31,45*0,8</t>
  </si>
  <si>
    <t>m.č.135</t>
  </si>
  <si>
    <t>7,8*0,8</t>
  </si>
  <si>
    <t>m.č.208</t>
  </si>
  <si>
    <t>67*0,8</t>
  </si>
  <si>
    <t>m.č.207</t>
  </si>
  <si>
    <t>m.č.206</t>
  </si>
  <si>
    <t>m.č.303</t>
  </si>
  <si>
    <t>6,72*0,8</t>
  </si>
  <si>
    <t>m.č.302</t>
  </si>
  <si>
    <t>9,7*0,8</t>
  </si>
  <si>
    <t>m.č.320</t>
  </si>
  <si>
    <t>m.č.319</t>
  </si>
  <si>
    <t>m.č.403</t>
  </si>
  <si>
    <t>3,43*0,8</t>
  </si>
  <si>
    <t>m.č.402</t>
  </si>
  <si>
    <t>12,95*0,8</t>
  </si>
  <si>
    <t>m.č.409</t>
  </si>
  <si>
    <t>m.č.408</t>
  </si>
  <si>
    <t>949101112</t>
  </si>
  <si>
    <t>Lešení pomocné pracovní pro objekty pozemních staveb pro zatížení do 150 kg/m2, o výšce lešeňové podlahy přes 1,9 do 3,5 m</t>
  </si>
  <si>
    <t>1550526417</t>
  </si>
  <si>
    <t>(5,94*1)*4</t>
  </si>
  <si>
    <t>7</t>
  </si>
  <si>
    <t>952901111</t>
  </si>
  <si>
    <t>Vyčištění budov nebo objektů před předáním do užívání budov bytové nebo občanské výstavby, světlé výšky podlaží do 4 m</t>
  </si>
  <si>
    <t>-834607149</t>
  </si>
  <si>
    <t>vždy celá místnost dotčená výměnou oken a přístupové místnosti</t>
  </si>
  <si>
    <t>16,50+22+11,4+44,6+49,6+49,3+7,3+61,50+100</t>
  </si>
  <si>
    <t>71,50+66,50+125,6+25,8+50</t>
  </si>
  <si>
    <t>24+66,5+125,6+27,2+50</t>
  </si>
  <si>
    <t>43+70,5+69,8+125,7+27,10+50</t>
  </si>
  <si>
    <t>25+95,2+70,3+125,5+27,2+50</t>
  </si>
  <si>
    <t>8</t>
  </si>
  <si>
    <t>952902021</t>
  </si>
  <si>
    <t>Čištění budov při provádění oprav a udržovacích prací podlah hladkých zametením</t>
  </si>
  <si>
    <t>1726618129</t>
  </si>
  <si>
    <t>vždy celá místnost dotčená výměnou oken a přístupové místnosti min.2 x týdně</t>
  </si>
  <si>
    <t>(1774,2*2)*2</t>
  </si>
  <si>
    <t>952902031</t>
  </si>
  <si>
    <t>Čištění budov při provádění oprav a udržovacích prací podlah hladkých omytím</t>
  </si>
  <si>
    <t>407902868</t>
  </si>
  <si>
    <t>10</t>
  </si>
  <si>
    <t>962081141</t>
  </si>
  <si>
    <t>Bourání zdiva příček nebo vybourání otvorů ze skleněných tvárnic, tl. do 150 mm</t>
  </si>
  <si>
    <t>-1251562633</t>
  </si>
  <si>
    <t>okno - O01 - O03</t>
  </si>
  <si>
    <t>(1,25*1,18)*3</t>
  </si>
  <si>
    <t>11</t>
  </si>
  <si>
    <t>968062247</t>
  </si>
  <si>
    <t>Vybourání dřevěných rámů oken s křídly, dveřních zárubní, vrat, stěn, ostění nebo obkladů rámů oken s křídly jednoduchých, plochy přes 4 m2</t>
  </si>
  <si>
    <t>615713329</t>
  </si>
  <si>
    <t>okno 114b+114a</t>
  </si>
  <si>
    <t>(3,6*1,76)*2</t>
  </si>
  <si>
    <t>okno 214b+214a</t>
  </si>
  <si>
    <t>(3,6*3,11)*2</t>
  </si>
  <si>
    <t>okno 314b+314a</t>
  </si>
  <si>
    <t>okno 414b+414a</t>
  </si>
  <si>
    <t>(3,6*4,4)*2</t>
  </si>
  <si>
    <t>12</t>
  </si>
  <si>
    <t>968062356</t>
  </si>
  <si>
    <t>Vybourání dřevěných rámů oken s křídly, dveřních zárubní, vrat, stěn, ostění nebo obkladů rámů oken s křídly dvojitých, plochy do 4 m2</t>
  </si>
  <si>
    <t>-1815105441</t>
  </si>
  <si>
    <t>Okno 004 -006</t>
  </si>
  <si>
    <t>(1,4*1,4)*3</t>
  </si>
  <si>
    <t>okno - 118v+117+116v</t>
  </si>
  <si>
    <t>(1,25*2,55)*3</t>
  </si>
  <si>
    <t>okno - 104 - 113</t>
  </si>
  <si>
    <t>(1,6*1,72)*10</t>
  </si>
  <si>
    <t>okno - 101 - 103</t>
  </si>
  <si>
    <t>(1,3*1,72)*3</t>
  </si>
  <si>
    <t>okno 213v</t>
  </si>
  <si>
    <t>1,3*2,53</t>
  </si>
  <si>
    <t>okno - 212+211+210v+209+208+207v+206+205+204v+203v+202v+201v</t>
  </si>
  <si>
    <t>(1,6*2,53)*12</t>
  </si>
  <si>
    <t>okno - 301v-303v+313v</t>
  </si>
  <si>
    <t>(1,3*2,52)*4</t>
  </si>
  <si>
    <t>okno - 401v-403v+413v</t>
  </si>
  <si>
    <t>(1,3*2,54)*4</t>
  </si>
  <si>
    <t>13</t>
  </si>
  <si>
    <t>968062357</t>
  </si>
  <si>
    <t>Vybourání dřevěných rámů oken s křídly, dveřních zárubní, vrat, stěn, ostění nebo obkladů rámů oken s křídly dvojitých, plochy přes 4 m2</t>
  </si>
  <si>
    <t>973124348</t>
  </si>
  <si>
    <t>okno 216+215v</t>
  </si>
  <si>
    <t>(1,95*2,52)*2</t>
  </si>
  <si>
    <t>okno - 319v+318+317v+316+315v</t>
  </si>
  <si>
    <t>(1,95*2,53)*5</t>
  </si>
  <si>
    <t>okno 312+311+310v+309+308+307v+306+305+30v</t>
  </si>
  <si>
    <t>(1,6*2,52)*9</t>
  </si>
  <si>
    <t>okno - 419v+418+417v+416+415v</t>
  </si>
  <si>
    <t>(1,9*2,5)*5</t>
  </si>
  <si>
    <t>okno - 412+411+410v+409+408+407v+406+405+404v</t>
  </si>
  <si>
    <t>(1,6*2,54)*9</t>
  </si>
  <si>
    <t>14</t>
  </si>
  <si>
    <t>968072245</t>
  </si>
  <si>
    <t>Vybourání kovových rámů oken s křídly, dveřních zárubní, vrat, stěn, ostění nebo obkladů okenních rámů s křídly jednoduchých, plochy do 2 m2</t>
  </si>
  <si>
    <t>960671722</t>
  </si>
  <si>
    <t>okno - O07 -O10+O12</t>
  </si>
  <si>
    <t>(1,5*0,89)*5</t>
  </si>
  <si>
    <t>Okno - O19+O20</t>
  </si>
  <si>
    <t>(1,5*0,59)*2</t>
  </si>
  <si>
    <t>978013191</t>
  </si>
  <si>
    <t>Otlučení vápenných nebo vápenocementových omítek vnitřních ploch stěn s vyškrabáním spar, s očištěním zdiva, v rozsahu přes 50 do 100 %</t>
  </si>
  <si>
    <t>-295905100</t>
  </si>
  <si>
    <t>997</t>
  </si>
  <si>
    <t>Přesun sutě</t>
  </si>
  <si>
    <t>16</t>
  </si>
  <si>
    <t>997013116</t>
  </si>
  <si>
    <t>Vnitrostaveništní doprava suti a vybouraných hmot vodorovně do 50 m svisle s použitím mechanizace pro budovy a haly výšky přes 18 do 21 m</t>
  </si>
  <si>
    <t>t</t>
  </si>
  <si>
    <t>-262022841</t>
  </si>
  <si>
    <t>17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</si>
  <si>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</si>
  <si>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</si>
  <si>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-1567636588</t>
  </si>
  <si>
    <t>30,793*30</t>
  </si>
  <si>
    <t>18</t>
  </si>
  <si>
    <t>997013501</t>
  </si>
  <si>
    <t>Odvoz suti a vybouraných hmot na skládku nebo meziskládku se složením, na vzdálenost do 1 km</t>
  </si>
  <si>
    <t>-348978259</t>
  </si>
  <si>
    <t>19</t>
  </si>
  <si>
    <t>997013509</t>
  </si>
  <si>
    <t>Odvoz suti a vybouraných hmot na skládku nebo meziskládku se složením, na vzdálenost Příplatek k ceně za každý další i započatý 1 km přes 1 km</t>
  </si>
  <si>
    <t>1847825467</t>
  </si>
  <si>
    <t>40,793*20</t>
  </si>
  <si>
    <t>20</t>
  </si>
  <si>
    <t>997013631</t>
  </si>
  <si>
    <t>Poplatek za uložení stavebního odpadu na skládce (skládkovné) směsného stavebního a demoličního zatříděného do Katalogu odpadů pod kódem 17 09 04</t>
  </si>
  <si>
    <t>1827650653</t>
  </si>
  <si>
    <t>997013804</t>
  </si>
  <si>
    <t>Poplatek za uložení stavebního odpadu na skládce (skládkovné) ze skla zatříděného do Katalogu odpadů pod kódem 17 02 02</t>
  </si>
  <si>
    <t>1450055687</t>
  </si>
  <si>
    <t>22</t>
  </si>
  <si>
    <t>997013811</t>
  </si>
  <si>
    <t>Poplatek za uložení stavebního odpadu na skládce (skládkovné) dřevěného zatříděného do Katalogu odpadů pod kódem 17 02 01</t>
  </si>
  <si>
    <t>-108208754</t>
  </si>
  <si>
    <t>998</t>
  </si>
  <si>
    <t>Přesun hmot</t>
  </si>
  <si>
    <t>23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</si>
  <si>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</si>
  <si>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</si>
  <si>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-603538090</t>
  </si>
  <si>
    <t>24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</si>
  <si>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</si>
  <si>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</si>
  <si>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-1561536426</t>
  </si>
  <si>
    <t>16,435*2</t>
  </si>
  <si>
    <t>PSV</t>
  </si>
  <si>
    <t>Práce a dodávky PSV</t>
  </si>
  <si>
    <t>713</t>
  </si>
  <si>
    <t>Izolace tepelné</t>
  </si>
  <si>
    <t>25</t>
  </si>
  <si>
    <t>713-R.0</t>
  </si>
  <si>
    <t>Montáž tvrzeného polystyrénu pod rám okna místo montážního profilu</t>
  </si>
  <si>
    <t>m</t>
  </si>
  <si>
    <t>1111441226</t>
  </si>
  <si>
    <t>O01 - O03</t>
  </si>
  <si>
    <t>1,25*3</t>
  </si>
  <si>
    <t>O04 - O06</t>
  </si>
  <si>
    <t>1,4*3</t>
  </si>
  <si>
    <t>O07 - O10 , O12</t>
  </si>
  <si>
    <t>1,5*5</t>
  </si>
  <si>
    <t>O17 - O18</t>
  </si>
  <si>
    <t>1,5*2</t>
  </si>
  <si>
    <t>O19 - O20</t>
  </si>
  <si>
    <t>26</t>
  </si>
  <si>
    <t>M</t>
  </si>
  <si>
    <t>28376381</t>
  </si>
  <si>
    <t>deska z polystyrénu XPS, hrana polodrážková a hladký povrch s vyšší odolností tl 80mm</t>
  </si>
  <si>
    <t>32</t>
  </si>
  <si>
    <t>-930474777</t>
  </si>
  <si>
    <t>polystyrén pod rám okna</t>
  </si>
  <si>
    <t>(21,45*0,1)*1,3</t>
  </si>
  <si>
    <t>27</t>
  </si>
  <si>
    <t>998713101</t>
  </si>
  <si>
    <t>Přesun hmot pro izolace tepelné stanovený z hmotnosti přesunovaného materiálu vodorovná dopravní vzdálenost do 50 m v objektech výšky do 6 m</t>
  </si>
  <si>
    <t>399756829</t>
  </si>
  <si>
    <t>28</t>
  </si>
  <si>
    <t>998713181</t>
  </si>
  <si>
    <t>Přesun hmot pro izolace tepelné stanovený z hmotnosti přesunovaného materiálu Příplatek k cenám za přesun prováděný bez použití mechanizace pro jakoukoliv výšku objektu</t>
  </si>
  <si>
    <t>551981778</t>
  </si>
  <si>
    <t>29</t>
  </si>
  <si>
    <t>998713193</t>
  </si>
  <si>
    <t>Přesun hmot pro izolace tepelné stanovený z hmotnosti přesunovaného materiálu Příplatek k cenám za zvětšený přesun přes vymezenou největší dopravní vzdálenost do 500 m</t>
  </si>
  <si>
    <t>725937188</t>
  </si>
  <si>
    <t>764</t>
  </si>
  <si>
    <t>Konstrukce klempířské</t>
  </si>
  <si>
    <t>30</t>
  </si>
  <si>
    <t>764001911</t>
  </si>
  <si>
    <t>Napojení stávajícího vnějšího parapetu a montáž přídavné překrytky</t>
  </si>
  <si>
    <t>1789994009</t>
  </si>
  <si>
    <t>K26</t>
  </si>
  <si>
    <t>1,3*16</t>
  </si>
  <si>
    <t>K27</t>
  </si>
  <si>
    <t>1,6*36</t>
  </si>
  <si>
    <t>K28</t>
  </si>
  <si>
    <t>1,08*12</t>
  </si>
  <si>
    <t>K29</t>
  </si>
  <si>
    <t>K31</t>
  </si>
  <si>
    <t>1,95*12</t>
  </si>
  <si>
    <t>31</t>
  </si>
  <si>
    <t>19621536</t>
  </si>
  <si>
    <t xml:space="preserve">plech Cu š.80 mm, tl 0,6mm </t>
  </si>
  <si>
    <t>-927041680</t>
  </si>
  <si>
    <t>998764103</t>
  </si>
  <si>
    <t>Přesun hmot pro konstrukce klempířské stanovený z hmotnosti přesunovaného materiálu vodorovná dopravní vzdálenost do 50 m v objektech výšky přes 12 do 24 m</t>
  </si>
  <si>
    <t>1242308328</t>
  </si>
  <si>
    <t>33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</si>
  <si>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</si>
  <si>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</si>
  <si>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-1055348039</t>
  </si>
  <si>
    <t>34</t>
  </si>
  <si>
    <t>998764193</t>
  </si>
  <si>
    <t>Přesun hmot pro konstrukce klempířské stanovený z hmotnosti přesunovaného materiálu Příplatek k cenám za zvětšený přesun přes vymezenou největší dopravní vzdálenost do 500 m</t>
  </si>
  <si>
    <t>-1653441295</t>
  </si>
  <si>
    <t>766</t>
  </si>
  <si>
    <t>Konstrukce truhlářské</t>
  </si>
  <si>
    <t>35</t>
  </si>
  <si>
    <t>766441821</t>
  </si>
  <si>
    <t>Demontáž parapetních desek dřevěných nebo plastových šířky do 300 mm délky přes 1 m</t>
  </si>
  <si>
    <t>kus</t>
  </si>
  <si>
    <t>80811000</t>
  </si>
  <si>
    <t>36</t>
  </si>
  <si>
    <t>766621113</t>
  </si>
  <si>
    <t>Montáž oken dřevěných včetně montáže rámu plochy přes 1 m2 špaletových do zdiva, výšky přes 2,5 m</t>
  </si>
  <si>
    <t>229280919</t>
  </si>
  <si>
    <t>okno 101 - 103+113</t>
  </si>
  <si>
    <t>(1,44*1,715)*4</t>
  </si>
  <si>
    <t>okno 104 -112</t>
  </si>
  <si>
    <t>(1,63*1,715)*9</t>
  </si>
  <si>
    <t>okno 116+ 117+118</t>
  </si>
  <si>
    <t>(1,41*2,59)*3</t>
  </si>
  <si>
    <t>okno 216 + 215</t>
  </si>
  <si>
    <t>(2,1*2,52)*2</t>
  </si>
  <si>
    <t>okno 204 - 212</t>
  </si>
  <si>
    <t>(1,74*2,58)*9</t>
  </si>
  <si>
    <t>okno 201 - 203 + 213</t>
  </si>
  <si>
    <t>(1,44*2,52)*4</t>
  </si>
  <si>
    <t>okno 316+315</t>
  </si>
  <si>
    <t>(2,1*2,52)*5</t>
  </si>
  <si>
    <t>okno 304 + 312</t>
  </si>
  <si>
    <t>okno 301 - 303+313</t>
  </si>
  <si>
    <t>okno 415-419</t>
  </si>
  <si>
    <t>okno 404-412</t>
  </si>
  <si>
    <t>okno 401 - 403+413</t>
  </si>
  <si>
    <t>okno 414a+414b</t>
  </si>
  <si>
    <t>3,6*4,36</t>
  </si>
  <si>
    <t>okno 314a+314b , 214a+214b</t>
  </si>
  <si>
    <t>okno 114a+114b</t>
  </si>
  <si>
    <t>3,6*1,76</t>
  </si>
  <si>
    <t>37</t>
  </si>
  <si>
    <t>61110035</t>
  </si>
  <si>
    <t xml:space="preserve">okno šestikřídlové,s nadsvětlíkem,rozdělené sloupkem a vodor.poutcem,jedno horní křídlo ventilační,pevné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</si>
  <si>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-1218786367</t>
  </si>
  <si>
    <t>okno - 215v</t>
  </si>
  <si>
    <t>2,1*2,52</t>
  </si>
  <si>
    <t>okno - 204v+207v+21v</t>
  </si>
  <si>
    <t>(1,74*2,58)*3</t>
  </si>
  <si>
    <t>okno - 315v+317v+319v</t>
  </si>
  <si>
    <t>(2,1*2,52)*3</t>
  </si>
  <si>
    <t>okno - 304v+307v+310v</t>
  </si>
  <si>
    <t xml:space="preserve">okno -  415v+417v+419v</t>
  </si>
  <si>
    <t>okno - 404v+407v+41v</t>
  </si>
  <si>
    <t>(1,74*2,52)*3</t>
  </si>
  <si>
    <t>38</t>
  </si>
  <si>
    <t>61110035.R</t>
  </si>
  <si>
    <t>okno šestikřídlové,s nadsvětlíkem,rozdělené sloupkem a vodor.poutcem,pevné okenní příčky. Kování - oliva ,půl oliva,olivy mosazné panty bílé natírané táhlo. Zasklení- vnější izolační dvojsklo 4-8-4 Ug =1,0,vnitřní jednoduché zasklení 4 mm. Barevnost - profil slonová kost,venkovní rám sv.hnědý dle vzorků.</t>
  </si>
  <si>
    <t>-1564681920</t>
  </si>
  <si>
    <t>okno - 216</t>
  </si>
  <si>
    <t>okno - 205+206+208+209+211+212</t>
  </si>
  <si>
    <t>(1,74*2,58)*6</t>
  </si>
  <si>
    <t>okno 316+318</t>
  </si>
  <si>
    <t>okno - 305+306+308+309+311+312</t>
  </si>
  <si>
    <t>okno 416+418</t>
  </si>
  <si>
    <t>okno - 405+406+408+409+411+412</t>
  </si>
  <si>
    <t>39</t>
  </si>
  <si>
    <t>61110031</t>
  </si>
  <si>
    <t xml:space="preserve">okno trojkřídlé,se sloupkem,pevné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</si>
  <si>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2036818293</t>
  </si>
  <si>
    <t>40</t>
  </si>
  <si>
    <t>61110030</t>
  </si>
  <si>
    <t xml:space="preserve">okno dvojkřídlé,,pevné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</si>
  <si>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293826721</t>
  </si>
  <si>
    <t>okno 101 +102+103+113</t>
  </si>
  <si>
    <t>41</t>
  </si>
  <si>
    <t>61110033</t>
  </si>
  <si>
    <t xml:space="preserve">okno čtyřkřídlové,s nadsvětlíkem,rozdělené sloupkem a vodor.poutcem,jedno horní křídlo ventilační,pevné okenní příčky. Kování - oliva ,půl oliva,olivy mosazné panty bílé natírané táhlo. Zasklení- vnější izolační dvojsklo 4-8-4 Ug =1,0,vnitřní jednoduché zasklení 4 mm. Barevnost - profil slonová kost,venkovní rám sv.hnědý dle vzorků. </t>
  </si>
  <si>
    <t>-1566935423</t>
  </si>
  <si>
    <t>okno - 116v+117+118v</t>
  </si>
  <si>
    <t>okno - 201v+20v+203v+213v</t>
  </si>
  <si>
    <t>okno - 301v+302v+303v+313v</t>
  </si>
  <si>
    <t>okno - 401v+402v+403v+413v</t>
  </si>
  <si>
    <t>42</t>
  </si>
  <si>
    <t>61110029</t>
  </si>
  <si>
    <t xml:space="preserve">okno trojkřídlé,se sloupkem,pevné okenní příčky. Kování -  ,půl oliva,olivy mosazné přírodní panty bílé natírané táhlo. Zasklení- vnější izolační dvojsklo 4-8-4 Ug =1,0,příprava pro vložení repasované vitráže. Barevnost - profil slonová kost,venkovní rám sv.hnědý dle vzorků. </t>
  </si>
  <si>
    <t>711581061</t>
  </si>
  <si>
    <t>okno 214a+214b , 314a+314b</t>
  </si>
  <si>
    <t>3,6*4,4</t>
  </si>
  <si>
    <t>43</t>
  </si>
  <si>
    <t>766694112</t>
  </si>
  <si>
    <t>Montáž ostatních truhlářských konstrukcí parapetních desek dřevěných nebo plastových šířky do 300 mm, délky přes 1000 do 1600 mm</t>
  </si>
  <si>
    <t>670707212</t>
  </si>
  <si>
    <t>4+9+3+3,6</t>
  </si>
  <si>
    <t>4+9+5+3,6</t>
  </si>
  <si>
    <t>44</t>
  </si>
  <si>
    <t>60794100</t>
  </si>
  <si>
    <t>deska parapetní dřevotřísková vnitřní 150x1000mm</t>
  </si>
  <si>
    <t>-984530623</t>
  </si>
  <si>
    <t>(2,1*12)*1,1</t>
  </si>
  <si>
    <t>(1,74*27)*1,1</t>
  </si>
  <si>
    <t>(1,44*12)*1,1</t>
  </si>
  <si>
    <t>(1,41*3)*1,1</t>
  </si>
  <si>
    <t>(1,63*9)*1,1</t>
  </si>
  <si>
    <t>(1,44*4)*1,1</t>
  </si>
  <si>
    <t>(3,6*4)*1,1</t>
  </si>
  <si>
    <t>45</t>
  </si>
  <si>
    <t>766627308.R</t>
  </si>
  <si>
    <t>Montáž oken zdvojených Příplatek k cenám za připojovací spáru mezi ostěním a rámem venkovním těsnícím akrylátovým tmelem</t>
  </si>
  <si>
    <t>807933062</t>
  </si>
  <si>
    <t>okno -101 - 103 , 113</t>
  </si>
  <si>
    <t>(1,44+1,715)*2*4</t>
  </si>
  <si>
    <t>okno 104 - 112</t>
  </si>
  <si>
    <t>(1,63+1,715)*2*9</t>
  </si>
  <si>
    <t>okno 116 - 118</t>
  </si>
  <si>
    <t>(1,41+2,59)*2*3</t>
  </si>
  <si>
    <t>okno 201 - 203 , 213 , 301 - 303 , 313 , 401 - 403 , 413</t>
  </si>
  <si>
    <t>(1,44+2,52)*2*12</t>
  </si>
  <si>
    <t>okno 204 - 212 , 304 - 312 , 404 - 412</t>
  </si>
  <si>
    <t>(1,74+2,58)*2*27</t>
  </si>
  <si>
    <t>okno 215 - 216 , 315 - 319 , 415 - 419</t>
  </si>
  <si>
    <t>(2,1+2,52)*2*12</t>
  </si>
  <si>
    <t>okno 114b</t>
  </si>
  <si>
    <t>(3,6+1,76)*2</t>
  </si>
  <si>
    <t>okno 214b+314b</t>
  </si>
  <si>
    <t>(3,6+3,11)*2*2</t>
  </si>
  <si>
    <t>okno 414b</t>
  </si>
  <si>
    <t>(3,6+4,4)*2</t>
  </si>
  <si>
    <t>46</t>
  </si>
  <si>
    <t>998766103</t>
  </si>
  <si>
    <t>Přesun hmot pro konstrukce truhlářské stanovený z hmotnosti přesunovaného materiálu vodorovná dopravní vzdálenost do 50 m v objektech výšky přes 12 do 24 m</t>
  </si>
  <si>
    <t>1847639992</t>
  </si>
  <si>
    <t>47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</si>
  <si>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</si>
  <si>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</si>
  <si>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-268630615</t>
  </si>
  <si>
    <t>48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</si>
  <si>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</si>
  <si>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</si>
  <si>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1023550796</t>
  </si>
  <si>
    <t>767</t>
  </si>
  <si>
    <t>Konstrukce zámečnické</t>
  </si>
  <si>
    <t>49</t>
  </si>
  <si>
    <t>767121901</t>
  </si>
  <si>
    <t>Oprava mříží - oprava svárů,úprava kotvení</t>
  </si>
  <si>
    <t>-1302490885</t>
  </si>
  <si>
    <t>okno O01 - O03</t>
  </si>
  <si>
    <t>okno O17 - O18</t>
  </si>
  <si>
    <t>(1,28*1,64)*2</t>
  </si>
  <si>
    <t>50</t>
  </si>
  <si>
    <t>767620116</t>
  </si>
  <si>
    <t>Montáž oken zdvojených z hliníkových nebo ocelových profilů na polyuretanovou pěnu pevných do zdiva, plochy přes 0,6 do 1,5 m2</t>
  </si>
  <si>
    <t>-1711747716</t>
  </si>
  <si>
    <t>okno - O07 - O10+O12</t>
  </si>
  <si>
    <t>(0,87*1,5)*5</t>
  </si>
  <si>
    <t>okno O19-O20</t>
  </si>
  <si>
    <t>(0,87*1,5)*2</t>
  </si>
  <si>
    <t>51</t>
  </si>
  <si>
    <t>55341015</t>
  </si>
  <si>
    <t>Hliníkové okno jednokřídlékřídlé sklopné,replika ocelového okna s výklopným mwchanismem u dvou částí okna. Kování pákový mechanismus,výška parapetu 3,37 m,standart barva stříbrná. Izolační dvojsklo 4-8-4 Ug=1,0,drátosklo z vnější strany. Profil přírodní elox.</t>
  </si>
  <si>
    <t>-1222574787</t>
  </si>
  <si>
    <t>(1,5*0,87)*5</t>
  </si>
  <si>
    <t>okno - O19-O20</t>
  </si>
  <si>
    <t>(1,5*0,87)*2</t>
  </si>
  <si>
    <t>52</t>
  </si>
  <si>
    <t>55341010</t>
  </si>
  <si>
    <t>Hliníkové okno dvojkřídlé se štulpem,replika ocelového okna s výklopným mwchanismem u dvou částí okna. Kování klika mosaz přírodní,panty bílé. Izolační dvojsklo 4-8-4 Ug=1,0,drátosklo z vnější strany. Profil přírodní elox.</t>
  </si>
  <si>
    <t>-992824300</t>
  </si>
  <si>
    <t>53</t>
  </si>
  <si>
    <t>767620117</t>
  </si>
  <si>
    <t>Montáž oken zdvojených z hliníkových nebo ocelových profilů na polyuretanovou pěnu pevných do zdiva, plochy přes 1,5 do 2,5 m2</t>
  </si>
  <si>
    <t>-916070277</t>
  </si>
  <si>
    <t>okno - O04 - O06</t>
  </si>
  <si>
    <t>okno - O17-O18</t>
  </si>
  <si>
    <t>(1,5*1,2)*2</t>
  </si>
  <si>
    <t>54</t>
  </si>
  <si>
    <t>55341011</t>
  </si>
  <si>
    <t>Hliníkové okno dvojkřídlé se štulpem,replika ocelového okna s výklopným mwchanismem u dvou částí okna. Kování klika standart,barva stříbrná. Izolační dvojsklo 4-8-4 Ug=1,0,drátosklo z vnější strany. Profil přírodní elox.</t>
  </si>
  <si>
    <t>280758510</t>
  </si>
  <si>
    <t>55</t>
  </si>
  <si>
    <t>767627308</t>
  </si>
  <si>
    <t>-1374621725</t>
  </si>
  <si>
    <t>(1,25+1,18)*2*3</t>
  </si>
  <si>
    <t>(1,4+1,4)*2*3</t>
  </si>
  <si>
    <t>(1,5+0,87)*2*5</t>
  </si>
  <si>
    <t>(1,5+1,2)*2*2</t>
  </si>
  <si>
    <t>(1,5+0,87)*2*2</t>
  </si>
  <si>
    <t>56</t>
  </si>
  <si>
    <t>767627309</t>
  </si>
  <si>
    <t>Montáž oken zdvojených Příplatek k cenám za připojovací spáru mezi ostěním a rámem venkovní impregnovanou komprimační páskou</t>
  </si>
  <si>
    <t>-1415490690</t>
  </si>
  <si>
    <t>57</t>
  </si>
  <si>
    <t>767661811</t>
  </si>
  <si>
    <t>Demontáž mříží pevných nebo otevíravých</t>
  </si>
  <si>
    <t>-1440647673</t>
  </si>
  <si>
    <t>58</t>
  </si>
  <si>
    <t>767662120</t>
  </si>
  <si>
    <t>Montáž mříží pevných, připevněných svařováním</t>
  </si>
  <si>
    <t>24525733</t>
  </si>
  <si>
    <t xml:space="preserve">Z6  </t>
  </si>
  <si>
    <t>okno O04 -O06</t>
  </si>
  <si>
    <t>okno O19 - O20</t>
  </si>
  <si>
    <t>(0,93*1,64)*2</t>
  </si>
  <si>
    <t>okno O07 -O10 ,O12</t>
  </si>
  <si>
    <t>(0,93*1,64)*5</t>
  </si>
  <si>
    <t>59</t>
  </si>
  <si>
    <t>767995113</t>
  </si>
  <si>
    <t>Výroba mříží svařovaných včetně materiálu bez montáže a povrchové úpravy</t>
  </si>
  <si>
    <t>-499833215</t>
  </si>
  <si>
    <t>60</t>
  </si>
  <si>
    <t>998767103</t>
  </si>
  <si>
    <t>Přesun hmot pro zámečnické konstrukce stanovený z hmotnosti přesunovaného materiálu vodorovná dopravní vzdálenost do 50 m v objektech výšky přes 12 do 24 m</t>
  </si>
  <si>
    <t>-1859797916</t>
  </si>
  <si>
    <t>61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</si>
  <si>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</si>
  <si>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</si>
  <si>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-970472529</t>
  </si>
  <si>
    <t>62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</si>
  <si>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</si>
  <si>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</si>
  <si>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1382551976</t>
  </si>
  <si>
    <t>783</t>
  </si>
  <si>
    <t>Dokončovací práce - nátěry</t>
  </si>
  <si>
    <t>63</t>
  </si>
  <si>
    <t>783301313</t>
  </si>
  <si>
    <t>Příprava podkladu zámečnických konstrukcí před provedením nátěru odmaštění odmašťovačem ředidlovým</t>
  </si>
  <si>
    <t>2084608031</t>
  </si>
  <si>
    <t>(1,4*1,4)*3*2</t>
  </si>
  <si>
    <t>(1,25*1,18)*3*2</t>
  </si>
  <si>
    <t>(1,28*1,64)*2*2</t>
  </si>
  <si>
    <t>(0,93*1,64)*2*2</t>
  </si>
  <si>
    <t>(0,93*1,64)*5*2</t>
  </si>
  <si>
    <t>64</t>
  </si>
  <si>
    <t>783306805</t>
  </si>
  <si>
    <t>Odstranění nátěrů ze zámečnických konstrukcí opálením s obroušením</t>
  </si>
  <si>
    <t>219361081</t>
  </si>
  <si>
    <t>65</t>
  </si>
  <si>
    <t>783314203</t>
  </si>
  <si>
    <t>Základní antikorozní nátěr zámečnických konstrukcí jednonásobný syntetický samozákladující</t>
  </si>
  <si>
    <t>1099874549</t>
  </si>
  <si>
    <t>66</t>
  </si>
  <si>
    <t>783315103</t>
  </si>
  <si>
    <t>Mezinátěr zámečnických konstrukcí jednonásobný syntetický samozákladující</t>
  </si>
  <si>
    <t>-678309911</t>
  </si>
  <si>
    <t>67</t>
  </si>
  <si>
    <t>783317105</t>
  </si>
  <si>
    <t>Krycí nátěr (email) zámečnických konstrukcí jednonásobný syntetický samozákladující</t>
  </si>
  <si>
    <t>-1203899377</t>
  </si>
  <si>
    <t>68</t>
  </si>
  <si>
    <t>783827103</t>
  </si>
  <si>
    <t>Krycí (ochranný ) nátěr omítek jednonásobný hladkých betonových povrchů nebo povrchů z desek na bázi dřeva (dřevovláknitých apod.) silikátový</t>
  </si>
  <si>
    <t>-431016898</t>
  </si>
  <si>
    <t>784</t>
  </si>
  <si>
    <t>Dokončovací práce - malby a tapety</t>
  </si>
  <si>
    <t>69</t>
  </si>
  <si>
    <t>784121001</t>
  </si>
  <si>
    <t>Oškrabání malby v místnostech výšky do 3,80 m</t>
  </si>
  <si>
    <t>-124040361</t>
  </si>
  <si>
    <t>(2,5*3)*2</t>
  </si>
  <si>
    <t>5*3</t>
  </si>
  <si>
    <t>2,5*3</t>
  </si>
  <si>
    <t>7*3</t>
  </si>
  <si>
    <t>(9,39*3)*2</t>
  </si>
  <si>
    <t>10,15*3,75</t>
  </si>
  <si>
    <t>m.č.130</t>
  </si>
  <si>
    <t>5,94*8,5</t>
  </si>
  <si>
    <t>31,45*3,75</t>
  </si>
  <si>
    <t>7,8*1,75</t>
  </si>
  <si>
    <t>67*3,75</t>
  </si>
  <si>
    <t>m.č.201</t>
  </si>
  <si>
    <t>6,72*3,75</t>
  </si>
  <si>
    <t>9,7*3,75</t>
  </si>
  <si>
    <t>m.č.301</t>
  </si>
  <si>
    <t>3,43*3,75</t>
  </si>
  <si>
    <t>12,95*3,75</t>
  </si>
  <si>
    <t>m.č.401</t>
  </si>
  <si>
    <t>70</t>
  </si>
  <si>
    <t>784121011</t>
  </si>
  <si>
    <t>Rozmývání podkladu po oškrabání malby v místnostech výšky do 3,80 m</t>
  </si>
  <si>
    <t>1544221878</t>
  </si>
  <si>
    <t>71</t>
  </si>
  <si>
    <t>784161201</t>
  </si>
  <si>
    <t>Lokální vyrovnání podkladu sádrovou stěrkou, tloušťky do 3 mm, plochy do 0,1 m2 v místnostech výšky do 3,80 m</t>
  </si>
  <si>
    <t>-1261510543</t>
  </si>
  <si>
    <t>stěny dotčené výměnou oken v celé ploše ve všech patrech</t>
  </si>
  <si>
    <t>200</t>
  </si>
  <si>
    <t>72</t>
  </si>
  <si>
    <t>784181101</t>
  </si>
  <si>
    <t>Penetrace podkladu jednonásobná základní akrylátová v místnostech výšky do 3,80 m</t>
  </si>
  <si>
    <t>347280175</t>
  </si>
  <si>
    <t>73</t>
  </si>
  <si>
    <t>784221101</t>
  </si>
  <si>
    <t>Malby z malířských směsí otěruvzdorných za sucha dvojnásobné, bílé za sucha otěruvzdorné dobře v místnostech výšky do 3,80 m</t>
  </si>
  <si>
    <t>-1087009897</t>
  </si>
  <si>
    <t>786</t>
  </si>
  <si>
    <t>Dokončovací práce - stínící technika</t>
  </si>
  <si>
    <t>74</t>
  </si>
  <si>
    <t>786624111</t>
  </si>
  <si>
    <t>Montáž zastiňujících žaluzií lamelových do oken zdvojených otevíravých, sklápěcích nebo vyklápěcích dřevěných</t>
  </si>
  <si>
    <t>-1811015307</t>
  </si>
  <si>
    <t>R10</t>
  </si>
  <si>
    <t>(2,1*2,45)*10</t>
  </si>
  <si>
    <t>75</t>
  </si>
  <si>
    <t>61140040</t>
  </si>
  <si>
    <t>Vnitřní horizontální hliníkové žaluzie 210x245 cm,barva bílá</t>
  </si>
  <si>
    <t>-1573120642</t>
  </si>
  <si>
    <t>okna 315 - 319 ,415 - 419</t>
  </si>
  <si>
    <t>76</t>
  </si>
  <si>
    <t>998786103</t>
  </si>
  <si>
    <t>Přesun hmot pro stínící techniku stanovený z hmotnosti přesunovaného materiálu vodorovná dopravní vzdálenost do 50 m v objektech výšky (hloubky) přes 12 do 24 m</t>
  </si>
  <si>
    <t>-1819201931</t>
  </si>
  <si>
    <t>77</t>
  </si>
  <si>
    <t>998786181</t>
  </si>
  <si>
    <t>Přesun hmot pro stínící techniku stanovený z hmotnosti přesunovaného materiálu Příplatek k cenám za přesun prováděný bez použití mechanizace pro jakoukoliv výšku objektu</t>
  </si>
  <si>
    <t>229120680</t>
  </si>
  <si>
    <t>78</t>
  </si>
  <si>
    <t>998786193</t>
  </si>
  <si>
    <t xml:space="preserve">Přesun hmot pro stínící techniku  stanovený z hmotnosti přesunovaného materiálu Příplatek k cenám za zvětšený přesun přes vymezenou největší dopravní vzdálenost do 500 m</t>
  </si>
  <si>
    <t>551009122</t>
  </si>
  <si>
    <t>787</t>
  </si>
  <si>
    <t>Dokončovací práce - zasklívání</t>
  </si>
  <si>
    <t>79</t>
  </si>
  <si>
    <t>787600801</t>
  </si>
  <si>
    <t>Vysklívání oken a dveří skla plochého, plochy do 1 m2</t>
  </si>
  <si>
    <t>-164906496</t>
  </si>
  <si>
    <t>demontovaná okna dřevěná</t>
  </si>
  <si>
    <t>(135,518+131,11)*2</t>
  </si>
  <si>
    <t>(3,6*4,4)+(3,6*3,11)+(3,6*3,11)+(3,6*1,76)</t>
  </si>
  <si>
    <t>okno 11a - krajní tabule křídel</t>
  </si>
  <si>
    <t>(1,14*1,76)*2</t>
  </si>
  <si>
    <t>80</t>
  </si>
  <si>
    <t>787-R0</t>
  </si>
  <si>
    <t>Demontáž vitráže pro repasi</t>
  </si>
  <si>
    <t>332053096</t>
  </si>
  <si>
    <t>114b</t>
  </si>
  <si>
    <t>1,08*1,76</t>
  </si>
  <si>
    <t>214b+314b</t>
  </si>
  <si>
    <t>(1,14*1,5)*4</t>
  </si>
  <si>
    <t>(1,08*1,5)*4</t>
  </si>
  <si>
    <t>414b</t>
  </si>
  <si>
    <t>(1,14*1,17)+(1,08*1,7)+(1,14*1,17)</t>
  </si>
  <si>
    <t>(1,14*2,045)+(1,08*2,045)+(1,14*2,045)</t>
  </si>
  <si>
    <t>(1,14*1,14)+(1,08*1,14)+(1,14*1,14)</t>
  </si>
  <si>
    <t>81</t>
  </si>
  <si>
    <t>787-R1</t>
  </si>
  <si>
    <t>Repase vitrážových oken</t>
  </si>
  <si>
    <t>2134887554</t>
  </si>
  <si>
    <t>82</t>
  </si>
  <si>
    <t>787-R2</t>
  </si>
  <si>
    <t>Zpětná montáž vitráže</t>
  </si>
  <si>
    <t>-1206146424</t>
  </si>
  <si>
    <t>83</t>
  </si>
  <si>
    <t>998787103</t>
  </si>
  <si>
    <t>Přesun hmot pro zasklívání stanovený z hmotnosti přesunovaného materiálu vodorovná dopravní vzdálenost do 50 m v objektech výšky přes 12 do 24 m</t>
  </si>
  <si>
    <t>-1053351150</t>
  </si>
  <si>
    <t>84</t>
  </si>
  <si>
    <t>998787181</t>
  </si>
  <si>
    <t>Přesun hmot pro zasklívání stanovený z hmotnosti přesunovaného materiálu Příplatek k cenám za přesun prováděný bez použití mechanizace pro jakoukoliv výšku objektu</t>
  </si>
  <si>
    <t>-1364903896</t>
  </si>
  <si>
    <t>85</t>
  </si>
  <si>
    <t>998787193</t>
  </si>
  <si>
    <t>Přesun hmot pro zasklívání stanovený z hmotnosti přesunovaného materiálu Příplatek k cenám za zvětšený přesun přes vymezenou největší dopravní vzdálenost do 500 m</t>
  </si>
  <si>
    <t>825018245</t>
  </si>
  <si>
    <t>VRN</t>
  </si>
  <si>
    <t>Vedlejší rozpočtové náklady</t>
  </si>
  <si>
    <t>VRN1</t>
  </si>
  <si>
    <t>Průzkumné, geodetické a projektové práce</t>
  </si>
  <si>
    <t>86</t>
  </si>
  <si>
    <t>011534000</t>
  </si>
  <si>
    <t>Umělecko-historický průzkum</t>
  </si>
  <si>
    <t>kpl</t>
  </si>
  <si>
    <t>1024</t>
  </si>
  <si>
    <t>581823256</t>
  </si>
  <si>
    <t>průzkum rámů oken</t>
  </si>
  <si>
    <t>87</t>
  </si>
  <si>
    <t>013254000</t>
  </si>
  <si>
    <t>Dokumentace skutečného provedení stavby</t>
  </si>
  <si>
    <t>2022687275</t>
  </si>
  <si>
    <t>88</t>
  </si>
  <si>
    <t>013294000</t>
  </si>
  <si>
    <t>Ostatní dokumentace</t>
  </si>
  <si>
    <t>-114547837</t>
  </si>
  <si>
    <t>dílenská dokumentace oken</t>
  </si>
  <si>
    <t>VRN3</t>
  </si>
  <si>
    <t>Zařízení staveniště</t>
  </si>
  <si>
    <t>89</t>
  </si>
  <si>
    <t>030001000</t>
  </si>
  <si>
    <t>soubor</t>
  </si>
  <si>
    <t>1379730980</t>
  </si>
  <si>
    <t>90</t>
  </si>
  <si>
    <t>034002000</t>
  </si>
  <si>
    <t>Zabezpečení staveniště</t>
  </si>
  <si>
    <t>-401368607</t>
  </si>
  <si>
    <t>91</t>
  </si>
  <si>
    <t>035002000</t>
  </si>
  <si>
    <t>Pronájmy ploch, objektů</t>
  </si>
  <si>
    <t>-461535566</t>
  </si>
  <si>
    <t>VRN4</t>
  </si>
  <si>
    <t>Inženýrská činnost</t>
  </si>
  <si>
    <t>92</t>
  </si>
  <si>
    <t>041103000</t>
  </si>
  <si>
    <t>Autorský dozor projektanta</t>
  </si>
  <si>
    <t>-992870826</t>
  </si>
  <si>
    <t>VRN6</t>
  </si>
  <si>
    <t>Územní vlivy</t>
  </si>
  <si>
    <t>93</t>
  </si>
  <si>
    <t>065002000</t>
  </si>
  <si>
    <t>Mimostaveništní doprava materiálů</t>
  </si>
  <si>
    <t>693262534</t>
  </si>
  <si>
    <t>VRN7</t>
  </si>
  <si>
    <t>Provozní vlivy</t>
  </si>
  <si>
    <t>94</t>
  </si>
  <si>
    <t>071002000</t>
  </si>
  <si>
    <t>Provoz investora, třetích osob</t>
  </si>
  <si>
    <t>KPL</t>
  </si>
  <si>
    <t>1712421133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</si>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</sst>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2020/023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Realizace energetických úsporných opatření Gymnázium Brno,Slovanské nám.7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Slovanské náměstí 7,Brno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26. 2. 2020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Jihomoravský kraj,Žerotínovo nám.3,Brno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Projekt - Servis, Ing. Schwarz M.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37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'2020-023 - Realizace ener...'!J28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'2020-023 - Realizace ener...'!P93</f>
        <v>0</v>
      </c>
      <c r="AV55" s="120">
        <f>'2020-023 - Realizace ener...'!J31</f>
        <v>0</v>
      </c>
      <c r="AW55" s="120">
        <f>'2020-023 - Realizace ener...'!J32</f>
        <v>0</v>
      </c>
      <c r="AX55" s="120">
        <f>'2020-023 - Realizace ener...'!J33</f>
        <v>0</v>
      </c>
      <c r="AY55" s="120">
        <f>'2020-023 - Realizace ener...'!J34</f>
        <v>0</v>
      </c>
      <c r="AZ55" s="120">
        <f>'2020-023 - Realizace ener...'!F31</f>
        <v>0</v>
      </c>
      <c r="BA55" s="120">
        <f>'2020-023 - Realizace ener...'!F32</f>
        <v>0</v>
      </c>
      <c r="BB55" s="120">
        <f>'2020-023 - Realizace ener...'!F33</f>
        <v>0</v>
      </c>
      <c r="BC55" s="120">
        <f>'2020-023 - Realizace ener...'!F34</f>
        <v>0</v>
      </c>
      <c r="BD55" s="122">
        <f>'2020-023 - Realizace ener...'!F35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EkwUf7sq2RCZC8MJG4/9fqNsJiun1e4Lc+q7vsAUF6R8cGAKv0PllwhqZxsjiBTGfVIIwWU/CgxjrPAYo5TvAg==" hashValue="yVlqPyqTRR6QNzFIGf63X9Hkbd0ANFAnOxZ9VxJL2cxBupwfQLYNiwO8Dz05AUpHuG3ASTsl/Y73sYriPlq1E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0-023 - Realizace ene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79</v>
      </c>
    </row>
    <row r="4" s="1" customFormat="1" ht="24.96" customHeight="1">
      <c r="B4" s="21"/>
      <c r="D4" s="128" t="s">
        <v>80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26. 2. 2020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19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27</v>
      </c>
      <c r="F13" s="39"/>
      <c r="G13" s="39"/>
      <c r="H13" s="39"/>
      <c r="I13" s="135" t="s">
        <v>28</v>
      </c>
      <c r="J13" s="134" t="s">
        <v>19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29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28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31</v>
      </c>
      <c r="E18" s="39"/>
      <c r="F18" s="39"/>
      <c r="G18" s="39"/>
      <c r="H18" s="39"/>
      <c r="I18" s="135" t="s">
        <v>26</v>
      </c>
      <c r="J18" s="134" t="s">
        <v>19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32</v>
      </c>
      <c r="F19" s="39"/>
      <c r="G19" s="39"/>
      <c r="H19" s="39"/>
      <c r="I19" s="135" t="s">
        <v>28</v>
      </c>
      <c r="J19" s="134" t="s">
        <v>19</v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34</v>
      </c>
      <c r="E21" s="39"/>
      <c r="F21" s="39"/>
      <c r="G21" s="39"/>
      <c r="H21" s="39"/>
      <c r="I21" s="135" t="s">
        <v>26</v>
      </c>
      <c r="J21" s="134" t="str">
        <f>IF('Rekapitulace stavby'!AN19="","",'Rekapitulace stavby'!AN19)</f>
        <v/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tr">
        <f>IF('Rekapitulace stavby'!E20="","",'Rekapitulace stavby'!E20)</f>
        <v xml:space="preserve"> </v>
      </c>
      <c r="F22" s="39"/>
      <c r="G22" s="39"/>
      <c r="H22" s="39"/>
      <c r="I22" s="135" t="s">
        <v>28</v>
      </c>
      <c r="J22" s="134" t="str">
        <f>IF('Rekapitulace stavby'!AN20="","",'Rekapitulace stavby'!AN20)</f>
        <v/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36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7"/>
      <c r="B25" s="138"/>
      <c r="C25" s="137"/>
      <c r="D25" s="137"/>
      <c r="E25" s="139" t="s">
        <v>37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38</v>
      </c>
      <c r="E28" s="39"/>
      <c r="F28" s="39"/>
      <c r="G28" s="39"/>
      <c r="H28" s="39"/>
      <c r="I28" s="131"/>
      <c r="J28" s="145">
        <f>ROUND(J93,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40</v>
      </c>
      <c r="G30" s="39"/>
      <c r="H30" s="39"/>
      <c r="I30" s="147" t="s">
        <v>39</v>
      </c>
      <c r="J30" s="146" t="s">
        <v>41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0" t="s">
        <v>43</v>
      </c>
      <c r="F31" s="149">
        <f>ROUND((SUM(BE93:BE980)),  2)</f>
        <v>0</v>
      </c>
      <c r="G31" s="39"/>
      <c r="H31" s="39"/>
      <c r="I31" s="150">
        <v>0.20999999999999999</v>
      </c>
      <c r="J31" s="149">
        <f>ROUND(((SUM(BE93:BE980))*I31),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44</v>
      </c>
      <c r="F32" s="149">
        <f>ROUND((SUM(BF93:BF980)),  2)</f>
        <v>0</v>
      </c>
      <c r="G32" s="39"/>
      <c r="H32" s="39"/>
      <c r="I32" s="150">
        <v>0.14999999999999999</v>
      </c>
      <c r="J32" s="149">
        <f>ROUND(((SUM(BF93:BF980))*I32),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45</v>
      </c>
      <c r="F33" s="149">
        <f>ROUND((SUM(BG93:BG980)),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46</v>
      </c>
      <c r="F34" s="149">
        <f>ROUND((SUM(BH93:BH980)),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47</v>
      </c>
      <c r="F35" s="149">
        <f>ROUND((SUM(BI93:BI980)),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Realizace energetických úsporných opatření Gymnázium Brno,Slovanské nám.7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Slovanské náměstí 7,Brno</v>
      </c>
      <c r="G48" s="41"/>
      <c r="H48" s="41"/>
      <c r="I48" s="135" t="s">
        <v>23</v>
      </c>
      <c r="J48" s="73" t="str">
        <f>IF(J10="","",J10)</f>
        <v>26. 2. 2020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25</v>
      </c>
      <c r="D50" s="41"/>
      <c r="E50" s="41"/>
      <c r="F50" s="28" t="str">
        <f>E13</f>
        <v>Jihomoravský kraj,Žerotínovo nám.3,Brno</v>
      </c>
      <c r="G50" s="41"/>
      <c r="H50" s="41"/>
      <c r="I50" s="135" t="s">
        <v>31</v>
      </c>
      <c r="J50" s="37" t="str">
        <f>E19</f>
        <v>Projekt - Servis, Ing. Schwarz M.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135" t="s">
        <v>34</v>
      </c>
      <c r="J51" s="37" t="str">
        <f>E22</f>
        <v xml:space="preserve"> 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82</v>
      </c>
      <c r="D53" s="166"/>
      <c r="E53" s="166"/>
      <c r="F53" s="166"/>
      <c r="G53" s="166"/>
      <c r="H53" s="166"/>
      <c r="I53" s="167"/>
      <c r="J53" s="168" t="s">
        <v>83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70</v>
      </c>
      <c r="D55" s="41"/>
      <c r="E55" s="41"/>
      <c r="F55" s="41"/>
      <c r="G55" s="41"/>
      <c r="H55" s="41"/>
      <c r="I55" s="131"/>
      <c r="J55" s="103">
        <f>J93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70"/>
      <c r="C56" s="171"/>
      <c r="D56" s="172" t="s">
        <v>85</v>
      </c>
      <c r="E56" s="173"/>
      <c r="F56" s="173"/>
      <c r="G56" s="173"/>
      <c r="H56" s="173"/>
      <c r="I56" s="174"/>
      <c r="J56" s="175">
        <f>J94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86</v>
      </c>
      <c r="E57" s="180"/>
      <c r="F57" s="180"/>
      <c r="G57" s="180"/>
      <c r="H57" s="180"/>
      <c r="I57" s="181"/>
      <c r="J57" s="182">
        <f>J95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87</v>
      </c>
      <c r="E58" s="180"/>
      <c r="F58" s="180"/>
      <c r="G58" s="180"/>
      <c r="H58" s="180"/>
      <c r="I58" s="181"/>
      <c r="J58" s="182">
        <f>J164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88</v>
      </c>
      <c r="E59" s="180"/>
      <c r="F59" s="180"/>
      <c r="G59" s="180"/>
      <c r="H59" s="180"/>
      <c r="I59" s="181"/>
      <c r="J59" s="182">
        <f>J323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89</v>
      </c>
      <c r="E60" s="180"/>
      <c r="F60" s="180"/>
      <c r="G60" s="180"/>
      <c r="H60" s="180"/>
      <c r="I60" s="181"/>
      <c r="J60" s="182">
        <f>J335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70"/>
      <c r="C61" s="171"/>
      <c r="D61" s="172" t="s">
        <v>90</v>
      </c>
      <c r="E61" s="173"/>
      <c r="F61" s="173"/>
      <c r="G61" s="173"/>
      <c r="H61" s="173"/>
      <c r="I61" s="174"/>
      <c r="J61" s="175">
        <f>J340</f>
        <v>0</v>
      </c>
      <c r="K61" s="171"/>
      <c r="L61" s="17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7"/>
      <c r="C62" s="178"/>
      <c r="D62" s="179" t="s">
        <v>91</v>
      </c>
      <c r="E62" s="180"/>
      <c r="F62" s="180"/>
      <c r="G62" s="180"/>
      <c r="H62" s="180"/>
      <c r="I62" s="181"/>
      <c r="J62" s="182">
        <f>J341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92</v>
      </c>
      <c r="E63" s="180"/>
      <c r="F63" s="180"/>
      <c r="G63" s="180"/>
      <c r="H63" s="180"/>
      <c r="I63" s="181"/>
      <c r="J63" s="182">
        <f>J362</f>
        <v>0</v>
      </c>
      <c r="K63" s="178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93</v>
      </c>
      <c r="E64" s="180"/>
      <c r="F64" s="180"/>
      <c r="G64" s="180"/>
      <c r="H64" s="180"/>
      <c r="I64" s="181"/>
      <c r="J64" s="182">
        <f>J379</f>
        <v>0</v>
      </c>
      <c r="K64" s="178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94</v>
      </c>
      <c r="E65" s="180"/>
      <c r="F65" s="180"/>
      <c r="G65" s="180"/>
      <c r="H65" s="180"/>
      <c r="I65" s="181"/>
      <c r="J65" s="182">
        <f>J534</f>
        <v>0</v>
      </c>
      <c r="K65" s="17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78"/>
      <c r="D66" s="179" t="s">
        <v>95</v>
      </c>
      <c r="E66" s="180"/>
      <c r="F66" s="180"/>
      <c r="G66" s="180"/>
      <c r="H66" s="180"/>
      <c r="I66" s="181"/>
      <c r="J66" s="182">
        <f>J633</f>
        <v>0</v>
      </c>
      <c r="K66" s="17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96</v>
      </c>
      <c r="E67" s="180"/>
      <c r="F67" s="180"/>
      <c r="G67" s="180"/>
      <c r="H67" s="180"/>
      <c r="I67" s="181"/>
      <c r="J67" s="182">
        <f>J700</f>
        <v>0</v>
      </c>
      <c r="K67" s="17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78"/>
      <c r="D68" s="179" t="s">
        <v>97</v>
      </c>
      <c r="E68" s="180"/>
      <c r="F68" s="180"/>
      <c r="G68" s="180"/>
      <c r="H68" s="180"/>
      <c r="I68" s="181"/>
      <c r="J68" s="182">
        <f>J901</f>
        <v>0</v>
      </c>
      <c r="K68" s="17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7"/>
      <c r="C69" s="178"/>
      <c r="D69" s="179" t="s">
        <v>98</v>
      </c>
      <c r="E69" s="180"/>
      <c r="F69" s="180"/>
      <c r="G69" s="180"/>
      <c r="H69" s="180"/>
      <c r="I69" s="181"/>
      <c r="J69" s="182">
        <f>J913</f>
        <v>0</v>
      </c>
      <c r="K69" s="17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0"/>
      <c r="C70" s="171"/>
      <c r="D70" s="172" t="s">
        <v>99</v>
      </c>
      <c r="E70" s="173"/>
      <c r="F70" s="173"/>
      <c r="G70" s="173"/>
      <c r="H70" s="173"/>
      <c r="I70" s="174"/>
      <c r="J70" s="175">
        <f>J960</f>
        <v>0</v>
      </c>
      <c r="K70" s="171"/>
      <c r="L70" s="17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7"/>
      <c r="C71" s="178"/>
      <c r="D71" s="179" t="s">
        <v>100</v>
      </c>
      <c r="E71" s="180"/>
      <c r="F71" s="180"/>
      <c r="G71" s="180"/>
      <c r="H71" s="180"/>
      <c r="I71" s="181"/>
      <c r="J71" s="182">
        <f>J961</f>
        <v>0</v>
      </c>
      <c r="K71" s="17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7"/>
      <c r="C72" s="178"/>
      <c r="D72" s="179" t="s">
        <v>101</v>
      </c>
      <c r="E72" s="180"/>
      <c r="F72" s="180"/>
      <c r="G72" s="180"/>
      <c r="H72" s="180"/>
      <c r="I72" s="181"/>
      <c r="J72" s="182">
        <f>J971</f>
        <v>0</v>
      </c>
      <c r="K72" s="178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7"/>
      <c r="C73" s="178"/>
      <c r="D73" s="179" t="s">
        <v>102</v>
      </c>
      <c r="E73" s="180"/>
      <c r="F73" s="180"/>
      <c r="G73" s="180"/>
      <c r="H73" s="180"/>
      <c r="I73" s="181"/>
      <c r="J73" s="182">
        <f>J975</f>
        <v>0</v>
      </c>
      <c r="K73" s="17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7"/>
      <c r="C74" s="178"/>
      <c r="D74" s="179" t="s">
        <v>103</v>
      </c>
      <c r="E74" s="180"/>
      <c r="F74" s="180"/>
      <c r="G74" s="180"/>
      <c r="H74" s="180"/>
      <c r="I74" s="181"/>
      <c r="J74" s="182">
        <f>J977</f>
        <v>0</v>
      </c>
      <c r="K74" s="178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7"/>
      <c r="C75" s="178"/>
      <c r="D75" s="179" t="s">
        <v>104</v>
      </c>
      <c r="E75" s="180"/>
      <c r="F75" s="180"/>
      <c r="G75" s="180"/>
      <c r="H75" s="180"/>
      <c r="I75" s="181"/>
      <c r="J75" s="182">
        <f>J979</f>
        <v>0</v>
      </c>
      <c r="K75" s="178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13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161"/>
      <c r="J77" s="61"/>
      <c r="K77" s="6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164"/>
      <c r="J81" s="63"/>
      <c r="K81" s="63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131"/>
      <c r="J82" s="41"/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1"/>
      <c r="J83" s="41"/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31"/>
      <c r="J84" s="41"/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E7</f>
        <v>Realizace energetických úsporných opatření Gymnázium Brno,Slovanské nám.7</v>
      </c>
      <c r="F85" s="41"/>
      <c r="G85" s="41"/>
      <c r="H85" s="41"/>
      <c r="I85" s="13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1"/>
      <c r="J86" s="41"/>
      <c r="K86" s="4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Slovanské náměstí 7,Brno</v>
      </c>
      <c r="G87" s="41"/>
      <c r="H87" s="41"/>
      <c r="I87" s="135" t="s">
        <v>23</v>
      </c>
      <c r="J87" s="73" t="str">
        <f>IF(J10="","",J10)</f>
        <v>26. 2. 2020</v>
      </c>
      <c r="K87" s="41"/>
      <c r="L87" s="132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1"/>
      <c r="J88" s="41"/>
      <c r="K88" s="41"/>
      <c r="L88" s="132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E13</f>
        <v>Jihomoravský kraj,Žerotínovo nám.3,Brno</v>
      </c>
      <c r="G89" s="41"/>
      <c r="H89" s="41"/>
      <c r="I89" s="135" t="s">
        <v>31</v>
      </c>
      <c r="J89" s="37" t="str">
        <f>E19</f>
        <v>Projekt - Servis, Ing. Schwarz M.</v>
      </c>
      <c r="K89" s="41"/>
      <c r="L89" s="132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IF(E16="","",E16)</f>
        <v>Vyplň údaj</v>
      </c>
      <c r="G90" s="41"/>
      <c r="H90" s="41"/>
      <c r="I90" s="135" t="s">
        <v>34</v>
      </c>
      <c r="J90" s="37" t="str">
        <f>E22</f>
        <v xml:space="preserve"> </v>
      </c>
      <c r="K90" s="41"/>
      <c r="L90" s="13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1"/>
      <c r="J91" s="41"/>
      <c r="K91" s="41"/>
      <c r="L91" s="13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4"/>
      <c r="B92" s="185"/>
      <c r="C92" s="186" t="s">
        <v>106</v>
      </c>
      <c r="D92" s="187" t="s">
        <v>57</v>
      </c>
      <c r="E92" s="187" t="s">
        <v>53</v>
      </c>
      <c r="F92" s="187" t="s">
        <v>54</v>
      </c>
      <c r="G92" s="187" t="s">
        <v>107</v>
      </c>
      <c r="H92" s="187" t="s">
        <v>108</v>
      </c>
      <c r="I92" s="188" t="s">
        <v>109</v>
      </c>
      <c r="J92" s="189" t="s">
        <v>83</v>
      </c>
      <c r="K92" s="190" t="s">
        <v>110</v>
      </c>
      <c r="L92" s="191"/>
      <c r="M92" s="93" t="s">
        <v>19</v>
      </c>
      <c r="N92" s="94" t="s">
        <v>42</v>
      </c>
      <c r="O92" s="94" t="s">
        <v>111</v>
      </c>
      <c r="P92" s="94" t="s">
        <v>112</v>
      </c>
      <c r="Q92" s="94" t="s">
        <v>113</v>
      </c>
      <c r="R92" s="94" t="s">
        <v>114</v>
      </c>
      <c r="S92" s="94" t="s">
        <v>115</v>
      </c>
      <c r="T92" s="95" t="s">
        <v>116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39"/>
      <c r="B93" s="40"/>
      <c r="C93" s="100" t="s">
        <v>117</v>
      </c>
      <c r="D93" s="41"/>
      <c r="E93" s="41"/>
      <c r="F93" s="41"/>
      <c r="G93" s="41"/>
      <c r="H93" s="41"/>
      <c r="I93" s="131"/>
      <c r="J93" s="192">
        <f>BK93</f>
        <v>0</v>
      </c>
      <c r="K93" s="41"/>
      <c r="L93" s="45"/>
      <c r="M93" s="96"/>
      <c r="N93" s="193"/>
      <c r="O93" s="97"/>
      <c r="P93" s="194">
        <f>P94+P340+P960</f>
        <v>0</v>
      </c>
      <c r="Q93" s="97"/>
      <c r="R93" s="194">
        <f>R94+R340+R960</f>
        <v>39.85605958</v>
      </c>
      <c r="S93" s="97"/>
      <c r="T93" s="195">
        <f>T94+T340+T960</f>
        <v>41.446976460000002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84</v>
      </c>
      <c r="BK93" s="196">
        <f>BK94+BK340+BK960</f>
        <v>0</v>
      </c>
    </row>
    <row r="94" s="12" customFormat="1" ht="25.92" customHeight="1">
      <c r="A94" s="12"/>
      <c r="B94" s="197"/>
      <c r="C94" s="198"/>
      <c r="D94" s="199" t="s">
        <v>71</v>
      </c>
      <c r="E94" s="200" t="s">
        <v>118</v>
      </c>
      <c r="F94" s="200" t="s">
        <v>119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P95+P164+P323+P335</f>
        <v>0</v>
      </c>
      <c r="Q94" s="205"/>
      <c r="R94" s="206">
        <f>R95+R164+R323+R335</f>
        <v>16.435393619999999</v>
      </c>
      <c r="S94" s="205"/>
      <c r="T94" s="207">
        <f>T95+T164+T323+T335</f>
        <v>34.683115000000001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77</v>
      </c>
      <c r="AT94" s="209" t="s">
        <v>71</v>
      </c>
      <c r="AU94" s="209" t="s">
        <v>72</v>
      </c>
      <c r="AY94" s="208" t="s">
        <v>120</v>
      </c>
      <c r="BK94" s="210">
        <f>BK95+BK164+BK323+BK335</f>
        <v>0</v>
      </c>
    </row>
    <row r="95" s="12" customFormat="1" ht="22.8" customHeight="1">
      <c r="A95" s="12"/>
      <c r="B95" s="197"/>
      <c r="C95" s="198"/>
      <c r="D95" s="199" t="s">
        <v>71</v>
      </c>
      <c r="E95" s="211" t="s">
        <v>121</v>
      </c>
      <c r="F95" s="211" t="s">
        <v>122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SUM(P96:P163)</f>
        <v>0</v>
      </c>
      <c r="Q95" s="205"/>
      <c r="R95" s="206">
        <f>SUM(R96:R163)</f>
        <v>16.2567241</v>
      </c>
      <c r="S95" s="205"/>
      <c r="T95" s="207">
        <f>SUM(T96:T163)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77</v>
      </c>
      <c r="AT95" s="209" t="s">
        <v>71</v>
      </c>
      <c r="AU95" s="209" t="s">
        <v>77</v>
      </c>
      <c r="AY95" s="208" t="s">
        <v>120</v>
      </c>
      <c r="BK95" s="210">
        <f>SUM(BK96:BK163)</f>
        <v>0</v>
      </c>
    </row>
    <row r="96" s="2" customFormat="1" ht="16.5" customHeight="1">
      <c r="A96" s="39"/>
      <c r="B96" s="40"/>
      <c r="C96" s="213" t="s">
        <v>77</v>
      </c>
      <c r="D96" s="213" t="s">
        <v>123</v>
      </c>
      <c r="E96" s="214" t="s">
        <v>124</v>
      </c>
      <c r="F96" s="215" t="s">
        <v>125</v>
      </c>
      <c r="G96" s="216" t="s">
        <v>126</v>
      </c>
      <c r="H96" s="217">
        <v>409.95499999999998</v>
      </c>
      <c r="I96" s="218"/>
      <c r="J96" s="219">
        <f>ROUND(I96*H96,2)</f>
        <v>0</v>
      </c>
      <c r="K96" s="220"/>
      <c r="L96" s="45"/>
      <c r="M96" s="221" t="s">
        <v>19</v>
      </c>
      <c r="N96" s="222" t="s">
        <v>43</v>
      </c>
      <c r="O96" s="85"/>
      <c r="P96" s="223">
        <f>O96*H96</f>
        <v>0</v>
      </c>
      <c r="Q96" s="223">
        <v>0.033579999999999999</v>
      </c>
      <c r="R96" s="223">
        <f>Q96*H96</f>
        <v>13.766288899999999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127</v>
      </c>
      <c r="AT96" s="225" t="s">
        <v>123</v>
      </c>
      <c r="AU96" s="225" t="s">
        <v>79</v>
      </c>
      <c r="AY96" s="18" t="s">
        <v>120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77</v>
      </c>
      <c r="BK96" s="226">
        <f>ROUND(I96*H96,2)</f>
        <v>0</v>
      </c>
      <c r="BL96" s="18" t="s">
        <v>127</v>
      </c>
      <c r="BM96" s="225" t="s">
        <v>128</v>
      </c>
    </row>
    <row r="97" s="13" customFormat="1">
      <c r="A97" s="13"/>
      <c r="B97" s="227"/>
      <c r="C97" s="228"/>
      <c r="D97" s="229" t="s">
        <v>129</v>
      </c>
      <c r="E97" s="230" t="s">
        <v>19</v>
      </c>
      <c r="F97" s="231" t="s">
        <v>130</v>
      </c>
      <c r="G97" s="228"/>
      <c r="H97" s="230" t="s">
        <v>19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129</v>
      </c>
      <c r="AU97" s="237" t="s">
        <v>79</v>
      </c>
      <c r="AV97" s="13" t="s">
        <v>77</v>
      </c>
      <c r="AW97" s="13" t="s">
        <v>33</v>
      </c>
      <c r="AX97" s="13" t="s">
        <v>72</v>
      </c>
      <c r="AY97" s="237" t="s">
        <v>120</v>
      </c>
    </row>
    <row r="98" s="13" customFormat="1">
      <c r="A98" s="13"/>
      <c r="B98" s="227"/>
      <c r="C98" s="228"/>
      <c r="D98" s="229" t="s">
        <v>129</v>
      </c>
      <c r="E98" s="230" t="s">
        <v>19</v>
      </c>
      <c r="F98" s="231" t="s">
        <v>131</v>
      </c>
      <c r="G98" s="228"/>
      <c r="H98" s="230" t="s">
        <v>19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129</v>
      </c>
      <c r="AU98" s="237" t="s">
        <v>79</v>
      </c>
      <c r="AV98" s="13" t="s">
        <v>77</v>
      </c>
      <c r="AW98" s="13" t="s">
        <v>33</v>
      </c>
      <c r="AX98" s="13" t="s">
        <v>72</v>
      </c>
      <c r="AY98" s="237" t="s">
        <v>120</v>
      </c>
    </row>
    <row r="99" s="14" customFormat="1">
      <c r="A99" s="14"/>
      <c r="B99" s="238"/>
      <c r="C99" s="239"/>
      <c r="D99" s="229" t="s">
        <v>129</v>
      </c>
      <c r="E99" s="240" t="s">
        <v>19</v>
      </c>
      <c r="F99" s="241" t="s">
        <v>132</v>
      </c>
      <c r="G99" s="239"/>
      <c r="H99" s="242">
        <v>14.02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129</v>
      </c>
      <c r="AU99" s="248" t="s">
        <v>79</v>
      </c>
      <c r="AV99" s="14" t="s">
        <v>79</v>
      </c>
      <c r="AW99" s="14" t="s">
        <v>33</v>
      </c>
      <c r="AX99" s="14" t="s">
        <v>72</v>
      </c>
      <c r="AY99" s="248" t="s">
        <v>120</v>
      </c>
    </row>
    <row r="100" s="14" customFormat="1">
      <c r="A100" s="14"/>
      <c r="B100" s="238"/>
      <c r="C100" s="239"/>
      <c r="D100" s="229" t="s">
        <v>129</v>
      </c>
      <c r="E100" s="240" t="s">
        <v>19</v>
      </c>
      <c r="F100" s="241" t="s">
        <v>133</v>
      </c>
      <c r="G100" s="239"/>
      <c r="H100" s="242">
        <v>10.208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129</v>
      </c>
      <c r="AU100" s="248" t="s">
        <v>79</v>
      </c>
      <c r="AV100" s="14" t="s">
        <v>79</v>
      </c>
      <c r="AW100" s="14" t="s">
        <v>33</v>
      </c>
      <c r="AX100" s="14" t="s">
        <v>72</v>
      </c>
      <c r="AY100" s="248" t="s">
        <v>120</v>
      </c>
    </row>
    <row r="101" s="14" customFormat="1">
      <c r="A101" s="14"/>
      <c r="B101" s="238"/>
      <c r="C101" s="239"/>
      <c r="D101" s="229" t="s">
        <v>129</v>
      </c>
      <c r="E101" s="240" t="s">
        <v>19</v>
      </c>
      <c r="F101" s="241" t="s">
        <v>134</v>
      </c>
      <c r="G101" s="239"/>
      <c r="H101" s="242">
        <v>24.047999999999998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129</v>
      </c>
      <c r="AU101" s="248" t="s">
        <v>79</v>
      </c>
      <c r="AV101" s="14" t="s">
        <v>79</v>
      </c>
      <c r="AW101" s="14" t="s">
        <v>33</v>
      </c>
      <c r="AX101" s="14" t="s">
        <v>72</v>
      </c>
      <c r="AY101" s="248" t="s">
        <v>120</v>
      </c>
    </row>
    <row r="102" s="14" customFormat="1">
      <c r="A102" s="14"/>
      <c r="B102" s="238"/>
      <c r="C102" s="239"/>
      <c r="D102" s="229" t="s">
        <v>129</v>
      </c>
      <c r="E102" s="240" t="s">
        <v>19</v>
      </c>
      <c r="F102" s="241" t="s">
        <v>135</v>
      </c>
      <c r="G102" s="239"/>
      <c r="H102" s="242">
        <v>4.96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129</v>
      </c>
      <c r="AU102" s="248" t="s">
        <v>79</v>
      </c>
      <c r="AV102" s="14" t="s">
        <v>79</v>
      </c>
      <c r="AW102" s="14" t="s">
        <v>33</v>
      </c>
      <c r="AX102" s="14" t="s">
        <v>72</v>
      </c>
      <c r="AY102" s="248" t="s">
        <v>120</v>
      </c>
    </row>
    <row r="103" s="13" customFormat="1">
      <c r="A103" s="13"/>
      <c r="B103" s="227"/>
      <c r="C103" s="228"/>
      <c r="D103" s="229" t="s">
        <v>129</v>
      </c>
      <c r="E103" s="230" t="s">
        <v>19</v>
      </c>
      <c r="F103" s="231" t="s">
        <v>136</v>
      </c>
      <c r="G103" s="228"/>
      <c r="H103" s="230" t="s">
        <v>19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129</v>
      </c>
      <c r="AU103" s="237" t="s">
        <v>79</v>
      </c>
      <c r="AV103" s="13" t="s">
        <v>77</v>
      </c>
      <c r="AW103" s="13" t="s">
        <v>33</v>
      </c>
      <c r="AX103" s="13" t="s">
        <v>72</v>
      </c>
      <c r="AY103" s="237" t="s">
        <v>120</v>
      </c>
    </row>
    <row r="104" s="14" customFormat="1">
      <c r="A104" s="14"/>
      <c r="B104" s="238"/>
      <c r="C104" s="239"/>
      <c r="D104" s="229" t="s">
        <v>129</v>
      </c>
      <c r="E104" s="240" t="s">
        <v>19</v>
      </c>
      <c r="F104" s="241" t="s">
        <v>132</v>
      </c>
      <c r="G104" s="239"/>
      <c r="H104" s="242">
        <v>14.02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129</v>
      </c>
      <c r="AU104" s="248" t="s">
        <v>79</v>
      </c>
      <c r="AV104" s="14" t="s">
        <v>79</v>
      </c>
      <c r="AW104" s="14" t="s">
        <v>33</v>
      </c>
      <c r="AX104" s="14" t="s">
        <v>72</v>
      </c>
      <c r="AY104" s="248" t="s">
        <v>120</v>
      </c>
    </row>
    <row r="105" s="14" customFormat="1">
      <c r="A105" s="14"/>
      <c r="B105" s="238"/>
      <c r="C105" s="239"/>
      <c r="D105" s="229" t="s">
        <v>129</v>
      </c>
      <c r="E105" s="240" t="s">
        <v>19</v>
      </c>
      <c r="F105" s="241" t="s">
        <v>137</v>
      </c>
      <c r="G105" s="239"/>
      <c r="H105" s="242">
        <v>10.144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129</v>
      </c>
      <c r="AU105" s="248" t="s">
        <v>79</v>
      </c>
      <c r="AV105" s="14" t="s">
        <v>79</v>
      </c>
      <c r="AW105" s="14" t="s">
        <v>33</v>
      </c>
      <c r="AX105" s="14" t="s">
        <v>72</v>
      </c>
      <c r="AY105" s="248" t="s">
        <v>120</v>
      </c>
    </row>
    <row r="106" s="14" customFormat="1">
      <c r="A106" s="14"/>
      <c r="B106" s="238"/>
      <c r="C106" s="239"/>
      <c r="D106" s="229" t="s">
        <v>129</v>
      </c>
      <c r="E106" s="240" t="s">
        <v>19</v>
      </c>
      <c r="F106" s="241" t="s">
        <v>138</v>
      </c>
      <c r="G106" s="239"/>
      <c r="H106" s="242">
        <v>23.904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129</v>
      </c>
      <c r="AU106" s="248" t="s">
        <v>79</v>
      </c>
      <c r="AV106" s="14" t="s">
        <v>79</v>
      </c>
      <c r="AW106" s="14" t="s">
        <v>33</v>
      </c>
      <c r="AX106" s="14" t="s">
        <v>72</v>
      </c>
      <c r="AY106" s="248" t="s">
        <v>120</v>
      </c>
    </row>
    <row r="107" s="14" customFormat="1">
      <c r="A107" s="14"/>
      <c r="B107" s="238"/>
      <c r="C107" s="239"/>
      <c r="D107" s="229" t="s">
        <v>129</v>
      </c>
      <c r="E107" s="240" t="s">
        <v>19</v>
      </c>
      <c r="F107" s="241" t="s">
        <v>139</v>
      </c>
      <c r="G107" s="239"/>
      <c r="H107" s="242">
        <v>3.9279999999999999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129</v>
      </c>
      <c r="AU107" s="248" t="s">
        <v>79</v>
      </c>
      <c r="AV107" s="14" t="s">
        <v>79</v>
      </c>
      <c r="AW107" s="14" t="s">
        <v>33</v>
      </c>
      <c r="AX107" s="14" t="s">
        <v>72</v>
      </c>
      <c r="AY107" s="248" t="s">
        <v>120</v>
      </c>
    </row>
    <row r="108" s="13" customFormat="1">
      <c r="A108" s="13"/>
      <c r="B108" s="227"/>
      <c r="C108" s="228"/>
      <c r="D108" s="229" t="s">
        <v>129</v>
      </c>
      <c r="E108" s="230" t="s">
        <v>19</v>
      </c>
      <c r="F108" s="231" t="s">
        <v>140</v>
      </c>
      <c r="G108" s="228"/>
      <c r="H108" s="230" t="s">
        <v>19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129</v>
      </c>
      <c r="AU108" s="237" t="s">
        <v>79</v>
      </c>
      <c r="AV108" s="13" t="s">
        <v>77</v>
      </c>
      <c r="AW108" s="13" t="s">
        <v>33</v>
      </c>
      <c r="AX108" s="13" t="s">
        <v>72</v>
      </c>
      <c r="AY108" s="237" t="s">
        <v>120</v>
      </c>
    </row>
    <row r="109" s="14" customFormat="1">
      <c r="A109" s="14"/>
      <c r="B109" s="238"/>
      <c r="C109" s="239"/>
      <c r="D109" s="229" t="s">
        <v>129</v>
      </c>
      <c r="E109" s="240" t="s">
        <v>19</v>
      </c>
      <c r="F109" s="241" t="s">
        <v>141</v>
      </c>
      <c r="G109" s="239"/>
      <c r="H109" s="242">
        <v>160.048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129</v>
      </c>
      <c r="AU109" s="248" t="s">
        <v>79</v>
      </c>
      <c r="AV109" s="14" t="s">
        <v>79</v>
      </c>
      <c r="AW109" s="14" t="s">
        <v>33</v>
      </c>
      <c r="AX109" s="14" t="s">
        <v>72</v>
      </c>
      <c r="AY109" s="248" t="s">
        <v>120</v>
      </c>
    </row>
    <row r="110" s="14" customFormat="1">
      <c r="A110" s="14"/>
      <c r="B110" s="238"/>
      <c r="C110" s="239"/>
      <c r="D110" s="229" t="s">
        <v>129</v>
      </c>
      <c r="E110" s="240" t="s">
        <v>19</v>
      </c>
      <c r="F110" s="241" t="s">
        <v>142</v>
      </c>
      <c r="G110" s="239"/>
      <c r="H110" s="242">
        <v>10.176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129</v>
      </c>
      <c r="AU110" s="248" t="s">
        <v>79</v>
      </c>
      <c r="AV110" s="14" t="s">
        <v>79</v>
      </c>
      <c r="AW110" s="14" t="s">
        <v>33</v>
      </c>
      <c r="AX110" s="14" t="s">
        <v>72</v>
      </c>
      <c r="AY110" s="248" t="s">
        <v>120</v>
      </c>
    </row>
    <row r="111" s="14" customFormat="1">
      <c r="A111" s="14"/>
      <c r="B111" s="238"/>
      <c r="C111" s="239"/>
      <c r="D111" s="229" t="s">
        <v>129</v>
      </c>
      <c r="E111" s="240" t="s">
        <v>19</v>
      </c>
      <c r="F111" s="241" t="s">
        <v>143</v>
      </c>
      <c r="G111" s="239"/>
      <c r="H111" s="242">
        <v>23.975999999999999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129</v>
      </c>
      <c r="AU111" s="248" t="s">
        <v>79</v>
      </c>
      <c r="AV111" s="14" t="s">
        <v>79</v>
      </c>
      <c r="AW111" s="14" t="s">
        <v>33</v>
      </c>
      <c r="AX111" s="14" t="s">
        <v>72</v>
      </c>
      <c r="AY111" s="248" t="s">
        <v>120</v>
      </c>
    </row>
    <row r="112" s="14" customFormat="1">
      <c r="A112" s="14"/>
      <c r="B112" s="238"/>
      <c r="C112" s="239"/>
      <c r="D112" s="229" t="s">
        <v>129</v>
      </c>
      <c r="E112" s="240" t="s">
        <v>19</v>
      </c>
      <c r="F112" s="241" t="s">
        <v>139</v>
      </c>
      <c r="G112" s="239"/>
      <c r="H112" s="242">
        <v>3.9279999999999999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129</v>
      </c>
      <c r="AU112" s="248" t="s">
        <v>79</v>
      </c>
      <c r="AV112" s="14" t="s">
        <v>79</v>
      </c>
      <c r="AW112" s="14" t="s">
        <v>33</v>
      </c>
      <c r="AX112" s="14" t="s">
        <v>72</v>
      </c>
      <c r="AY112" s="248" t="s">
        <v>120</v>
      </c>
    </row>
    <row r="113" s="13" customFormat="1">
      <c r="A113" s="13"/>
      <c r="B113" s="227"/>
      <c r="C113" s="228"/>
      <c r="D113" s="229" t="s">
        <v>129</v>
      </c>
      <c r="E113" s="230" t="s">
        <v>19</v>
      </c>
      <c r="F113" s="231" t="s">
        <v>144</v>
      </c>
      <c r="G113" s="228"/>
      <c r="H113" s="230" t="s">
        <v>19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129</v>
      </c>
      <c r="AU113" s="237" t="s">
        <v>79</v>
      </c>
      <c r="AV113" s="13" t="s">
        <v>77</v>
      </c>
      <c r="AW113" s="13" t="s">
        <v>33</v>
      </c>
      <c r="AX113" s="13" t="s">
        <v>72</v>
      </c>
      <c r="AY113" s="237" t="s">
        <v>120</v>
      </c>
    </row>
    <row r="114" s="14" customFormat="1">
      <c r="A114" s="14"/>
      <c r="B114" s="238"/>
      <c r="C114" s="239"/>
      <c r="D114" s="229" t="s">
        <v>129</v>
      </c>
      <c r="E114" s="240" t="s">
        <v>19</v>
      </c>
      <c r="F114" s="241" t="s">
        <v>145</v>
      </c>
      <c r="G114" s="239"/>
      <c r="H114" s="242">
        <v>7.6200000000000001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129</v>
      </c>
      <c r="AU114" s="248" t="s">
        <v>79</v>
      </c>
      <c r="AV114" s="14" t="s">
        <v>79</v>
      </c>
      <c r="AW114" s="14" t="s">
        <v>33</v>
      </c>
      <c r="AX114" s="14" t="s">
        <v>72</v>
      </c>
      <c r="AY114" s="248" t="s">
        <v>120</v>
      </c>
    </row>
    <row r="115" s="14" customFormat="1">
      <c r="A115" s="14"/>
      <c r="B115" s="238"/>
      <c r="C115" s="239"/>
      <c r="D115" s="229" t="s">
        <v>129</v>
      </c>
      <c r="E115" s="240" t="s">
        <v>19</v>
      </c>
      <c r="F115" s="241" t="s">
        <v>146</v>
      </c>
      <c r="G115" s="239"/>
      <c r="H115" s="242">
        <v>19.728000000000002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129</v>
      </c>
      <c r="AU115" s="248" t="s">
        <v>79</v>
      </c>
      <c r="AV115" s="14" t="s">
        <v>79</v>
      </c>
      <c r="AW115" s="14" t="s">
        <v>33</v>
      </c>
      <c r="AX115" s="14" t="s">
        <v>72</v>
      </c>
      <c r="AY115" s="248" t="s">
        <v>120</v>
      </c>
    </row>
    <row r="116" s="14" customFormat="1">
      <c r="A116" s="14"/>
      <c r="B116" s="238"/>
      <c r="C116" s="239"/>
      <c r="D116" s="229" t="s">
        <v>129</v>
      </c>
      <c r="E116" s="240" t="s">
        <v>19</v>
      </c>
      <c r="F116" s="241" t="s">
        <v>147</v>
      </c>
      <c r="G116" s="239"/>
      <c r="H116" s="242">
        <v>18.143999999999998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129</v>
      </c>
      <c r="AU116" s="248" t="s">
        <v>79</v>
      </c>
      <c r="AV116" s="14" t="s">
        <v>79</v>
      </c>
      <c r="AW116" s="14" t="s">
        <v>33</v>
      </c>
      <c r="AX116" s="14" t="s">
        <v>72</v>
      </c>
      <c r="AY116" s="248" t="s">
        <v>120</v>
      </c>
    </row>
    <row r="117" s="14" customFormat="1">
      <c r="A117" s="14"/>
      <c r="B117" s="238"/>
      <c r="C117" s="239"/>
      <c r="D117" s="229" t="s">
        <v>129</v>
      </c>
      <c r="E117" s="240" t="s">
        <v>19</v>
      </c>
      <c r="F117" s="241" t="s">
        <v>148</v>
      </c>
      <c r="G117" s="239"/>
      <c r="H117" s="242">
        <v>2.8399999999999999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129</v>
      </c>
      <c r="AU117" s="248" t="s">
        <v>79</v>
      </c>
      <c r="AV117" s="14" t="s">
        <v>79</v>
      </c>
      <c r="AW117" s="14" t="s">
        <v>33</v>
      </c>
      <c r="AX117" s="14" t="s">
        <v>72</v>
      </c>
      <c r="AY117" s="248" t="s">
        <v>120</v>
      </c>
    </row>
    <row r="118" s="13" customFormat="1">
      <c r="A118" s="13"/>
      <c r="B118" s="227"/>
      <c r="C118" s="228"/>
      <c r="D118" s="229" t="s">
        <v>129</v>
      </c>
      <c r="E118" s="230" t="s">
        <v>19</v>
      </c>
      <c r="F118" s="231" t="s">
        <v>149</v>
      </c>
      <c r="G118" s="228"/>
      <c r="H118" s="230" t="s">
        <v>19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129</v>
      </c>
      <c r="AU118" s="237" t="s">
        <v>79</v>
      </c>
      <c r="AV118" s="13" t="s">
        <v>77</v>
      </c>
      <c r="AW118" s="13" t="s">
        <v>33</v>
      </c>
      <c r="AX118" s="13" t="s">
        <v>72</v>
      </c>
      <c r="AY118" s="237" t="s">
        <v>120</v>
      </c>
    </row>
    <row r="119" s="14" customFormat="1">
      <c r="A119" s="14"/>
      <c r="B119" s="238"/>
      <c r="C119" s="239"/>
      <c r="D119" s="229" t="s">
        <v>129</v>
      </c>
      <c r="E119" s="240" t="s">
        <v>19</v>
      </c>
      <c r="F119" s="241" t="s">
        <v>150</v>
      </c>
      <c r="G119" s="239"/>
      <c r="H119" s="242">
        <v>3.6539999999999999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129</v>
      </c>
      <c r="AU119" s="248" t="s">
        <v>79</v>
      </c>
      <c r="AV119" s="14" t="s">
        <v>79</v>
      </c>
      <c r="AW119" s="14" t="s">
        <v>33</v>
      </c>
      <c r="AX119" s="14" t="s">
        <v>72</v>
      </c>
      <c r="AY119" s="248" t="s">
        <v>120</v>
      </c>
    </row>
    <row r="120" s="14" customFormat="1">
      <c r="A120" s="14"/>
      <c r="B120" s="238"/>
      <c r="C120" s="239"/>
      <c r="D120" s="229" t="s">
        <v>129</v>
      </c>
      <c r="E120" s="240" t="s">
        <v>19</v>
      </c>
      <c r="F120" s="241" t="s">
        <v>151</v>
      </c>
      <c r="G120" s="239"/>
      <c r="H120" s="242">
        <v>2.952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129</v>
      </c>
      <c r="AU120" s="248" t="s">
        <v>79</v>
      </c>
      <c r="AV120" s="14" t="s">
        <v>79</v>
      </c>
      <c r="AW120" s="14" t="s">
        <v>33</v>
      </c>
      <c r="AX120" s="14" t="s">
        <v>72</v>
      </c>
      <c r="AY120" s="248" t="s">
        <v>120</v>
      </c>
    </row>
    <row r="121" s="14" customFormat="1">
      <c r="A121" s="14"/>
      <c r="B121" s="238"/>
      <c r="C121" s="239"/>
      <c r="D121" s="229" t="s">
        <v>129</v>
      </c>
      <c r="E121" s="240" t="s">
        <v>19</v>
      </c>
      <c r="F121" s="241" t="s">
        <v>152</v>
      </c>
      <c r="G121" s="239"/>
      <c r="H121" s="242">
        <v>1.5129999999999999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129</v>
      </c>
      <c r="AU121" s="248" t="s">
        <v>79</v>
      </c>
      <c r="AV121" s="14" t="s">
        <v>79</v>
      </c>
      <c r="AW121" s="14" t="s">
        <v>33</v>
      </c>
      <c r="AX121" s="14" t="s">
        <v>72</v>
      </c>
      <c r="AY121" s="248" t="s">
        <v>120</v>
      </c>
    </row>
    <row r="122" s="14" customFormat="1">
      <c r="A122" s="14"/>
      <c r="B122" s="238"/>
      <c r="C122" s="239"/>
      <c r="D122" s="229" t="s">
        <v>129</v>
      </c>
      <c r="E122" s="240" t="s">
        <v>19</v>
      </c>
      <c r="F122" s="241" t="s">
        <v>153</v>
      </c>
      <c r="G122" s="239"/>
      <c r="H122" s="242">
        <v>5.5800000000000001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129</v>
      </c>
      <c r="AU122" s="248" t="s">
        <v>79</v>
      </c>
      <c r="AV122" s="14" t="s">
        <v>79</v>
      </c>
      <c r="AW122" s="14" t="s">
        <v>33</v>
      </c>
      <c r="AX122" s="14" t="s">
        <v>72</v>
      </c>
      <c r="AY122" s="248" t="s">
        <v>120</v>
      </c>
    </row>
    <row r="123" s="14" customFormat="1">
      <c r="A123" s="14"/>
      <c r="B123" s="238"/>
      <c r="C123" s="239"/>
      <c r="D123" s="229" t="s">
        <v>129</v>
      </c>
      <c r="E123" s="240" t="s">
        <v>19</v>
      </c>
      <c r="F123" s="241" t="s">
        <v>154</v>
      </c>
      <c r="G123" s="239"/>
      <c r="H123" s="242">
        <v>39.689999999999998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8" t="s">
        <v>129</v>
      </c>
      <c r="AU123" s="248" t="s">
        <v>79</v>
      </c>
      <c r="AV123" s="14" t="s">
        <v>79</v>
      </c>
      <c r="AW123" s="14" t="s">
        <v>33</v>
      </c>
      <c r="AX123" s="14" t="s">
        <v>72</v>
      </c>
      <c r="AY123" s="248" t="s">
        <v>120</v>
      </c>
    </row>
    <row r="124" s="14" customFormat="1">
      <c r="A124" s="14"/>
      <c r="B124" s="238"/>
      <c r="C124" s="239"/>
      <c r="D124" s="229" t="s">
        <v>129</v>
      </c>
      <c r="E124" s="240" t="s">
        <v>19</v>
      </c>
      <c r="F124" s="241" t="s">
        <v>155</v>
      </c>
      <c r="G124" s="239"/>
      <c r="H124" s="242">
        <v>4.8739999999999997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129</v>
      </c>
      <c r="AU124" s="248" t="s">
        <v>79</v>
      </c>
      <c r="AV124" s="14" t="s">
        <v>79</v>
      </c>
      <c r="AW124" s="14" t="s">
        <v>33</v>
      </c>
      <c r="AX124" s="14" t="s">
        <v>72</v>
      </c>
      <c r="AY124" s="248" t="s">
        <v>120</v>
      </c>
    </row>
    <row r="125" s="15" customFormat="1">
      <c r="A125" s="15"/>
      <c r="B125" s="249"/>
      <c r="C125" s="250"/>
      <c r="D125" s="229" t="s">
        <v>129</v>
      </c>
      <c r="E125" s="251" t="s">
        <v>19</v>
      </c>
      <c r="F125" s="252" t="s">
        <v>156</v>
      </c>
      <c r="G125" s="250"/>
      <c r="H125" s="253">
        <v>409.95499999999998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9" t="s">
        <v>129</v>
      </c>
      <c r="AU125" s="259" t="s">
        <v>79</v>
      </c>
      <c r="AV125" s="15" t="s">
        <v>127</v>
      </c>
      <c r="AW125" s="15" t="s">
        <v>33</v>
      </c>
      <c r="AX125" s="15" t="s">
        <v>77</v>
      </c>
      <c r="AY125" s="259" t="s">
        <v>120</v>
      </c>
    </row>
    <row r="126" s="2" customFormat="1" ht="21.75" customHeight="1">
      <c r="A126" s="39"/>
      <c r="B126" s="40"/>
      <c r="C126" s="213" t="s">
        <v>79</v>
      </c>
      <c r="D126" s="213" t="s">
        <v>123</v>
      </c>
      <c r="E126" s="214" t="s">
        <v>157</v>
      </c>
      <c r="F126" s="215" t="s">
        <v>158</v>
      </c>
      <c r="G126" s="216" t="s">
        <v>126</v>
      </c>
      <c r="H126" s="217">
        <v>191.87600000000001</v>
      </c>
      <c r="I126" s="218"/>
      <c r="J126" s="219">
        <f>ROUND(I126*H126,2)</f>
        <v>0</v>
      </c>
      <c r="K126" s="220"/>
      <c r="L126" s="45"/>
      <c r="M126" s="221" t="s">
        <v>19</v>
      </c>
      <c r="N126" s="222" t="s">
        <v>43</v>
      </c>
      <c r="O126" s="85"/>
      <c r="P126" s="223">
        <f>O126*H126</f>
        <v>0</v>
      </c>
      <c r="Q126" s="223">
        <v>0.0048999999999999998</v>
      </c>
      <c r="R126" s="223">
        <f>Q126*H126</f>
        <v>0.94019240000000004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127</v>
      </c>
      <c r="AT126" s="225" t="s">
        <v>123</v>
      </c>
      <c r="AU126" s="225" t="s">
        <v>79</v>
      </c>
      <c r="AY126" s="18" t="s">
        <v>120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77</v>
      </c>
      <c r="BK126" s="226">
        <f>ROUND(I126*H126,2)</f>
        <v>0</v>
      </c>
      <c r="BL126" s="18" t="s">
        <v>127</v>
      </c>
      <c r="BM126" s="225" t="s">
        <v>159</v>
      </c>
    </row>
    <row r="127" s="13" customFormat="1">
      <c r="A127" s="13"/>
      <c r="B127" s="227"/>
      <c r="C127" s="228"/>
      <c r="D127" s="229" t="s">
        <v>129</v>
      </c>
      <c r="E127" s="230" t="s">
        <v>19</v>
      </c>
      <c r="F127" s="231" t="s">
        <v>160</v>
      </c>
      <c r="G127" s="228"/>
      <c r="H127" s="230" t="s">
        <v>19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129</v>
      </c>
      <c r="AU127" s="237" t="s">
        <v>79</v>
      </c>
      <c r="AV127" s="13" t="s">
        <v>77</v>
      </c>
      <c r="AW127" s="13" t="s">
        <v>33</v>
      </c>
      <c r="AX127" s="13" t="s">
        <v>72</v>
      </c>
      <c r="AY127" s="237" t="s">
        <v>120</v>
      </c>
    </row>
    <row r="128" s="13" customFormat="1">
      <c r="A128" s="13"/>
      <c r="B128" s="227"/>
      <c r="C128" s="228"/>
      <c r="D128" s="229" t="s">
        <v>129</v>
      </c>
      <c r="E128" s="230" t="s">
        <v>19</v>
      </c>
      <c r="F128" s="231" t="s">
        <v>131</v>
      </c>
      <c r="G128" s="228"/>
      <c r="H128" s="230" t="s">
        <v>19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129</v>
      </c>
      <c r="AU128" s="237" t="s">
        <v>79</v>
      </c>
      <c r="AV128" s="13" t="s">
        <v>77</v>
      </c>
      <c r="AW128" s="13" t="s">
        <v>33</v>
      </c>
      <c r="AX128" s="13" t="s">
        <v>72</v>
      </c>
      <c r="AY128" s="237" t="s">
        <v>120</v>
      </c>
    </row>
    <row r="129" s="14" customFormat="1">
      <c r="A129" s="14"/>
      <c r="B129" s="238"/>
      <c r="C129" s="239"/>
      <c r="D129" s="229" t="s">
        <v>129</v>
      </c>
      <c r="E129" s="240" t="s">
        <v>19</v>
      </c>
      <c r="F129" s="241" t="s">
        <v>161</v>
      </c>
      <c r="G129" s="239"/>
      <c r="H129" s="242">
        <v>7.0099999999999998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129</v>
      </c>
      <c r="AU129" s="248" t="s">
        <v>79</v>
      </c>
      <c r="AV129" s="14" t="s">
        <v>79</v>
      </c>
      <c r="AW129" s="14" t="s">
        <v>33</v>
      </c>
      <c r="AX129" s="14" t="s">
        <v>72</v>
      </c>
      <c r="AY129" s="248" t="s">
        <v>120</v>
      </c>
    </row>
    <row r="130" s="14" customFormat="1">
      <c r="A130" s="14"/>
      <c r="B130" s="238"/>
      <c r="C130" s="239"/>
      <c r="D130" s="229" t="s">
        <v>129</v>
      </c>
      <c r="E130" s="240" t="s">
        <v>19</v>
      </c>
      <c r="F130" s="241" t="s">
        <v>162</v>
      </c>
      <c r="G130" s="239"/>
      <c r="H130" s="242">
        <v>5.1040000000000001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129</v>
      </c>
      <c r="AU130" s="248" t="s">
        <v>79</v>
      </c>
      <c r="AV130" s="14" t="s">
        <v>79</v>
      </c>
      <c r="AW130" s="14" t="s">
        <v>33</v>
      </c>
      <c r="AX130" s="14" t="s">
        <v>72</v>
      </c>
      <c r="AY130" s="248" t="s">
        <v>120</v>
      </c>
    </row>
    <row r="131" s="14" customFormat="1">
      <c r="A131" s="14"/>
      <c r="B131" s="238"/>
      <c r="C131" s="239"/>
      <c r="D131" s="229" t="s">
        <v>129</v>
      </c>
      <c r="E131" s="240" t="s">
        <v>19</v>
      </c>
      <c r="F131" s="241" t="s">
        <v>163</v>
      </c>
      <c r="G131" s="239"/>
      <c r="H131" s="242">
        <v>12.023999999999999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129</v>
      </c>
      <c r="AU131" s="248" t="s">
        <v>79</v>
      </c>
      <c r="AV131" s="14" t="s">
        <v>79</v>
      </c>
      <c r="AW131" s="14" t="s">
        <v>33</v>
      </c>
      <c r="AX131" s="14" t="s">
        <v>72</v>
      </c>
      <c r="AY131" s="248" t="s">
        <v>120</v>
      </c>
    </row>
    <row r="132" s="14" customFormat="1">
      <c r="A132" s="14"/>
      <c r="B132" s="238"/>
      <c r="C132" s="239"/>
      <c r="D132" s="229" t="s">
        <v>129</v>
      </c>
      <c r="E132" s="240" t="s">
        <v>19</v>
      </c>
      <c r="F132" s="241" t="s">
        <v>164</v>
      </c>
      <c r="G132" s="239"/>
      <c r="H132" s="242">
        <v>2.48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129</v>
      </c>
      <c r="AU132" s="248" t="s">
        <v>79</v>
      </c>
      <c r="AV132" s="14" t="s">
        <v>79</v>
      </c>
      <c r="AW132" s="14" t="s">
        <v>33</v>
      </c>
      <c r="AX132" s="14" t="s">
        <v>72</v>
      </c>
      <c r="AY132" s="248" t="s">
        <v>120</v>
      </c>
    </row>
    <row r="133" s="13" customFormat="1">
      <c r="A133" s="13"/>
      <c r="B133" s="227"/>
      <c r="C133" s="228"/>
      <c r="D133" s="229" t="s">
        <v>129</v>
      </c>
      <c r="E133" s="230" t="s">
        <v>19</v>
      </c>
      <c r="F133" s="231" t="s">
        <v>136</v>
      </c>
      <c r="G133" s="228"/>
      <c r="H133" s="230" t="s">
        <v>19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129</v>
      </c>
      <c r="AU133" s="237" t="s">
        <v>79</v>
      </c>
      <c r="AV133" s="13" t="s">
        <v>77</v>
      </c>
      <c r="AW133" s="13" t="s">
        <v>33</v>
      </c>
      <c r="AX133" s="13" t="s">
        <v>72</v>
      </c>
      <c r="AY133" s="237" t="s">
        <v>120</v>
      </c>
    </row>
    <row r="134" s="14" customFormat="1">
      <c r="A134" s="14"/>
      <c r="B134" s="238"/>
      <c r="C134" s="239"/>
      <c r="D134" s="229" t="s">
        <v>129</v>
      </c>
      <c r="E134" s="240" t="s">
        <v>19</v>
      </c>
      <c r="F134" s="241" t="s">
        <v>161</v>
      </c>
      <c r="G134" s="239"/>
      <c r="H134" s="242">
        <v>7.0099999999999998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129</v>
      </c>
      <c r="AU134" s="248" t="s">
        <v>79</v>
      </c>
      <c r="AV134" s="14" t="s">
        <v>79</v>
      </c>
      <c r="AW134" s="14" t="s">
        <v>33</v>
      </c>
      <c r="AX134" s="14" t="s">
        <v>72</v>
      </c>
      <c r="AY134" s="248" t="s">
        <v>120</v>
      </c>
    </row>
    <row r="135" s="14" customFormat="1">
      <c r="A135" s="14"/>
      <c r="B135" s="238"/>
      <c r="C135" s="239"/>
      <c r="D135" s="229" t="s">
        <v>129</v>
      </c>
      <c r="E135" s="240" t="s">
        <v>19</v>
      </c>
      <c r="F135" s="241" t="s">
        <v>165</v>
      </c>
      <c r="G135" s="239"/>
      <c r="H135" s="242">
        <v>5.0720000000000001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129</v>
      </c>
      <c r="AU135" s="248" t="s">
        <v>79</v>
      </c>
      <c r="AV135" s="14" t="s">
        <v>79</v>
      </c>
      <c r="AW135" s="14" t="s">
        <v>33</v>
      </c>
      <c r="AX135" s="14" t="s">
        <v>72</v>
      </c>
      <c r="AY135" s="248" t="s">
        <v>120</v>
      </c>
    </row>
    <row r="136" s="14" customFormat="1">
      <c r="A136" s="14"/>
      <c r="B136" s="238"/>
      <c r="C136" s="239"/>
      <c r="D136" s="229" t="s">
        <v>129</v>
      </c>
      <c r="E136" s="240" t="s">
        <v>19</v>
      </c>
      <c r="F136" s="241" t="s">
        <v>166</v>
      </c>
      <c r="G136" s="239"/>
      <c r="H136" s="242">
        <v>11.952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129</v>
      </c>
      <c r="AU136" s="248" t="s">
        <v>79</v>
      </c>
      <c r="AV136" s="14" t="s">
        <v>79</v>
      </c>
      <c r="AW136" s="14" t="s">
        <v>33</v>
      </c>
      <c r="AX136" s="14" t="s">
        <v>72</v>
      </c>
      <c r="AY136" s="248" t="s">
        <v>120</v>
      </c>
    </row>
    <row r="137" s="14" customFormat="1">
      <c r="A137" s="14"/>
      <c r="B137" s="238"/>
      <c r="C137" s="239"/>
      <c r="D137" s="229" t="s">
        <v>129</v>
      </c>
      <c r="E137" s="240" t="s">
        <v>19</v>
      </c>
      <c r="F137" s="241" t="s">
        <v>167</v>
      </c>
      <c r="G137" s="239"/>
      <c r="H137" s="242">
        <v>1.964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129</v>
      </c>
      <c r="AU137" s="248" t="s">
        <v>79</v>
      </c>
      <c r="AV137" s="14" t="s">
        <v>79</v>
      </c>
      <c r="AW137" s="14" t="s">
        <v>33</v>
      </c>
      <c r="AX137" s="14" t="s">
        <v>72</v>
      </c>
      <c r="AY137" s="248" t="s">
        <v>120</v>
      </c>
    </row>
    <row r="138" s="13" customFormat="1">
      <c r="A138" s="13"/>
      <c r="B138" s="227"/>
      <c r="C138" s="228"/>
      <c r="D138" s="229" t="s">
        <v>129</v>
      </c>
      <c r="E138" s="230" t="s">
        <v>19</v>
      </c>
      <c r="F138" s="231" t="s">
        <v>140</v>
      </c>
      <c r="G138" s="228"/>
      <c r="H138" s="230" t="s">
        <v>19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129</v>
      </c>
      <c r="AU138" s="237" t="s">
        <v>79</v>
      </c>
      <c r="AV138" s="13" t="s">
        <v>77</v>
      </c>
      <c r="AW138" s="13" t="s">
        <v>33</v>
      </c>
      <c r="AX138" s="13" t="s">
        <v>72</v>
      </c>
      <c r="AY138" s="237" t="s">
        <v>120</v>
      </c>
    </row>
    <row r="139" s="14" customFormat="1">
      <c r="A139" s="14"/>
      <c r="B139" s="238"/>
      <c r="C139" s="239"/>
      <c r="D139" s="229" t="s">
        <v>129</v>
      </c>
      <c r="E139" s="240" t="s">
        <v>19</v>
      </c>
      <c r="F139" s="241" t="s">
        <v>168</v>
      </c>
      <c r="G139" s="239"/>
      <c r="H139" s="242">
        <v>80.024000000000001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129</v>
      </c>
      <c r="AU139" s="248" t="s">
        <v>79</v>
      </c>
      <c r="AV139" s="14" t="s">
        <v>79</v>
      </c>
      <c r="AW139" s="14" t="s">
        <v>33</v>
      </c>
      <c r="AX139" s="14" t="s">
        <v>72</v>
      </c>
      <c r="AY139" s="248" t="s">
        <v>120</v>
      </c>
    </row>
    <row r="140" s="14" customFormat="1">
      <c r="A140" s="14"/>
      <c r="B140" s="238"/>
      <c r="C140" s="239"/>
      <c r="D140" s="229" t="s">
        <v>129</v>
      </c>
      <c r="E140" s="240" t="s">
        <v>19</v>
      </c>
      <c r="F140" s="241" t="s">
        <v>169</v>
      </c>
      <c r="G140" s="239"/>
      <c r="H140" s="242">
        <v>5.0880000000000001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129</v>
      </c>
      <c r="AU140" s="248" t="s">
        <v>79</v>
      </c>
      <c r="AV140" s="14" t="s">
        <v>79</v>
      </c>
      <c r="AW140" s="14" t="s">
        <v>33</v>
      </c>
      <c r="AX140" s="14" t="s">
        <v>72</v>
      </c>
      <c r="AY140" s="248" t="s">
        <v>120</v>
      </c>
    </row>
    <row r="141" s="14" customFormat="1">
      <c r="A141" s="14"/>
      <c r="B141" s="238"/>
      <c r="C141" s="239"/>
      <c r="D141" s="229" t="s">
        <v>129</v>
      </c>
      <c r="E141" s="240" t="s">
        <v>19</v>
      </c>
      <c r="F141" s="241" t="s">
        <v>170</v>
      </c>
      <c r="G141" s="239"/>
      <c r="H141" s="242">
        <v>11.988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129</v>
      </c>
      <c r="AU141" s="248" t="s">
        <v>79</v>
      </c>
      <c r="AV141" s="14" t="s">
        <v>79</v>
      </c>
      <c r="AW141" s="14" t="s">
        <v>33</v>
      </c>
      <c r="AX141" s="14" t="s">
        <v>72</v>
      </c>
      <c r="AY141" s="248" t="s">
        <v>120</v>
      </c>
    </row>
    <row r="142" s="14" customFormat="1">
      <c r="A142" s="14"/>
      <c r="B142" s="238"/>
      <c r="C142" s="239"/>
      <c r="D142" s="229" t="s">
        <v>129</v>
      </c>
      <c r="E142" s="240" t="s">
        <v>19</v>
      </c>
      <c r="F142" s="241" t="s">
        <v>167</v>
      </c>
      <c r="G142" s="239"/>
      <c r="H142" s="242">
        <v>1.964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129</v>
      </c>
      <c r="AU142" s="248" t="s">
        <v>79</v>
      </c>
      <c r="AV142" s="14" t="s">
        <v>79</v>
      </c>
      <c r="AW142" s="14" t="s">
        <v>33</v>
      </c>
      <c r="AX142" s="14" t="s">
        <v>72</v>
      </c>
      <c r="AY142" s="248" t="s">
        <v>120</v>
      </c>
    </row>
    <row r="143" s="13" customFormat="1">
      <c r="A143" s="13"/>
      <c r="B143" s="227"/>
      <c r="C143" s="228"/>
      <c r="D143" s="229" t="s">
        <v>129</v>
      </c>
      <c r="E143" s="230" t="s">
        <v>19</v>
      </c>
      <c r="F143" s="231" t="s">
        <v>144</v>
      </c>
      <c r="G143" s="228"/>
      <c r="H143" s="230" t="s">
        <v>19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129</v>
      </c>
      <c r="AU143" s="237" t="s">
        <v>79</v>
      </c>
      <c r="AV143" s="13" t="s">
        <v>77</v>
      </c>
      <c r="AW143" s="13" t="s">
        <v>33</v>
      </c>
      <c r="AX143" s="13" t="s">
        <v>72</v>
      </c>
      <c r="AY143" s="237" t="s">
        <v>120</v>
      </c>
    </row>
    <row r="144" s="14" customFormat="1">
      <c r="A144" s="14"/>
      <c r="B144" s="238"/>
      <c r="C144" s="239"/>
      <c r="D144" s="229" t="s">
        <v>129</v>
      </c>
      <c r="E144" s="240" t="s">
        <v>19</v>
      </c>
      <c r="F144" s="241" t="s">
        <v>171</v>
      </c>
      <c r="G144" s="239"/>
      <c r="H144" s="242">
        <v>3.8100000000000001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129</v>
      </c>
      <c r="AU144" s="248" t="s">
        <v>79</v>
      </c>
      <c r="AV144" s="14" t="s">
        <v>79</v>
      </c>
      <c r="AW144" s="14" t="s">
        <v>33</v>
      </c>
      <c r="AX144" s="14" t="s">
        <v>72</v>
      </c>
      <c r="AY144" s="248" t="s">
        <v>120</v>
      </c>
    </row>
    <row r="145" s="14" customFormat="1">
      <c r="A145" s="14"/>
      <c r="B145" s="238"/>
      <c r="C145" s="239"/>
      <c r="D145" s="229" t="s">
        <v>129</v>
      </c>
      <c r="E145" s="240" t="s">
        <v>19</v>
      </c>
      <c r="F145" s="241" t="s">
        <v>172</v>
      </c>
      <c r="G145" s="239"/>
      <c r="H145" s="242">
        <v>0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129</v>
      </c>
      <c r="AU145" s="248" t="s">
        <v>79</v>
      </c>
      <c r="AV145" s="14" t="s">
        <v>79</v>
      </c>
      <c r="AW145" s="14" t="s">
        <v>33</v>
      </c>
      <c r="AX145" s="14" t="s">
        <v>72</v>
      </c>
      <c r="AY145" s="248" t="s">
        <v>120</v>
      </c>
    </row>
    <row r="146" s="14" customFormat="1">
      <c r="A146" s="14"/>
      <c r="B146" s="238"/>
      <c r="C146" s="239"/>
      <c r="D146" s="229" t="s">
        <v>129</v>
      </c>
      <c r="E146" s="240" t="s">
        <v>19</v>
      </c>
      <c r="F146" s="241" t="s">
        <v>173</v>
      </c>
      <c r="G146" s="239"/>
      <c r="H146" s="242">
        <v>9.0719999999999992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129</v>
      </c>
      <c r="AU146" s="248" t="s">
        <v>79</v>
      </c>
      <c r="AV146" s="14" t="s">
        <v>79</v>
      </c>
      <c r="AW146" s="14" t="s">
        <v>33</v>
      </c>
      <c r="AX146" s="14" t="s">
        <v>72</v>
      </c>
      <c r="AY146" s="248" t="s">
        <v>120</v>
      </c>
    </row>
    <row r="147" s="14" customFormat="1">
      <c r="A147" s="14"/>
      <c r="B147" s="238"/>
      <c r="C147" s="239"/>
      <c r="D147" s="229" t="s">
        <v>129</v>
      </c>
      <c r="E147" s="240" t="s">
        <v>19</v>
      </c>
      <c r="F147" s="241" t="s">
        <v>174</v>
      </c>
      <c r="G147" s="239"/>
      <c r="H147" s="242">
        <v>1.4199999999999999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129</v>
      </c>
      <c r="AU147" s="248" t="s">
        <v>79</v>
      </c>
      <c r="AV147" s="14" t="s">
        <v>79</v>
      </c>
      <c r="AW147" s="14" t="s">
        <v>33</v>
      </c>
      <c r="AX147" s="14" t="s">
        <v>72</v>
      </c>
      <c r="AY147" s="248" t="s">
        <v>120</v>
      </c>
    </row>
    <row r="148" s="13" customFormat="1">
      <c r="A148" s="13"/>
      <c r="B148" s="227"/>
      <c r="C148" s="228"/>
      <c r="D148" s="229" t="s">
        <v>129</v>
      </c>
      <c r="E148" s="230" t="s">
        <v>19</v>
      </c>
      <c r="F148" s="231" t="s">
        <v>149</v>
      </c>
      <c r="G148" s="228"/>
      <c r="H148" s="230" t="s">
        <v>19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129</v>
      </c>
      <c r="AU148" s="237" t="s">
        <v>79</v>
      </c>
      <c r="AV148" s="13" t="s">
        <v>77</v>
      </c>
      <c r="AW148" s="13" t="s">
        <v>33</v>
      </c>
      <c r="AX148" s="13" t="s">
        <v>72</v>
      </c>
      <c r="AY148" s="237" t="s">
        <v>120</v>
      </c>
    </row>
    <row r="149" s="14" customFormat="1">
      <c r="A149" s="14"/>
      <c r="B149" s="238"/>
      <c r="C149" s="239"/>
      <c r="D149" s="229" t="s">
        <v>129</v>
      </c>
      <c r="E149" s="240" t="s">
        <v>19</v>
      </c>
      <c r="F149" s="241" t="s">
        <v>175</v>
      </c>
      <c r="G149" s="239"/>
      <c r="H149" s="242">
        <v>1.6240000000000001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129</v>
      </c>
      <c r="AU149" s="248" t="s">
        <v>79</v>
      </c>
      <c r="AV149" s="14" t="s">
        <v>79</v>
      </c>
      <c r="AW149" s="14" t="s">
        <v>33</v>
      </c>
      <c r="AX149" s="14" t="s">
        <v>72</v>
      </c>
      <c r="AY149" s="248" t="s">
        <v>120</v>
      </c>
    </row>
    <row r="150" s="14" customFormat="1">
      <c r="A150" s="14"/>
      <c r="B150" s="238"/>
      <c r="C150" s="239"/>
      <c r="D150" s="229" t="s">
        <v>129</v>
      </c>
      <c r="E150" s="240" t="s">
        <v>19</v>
      </c>
      <c r="F150" s="241" t="s">
        <v>176</v>
      </c>
      <c r="G150" s="239"/>
      <c r="H150" s="242">
        <v>1.3120000000000001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129</v>
      </c>
      <c r="AU150" s="248" t="s">
        <v>79</v>
      </c>
      <c r="AV150" s="14" t="s">
        <v>79</v>
      </c>
      <c r="AW150" s="14" t="s">
        <v>33</v>
      </c>
      <c r="AX150" s="14" t="s">
        <v>72</v>
      </c>
      <c r="AY150" s="248" t="s">
        <v>120</v>
      </c>
    </row>
    <row r="151" s="14" customFormat="1">
      <c r="A151" s="14"/>
      <c r="B151" s="238"/>
      <c r="C151" s="239"/>
      <c r="D151" s="229" t="s">
        <v>129</v>
      </c>
      <c r="E151" s="240" t="s">
        <v>19</v>
      </c>
      <c r="F151" s="241" t="s">
        <v>177</v>
      </c>
      <c r="G151" s="239"/>
      <c r="H151" s="242">
        <v>0.67200000000000004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129</v>
      </c>
      <c r="AU151" s="248" t="s">
        <v>79</v>
      </c>
      <c r="AV151" s="14" t="s">
        <v>79</v>
      </c>
      <c r="AW151" s="14" t="s">
        <v>33</v>
      </c>
      <c r="AX151" s="14" t="s">
        <v>72</v>
      </c>
      <c r="AY151" s="248" t="s">
        <v>120</v>
      </c>
    </row>
    <row r="152" s="14" customFormat="1">
      <c r="A152" s="14"/>
      <c r="B152" s="238"/>
      <c r="C152" s="239"/>
      <c r="D152" s="229" t="s">
        <v>129</v>
      </c>
      <c r="E152" s="240" t="s">
        <v>19</v>
      </c>
      <c r="F152" s="241" t="s">
        <v>178</v>
      </c>
      <c r="G152" s="239"/>
      <c r="H152" s="242">
        <v>2.48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129</v>
      </c>
      <c r="AU152" s="248" t="s">
        <v>79</v>
      </c>
      <c r="AV152" s="14" t="s">
        <v>79</v>
      </c>
      <c r="AW152" s="14" t="s">
        <v>33</v>
      </c>
      <c r="AX152" s="14" t="s">
        <v>72</v>
      </c>
      <c r="AY152" s="248" t="s">
        <v>120</v>
      </c>
    </row>
    <row r="153" s="14" customFormat="1">
      <c r="A153" s="14"/>
      <c r="B153" s="238"/>
      <c r="C153" s="239"/>
      <c r="D153" s="229" t="s">
        <v>129</v>
      </c>
      <c r="E153" s="240" t="s">
        <v>19</v>
      </c>
      <c r="F153" s="241" t="s">
        <v>179</v>
      </c>
      <c r="G153" s="239"/>
      <c r="H153" s="242">
        <v>17.640000000000001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129</v>
      </c>
      <c r="AU153" s="248" t="s">
        <v>79</v>
      </c>
      <c r="AV153" s="14" t="s">
        <v>79</v>
      </c>
      <c r="AW153" s="14" t="s">
        <v>33</v>
      </c>
      <c r="AX153" s="14" t="s">
        <v>72</v>
      </c>
      <c r="AY153" s="248" t="s">
        <v>120</v>
      </c>
    </row>
    <row r="154" s="14" customFormat="1">
      <c r="A154" s="14"/>
      <c r="B154" s="238"/>
      <c r="C154" s="239"/>
      <c r="D154" s="229" t="s">
        <v>129</v>
      </c>
      <c r="E154" s="240" t="s">
        <v>19</v>
      </c>
      <c r="F154" s="241" t="s">
        <v>180</v>
      </c>
      <c r="G154" s="239"/>
      <c r="H154" s="242">
        <v>2.1659999999999999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129</v>
      </c>
      <c r="AU154" s="248" t="s">
        <v>79</v>
      </c>
      <c r="AV154" s="14" t="s">
        <v>79</v>
      </c>
      <c r="AW154" s="14" t="s">
        <v>33</v>
      </c>
      <c r="AX154" s="14" t="s">
        <v>72</v>
      </c>
      <c r="AY154" s="248" t="s">
        <v>120</v>
      </c>
    </row>
    <row r="155" s="15" customFormat="1">
      <c r="A155" s="15"/>
      <c r="B155" s="249"/>
      <c r="C155" s="250"/>
      <c r="D155" s="229" t="s">
        <v>129</v>
      </c>
      <c r="E155" s="251" t="s">
        <v>19</v>
      </c>
      <c r="F155" s="252" t="s">
        <v>156</v>
      </c>
      <c r="G155" s="250"/>
      <c r="H155" s="253">
        <v>191.87600000000001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9" t="s">
        <v>129</v>
      </c>
      <c r="AU155" s="259" t="s">
        <v>79</v>
      </c>
      <c r="AV155" s="15" t="s">
        <v>127</v>
      </c>
      <c r="AW155" s="15" t="s">
        <v>33</v>
      </c>
      <c r="AX155" s="15" t="s">
        <v>77</v>
      </c>
      <c r="AY155" s="259" t="s">
        <v>120</v>
      </c>
    </row>
    <row r="156" s="2" customFormat="1" ht="21.75" customHeight="1">
      <c r="A156" s="39"/>
      <c r="B156" s="40"/>
      <c r="C156" s="213" t="s">
        <v>181</v>
      </c>
      <c r="D156" s="213" t="s">
        <v>123</v>
      </c>
      <c r="E156" s="214" t="s">
        <v>182</v>
      </c>
      <c r="F156" s="215" t="s">
        <v>183</v>
      </c>
      <c r="G156" s="216" t="s">
        <v>126</v>
      </c>
      <c r="H156" s="217">
        <v>16.605</v>
      </c>
      <c r="I156" s="218"/>
      <c r="J156" s="219">
        <f>ROUND(I156*H156,2)</f>
        <v>0</v>
      </c>
      <c r="K156" s="220"/>
      <c r="L156" s="45"/>
      <c r="M156" s="221" t="s">
        <v>19</v>
      </c>
      <c r="N156" s="222" t="s">
        <v>43</v>
      </c>
      <c r="O156" s="85"/>
      <c r="P156" s="223">
        <f>O156*H156</f>
        <v>0</v>
      </c>
      <c r="Q156" s="223">
        <v>0.093359999999999999</v>
      </c>
      <c r="R156" s="223">
        <f>Q156*H156</f>
        <v>1.5502427999999999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127</v>
      </c>
      <c r="AT156" s="225" t="s">
        <v>123</v>
      </c>
      <c r="AU156" s="225" t="s">
        <v>79</v>
      </c>
      <c r="AY156" s="18" t="s">
        <v>120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77</v>
      </c>
      <c r="BK156" s="226">
        <f>ROUND(I156*H156,2)</f>
        <v>0</v>
      </c>
      <c r="BL156" s="18" t="s">
        <v>127</v>
      </c>
      <c r="BM156" s="225" t="s">
        <v>184</v>
      </c>
    </row>
    <row r="157" s="13" customFormat="1">
      <c r="A157" s="13"/>
      <c r="B157" s="227"/>
      <c r="C157" s="228"/>
      <c r="D157" s="229" t="s">
        <v>129</v>
      </c>
      <c r="E157" s="230" t="s">
        <v>19</v>
      </c>
      <c r="F157" s="231" t="s">
        <v>185</v>
      </c>
      <c r="G157" s="228"/>
      <c r="H157" s="230" t="s">
        <v>19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129</v>
      </c>
      <c r="AU157" s="237" t="s">
        <v>79</v>
      </c>
      <c r="AV157" s="13" t="s">
        <v>77</v>
      </c>
      <c r="AW157" s="13" t="s">
        <v>33</v>
      </c>
      <c r="AX157" s="13" t="s">
        <v>72</v>
      </c>
      <c r="AY157" s="237" t="s">
        <v>120</v>
      </c>
    </row>
    <row r="158" s="13" customFormat="1">
      <c r="A158" s="13"/>
      <c r="B158" s="227"/>
      <c r="C158" s="228"/>
      <c r="D158" s="229" t="s">
        <v>129</v>
      </c>
      <c r="E158" s="230" t="s">
        <v>19</v>
      </c>
      <c r="F158" s="231" t="s">
        <v>149</v>
      </c>
      <c r="G158" s="228"/>
      <c r="H158" s="230" t="s">
        <v>19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129</v>
      </c>
      <c r="AU158" s="237" t="s">
        <v>79</v>
      </c>
      <c r="AV158" s="13" t="s">
        <v>77</v>
      </c>
      <c r="AW158" s="13" t="s">
        <v>33</v>
      </c>
      <c r="AX158" s="13" t="s">
        <v>72</v>
      </c>
      <c r="AY158" s="237" t="s">
        <v>120</v>
      </c>
    </row>
    <row r="159" s="14" customFormat="1">
      <c r="A159" s="14"/>
      <c r="B159" s="238"/>
      <c r="C159" s="239"/>
      <c r="D159" s="229" t="s">
        <v>129</v>
      </c>
      <c r="E159" s="240" t="s">
        <v>19</v>
      </c>
      <c r="F159" s="241" t="s">
        <v>186</v>
      </c>
      <c r="G159" s="239"/>
      <c r="H159" s="242">
        <v>3.375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129</v>
      </c>
      <c r="AU159" s="248" t="s">
        <v>79</v>
      </c>
      <c r="AV159" s="14" t="s">
        <v>79</v>
      </c>
      <c r="AW159" s="14" t="s">
        <v>33</v>
      </c>
      <c r="AX159" s="14" t="s">
        <v>72</v>
      </c>
      <c r="AY159" s="248" t="s">
        <v>120</v>
      </c>
    </row>
    <row r="160" s="14" customFormat="1">
      <c r="A160" s="14"/>
      <c r="B160" s="238"/>
      <c r="C160" s="239"/>
      <c r="D160" s="229" t="s">
        <v>129</v>
      </c>
      <c r="E160" s="240" t="s">
        <v>19</v>
      </c>
      <c r="F160" s="241" t="s">
        <v>187</v>
      </c>
      <c r="G160" s="239"/>
      <c r="H160" s="242">
        <v>3.7799999999999998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129</v>
      </c>
      <c r="AU160" s="248" t="s">
        <v>79</v>
      </c>
      <c r="AV160" s="14" t="s">
        <v>79</v>
      </c>
      <c r="AW160" s="14" t="s">
        <v>33</v>
      </c>
      <c r="AX160" s="14" t="s">
        <v>72</v>
      </c>
      <c r="AY160" s="248" t="s">
        <v>120</v>
      </c>
    </row>
    <row r="161" s="14" customFormat="1">
      <c r="A161" s="14"/>
      <c r="B161" s="238"/>
      <c r="C161" s="239"/>
      <c r="D161" s="229" t="s">
        <v>129</v>
      </c>
      <c r="E161" s="240" t="s">
        <v>19</v>
      </c>
      <c r="F161" s="241" t="s">
        <v>188</v>
      </c>
      <c r="G161" s="239"/>
      <c r="H161" s="242">
        <v>6.75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129</v>
      </c>
      <c r="AU161" s="248" t="s">
        <v>79</v>
      </c>
      <c r="AV161" s="14" t="s">
        <v>79</v>
      </c>
      <c r="AW161" s="14" t="s">
        <v>33</v>
      </c>
      <c r="AX161" s="14" t="s">
        <v>72</v>
      </c>
      <c r="AY161" s="248" t="s">
        <v>120</v>
      </c>
    </row>
    <row r="162" s="14" customFormat="1">
      <c r="A162" s="14"/>
      <c r="B162" s="238"/>
      <c r="C162" s="239"/>
      <c r="D162" s="229" t="s">
        <v>129</v>
      </c>
      <c r="E162" s="240" t="s">
        <v>19</v>
      </c>
      <c r="F162" s="241" t="s">
        <v>189</v>
      </c>
      <c r="G162" s="239"/>
      <c r="H162" s="242">
        <v>2.7000000000000002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129</v>
      </c>
      <c r="AU162" s="248" t="s">
        <v>79</v>
      </c>
      <c r="AV162" s="14" t="s">
        <v>79</v>
      </c>
      <c r="AW162" s="14" t="s">
        <v>33</v>
      </c>
      <c r="AX162" s="14" t="s">
        <v>72</v>
      </c>
      <c r="AY162" s="248" t="s">
        <v>120</v>
      </c>
    </row>
    <row r="163" s="15" customFormat="1">
      <c r="A163" s="15"/>
      <c r="B163" s="249"/>
      <c r="C163" s="250"/>
      <c r="D163" s="229" t="s">
        <v>129</v>
      </c>
      <c r="E163" s="251" t="s">
        <v>19</v>
      </c>
      <c r="F163" s="252" t="s">
        <v>156</v>
      </c>
      <c r="G163" s="250"/>
      <c r="H163" s="253">
        <v>16.605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9" t="s">
        <v>129</v>
      </c>
      <c r="AU163" s="259" t="s">
        <v>79</v>
      </c>
      <c r="AV163" s="15" t="s">
        <v>127</v>
      </c>
      <c r="AW163" s="15" t="s">
        <v>33</v>
      </c>
      <c r="AX163" s="15" t="s">
        <v>77</v>
      </c>
      <c r="AY163" s="259" t="s">
        <v>120</v>
      </c>
    </row>
    <row r="164" s="12" customFormat="1" ht="22.8" customHeight="1">
      <c r="A164" s="12"/>
      <c r="B164" s="197"/>
      <c r="C164" s="198"/>
      <c r="D164" s="199" t="s">
        <v>71</v>
      </c>
      <c r="E164" s="211" t="s">
        <v>190</v>
      </c>
      <c r="F164" s="211" t="s">
        <v>191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SUM(P165:P322)</f>
        <v>0</v>
      </c>
      <c r="Q164" s="205"/>
      <c r="R164" s="206">
        <f>SUM(R165:R322)</f>
        <v>0.17866951999999997</v>
      </c>
      <c r="S164" s="205"/>
      <c r="T164" s="207">
        <f>SUM(T165:T322)</f>
        <v>34.683115000000001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77</v>
      </c>
      <c r="AT164" s="209" t="s">
        <v>71</v>
      </c>
      <c r="AU164" s="209" t="s">
        <v>77</v>
      </c>
      <c r="AY164" s="208" t="s">
        <v>120</v>
      </c>
      <c r="BK164" s="210">
        <f>SUM(BK165:BK322)</f>
        <v>0</v>
      </c>
    </row>
    <row r="165" s="2" customFormat="1" ht="16.5" customHeight="1">
      <c r="A165" s="39"/>
      <c r="B165" s="40"/>
      <c r="C165" s="213" t="s">
        <v>127</v>
      </c>
      <c r="D165" s="213" t="s">
        <v>123</v>
      </c>
      <c r="E165" s="214" t="s">
        <v>192</v>
      </c>
      <c r="F165" s="215" t="s">
        <v>193</v>
      </c>
      <c r="G165" s="216" t="s">
        <v>194</v>
      </c>
      <c r="H165" s="217">
        <v>160</v>
      </c>
      <c r="I165" s="218"/>
      <c r="J165" s="219">
        <f>ROUND(I165*H165,2)</f>
        <v>0</v>
      </c>
      <c r="K165" s="220"/>
      <c r="L165" s="45"/>
      <c r="M165" s="221" t="s">
        <v>19</v>
      </c>
      <c r="N165" s="222" t="s">
        <v>43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127</v>
      </c>
      <c r="AT165" s="225" t="s">
        <v>123</v>
      </c>
      <c r="AU165" s="225" t="s">
        <v>79</v>
      </c>
      <c r="AY165" s="18" t="s">
        <v>120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77</v>
      </c>
      <c r="BK165" s="226">
        <f>ROUND(I165*H165,2)</f>
        <v>0</v>
      </c>
      <c r="BL165" s="18" t="s">
        <v>127</v>
      </c>
      <c r="BM165" s="225" t="s">
        <v>195</v>
      </c>
    </row>
    <row r="166" s="14" customFormat="1">
      <c r="A166" s="14"/>
      <c r="B166" s="238"/>
      <c r="C166" s="239"/>
      <c r="D166" s="229" t="s">
        <v>129</v>
      </c>
      <c r="E166" s="240" t="s">
        <v>19</v>
      </c>
      <c r="F166" s="241" t="s">
        <v>196</v>
      </c>
      <c r="G166" s="239"/>
      <c r="H166" s="242">
        <v>160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129</v>
      </c>
      <c r="AU166" s="248" t="s">
        <v>79</v>
      </c>
      <c r="AV166" s="14" t="s">
        <v>79</v>
      </c>
      <c r="AW166" s="14" t="s">
        <v>33</v>
      </c>
      <c r="AX166" s="14" t="s">
        <v>72</v>
      </c>
      <c r="AY166" s="248" t="s">
        <v>120</v>
      </c>
    </row>
    <row r="167" s="15" customFormat="1">
      <c r="A167" s="15"/>
      <c r="B167" s="249"/>
      <c r="C167" s="250"/>
      <c r="D167" s="229" t="s">
        <v>129</v>
      </c>
      <c r="E167" s="251" t="s">
        <v>19</v>
      </c>
      <c r="F167" s="252" t="s">
        <v>156</v>
      </c>
      <c r="G167" s="250"/>
      <c r="H167" s="253">
        <v>160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129</v>
      </c>
      <c r="AU167" s="259" t="s">
        <v>79</v>
      </c>
      <c r="AV167" s="15" t="s">
        <v>127</v>
      </c>
      <c r="AW167" s="15" t="s">
        <v>33</v>
      </c>
      <c r="AX167" s="15" t="s">
        <v>77</v>
      </c>
      <c r="AY167" s="259" t="s">
        <v>120</v>
      </c>
    </row>
    <row r="168" s="2" customFormat="1" ht="21.75" customHeight="1">
      <c r="A168" s="39"/>
      <c r="B168" s="40"/>
      <c r="C168" s="213" t="s">
        <v>197</v>
      </c>
      <c r="D168" s="213" t="s">
        <v>123</v>
      </c>
      <c r="E168" s="214" t="s">
        <v>198</v>
      </c>
      <c r="F168" s="215" t="s">
        <v>199</v>
      </c>
      <c r="G168" s="216" t="s">
        <v>126</v>
      </c>
      <c r="H168" s="217">
        <v>244.184</v>
      </c>
      <c r="I168" s="218"/>
      <c r="J168" s="219">
        <f>ROUND(I168*H168,2)</f>
        <v>0</v>
      </c>
      <c r="K168" s="220"/>
      <c r="L168" s="45"/>
      <c r="M168" s="221" t="s">
        <v>19</v>
      </c>
      <c r="N168" s="222" t="s">
        <v>43</v>
      </c>
      <c r="O168" s="85"/>
      <c r="P168" s="223">
        <f>O168*H168</f>
        <v>0</v>
      </c>
      <c r="Q168" s="223">
        <v>0.00012999999999999999</v>
      </c>
      <c r="R168" s="223">
        <f>Q168*H168</f>
        <v>0.031743919999999995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127</v>
      </c>
      <c r="AT168" s="225" t="s">
        <v>123</v>
      </c>
      <c r="AU168" s="225" t="s">
        <v>79</v>
      </c>
      <c r="AY168" s="18" t="s">
        <v>120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77</v>
      </c>
      <c r="BK168" s="226">
        <f>ROUND(I168*H168,2)</f>
        <v>0</v>
      </c>
      <c r="BL168" s="18" t="s">
        <v>127</v>
      </c>
      <c r="BM168" s="225" t="s">
        <v>200</v>
      </c>
    </row>
    <row r="169" s="13" customFormat="1">
      <c r="A169" s="13"/>
      <c r="B169" s="227"/>
      <c r="C169" s="228"/>
      <c r="D169" s="229" t="s">
        <v>129</v>
      </c>
      <c r="E169" s="230" t="s">
        <v>19</v>
      </c>
      <c r="F169" s="231" t="s">
        <v>201</v>
      </c>
      <c r="G169" s="228"/>
      <c r="H169" s="230" t="s">
        <v>19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129</v>
      </c>
      <c r="AU169" s="237" t="s">
        <v>79</v>
      </c>
      <c r="AV169" s="13" t="s">
        <v>77</v>
      </c>
      <c r="AW169" s="13" t="s">
        <v>33</v>
      </c>
      <c r="AX169" s="13" t="s">
        <v>72</v>
      </c>
      <c r="AY169" s="237" t="s">
        <v>120</v>
      </c>
    </row>
    <row r="170" s="13" customFormat="1">
      <c r="A170" s="13"/>
      <c r="B170" s="227"/>
      <c r="C170" s="228"/>
      <c r="D170" s="229" t="s">
        <v>129</v>
      </c>
      <c r="E170" s="230" t="s">
        <v>19</v>
      </c>
      <c r="F170" s="231" t="s">
        <v>202</v>
      </c>
      <c r="G170" s="228"/>
      <c r="H170" s="230" t="s">
        <v>19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129</v>
      </c>
      <c r="AU170" s="237" t="s">
        <v>79</v>
      </c>
      <c r="AV170" s="13" t="s">
        <v>77</v>
      </c>
      <c r="AW170" s="13" t="s">
        <v>33</v>
      </c>
      <c r="AX170" s="13" t="s">
        <v>72</v>
      </c>
      <c r="AY170" s="237" t="s">
        <v>120</v>
      </c>
    </row>
    <row r="171" s="14" customFormat="1">
      <c r="A171" s="14"/>
      <c r="B171" s="238"/>
      <c r="C171" s="239"/>
      <c r="D171" s="229" t="s">
        <v>129</v>
      </c>
      <c r="E171" s="240" t="s">
        <v>19</v>
      </c>
      <c r="F171" s="241" t="s">
        <v>203</v>
      </c>
      <c r="G171" s="239"/>
      <c r="H171" s="242">
        <v>4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129</v>
      </c>
      <c r="AU171" s="248" t="s">
        <v>79</v>
      </c>
      <c r="AV171" s="14" t="s">
        <v>79</v>
      </c>
      <c r="AW171" s="14" t="s">
        <v>33</v>
      </c>
      <c r="AX171" s="14" t="s">
        <v>72</v>
      </c>
      <c r="AY171" s="248" t="s">
        <v>120</v>
      </c>
    </row>
    <row r="172" s="13" customFormat="1">
      <c r="A172" s="13"/>
      <c r="B172" s="227"/>
      <c r="C172" s="228"/>
      <c r="D172" s="229" t="s">
        <v>129</v>
      </c>
      <c r="E172" s="230" t="s">
        <v>19</v>
      </c>
      <c r="F172" s="231" t="s">
        <v>204</v>
      </c>
      <c r="G172" s="228"/>
      <c r="H172" s="230" t="s">
        <v>19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129</v>
      </c>
      <c r="AU172" s="237" t="s">
        <v>79</v>
      </c>
      <c r="AV172" s="13" t="s">
        <v>77</v>
      </c>
      <c r="AW172" s="13" t="s">
        <v>33</v>
      </c>
      <c r="AX172" s="13" t="s">
        <v>72</v>
      </c>
      <c r="AY172" s="237" t="s">
        <v>120</v>
      </c>
    </row>
    <row r="173" s="14" customFormat="1">
      <c r="A173" s="14"/>
      <c r="B173" s="238"/>
      <c r="C173" s="239"/>
      <c r="D173" s="229" t="s">
        <v>129</v>
      </c>
      <c r="E173" s="240" t="s">
        <v>19</v>
      </c>
      <c r="F173" s="241" t="s">
        <v>205</v>
      </c>
      <c r="G173" s="239"/>
      <c r="H173" s="242">
        <v>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129</v>
      </c>
      <c r="AU173" s="248" t="s">
        <v>79</v>
      </c>
      <c r="AV173" s="14" t="s">
        <v>79</v>
      </c>
      <c r="AW173" s="14" t="s">
        <v>33</v>
      </c>
      <c r="AX173" s="14" t="s">
        <v>72</v>
      </c>
      <c r="AY173" s="248" t="s">
        <v>120</v>
      </c>
    </row>
    <row r="174" s="13" customFormat="1">
      <c r="A174" s="13"/>
      <c r="B174" s="227"/>
      <c r="C174" s="228"/>
      <c r="D174" s="229" t="s">
        <v>129</v>
      </c>
      <c r="E174" s="230" t="s">
        <v>19</v>
      </c>
      <c r="F174" s="231" t="s">
        <v>206</v>
      </c>
      <c r="G174" s="228"/>
      <c r="H174" s="230" t="s">
        <v>19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129</v>
      </c>
      <c r="AU174" s="237" t="s">
        <v>79</v>
      </c>
      <c r="AV174" s="13" t="s">
        <v>77</v>
      </c>
      <c r="AW174" s="13" t="s">
        <v>33</v>
      </c>
      <c r="AX174" s="13" t="s">
        <v>72</v>
      </c>
      <c r="AY174" s="237" t="s">
        <v>120</v>
      </c>
    </row>
    <row r="175" s="14" customFormat="1">
      <c r="A175" s="14"/>
      <c r="B175" s="238"/>
      <c r="C175" s="239"/>
      <c r="D175" s="229" t="s">
        <v>129</v>
      </c>
      <c r="E175" s="240" t="s">
        <v>19</v>
      </c>
      <c r="F175" s="241" t="s">
        <v>207</v>
      </c>
      <c r="G175" s="239"/>
      <c r="H175" s="242">
        <v>2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129</v>
      </c>
      <c r="AU175" s="248" t="s">
        <v>79</v>
      </c>
      <c r="AV175" s="14" t="s">
        <v>79</v>
      </c>
      <c r="AW175" s="14" t="s">
        <v>33</v>
      </c>
      <c r="AX175" s="14" t="s">
        <v>72</v>
      </c>
      <c r="AY175" s="248" t="s">
        <v>120</v>
      </c>
    </row>
    <row r="176" s="13" customFormat="1">
      <c r="A176" s="13"/>
      <c r="B176" s="227"/>
      <c r="C176" s="228"/>
      <c r="D176" s="229" t="s">
        <v>129</v>
      </c>
      <c r="E176" s="230" t="s">
        <v>19</v>
      </c>
      <c r="F176" s="231" t="s">
        <v>208</v>
      </c>
      <c r="G176" s="228"/>
      <c r="H176" s="230" t="s">
        <v>19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129</v>
      </c>
      <c r="AU176" s="237" t="s">
        <v>79</v>
      </c>
      <c r="AV176" s="13" t="s">
        <v>77</v>
      </c>
      <c r="AW176" s="13" t="s">
        <v>33</v>
      </c>
      <c r="AX176" s="13" t="s">
        <v>72</v>
      </c>
      <c r="AY176" s="237" t="s">
        <v>120</v>
      </c>
    </row>
    <row r="177" s="14" customFormat="1">
      <c r="A177" s="14"/>
      <c r="B177" s="238"/>
      <c r="C177" s="239"/>
      <c r="D177" s="229" t="s">
        <v>129</v>
      </c>
      <c r="E177" s="240" t="s">
        <v>19</v>
      </c>
      <c r="F177" s="241" t="s">
        <v>209</v>
      </c>
      <c r="G177" s="239"/>
      <c r="H177" s="242">
        <v>5.5999999999999996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129</v>
      </c>
      <c r="AU177" s="248" t="s">
        <v>79</v>
      </c>
      <c r="AV177" s="14" t="s">
        <v>79</v>
      </c>
      <c r="AW177" s="14" t="s">
        <v>33</v>
      </c>
      <c r="AX177" s="14" t="s">
        <v>72</v>
      </c>
      <c r="AY177" s="248" t="s">
        <v>120</v>
      </c>
    </row>
    <row r="178" s="13" customFormat="1">
      <c r="A178" s="13"/>
      <c r="B178" s="227"/>
      <c r="C178" s="228"/>
      <c r="D178" s="229" t="s">
        <v>129</v>
      </c>
      <c r="E178" s="230" t="s">
        <v>19</v>
      </c>
      <c r="F178" s="231" t="s">
        <v>210</v>
      </c>
      <c r="G178" s="228"/>
      <c r="H178" s="230" t="s">
        <v>19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129</v>
      </c>
      <c r="AU178" s="237" t="s">
        <v>79</v>
      </c>
      <c r="AV178" s="13" t="s">
        <v>77</v>
      </c>
      <c r="AW178" s="13" t="s">
        <v>33</v>
      </c>
      <c r="AX178" s="13" t="s">
        <v>72</v>
      </c>
      <c r="AY178" s="237" t="s">
        <v>120</v>
      </c>
    </row>
    <row r="179" s="14" customFormat="1">
      <c r="A179" s="14"/>
      <c r="B179" s="238"/>
      <c r="C179" s="239"/>
      <c r="D179" s="229" t="s">
        <v>129</v>
      </c>
      <c r="E179" s="240" t="s">
        <v>19</v>
      </c>
      <c r="F179" s="241" t="s">
        <v>211</v>
      </c>
      <c r="G179" s="239"/>
      <c r="H179" s="242">
        <v>15.023999999999999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129</v>
      </c>
      <c r="AU179" s="248" t="s">
        <v>79</v>
      </c>
      <c r="AV179" s="14" t="s">
        <v>79</v>
      </c>
      <c r="AW179" s="14" t="s">
        <v>33</v>
      </c>
      <c r="AX179" s="14" t="s">
        <v>72</v>
      </c>
      <c r="AY179" s="248" t="s">
        <v>120</v>
      </c>
    </row>
    <row r="180" s="13" customFormat="1">
      <c r="A180" s="13"/>
      <c r="B180" s="227"/>
      <c r="C180" s="228"/>
      <c r="D180" s="229" t="s">
        <v>129</v>
      </c>
      <c r="E180" s="230" t="s">
        <v>19</v>
      </c>
      <c r="F180" s="231" t="s">
        <v>212</v>
      </c>
      <c r="G180" s="228"/>
      <c r="H180" s="230" t="s">
        <v>19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129</v>
      </c>
      <c r="AU180" s="237" t="s">
        <v>79</v>
      </c>
      <c r="AV180" s="13" t="s">
        <v>77</v>
      </c>
      <c r="AW180" s="13" t="s">
        <v>33</v>
      </c>
      <c r="AX180" s="13" t="s">
        <v>72</v>
      </c>
      <c r="AY180" s="237" t="s">
        <v>120</v>
      </c>
    </row>
    <row r="181" s="14" customFormat="1">
      <c r="A181" s="14"/>
      <c r="B181" s="238"/>
      <c r="C181" s="239"/>
      <c r="D181" s="229" t="s">
        <v>129</v>
      </c>
      <c r="E181" s="240" t="s">
        <v>19</v>
      </c>
      <c r="F181" s="241" t="s">
        <v>213</v>
      </c>
      <c r="G181" s="239"/>
      <c r="H181" s="242">
        <v>8.1199999999999992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129</v>
      </c>
      <c r="AU181" s="248" t="s">
        <v>79</v>
      </c>
      <c r="AV181" s="14" t="s">
        <v>79</v>
      </c>
      <c r="AW181" s="14" t="s">
        <v>33</v>
      </c>
      <c r="AX181" s="14" t="s">
        <v>72</v>
      </c>
      <c r="AY181" s="248" t="s">
        <v>120</v>
      </c>
    </row>
    <row r="182" s="13" customFormat="1">
      <c r="A182" s="13"/>
      <c r="B182" s="227"/>
      <c r="C182" s="228"/>
      <c r="D182" s="229" t="s">
        <v>129</v>
      </c>
      <c r="E182" s="230" t="s">
        <v>19</v>
      </c>
      <c r="F182" s="231" t="s">
        <v>214</v>
      </c>
      <c r="G182" s="228"/>
      <c r="H182" s="230" t="s">
        <v>19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129</v>
      </c>
      <c r="AU182" s="237" t="s">
        <v>79</v>
      </c>
      <c r="AV182" s="13" t="s">
        <v>77</v>
      </c>
      <c r="AW182" s="13" t="s">
        <v>33</v>
      </c>
      <c r="AX182" s="13" t="s">
        <v>72</v>
      </c>
      <c r="AY182" s="237" t="s">
        <v>120</v>
      </c>
    </row>
    <row r="183" s="14" customFormat="1">
      <c r="A183" s="14"/>
      <c r="B183" s="238"/>
      <c r="C183" s="239"/>
      <c r="D183" s="229" t="s">
        <v>129</v>
      </c>
      <c r="E183" s="240" t="s">
        <v>19</v>
      </c>
      <c r="F183" s="241" t="s">
        <v>215</v>
      </c>
      <c r="G183" s="239"/>
      <c r="H183" s="242">
        <v>25.16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129</v>
      </c>
      <c r="AU183" s="248" t="s">
        <v>79</v>
      </c>
      <c r="AV183" s="14" t="s">
        <v>79</v>
      </c>
      <c r="AW183" s="14" t="s">
        <v>33</v>
      </c>
      <c r="AX183" s="14" t="s">
        <v>72</v>
      </c>
      <c r="AY183" s="248" t="s">
        <v>120</v>
      </c>
    </row>
    <row r="184" s="13" customFormat="1">
      <c r="A184" s="13"/>
      <c r="B184" s="227"/>
      <c r="C184" s="228"/>
      <c r="D184" s="229" t="s">
        <v>129</v>
      </c>
      <c r="E184" s="230" t="s">
        <v>19</v>
      </c>
      <c r="F184" s="231" t="s">
        <v>216</v>
      </c>
      <c r="G184" s="228"/>
      <c r="H184" s="230" t="s">
        <v>19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129</v>
      </c>
      <c r="AU184" s="237" t="s">
        <v>79</v>
      </c>
      <c r="AV184" s="13" t="s">
        <v>77</v>
      </c>
      <c r="AW184" s="13" t="s">
        <v>33</v>
      </c>
      <c r="AX184" s="13" t="s">
        <v>72</v>
      </c>
      <c r="AY184" s="237" t="s">
        <v>120</v>
      </c>
    </row>
    <row r="185" s="14" customFormat="1">
      <c r="A185" s="14"/>
      <c r="B185" s="238"/>
      <c r="C185" s="239"/>
      <c r="D185" s="229" t="s">
        <v>129</v>
      </c>
      <c r="E185" s="240" t="s">
        <v>19</v>
      </c>
      <c r="F185" s="241" t="s">
        <v>217</v>
      </c>
      <c r="G185" s="239"/>
      <c r="H185" s="242">
        <v>6.2400000000000002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129</v>
      </c>
      <c r="AU185" s="248" t="s">
        <v>79</v>
      </c>
      <c r="AV185" s="14" t="s">
        <v>79</v>
      </c>
      <c r="AW185" s="14" t="s">
        <v>33</v>
      </c>
      <c r="AX185" s="14" t="s">
        <v>72</v>
      </c>
      <c r="AY185" s="248" t="s">
        <v>120</v>
      </c>
    </row>
    <row r="186" s="13" customFormat="1">
      <c r="A186" s="13"/>
      <c r="B186" s="227"/>
      <c r="C186" s="228"/>
      <c r="D186" s="229" t="s">
        <v>129</v>
      </c>
      <c r="E186" s="230" t="s">
        <v>19</v>
      </c>
      <c r="F186" s="231" t="s">
        <v>218</v>
      </c>
      <c r="G186" s="228"/>
      <c r="H186" s="230" t="s">
        <v>19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129</v>
      </c>
      <c r="AU186" s="237" t="s">
        <v>79</v>
      </c>
      <c r="AV186" s="13" t="s">
        <v>77</v>
      </c>
      <c r="AW186" s="13" t="s">
        <v>33</v>
      </c>
      <c r="AX186" s="13" t="s">
        <v>72</v>
      </c>
      <c r="AY186" s="237" t="s">
        <v>120</v>
      </c>
    </row>
    <row r="187" s="14" customFormat="1">
      <c r="A187" s="14"/>
      <c r="B187" s="238"/>
      <c r="C187" s="239"/>
      <c r="D187" s="229" t="s">
        <v>129</v>
      </c>
      <c r="E187" s="240" t="s">
        <v>19</v>
      </c>
      <c r="F187" s="241" t="s">
        <v>219</v>
      </c>
      <c r="G187" s="239"/>
      <c r="H187" s="242">
        <v>53.600000000000001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129</v>
      </c>
      <c r="AU187" s="248" t="s">
        <v>79</v>
      </c>
      <c r="AV187" s="14" t="s">
        <v>79</v>
      </c>
      <c r="AW187" s="14" t="s">
        <v>33</v>
      </c>
      <c r="AX187" s="14" t="s">
        <v>72</v>
      </c>
      <c r="AY187" s="248" t="s">
        <v>120</v>
      </c>
    </row>
    <row r="188" s="13" customFormat="1">
      <c r="A188" s="13"/>
      <c r="B188" s="227"/>
      <c r="C188" s="228"/>
      <c r="D188" s="229" t="s">
        <v>129</v>
      </c>
      <c r="E188" s="230" t="s">
        <v>19</v>
      </c>
      <c r="F188" s="231" t="s">
        <v>220</v>
      </c>
      <c r="G188" s="228"/>
      <c r="H188" s="230" t="s">
        <v>19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129</v>
      </c>
      <c r="AU188" s="237" t="s">
        <v>79</v>
      </c>
      <c r="AV188" s="13" t="s">
        <v>77</v>
      </c>
      <c r="AW188" s="13" t="s">
        <v>33</v>
      </c>
      <c r="AX188" s="13" t="s">
        <v>72</v>
      </c>
      <c r="AY188" s="237" t="s">
        <v>120</v>
      </c>
    </row>
    <row r="189" s="14" customFormat="1">
      <c r="A189" s="14"/>
      <c r="B189" s="238"/>
      <c r="C189" s="239"/>
      <c r="D189" s="229" t="s">
        <v>129</v>
      </c>
      <c r="E189" s="240" t="s">
        <v>19</v>
      </c>
      <c r="F189" s="241" t="s">
        <v>215</v>
      </c>
      <c r="G189" s="239"/>
      <c r="H189" s="242">
        <v>25.16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129</v>
      </c>
      <c r="AU189" s="248" t="s">
        <v>79</v>
      </c>
      <c r="AV189" s="14" t="s">
        <v>79</v>
      </c>
      <c r="AW189" s="14" t="s">
        <v>33</v>
      </c>
      <c r="AX189" s="14" t="s">
        <v>72</v>
      </c>
      <c r="AY189" s="248" t="s">
        <v>120</v>
      </c>
    </row>
    <row r="190" s="13" customFormat="1">
      <c r="A190" s="13"/>
      <c r="B190" s="227"/>
      <c r="C190" s="228"/>
      <c r="D190" s="229" t="s">
        <v>129</v>
      </c>
      <c r="E190" s="230" t="s">
        <v>19</v>
      </c>
      <c r="F190" s="231" t="s">
        <v>221</v>
      </c>
      <c r="G190" s="228"/>
      <c r="H190" s="230" t="s">
        <v>19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129</v>
      </c>
      <c r="AU190" s="237" t="s">
        <v>79</v>
      </c>
      <c r="AV190" s="13" t="s">
        <v>77</v>
      </c>
      <c r="AW190" s="13" t="s">
        <v>33</v>
      </c>
      <c r="AX190" s="13" t="s">
        <v>72</v>
      </c>
      <c r="AY190" s="237" t="s">
        <v>120</v>
      </c>
    </row>
    <row r="191" s="14" customFormat="1">
      <c r="A191" s="14"/>
      <c r="B191" s="238"/>
      <c r="C191" s="239"/>
      <c r="D191" s="229" t="s">
        <v>129</v>
      </c>
      <c r="E191" s="240" t="s">
        <v>19</v>
      </c>
      <c r="F191" s="241" t="s">
        <v>217</v>
      </c>
      <c r="G191" s="239"/>
      <c r="H191" s="242">
        <v>6.2400000000000002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129</v>
      </c>
      <c r="AU191" s="248" t="s">
        <v>79</v>
      </c>
      <c r="AV191" s="14" t="s">
        <v>79</v>
      </c>
      <c r="AW191" s="14" t="s">
        <v>33</v>
      </c>
      <c r="AX191" s="14" t="s">
        <v>72</v>
      </c>
      <c r="AY191" s="248" t="s">
        <v>120</v>
      </c>
    </row>
    <row r="192" s="13" customFormat="1">
      <c r="A192" s="13"/>
      <c r="B192" s="227"/>
      <c r="C192" s="228"/>
      <c r="D192" s="229" t="s">
        <v>129</v>
      </c>
      <c r="E192" s="230" t="s">
        <v>19</v>
      </c>
      <c r="F192" s="231" t="s">
        <v>222</v>
      </c>
      <c r="G192" s="228"/>
      <c r="H192" s="230" t="s">
        <v>19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129</v>
      </c>
      <c r="AU192" s="237" t="s">
        <v>79</v>
      </c>
      <c r="AV192" s="13" t="s">
        <v>77</v>
      </c>
      <c r="AW192" s="13" t="s">
        <v>33</v>
      </c>
      <c r="AX192" s="13" t="s">
        <v>72</v>
      </c>
      <c r="AY192" s="237" t="s">
        <v>120</v>
      </c>
    </row>
    <row r="193" s="14" customFormat="1">
      <c r="A193" s="14"/>
      <c r="B193" s="238"/>
      <c r="C193" s="239"/>
      <c r="D193" s="229" t="s">
        <v>129</v>
      </c>
      <c r="E193" s="240" t="s">
        <v>19</v>
      </c>
      <c r="F193" s="241" t="s">
        <v>223</v>
      </c>
      <c r="G193" s="239"/>
      <c r="H193" s="242">
        <v>5.3760000000000003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129</v>
      </c>
      <c r="AU193" s="248" t="s">
        <v>79</v>
      </c>
      <c r="AV193" s="14" t="s">
        <v>79</v>
      </c>
      <c r="AW193" s="14" t="s">
        <v>33</v>
      </c>
      <c r="AX193" s="14" t="s">
        <v>72</v>
      </c>
      <c r="AY193" s="248" t="s">
        <v>120</v>
      </c>
    </row>
    <row r="194" s="13" customFormat="1">
      <c r="A194" s="13"/>
      <c r="B194" s="227"/>
      <c r="C194" s="228"/>
      <c r="D194" s="229" t="s">
        <v>129</v>
      </c>
      <c r="E194" s="230" t="s">
        <v>19</v>
      </c>
      <c r="F194" s="231" t="s">
        <v>224</v>
      </c>
      <c r="G194" s="228"/>
      <c r="H194" s="230" t="s">
        <v>19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129</v>
      </c>
      <c r="AU194" s="237" t="s">
        <v>79</v>
      </c>
      <c r="AV194" s="13" t="s">
        <v>77</v>
      </c>
      <c r="AW194" s="13" t="s">
        <v>33</v>
      </c>
      <c r="AX194" s="13" t="s">
        <v>72</v>
      </c>
      <c r="AY194" s="237" t="s">
        <v>120</v>
      </c>
    </row>
    <row r="195" s="14" customFormat="1">
      <c r="A195" s="14"/>
      <c r="B195" s="238"/>
      <c r="C195" s="239"/>
      <c r="D195" s="229" t="s">
        <v>129</v>
      </c>
      <c r="E195" s="240" t="s">
        <v>19</v>
      </c>
      <c r="F195" s="241" t="s">
        <v>225</v>
      </c>
      <c r="G195" s="239"/>
      <c r="H195" s="242">
        <v>7.7599999999999998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129</v>
      </c>
      <c r="AU195" s="248" t="s">
        <v>79</v>
      </c>
      <c r="AV195" s="14" t="s">
        <v>79</v>
      </c>
      <c r="AW195" s="14" t="s">
        <v>33</v>
      </c>
      <c r="AX195" s="14" t="s">
        <v>72</v>
      </c>
      <c r="AY195" s="248" t="s">
        <v>120</v>
      </c>
    </row>
    <row r="196" s="13" customFormat="1">
      <c r="A196" s="13"/>
      <c r="B196" s="227"/>
      <c r="C196" s="228"/>
      <c r="D196" s="229" t="s">
        <v>129</v>
      </c>
      <c r="E196" s="230" t="s">
        <v>19</v>
      </c>
      <c r="F196" s="231" t="s">
        <v>226</v>
      </c>
      <c r="G196" s="228"/>
      <c r="H196" s="230" t="s">
        <v>19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129</v>
      </c>
      <c r="AU196" s="237" t="s">
        <v>79</v>
      </c>
      <c r="AV196" s="13" t="s">
        <v>77</v>
      </c>
      <c r="AW196" s="13" t="s">
        <v>33</v>
      </c>
      <c r="AX196" s="13" t="s">
        <v>72</v>
      </c>
      <c r="AY196" s="237" t="s">
        <v>120</v>
      </c>
    </row>
    <row r="197" s="14" customFormat="1">
      <c r="A197" s="14"/>
      <c r="B197" s="238"/>
      <c r="C197" s="239"/>
      <c r="D197" s="229" t="s">
        <v>129</v>
      </c>
      <c r="E197" s="240" t="s">
        <v>19</v>
      </c>
      <c r="F197" s="241" t="s">
        <v>215</v>
      </c>
      <c r="G197" s="239"/>
      <c r="H197" s="242">
        <v>25.16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129</v>
      </c>
      <c r="AU197" s="248" t="s">
        <v>79</v>
      </c>
      <c r="AV197" s="14" t="s">
        <v>79</v>
      </c>
      <c r="AW197" s="14" t="s">
        <v>33</v>
      </c>
      <c r="AX197" s="14" t="s">
        <v>72</v>
      </c>
      <c r="AY197" s="248" t="s">
        <v>120</v>
      </c>
    </row>
    <row r="198" s="13" customFormat="1">
      <c r="A198" s="13"/>
      <c r="B198" s="227"/>
      <c r="C198" s="228"/>
      <c r="D198" s="229" t="s">
        <v>129</v>
      </c>
      <c r="E198" s="230" t="s">
        <v>19</v>
      </c>
      <c r="F198" s="231" t="s">
        <v>227</v>
      </c>
      <c r="G198" s="228"/>
      <c r="H198" s="230" t="s">
        <v>19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129</v>
      </c>
      <c r="AU198" s="237" t="s">
        <v>79</v>
      </c>
      <c r="AV198" s="13" t="s">
        <v>77</v>
      </c>
      <c r="AW198" s="13" t="s">
        <v>33</v>
      </c>
      <c r="AX198" s="13" t="s">
        <v>72</v>
      </c>
      <c r="AY198" s="237" t="s">
        <v>120</v>
      </c>
    </row>
    <row r="199" s="14" customFormat="1">
      <c r="A199" s="14"/>
      <c r="B199" s="238"/>
      <c r="C199" s="239"/>
      <c r="D199" s="229" t="s">
        <v>129</v>
      </c>
      <c r="E199" s="240" t="s">
        <v>19</v>
      </c>
      <c r="F199" s="241" t="s">
        <v>217</v>
      </c>
      <c r="G199" s="239"/>
      <c r="H199" s="242">
        <v>6.2400000000000002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129</v>
      </c>
      <c r="AU199" s="248" t="s">
        <v>79</v>
      </c>
      <c r="AV199" s="14" t="s">
        <v>79</v>
      </c>
      <c r="AW199" s="14" t="s">
        <v>33</v>
      </c>
      <c r="AX199" s="14" t="s">
        <v>72</v>
      </c>
      <c r="AY199" s="248" t="s">
        <v>120</v>
      </c>
    </row>
    <row r="200" s="13" customFormat="1">
      <c r="A200" s="13"/>
      <c r="B200" s="227"/>
      <c r="C200" s="228"/>
      <c r="D200" s="229" t="s">
        <v>129</v>
      </c>
      <c r="E200" s="230" t="s">
        <v>19</v>
      </c>
      <c r="F200" s="231" t="s">
        <v>228</v>
      </c>
      <c r="G200" s="228"/>
      <c r="H200" s="230" t="s">
        <v>19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129</v>
      </c>
      <c r="AU200" s="237" t="s">
        <v>79</v>
      </c>
      <c r="AV200" s="13" t="s">
        <v>77</v>
      </c>
      <c r="AW200" s="13" t="s">
        <v>33</v>
      </c>
      <c r="AX200" s="13" t="s">
        <v>72</v>
      </c>
      <c r="AY200" s="237" t="s">
        <v>120</v>
      </c>
    </row>
    <row r="201" s="14" customFormat="1">
      <c r="A201" s="14"/>
      <c r="B201" s="238"/>
      <c r="C201" s="239"/>
      <c r="D201" s="229" t="s">
        <v>129</v>
      </c>
      <c r="E201" s="240" t="s">
        <v>19</v>
      </c>
      <c r="F201" s="241" t="s">
        <v>229</v>
      </c>
      <c r="G201" s="239"/>
      <c r="H201" s="242">
        <v>2.7440000000000002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129</v>
      </c>
      <c r="AU201" s="248" t="s">
        <v>79</v>
      </c>
      <c r="AV201" s="14" t="s">
        <v>79</v>
      </c>
      <c r="AW201" s="14" t="s">
        <v>33</v>
      </c>
      <c r="AX201" s="14" t="s">
        <v>72</v>
      </c>
      <c r="AY201" s="248" t="s">
        <v>120</v>
      </c>
    </row>
    <row r="202" s="13" customFormat="1">
      <c r="A202" s="13"/>
      <c r="B202" s="227"/>
      <c r="C202" s="228"/>
      <c r="D202" s="229" t="s">
        <v>129</v>
      </c>
      <c r="E202" s="230" t="s">
        <v>19</v>
      </c>
      <c r="F202" s="231" t="s">
        <v>230</v>
      </c>
      <c r="G202" s="228"/>
      <c r="H202" s="230" t="s">
        <v>19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129</v>
      </c>
      <c r="AU202" s="237" t="s">
        <v>79</v>
      </c>
      <c r="AV202" s="13" t="s">
        <v>77</v>
      </c>
      <c r="AW202" s="13" t="s">
        <v>33</v>
      </c>
      <c r="AX202" s="13" t="s">
        <v>72</v>
      </c>
      <c r="AY202" s="237" t="s">
        <v>120</v>
      </c>
    </row>
    <row r="203" s="14" customFormat="1">
      <c r="A203" s="14"/>
      <c r="B203" s="238"/>
      <c r="C203" s="239"/>
      <c r="D203" s="229" t="s">
        <v>129</v>
      </c>
      <c r="E203" s="240" t="s">
        <v>19</v>
      </c>
      <c r="F203" s="241" t="s">
        <v>231</v>
      </c>
      <c r="G203" s="239"/>
      <c r="H203" s="242">
        <v>10.359999999999999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129</v>
      </c>
      <c r="AU203" s="248" t="s">
        <v>79</v>
      </c>
      <c r="AV203" s="14" t="s">
        <v>79</v>
      </c>
      <c r="AW203" s="14" t="s">
        <v>33</v>
      </c>
      <c r="AX203" s="14" t="s">
        <v>72</v>
      </c>
      <c r="AY203" s="248" t="s">
        <v>120</v>
      </c>
    </row>
    <row r="204" s="13" customFormat="1">
      <c r="A204" s="13"/>
      <c r="B204" s="227"/>
      <c r="C204" s="228"/>
      <c r="D204" s="229" t="s">
        <v>129</v>
      </c>
      <c r="E204" s="230" t="s">
        <v>19</v>
      </c>
      <c r="F204" s="231" t="s">
        <v>232</v>
      </c>
      <c r="G204" s="228"/>
      <c r="H204" s="230" t="s">
        <v>19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129</v>
      </c>
      <c r="AU204" s="237" t="s">
        <v>79</v>
      </c>
      <c r="AV204" s="13" t="s">
        <v>77</v>
      </c>
      <c r="AW204" s="13" t="s">
        <v>33</v>
      </c>
      <c r="AX204" s="13" t="s">
        <v>72</v>
      </c>
      <c r="AY204" s="237" t="s">
        <v>120</v>
      </c>
    </row>
    <row r="205" s="14" customFormat="1">
      <c r="A205" s="14"/>
      <c r="B205" s="238"/>
      <c r="C205" s="239"/>
      <c r="D205" s="229" t="s">
        <v>129</v>
      </c>
      <c r="E205" s="240" t="s">
        <v>19</v>
      </c>
      <c r="F205" s="241" t="s">
        <v>215</v>
      </c>
      <c r="G205" s="239"/>
      <c r="H205" s="242">
        <v>25.16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129</v>
      </c>
      <c r="AU205" s="248" t="s">
        <v>79</v>
      </c>
      <c r="AV205" s="14" t="s">
        <v>79</v>
      </c>
      <c r="AW205" s="14" t="s">
        <v>33</v>
      </c>
      <c r="AX205" s="14" t="s">
        <v>72</v>
      </c>
      <c r="AY205" s="248" t="s">
        <v>120</v>
      </c>
    </row>
    <row r="206" s="13" customFormat="1">
      <c r="A206" s="13"/>
      <c r="B206" s="227"/>
      <c r="C206" s="228"/>
      <c r="D206" s="229" t="s">
        <v>129</v>
      </c>
      <c r="E206" s="230" t="s">
        <v>19</v>
      </c>
      <c r="F206" s="231" t="s">
        <v>233</v>
      </c>
      <c r="G206" s="228"/>
      <c r="H206" s="230" t="s">
        <v>19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129</v>
      </c>
      <c r="AU206" s="237" t="s">
        <v>79</v>
      </c>
      <c r="AV206" s="13" t="s">
        <v>77</v>
      </c>
      <c r="AW206" s="13" t="s">
        <v>33</v>
      </c>
      <c r="AX206" s="13" t="s">
        <v>72</v>
      </c>
      <c r="AY206" s="237" t="s">
        <v>120</v>
      </c>
    </row>
    <row r="207" s="14" customFormat="1">
      <c r="A207" s="14"/>
      <c r="B207" s="238"/>
      <c r="C207" s="239"/>
      <c r="D207" s="229" t="s">
        <v>129</v>
      </c>
      <c r="E207" s="240" t="s">
        <v>19</v>
      </c>
      <c r="F207" s="241" t="s">
        <v>217</v>
      </c>
      <c r="G207" s="239"/>
      <c r="H207" s="242">
        <v>6.2400000000000002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129</v>
      </c>
      <c r="AU207" s="248" t="s">
        <v>79</v>
      </c>
      <c r="AV207" s="14" t="s">
        <v>79</v>
      </c>
      <c r="AW207" s="14" t="s">
        <v>33</v>
      </c>
      <c r="AX207" s="14" t="s">
        <v>72</v>
      </c>
      <c r="AY207" s="248" t="s">
        <v>120</v>
      </c>
    </row>
    <row r="208" s="15" customFormat="1">
      <c r="A208" s="15"/>
      <c r="B208" s="249"/>
      <c r="C208" s="250"/>
      <c r="D208" s="229" t="s">
        <v>129</v>
      </c>
      <c r="E208" s="251" t="s">
        <v>19</v>
      </c>
      <c r="F208" s="252" t="s">
        <v>156</v>
      </c>
      <c r="G208" s="250"/>
      <c r="H208" s="253">
        <v>244.184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9" t="s">
        <v>129</v>
      </c>
      <c r="AU208" s="259" t="s">
        <v>79</v>
      </c>
      <c r="AV208" s="15" t="s">
        <v>127</v>
      </c>
      <c r="AW208" s="15" t="s">
        <v>33</v>
      </c>
      <c r="AX208" s="15" t="s">
        <v>77</v>
      </c>
      <c r="AY208" s="259" t="s">
        <v>120</v>
      </c>
    </row>
    <row r="209" s="2" customFormat="1" ht="21.75" customHeight="1">
      <c r="A209" s="39"/>
      <c r="B209" s="40"/>
      <c r="C209" s="213" t="s">
        <v>121</v>
      </c>
      <c r="D209" s="213" t="s">
        <v>123</v>
      </c>
      <c r="E209" s="214" t="s">
        <v>234</v>
      </c>
      <c r="F209" s="215" t="s">
        <v>235</v>
      </c>
      <c r="G209" s="216" t="s">
        <v>126</v>
      </c>
      <c r="H209" s="217">
        <v>23.760000000000002</v>
      </c>
      <c r="I209" s="218"/>
      <c r="J209" s="219">
        <f>ROUND(I209*H209,2)</f>
        <v>0</v>
      </c>
      <c r="K209" s="220"/>
      <c r="L209" s="45"/>
      <c r="M209" s="221" t="s">
        <v>19</v>
      </c>
      <c r="N209" s="222" t="s">
        <v>43</v>
      </c>
      <c r="O209" s="85"/>
      <c r="P209" s="223">
        <f>O209*H209</f>
        <v>0</v>
      </c>
      <c r="Q209" s="223">
        <v>0.00021000000000000001</v>
      </c>
      <c r="R209" s="223">
        <f>Q209*H209</f>
        <v>0.0049896000000000003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127</v>
      </c>
      <c r="AT209" s="225" t="s">
        <v>123</v>
      </c>
      <c r="AU209" s="225" t="s">
        <v>79</v>
      </c>
      <c r="AY209" s="18" t="s">
        <v>120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77</v>
      </c>
      <c r="BK209" s="226">
        <f>ROUND(I209*H209,2)</f>
        <v>0</v>
      </c>
      <c r="BL209" s="18" t="s">
        <v>127</v>
      </c>
      <c r="BM209" s="225" t="s">
        <v>236</v>
      </c>
    </row>
    <row r="210" s="14" customFormat="1">
      <c r="A210" s="14"/>
      <c r="B210" s="238"/>
      <c r="C210" s="239"/>
      <c r="D210" s="229" t="s">
        <v>129</v>
      </c>
      <c r="E210" s="240" t="s">
        <v>19</v>
      </c>
      <c r="F210" s="241" t="s">
        <v>237</v>
      </c>
      <c r="G210" s="239"/>
      <c r="H210" s="242">
        <v>23.760000000000002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129</v>
      </c>
      <c r="AU210" s="248" t="s">
        <v>79</v>
      </c>
      <c r="AV210" s="14" t="s">
        <v>79</v>
      </c>
      <c r="AW210" s="14" t="s">
        <v>33</v>
      </c>
      <c r="AX210" s="14" t="s">
        <v>72</v>
      </c>
      <c r="AY210" s="248" t="s">
        <v>120</v>
      </c>
    </row>
    <row r="211" s="15" customFormat="1">
      <c r="A211" s="15"/>
      <c r="B211" s="249"/>
      <c r="C211" s="250"/>
      <c r="D211" s="229" t="s">
        <v>129</v>
      </c>
      <c r="E211" s="251" t="s">
        <v>19</v>
      </c>
      <c r="F211" s="252" t="s">
        <v>156</v>
      </c>
      <c r="G211" s="250"/>
      <c r="H211" s="253">
        <v>23.760000000000002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129</v>
      </c>
      <c r="AU211" s="259" t="s">
        <v>79</v>
      </c>
      <c r="AV211" s="15" t="s">
        <v>127</v>
      </c>
      <c r="AW211" s="15" t="s">
        <v>33</v>
      </c>
      <c r="AX211" s="15" t="s">
        <v>77</v>
      </c>
      <c r="AY211" s="259" t="s">
        <v>120</v>
      </c>
    </row>
    <row r="212" s="2" customFormat="1" ht="21.75" customHeight="1">
      <c r="A212" s="39"/>
      <c r="B212" s="40"/>
      <c r="C212" s="213" t="s">
        <v>238</v>
      </c>
      <c r="D212" s="213" t="s">
        <v>123</v>
      </c>
      <c r="E212" s="214" t="s">
        <v>239</v>
      </c>
      <c r="F212" s="215" t="s">
        <v>240</v>
      </c>
      <c r="G212" s="216" t="s">
        <v>126</v>
      </c>
      <c r="H212" s="217">
        <v>1774.2000000000001</v>
      </c>
      <c r="I212" s="218"/>
      <c r="J212" s="219">
        <f>ROUND(I212*H212,2)</f>
        <v>0</v>
      </c>
      <c r="K212" s="220"/>
      <c r="L212" s="45"/>
      <c r="M212" s="221" t="s">
        <v>19</v>
      </c>
      <c r="N212" s="222" t="s">
        <v>43</v>
      </c>
      <c r="O212" s="85"/>
      <c r="P212" s="223">
        <f>O212*H212</f>
        <v>0</v>
      </c>
      <c r="Q212" s="223">
        <v>4.0000000000000003E-05</v>
      </c>
      <c r="R212" s="223">
        <f>Q212*H212</f>
        <v>0.070968000000000003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127</v>
      </c>
      <c r="AT212" s="225" t="s">
        <v>123</v>
      </c>
      <c r="AU212" s="225" t="s">
        <v>79</v>
      </c>
      <c r="AY212" s="18" t="s">
        <v>120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77</v>
      </c>
      <c r="BK212" s="226">
        <f>ROUND(I212*H212,2)</f>
        <v>0</v>
      </c>
      <c r="BL212" s="18" t="s">
        <v>127</v>
      </c>
      <c r="BM212" s="225" t="s">
        <v>241</v>
      </c>
    </row>
    <row r="213" s="13" customFormat="1">
      <c r="A213" s="13"/>
      <c r="B213" s="227"/>
      <c r="C213" s="228"/>
      <c r="D213" s="229" t="s">
        <v>129</v>
      </c>
      <c r="E213" s="230" t="s">
        <v>19</v>
      </c>
      <c r="F213" s="231" t="s">
        <v>242</v>
      </c>
      <c r="G213" s="228"/>
      <c r="H213" s="230" t="s">
        <v>19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129</v>
      </c>
      <c r="AU213" s="237" t="s">
        <v>79</v>
      </c>
      <c r="AV213" s="13" t="s">
        <v>77</v>
      </c>
      <c r="AW213" s="13" t="s">
        <v>33</v>
      </c>
      <c r="AX213" s="13" t="s">
        <v>72</v>
      </c>
      <c r="AY213" s="237" t="s">
        <v>120</v>
      </c>
    </row>
    <row r="214" s="13" customFormat="1">
      <c r="A214" s="13"/>
      <c r="B214" s="227"/>
      <c r="C214" s="228"/>
      <c r="D214" s="229" t="s">
        <v>129</v>
      </c>
      <c r="E214" s="230" t="s">
        <v>19</v>
      </c>
      <c r="F214" s="231" t="s">
        <v>149</v>
      </c>
      <c r="G214" s="228"/>
      <c r="H214" s="230" t="s">
        <v>19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129</v>
      </c>
      <c r="AU214" s="237" t="s">
        <v>79</v>
      </c>
      <c r="AV214" s="13" t="s">
        <v>77</v>
      </c>
      <c r="AW214" s="13" t="s">
        <v>33</v>
      </c>
      <c r="AX214" s="13" t="s">
        <v>72</v>
      </c>
      <c r="AY214" s="237" t="s">
        <v>120</v>
      </c>
    </row>
    <row r="215" s="14" customFormat="1">
      <c r="A215" s="14"/>
      <c r="B215" s="238"/>
      <c r="C215" s="239"/>
      <c r="D215" s="229" t="s">
        <v>129</v>
      </c>
      <c r="E215" s="240" t="s">
        <v>19</v>
      </c>
      <c r="F215" s="241" t="s">
        <v>243</v>
      </c>
      <c r="G215" s="239"/>
      <c r="H215" s="242">
        <v>362.19999999999999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129</v>
      </c>
      <c r="AU215" s="248" t="s">
        <v>79</v>
      </c>
      <c r="AV215" s="14" t="s">
        <v>79</v>
      </c>
      <c r="AW215" s="14" t="s">
        <v>33</v>
      </c>
      <c r="AX215" s="14" t="s">
        <v>72</v>
      </c>
      <c r="AY215" s="248" t="s">
        <v>120</v>
      </c>
    </row>
    <row r="216" s="13" customFormat="1">
      <c r="A216" s="13"/>
      <c r="B216" s="227"/>
      <c r="C216" s="228"/>
      <c r="D216" s="229" t="s">
        <v>129</v>
      </c>
      <c r="E216" s="230" t="s">
        <v>19</v>
      </c>
      <c r="F216" s="231" t="s">
        <v>144</v>
      </c>
      <c r="G216" s="228"/>
      <c r="H216" s="230" t="s">
        <v>19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129</v>
      </c>
      <c r="AU216" s="237" t="s">
        <v>79</v>
      </c>
      <c r="AV216" s="13" t="s">
        <v>77</v>
      </c>
      <c r="AW216" s="13" t="s">
        <v>33</v>
      </c>
      <c r="AX216" s="13" t="s">
        <v>72</v>
      </c>
      <c r="AY216" s="237" t="s">
        <v>120</v>
      </c>
    </row>
    <row r="217" s="14" customFormat="1">
      <c r="A217" s="14"/>
      <c r="B217" s="238"/>
      <c r="C217" s="239"/>
      <c r="D217" s="229" t="s">
        <v>129</v>
      </c>
      <c r="E217" s="240" t="s">
        <v>19</v>
      </c>
      <c r="F217" s="241" t="s">
        <v>244</v>
      </c>
      <c r="G217" s="239"/>
      <c r="H217" s="242">
        <v>339.39999999999998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129</v>
      </c>
      <c r="AU217" s="248" t="s">
        <v>79</v>
      </c>
      <c r="AV217" s="14" t="s">
        <v>79</v>
      </c>
      <c r="AW217" s="14" t="s">
        <v>33</v>
      </c>
      <c r="AX217" s="14" t="s">
        <v>72</v>
      </c>
      <c r="AY217" s="248" t="s">
        <v>120</v>
      </c>
    </row>
    <row r="218" s="13" customFormat="1">
      <c r="A218" s="13"/>
      <c r="B218" s="227"/>
      <c r="C218" s="228"/>
      <c r="D218" s="229" t="s">
        <v>129</v>
      </c>
      <c r="E218" s="230" t="s">
        <v>19</v>
      </c>
      <c r="F218" s="231" t="s">
        <v>140</v>
      </c>
      <c r="G218" s="228"/>
      <c r="H218" s="230" t="s">
        <v>19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129</v>
      </c>
      <c r="AU218" s="237" t="s">
        <v>79</v>
      </c>
      <c r="AV218" s="13" t="s">
        <v>77</v>
      </c>
      <c r="AW218" s="13" t="s">
        <v>33</v>
      </c>
      <c r="AX218" s="13" t="s">
        <v>72</v>
      </c>
      <c r="AY218" s="237" t="s">
        <v>120</v>
      </c>
    </row>
    <row r="219" s="14" customFormat="1">
      <c r="A219" s="14"/>
      <c r="B219" s="238"/>
      <c r="C219" s="239"/>
      <c r="D219" s="229" t="s">
        <v>129</v>
      </c>
      <c r="E219" s="240" t="s">
        <v>19</v>
      </c>
      <c r="F219" s="241" t="s">
        <v>245</v>
      </c>
      <c r="G219" s="239"/>
      <c r="H219" s="242">
        <v>293.30000000000001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129</v>
      </c>
      <c r="AU219" s="248" t="s">
        <v>79</v>
      </c>
      <c r="AV219" s="14" t="s">
        <v>79</v>
      </c>
      <c r="AW219" s="14" t="s">
        <v>33</v>
      </c>
      <c r="AX219" s="14" t="s">
        <v>72</v>
      </c>
      <c r="AY219" s="248" t="s">
        <v>120</v>
      </c>
    </row>
    <row r="220" s="13" customFormat="1">
      <c r="A220" s="13"/>
      <c r="B220" s="227"/>
      <c r="C220" s="228"/>
      <c r="D220" s="229" t="s">
        <v>129</v>
      </c>
      <c r="E220" s="230" t="s">
        <v>19</v>
      </c>
      <c r="F220" s="231" t="s">
        <v>136</v>
      </c>
      <c r="G220" s="228"/>
      <c r="H220" s="230" t="s">
        <v>19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129</v>
      </c>
      <c r="AU220" s="237" t="s">
        <v>79</v>
      </c>
      <c r="AV220" s="13" t="s">
        <v>77</v>
      </c>
      <c r="AW220" s="13" t="s">
        <v>33</v>
      </c>
      <c r="AX220" s="13" t="s">
        <v>72</v>
      </c>
      <c r="AY220" s="237" t="s">
        <v>120</v>
      </c>
    </row>
    <row r="221" s="14" customFormat="1">
      <c r="A221" s="14"/>
      <c r="B221" s="238"/>
      <c r="C221" s="239"/>
      <c r="D221" s="229" t="s">
        <v>129</v>
      </c>
      <c r="E221" s="240" t="s">
        <v>19</v>
      </c>
      <c r="F221" s="241" t="s">
        <v>246</v>
      </c>
      <c r="G221" s="239"/>
      <c r="H221" s="242">
        <v>386.10000000000002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129</v>
      </c>
      <c r="AU221" s="248" t="s">
        <v>79</v>
      </c>
      <c r="AV221" s="14" t="s">
        <v>79</v>
      </c>
      <c r="AW221" s="14" t="s">
        <v>33</v>
      </c>
      <c r="AX221" s="14" t="s">
        <v>72</v>
      </c>
      <c r="AY221" s="248" t="s">
        <v>120</v>
      </c>
    </row>
    <row r="222" s="13" customFormat="1">
      <c r="A222" s="13"/>
      <c r="B222" s="227"/>
      <c r="C222" s="228"/>
      <c r="D222" s="229" t="s">
        <v>129</v>
      </c>
      <c r="E222" s="230" t="s">
        <v>19</v>
      </c>
      <c r="F222" s="231" t="s">
        <v>131</v>
      </c>
      <c r="G222" s="228"/>
      <c r="H222" s="230" t="s">
        <v>19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129</v>
      </c>
      <c r="AU222" s="237" t="s">
        <v>79</v>
      </c>
      <c r="AV222" s="13" t="s">
        <v>77</v>
      </c>
      <c r="AW222" s="13" t="s">
        <v>33</v>
      </c>
      <c r="AX222" s="13" t="s">
        <v>72</v>
      </c>
      <c r="AY222" s="237" t="s">
        <v>120</v>
      </c>
    </row>
    <row r="223" s="14" customFormat="1">
      <c r="A223" s="14"/>
      <c r="B223" s="238"/>
      <c r="C223" s="239"/>
      <c r="D223" s="229" t="s">
        <v>129</v>
      </c>
      <c r="E223" s="240" t="s">
        <v>19</v>
      </c>
      <c r="F223" s="241" t="s">
        <v>247</v>
      </c>
      <c r="G223" s="239"/>
      <c r="H223" s="242">
        <v>393.19999999999999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129</v>
      </c>
      <c r="AU223" s="248" t="s">
        <v>79</v>
      </c>
      <c r="AV223" s="14" t="s">
        <v>79</v>
      </c>
      <c r="AW223" s="14" t="s">
        <v>33</v>
      </c>
      <c r="AX223" s="14" t="s">
        <v>72</v>
      </c>
      <c r="AY223" s="248" t="s">
        <v>120</v>
      </c>
    </row>
    <row r="224" s="15" customFormat="1">
      <c r="A224" s="15"/>
      <c r="B224" s="249"/>
      <c r="C224" s="250"/>
      <c r="D224" s="229" t="s">
        <v>129</v>
      </c>
      <c r="E224" s="251" t="s">
        <v>19</v>
      </c>
      <c r="F224" s="252" t="s">
        <v>156</v>
      </c>
      <c r="G224" s="250"/>
      <c r="H224" s="253">
        <v>1774.2000000000001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129</v>
      </c>
      <c r="AU224" s="259" t="s">
        <v>79</v>
      </c>
      <c r="AV224" s="15" t="s">
        <v>127</v>
      </c>
      <c r="AW224" s="15" t="s">
        <v>33</v>
      </c>
      <c r="AX224" s="15" t="s">
        <v>77</v>
      </c>
      <c r="AY224" s="259" t="s">
        <v>120</v>
      </c>
    </row>
    <row r="225" s="2" customFormat="1" ht="16.5" customHeight="1">
      <c r="A225" s="39"/>
      <c r="B225" s="40"/>
      <c r="C225" s="213" t="s">
        <v>248</v>
      </c>
      <c r="D225" s="213" t="s">
        <v>123</v>
      </c>
      <c r="E225" s="214" t="s">
        <v>249</v>
      </c>
      <c r="F225" s="215" t="s">
        <v>250</v>
      </c>
      <c r="G225" s="216" t="s">
        <v>126</v>
      </c>
      <c r="H225" s="217">
        <v>7096.8000000000002</v>
      </c>
      <c r="I225" s="218"/>
      <c r="J225" s="219">
        <f>ROUND(I225*H225,2)</f>
        <v>0</v>
      </c>
      <c r="K225" s="220"/>
      <c r="L225" s="45"/>
      <c r="M225" s="221" t="s">
        <v>19</v>
      </c>
      <c r="N225" s="222" t="s">
        <v>43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127</v>
      </c>
      <c r="AT225" s="225" t="s">
        <v>123</v>
      </c>
      <c r="AU225" s="225" t="s">
        <v>79</v>
      </c>
      <c r="AY225" s="18" t="s">
        <v>120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77</v>
      </c>
      <c r="BK225" s="226">
        <f>ROUND(I225*H225,2)</f>
        <v>0</v>
      </c>
      <c r="BL225" s="18" t="s">
        <v>127</v>
      </c>
      <c r="BM225" s="225" t="s">
        <v>251</v>
      </c>
    </row>
    <row r="226" s="13" customFormat="1">
      <c r="A226" s="13"/>
      <c r="B226" s="227"/>
      <c r="C226" s="228"/>
      <c r="D226" s="229" t="s">
        <v>129</v>
      </c>
      <c r="E226" s="230" t="s">
        <v>19</v>
      </c>
      <c r="F226" s="231" t="s">
        <v>252</v>
      </c>
      <c r="G226" s="228"/>
      <c r="H226" s="230" t="s">
        <v>19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129</v>
      </c>
      <c r="AU226" s="237" t="s">
        <v>79</v>
      </c>
      <c r="AV226" s="13" t="s">
        <v>77</v>
      </c>
      <c r="AW226" s="13" t="s">
        <v>33</v>
      </c>
      <c r="AX226" s="13" t="s">
        <v>72</v>
      </c>
      <c r="AY226" s="237" t="s">
        <v>120</v>
      </c>
    </row>
    <row r="227" s="14" customFormat="1">
      <c r="A227" s="14"/>
      <c r="B227" s="238"/>
      <c r="C227" s="239"/>
      <c r="D227" s="229" t="s">
        <v>129</v>
      </c>
      <c r="E227" s="240" t="s">
        <v>19</v>
      </c>
      <c r="F227" s="241" t="s">
        <v>253</v>
      </c>
      <c r="G227" s="239"/>
      <c r="H227" s="242">
        <v>7096.8000000000002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129</v>
      </c>
      <c r="AU227" s="248" t="s">
        <v>79</v>
      </c>
      <c r="AV227" s="14" t="s">
        <v>79</v>
      </c>
      <c r="AW227" s="14" t="s">
        <v>33</v>
      </c>
      <c r="AX227" s="14" t="s">
        <v>72</v>
      </c>
      <c r="AY227" s="248" t="s">
        <v>120</v>
      </c>
    </row>
    <row r="228" s="15" customFormat="1">
      <c r="A228" s="15"/>
      <c r="B228" s="249"/>
      <c r="C228" s="250"/>
      <c r="D228" s="229" t="s">
        <v>129</v>
      </c>
      <c r="E228" s="251" t="s">
        <v>19</v>
      </c>
      <c r="F228" s="252" t="s">
        <v>156</v>
      </c>
      <c r="G228" s="250"/>
      <c r="H228" s="253">
        <v>7096.8000000000002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9" t="s">
        <v>129</v>
      </c>
      <c r="AU228" s="259" t="s">
        <v>79</v>
      </c>
      <c r="AV228" s="15" t="s">
        <v>127</v>
      </c>
      <c r="AW228" s="15" t="s">
        <v>33</v>
      </c>
      <c r="AX228" s="15" t="s">
        <v>77</v>
      </c>
      <c r="AY228" s="259" t="s">
        <v>120</v>
      </c>
    </row>
    <row r="229" s="2" customFormat="1" ht="16.5" customHeight="1">
      <c r="A229" s="39"/>
      <c r="B229" s="40"/>
      <c r="C229" s="213" t="s">
        <v>190</v>
      </c>
      <c r="D229" s="213" t="s">
        <v>123</v>
      </c>
      <c r="E229" s="214" t="s">
        <v>254</v>
      </c>
      <c r="F229" s="215" t="s">
        <v>255</v>
      </c>
      <c r="G229" s="216" t="s">
        <v>126</v>
      </c>
      <c r="H229" s="217">
        <v>7096.8000000000002</v>
      </c>
      <c r="I229" s="218"/>
      <c r="J229" s="219">
        <f>ROUND(I229*H229,2)</f>
        <v>0</v>
      </c>
      <c r="K229" s="220"/>
      <c r="L229" s="45"/>
      <c r="M229" s="221" t="s">
        <v>19</v>
      </c>
      <c r="N229" s="222" t="s">
        <v>43</v>
      </c>
      <c r="O229" s="85"/>
      <c r="P229" s="223">
        <f>O229*H229</f>
        <v>0</v>
      </c>
      <c r="Q229" s="223">
        <v>1.0000000000000001E-05</v>
      </c>
      <c r="R229" s="223">
        <f>Q229*H229</f>
        <v>0.070968000000000003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127</v>
      </c>
      <c r="AT229" s="225" t="s">
        <v>123</v>
      </c>
      <c r="AU229" s="225" t="s">
        <v>79</v>
      </c>
      <c r="AY229" s="18" t="s">
        <v>120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77</v>
      </c>
      <c r="BK229" s="226">
        <f>ROUND(I229*H229,2)</f>
        <v>0</v>
      </c>
      <c r="BL229" s="18" t="s">
        <v>127</v>
      </c>
      <c r="BM229" s="225" t="s">
        <v>256</v>
      </c>
    </row>
    <row r="230" s="13" customFormat="1">
      <c r="A230" s="13"/>
      <c r="B230" s="227"/>
      <c r="C230" s="228"/>
      <c r="D230" s="229" t="s">
        <v>129</v>
      </c>
      <c r="E230" s="230" t="s">
        <v>19</v>
      </c>
      <c r="F230" s="231" t="s">
        <v>252</v>
      </c>
      <c r="G230" s="228"/>
      <c r="H230" s="230" t="s">
        <v>19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129</v>
      </c>
      <c r="AU230" s="237" t="s">
        <v>79</v>
      </c>
      <c r="AV230" s="13" t="s">
        <v>77</v>
      </c>
      <c r="AW230" s="13" t="s">
        <v>33</v>
      </c>
      <c r="AX230" s="13" t="s">
        <v>72</v>
      </c>
      <c r="AY230" s="237" t="s">
        <v>120</v>
      </c>
    </row>
    <row r="231" s="14" customFormat="1">
      <c r="A231" s="14"/>
      <c r="B231" s="238"/>
      <c r="C231" s="239"/>
      <c r="D231" s="229" t="s">
        <v>129</v>
      </c>
      <c r="E231" s="240" t="s">
        <v>19</v>
      </c>
      <c r="F231" s="241" t="s">
        <v>253</v>
      </c>
      <c r="G231" s="239"/>
      <c r="H231" s="242">
        <v>7096.8000000000002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129</v>
      </c>
      <c r="AU231" s="248" t="s">
        <v>79</v>
      </c>
      <c r="AV231" s="14" t="s">
        <v>79</v>
      </c>
      <c r="AW231" s="14" t="s">
        <v>33</v>
      </c>
      <c r="AX231" s="14" t="s">
        <v>72</v>
      </c>
      <c r="AY231" s="248" t="s">
        <v>120</v>
      </c>
    </row>
    <row r="232" s="15" customFormat="1">
      <c r="A232" s="15"/>
      <c r="B232" s="249"/>
      <c r="C232" s="250"/>
      <c r="D232" s="229" t="s">
        <v>129</v>
      </c>
      <c r="E232" s="251" t="s">
        <v>19</v>
      </c>
      <c r="F232" s="252" t="s">
        <v>156</v>
      </c>
      <c r="G232" s="250"/>
      <c r="H232" s="253">
        <v>7096.8000000000002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129</v>
      </c>
      <c r="AU232" s="259" t="s">
        <v>79</v>
      </c>
      <c r="AV232" s="15" t="s">
        <v>127</v>
      </c>
      <c r="AW232" s="15" t="s">
        <v>33</v>
      </c>
      <c r="AX232" s="15" t="s">
        <v>77</v>
      </c>
      <c r="AY232" s="259" t="s">
        <v>120</v>
      </c>
    </row>
    <row r="233" s="2" customFormat="1" ht="16.5" customHeight="1">
      <c r="A233" s="39"/>
      <c r="B233" s="40"/>
      <c r="C233" s="213" t="s">
        <v>257</v>
      </c>
      <c r="D233" s="213" t="s">
        <v>123</v>
      </c>
      <c r="E233" s="214" t="s">
        <v>258</v>
      </c>
      <c r="F233" s="215" t="s">
        <v>259</v>
      </c>
      <c r="G233" s="216" t="s">
        <v>126</v>
      </c>
      <c r="H233" s="217">
        <v>4.4249999999999998</v>
      </c>
      <c r="I233" s="218"/>
      <c r="J233" s="219">
        <f>ROUND(I233*H233,2)</f>
        <v>0</v>
      </c>
      <c r="K233" s="220"/>
      <c r="L233" s="45"/>
      <c r="M233" s="221" t="s">
        <v>19</v>
      </c>
      <c r="N233" s="222" t="s">
        <v>43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0.082000000000000003</v>
      </c>
      <c r="T233" s="224">
        <f>S233*H233</f>
        <v>0.36285000000000001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127</v>
      </c>
      <c r="AT233" s="225" t="s">
        <v>123</v>
      </c>
      <c r="AU233" s="225" t="s">
        <v>79</v>
      </c>
      <c r="AY233" s="18" t="s">
        <v>120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77</v>
      </c>
      <c r="BK233" s="226">
        <f>ROUND(I233*H233,2)</f>
        <v>0</v>
      </c>
      <c r="BL233" s="18" t="s">
        <v>127</v>
      </c>
      <c r="BM233" s="225" t="s">
        <v>260</v>
      </c>
    </row>
    <row r="234" s="13" customFormat="1">
      <c r="A234" s="13"/>
      <c r="B234" s="227"/>
      <c r="C234" s="228"/>
      <c r="D234" s="229" t="s">
        <v>129</v>
      </c>
      <c r="E234" s="230" t="s">
        <v>19</v>
      </c>
      <c r="F234" s="231" t="s">
        <v>149</v>
      </c>
      <c r="G234" s="228"/>
      <c r="H234" s="230" t="s">
        <v>19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129</v>
      </c>
      <c r="AU234" s="237" t="s">
        <v>79</v>
      </c>
      <c r="AV234" s="13" t="s">
        <v>77</v>
      </c>
      <c r="AW234" s="13" t="s">
        <v>33</v>
      </c>
      <c r="AX234" s="13" t="s">
        <v>72</v>
      </c>
      <c r="AY234" s="237" t="s">
        <v>120</v>
      </c>
    </row>
    <row r="235" s="13" customFormat="1">
      <c r="A235" s="13"/>
      <c r="B235" s="227"/>
      <c r="C235" s="228"/>
      <c r="D235" s="229" t="s">
        <v>129</v>
      </c>
      <c r="E235" s="230" t="s">
        <v>19</v>
      </c>
      <c r="F235" s="231" t="s">
        <v>261</v>
      </c>
      <c r="G235" s="228"/>
      <c r="H235" s="230" t="s">
        <v>19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129</v>
      </c>
      <c r="AU235" s="237" t="s">
        <v>79</v>
      </c>
      <c r="AV235" s="13" t="s">
        <v>77</v>
      </c>
      <c r="AW235" s="13" t="s">
        <v>33</v>
      </c>
      <c r="AX235" s="13" t="s">
        <v>72</v>
      </c>
      <c r="AY235" s="237" t="s">
        <v>120</v>
      </c>
    </row>
    <row r="236" s="14" customFormat="1">
      <c r="A236" s="14"/>
      <c r="B236" s="238"/>
      <c r="C236" s="239"/>
      <c r="D236" s="229" t="s">
        <v>129</v>
      </c>
      <c r="E236" s="240" t="s">
        <v>19</v>
      </c>
      <c r="F236" s="241" t="s">
        <v>262</v>
      </c>
      <c r="G236" s="239"/>
      <c r="H236" s="242">
        <v>4.4249999999999998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129</v>
      </c>
      <c r="AU236" s="248" t="s">
        <v>79</v>
      </c>
      <c r="AV236" s="14" t="s">
        <v>79</v>
      </c>
      <c r="AW236" s="14" t="s">
        <v>33</v>
      </c>
      <c r="AX236" s="14" t="s">
        <v>72</v>
      </c>
      <c r="AY236" s="248" t="s">
        <v>120</v>
      </c>
    </row>
    <row r="237" s="15" customFormat="1">
      <c r="A237" s="15"/>
      <c r="B237" s="249"/>
      <c r="C237" s="250"/>
      <c r="D237" s="229" t="s">
        <v>129</v>
      </c>
      <c r="E237" s="251" t="s">
        <v>19</v>
      </c>
      <c r="F237" s="252" t="s">
        <v>156</v>
      </c>
      <c r="G237" s="250"/>
      <c r="H237" s="253">
        <v>4.4249999999999998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9" t="s">
        <v>129</v>
      </c>
      <c r="AU237" s="259" t="s">
        <v>79</v>
      </c>
      <c r="AV237" s="15" t="s">
        <v>127</v>
      </c>
      <c r="AW237" s="15" t="s">
        <v>33</v>
      </c>
      <c r="AX237" s="15" t="s">
        <v>77</v>
      </c>
      <c r="AY237" s="259" t="s">
        <v>120</v>
      </c>
    </row>
    <row r="238" s="2" customFormat="1" ht="21.75" customHeight="1">
      <c r="A238" s="39"/>
      <c r="B238" s="40"/>
      <c r="C238" s="213" t="s">
        <v>263</v>
      </c>
      <c r="D238" s="213" t="s">
        <v>123</v>
      </c>
      <c r="E238" s="214" t="s">
        <v>264</v>
      </c>
      <c r="F238" s="215" t="s">
        <v>265</v>
      </c>
      <c r="G238" s="216" t="s">
        <v>126</v>
      </c>
      <c r="H238" s="217">
        <v>89.135999999999996</v>
      </c>
      <c r="I238" s="218"/>
      <c r="J238" s="219">
        <f>ROUND(I238*H238,2)</f>
        <v>0</v>
      </c>
      <c r="K238" s="220"/>
      <c r="L238" s="45"/>
      <c r="M238" s="221" t="s">
        <v>19</v>
      </c>
      <c r="N238" s="222" t="s">
        <v>43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0.023</v>
      </c>
      <c r="T238" s="224">
        <f>S238*H238</f>
        <v>2.050128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127</v>
      </c>
      <c r="AT238" s="225" t="s">
        <v>123</v>
      </c>
      <c r="AU238" s="225" t="s">
        <v>79</v>
      </c>
      <c r="AY238" s="18" t="s">
        <v>120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77</v>
      </c>
      <c r="BK238" s="226">
        <f>ROUND(I238*H238,2)</f>
        <v>0</v>
      </c>
      <c r="BL238" s="18" t="s">
        <v>127</v>
      </c>
      <c r="BM238" s="225" t="s">
        <v>266</v>
      </c>
    </row>
    <row r="239" s="13" customFormat="1">
      <c r="A239" s="13"/>
      <c r="B239" s="227"/>
      <c r="C239" s="228"/>
      <c r="D239" s="229" t="s">
        <v>129</v>
      </c>
      <c r="E239" s="230" t="s">
        <v>19</v>
      </c>
      <c r="F239" s="231" t="s">
        <v>267</v>
      </c>
      <c r="G239" s="228"/>
      <c r="H239" s="230" t="s">
        <v>19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129</v>
      </c>
      <c r="AU239" s="237" t="s">
        <v>79</v>
      </c>
      <c r="AV239" s="13" t="s">
        <v>77</v>
      </c>
      <c r="AW239" s="13" t="s">
        <v>33</v>
      </c>
      <c r="AX239" s="13" t="s">
        <v>72</v>
      </c>
      <c r="AY239" s="237" t="s">
        <v>120</v>
      </c>
    </row>
    <row r="240" s="14" customFormat="1">
      <c r="A240" s="14"/>
      <c r="B240" s="238"/>
      <c r="C240" s="239"/>
      <c r="D240" s="229" t="s">
        <v>129</v>
      </c>
      <c r="E240" s="240" t="s">
        <v>19</v>
      </c>
      <c r="F240" s="241" t="s">
        <v>268</v>
      </c>
      <c r="G240" s="239"/>
      <c r="H240" s="242">
        <v>12.672000000000001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129</v>
      </c>
      <c r="AU240" s="248" t="s">
        <v>79</v>
      </c>
      <c r="AV240" s="14" t="s">
        <v>79</v>
      </c>
      <c r="AW240" s="14" t="s">
        <v>33</v>
      </c>
      <c r="AX240" s="14" t="s">
        <v>72</v>
      </c>
      <c r="AY240" s="248" t="s">
        <v>120</v>
      </c>
    </row>
    <row r="241" s="13" customFormat="1">
      <c r="A241" s="13"/>
      <c r="B241" s="227"/>
      <c r="C241" s="228"/>
      <c r="D241" s="229" t="s">
        <v>129</v>
      </c>
      <c r="E241" s="230" t="s">
        <v>19</v>
      </c>
      <c r="F241" s="231" t="s">
        <v>269</v>
      </c>
      <c r="G241" s="228"/>
      <c r="H241" s="230" t="s">
        <v>19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129</v>
      </c>
      <c r="AU241" s="237" t="s">
        <v>79</v>
      </c>
      <c r="AV241" s="13" t="s">
        <v>77</v>
      </c>
      <c r="AW241" s="13" t="s">
        <v>33</v>
      </c>
      <c r="AX241" s="13" t="s">
        <v>72</v>
      </c>
      <c r="AY241" s="237" t="s">
        <v>120</v>
      </c>
    </row>
    <row r="242" s="14" customFormat="1">
      <c r="A242" s="14"/>
      <c r="B242" s="238"/>
      <c r="C242" s="239"/>
      <c r="D242" s="229" t="s">
        <v>129</v>
      </c>
      <c r="E242" s="240" t="s">
        <v>19</v>
      </c>
      <c r="F242" s="241" t="s">
        <v>270</v>
      </c>
      <c r="G242" s="239"/>
      <c r="H242" s="242">
        <v>22.391999999999999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129</v>
      </c>
      <c r="AU242" s="248" t="s">
        <v>79</v>
      </c>
      <c r="AV242" s="14" t="s">
        <v>79</v>
      </c>
      <c r="AW242" s="14" t="s">
        <v>33</v>
      </c>
      <c r="AX242" s="14" t="s">
        <v>72</v>
      </c>
      <c r="AY242" s="248" t="s">
        <v>120</v>
      </c>
    </row>
    <row r="243" s="13" customFormat="1">
      <c r="A243" s="13"/>
      <c r="B243" s="227"/>
      <c r="C243" s="228"/>
      <c r="D243" s="229" t="s">
        <v>129</v>
      </c>
      <c r="E243" s="230" t="s">
        <v>19</v>
      </c>
      <c r="F243" s="231" t="s">
        <v>271</v>
      </c>
      <c r="G243" s="228"/>
      <c r="H243" s="230" t="s">
        <v>19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129</v>
      </c>
      <c r="AU243" s="237" t="s">
        <v>79</v>
      </c>
      <c r="AV243" s="13" t="s">
        <v>77</v>
      </c>
      <c r="AW243" s="13" t="s">
        <v>33</v>
      </c>
      <c r="AX243" s="13" t="s">
        <v>72</v>
      </c>
      <c r="AY243" s="237" t="s">
        <v>120</v>
      </c>
    </row>
    <row r="244" s="14" customFormat="1">
      <c r="A244" s="14"/>
      <c r="B244" s="238"/>
      <c r="C244" s="239"/>
      <c r="D244" s="229" t="s">
        <v>129</v>
      </c>
      <c r="E244" s="240" t="s">
        <v>19</v>
      </c>
      <c r="F244" s="241" t="s">
        <v>270</v>
      </c>
      <c r="G244" s="239"/>
      <c r="H244" s="242">
        <v>22.391999999999999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129</v>
      </c>
      <c r="AU244" s="248" t="s">
        <v>79</v>
      </c>
      <c r="AV244" s="14" t="s">
        <v>79</v>
      </c>
      <c r="AW244" s="14" t="s">
        <v>33</v>
      </c>
      <c r="AX244" s="14" t="s">
        <v>72</v>
      </c>
      <c r="AY244" s="248" t="s">
        <v>120</v>
      </c>
    </row>
    <row r="245" s="13" customFormat="1">
      <c r="A245" s="13"/>
      <c r="B245" s="227"/>
      <c r="C245" s="228"/>
      <c r="D245" s="229" t="s">
        <v>129</v>
      </c>
      <c r="E245" s="230" t="s">
        <v>19</v>
      </c>
      <c r="F245" s="231" t="s">
        <v>272</v>
      </c>
      <c r="G245" s="228"/>
      <c r="H245" s="230" t="s">
        <v>19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129</v>
      </c>
      <c r="AU245" s="237" t="s">
        <v>79</v>
      </c>
      <c r="AV245" s="13" t="s">
        <v>77</v>
      </c>
      <c r="AW245" s="13" t="s">
        <v>33</v>
      </c>
      <c r="AX245" s="13" t="s">
        <v>72</v>
      </c>
      <c r="AY245" s="237" t="s">
        <v>120</v>
      </c>
    </row>
    <row r="246" s="14" customFormat="1">
      <c r="A246" s="14"/>
      <c r="B246" s="238"/>
      <c r="C246" s="239"/>
      <c r="D246" s="229" t="s">
        <v>129</v>
      </c>
      <c r="E246" s="240" t="s">
        <v>19</v>
      </c>
      <c r="F246" s="241" t="s">
        <v>273</v>
      </c>
      <c r="G246" s="239"/>
      <c r="H246" s="242">
        <v>31.68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129</v>
      </c>
      <c r="AU246" s="248" t="s">
        <v>79</v>
      </c>
      <c r="AV246" s="14" t="s">
        <v>79</v>
      </c>
      <c r="AW246" s="14" t="s">
        <v>33</v>
      </c>
      <c r="AX246" s="14" t="s">
        <v>72</v>
      </c>
      <c r="AY246" s="248" t="s">
        <v>120</v>
      </c>
    </row>
    <row r="247" s="15" customFormat="1">
      <c r="A247" s="15"/>
      <c r="B247" s="249"/>
      <c r="C247" s="250"/>
      <c r="D247" s="229" t="s">
        <v>129</v>
      </c>
      <c r="E247" s="251" t="s">
        <v>19</v>
      </c>
      <c r="F247" s="252" t="s">
        <v>156</v>
      </c>
      <c r="G247" s="250"/>
      <c r="H247" s="253">
        <v>89.135999999999996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129</v>
      </c>
      <c r="AU247" s="259" t="s">
        <v>79</v>
      </c>
      <c r="AV247" s="15" t="s">
        <v>127</v>
      </c>
      <c r="AW247" s="15" t="s">
        <v>33</v>
      </c>
      <c r="AX247" s="15" t="s">
        <v>77</v>
      </c>
      <c r="AY247" s="259" t="s">
        <v>120</v>
      </c>
    </row>
    <row r="248" s="2" customFormat="1" ht="21.75" customHeight="1">
      <c r="A248" s="39"/>
      <c r="B248" s="40"/>
      <c r="C248" s="213" t="s">
        <v>274</v>
      </c>
      <c r="D248" s="213" t="s">
        <v>123</v>
      </c>
      <c r="E248" s="214" t="s">
        <v>275</v>
      </c>
      <c r="F248" s="215" t="s">
        <v>276</v>
      </c>
      <c r="G248" s="216" t="s">
        <v>126</v>
      </c>
      <c r="H248" s="217">
        <v>127.848</v>
      </c>
      <c r="I248" s="218"/>
      <c r="J248" s="219">
        <f>ROUND(I248*H248,2)</f>
        <v>0</v>
      </c>
      <c r="K248" s="220"/>
      <c r="L248" s="45"/>
      <c r="M248" s="221" t="s">
        <v>19</v>
      </c>
      <c r="N248" s="222" t="s">
        <v>43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0.053999999999999999</v>
      </c>
      <c r="T248" s="224">
        <f>S248*H248</f>
        <v>6.9037920000000002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127</v>
      </c>
      <c r="AT248" s="225" t="s">
        <v>123</v>
      </c>
      <c r="AU248" s="225" t="s">
        <v>79</v>
      </c>
      <c r="AY248" s="18" t="s">
        <v>120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77</v>
      </c>
      <c r="BK248" s="226">
        <f>ROUND(I248*H248,2)</f>
        <v>0</v>
      </c>
      <c r="BL248" s="18" t="s">
        <v>127</v>
      </c>
      <c r="BM248" s="225" t="s">
        <v>277</v>
      </c>
    </row>
    <row r="249" s="13" customFormat="1">
      <c r="A249" s="13"/>
      <c r="B249" s="227"/>
      <c r="C249" s="228"/>
      <c r="D249" s="229" t="s">
        <v>129</v>
      </c>
      <c r="E249" s="230" t="s">
        <v>19</v>
      </c>
      <c r="F249" s="231" t="s">
        <v>149</v>
      </c>
      <c r="G249" s="228"/>
      <c r="H249" s="230" t="s">
        <v>19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129</v>
      </c>
      <c r="AU249" s="237" t="s">
        <v>79</v>
      </c>
      <c r="AV249" s="13" t="s">
        <v>77</v>
      </c>
      <c r="AW249" s="13" t="s">
        <v>33</v>
      </c>
      <c r="AX249" s="13" t="s">
        <v>72</v>
      </c>
      <c r="AY249" s="237" t="s">
        <v>120</v>
      </c>
    </row>
    <row r="250" s="13" customFormat="1">
      <c r="A250" s="13"/>
      <c r="B250" s="227"/>
      <c r="C250" s="228"/>
      <c r="D250" s="229" t="s">
        <v>129</v>
      </c>
      <c r="E250" s="230" t="s">
        <v>19</v>
      </c>
      <c r="F250" s="231" t="s">
        <v>278</v>
      </c>
      <c r="G250" s="228"/>
      <c r="H250" s="230" t="s">
        <v>19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7" t="s">
        <v>129</v>
      </c>
      <c r="AU250" s="237" t="s">
        <v>79</v>
      </c>
      <c r="AV250" s="13" t="s">
        <v>77</v>
      </c>
      <c r="AW250" s="13" t="s">
        <v>33</v>
      </c>
      <c r="AX250" s="13" t="s">
        <v>72</v>
      </c>
      <c r="AY250" s="237" t="s">
        <v>120</v>
      </c>
    </row>
    <row r="251" s="14" customFormat="1">
      <c r="A251" s="14"/>
      <c r="B251" s="238"/>
      <c r="C251" s="239"/>
      <c r="D251" s="229" t="s">
        <v>129</v>
      </c>
      <c r="E251" s="240" t="s">
        <v>19</v>
      </c>
      <c r="F251" s="241" t="s">
        <v>279</v>
      </c>
      <c r="G251" s="239"/>
      <c r="H251" s="242">
        <v>5.8799999999999999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129</v>
      </c>
      <c r="AU251" s="248" t="s">
        <v>79</v>
      </c>
      <c r="AV251" s="14" t="s">
        <v>79</v>
      </c>
      <c r="AW251" s="14" t="s">
        <v>33</v>
      </c>
      <c r="AX251" s="14" t="s">
        <v>72</v>
      </c>
      <c r="AY251" s="248" t="s">
        <v>120</v>
      </c>
    </row>
    <row r="252" s="13" customFormat="1">
      <c r="A252" s="13"/>
      <c r="B252" s="227"/>
      <c r="C252" s="228"/>
      <c r="D252" s="229" t="s">
        <v>129</v>
      </c>
      <c r="E252" s="230" t="s">
        <v>19</v>
      </c>
      <c r="F252" s="231" t="s">
        <v>144</v>
      </c>
      <c r="G252" s="228"/>
      <c r="H252" s="230" t="s">
        <v>19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129</v>
      </c>
      <c r="AU252" s="237" t="s">
        <v>79</v>
      </c>
      <c r="AV252" s="13" t="s">
        <v>77</v>
      </c>
      <c r="AW252" s="13" t="s">
        <v>33</v>
      </c>
      <c r="AX252" s="13" t="s">
        <v>72</v>
      </c>
      <c r="AY252" s="237" t="s">
        <v>120</v>
      </c>
    </row>
    <row r="253" s="13" customFormat="1">
      <c r="A253" s="13"/>
      <c r="B253" s="227"/>
      <c r="C253" s="228"/>
      <c r="D253" s="229" t="s">
        <v>129</v>
      </c>
      <c r="E253" s="230" t="s">
        <v>19</v>
      </c>
      <c r="F253" s="231" t="s">
        <v>280</v>
      </c>
      <c r="G253" s="228"/>
      <c r="H253" s="230" t="s">
        <v>19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129</v>
      </c>
      <c r="AU253" s="237" t="s">
        <v>79</v>
      </c>
      <c r="AV253" s="13" t="s">
        <v>77</v>
      </c>
      <c r="AW253" s="13" t="s">
        <v>33</v>
      </c>
      <c r="AX253" s="13" t="s">
        <v>72</v>
      </c>
      <c r="AY253" s="237" t="s">
        <v>120</v>
      </c>
    </row>
    <row r="254" s="14" customFormat="1">
      <c r="A254" s="14"/>
      <c r="B254" s="238"/>
      <c r="C254" s="239"/>
      <c r="D254" s="229" t="s">
        <v>129</v>
      </c>
      <c r="E254" s="240" t="s">
        <v>19</v>
      </c>
      <c r="F254" s="241" t="s">
        <v>281</v>
      </c>
      <c r="G254" s="239"/>
      <c r="H254" s="242">
        <v>9.5630000000000006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129</v>
      </c>
      <c r="AU254" s="248" t="s">
        <v>79</v>
      </c>
      <c r="AV254" s="14" t="s">
        <v>79</v>
      </c>
      <c r="AW254" s="14" t="s">
        <v>33</v>
      </c>
      <c r="AX254" s="14" t="s">
        <v>72</v>
      </c>
      <c r="AY254" s="248" t="s">
        <v>120</v>
      </c>
    </row>
    <row r="255" s="13" customFormat="1">
      <c r="A255" s="13"/>
      <c r="B255" s="227"/>
      <c r="C255" s="228"/>
      <c r="D255" s="229" t="s">
        <v>129</v>
      </c>
      <c r="E255" s="230" t="s">
        <v>19</v>
      </c>
      <c r="F255" s="231" t="s">
        <v>282</v>
      </c>
      <c r="G255" s="228"/>
      <c r="H255" s="230" t="s">
        <v>19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129</v>
      </c>
      <c r="AU255" s="237" t="s">
        <v>79</v>
      </c>
      <c r="AV255" s="13" t="s">
        <v>77</v>
      </c>
      <c r="AW255" s="13" t="s">
        <v>33</v>
      </c>
      <c r="AX255" s="13" t="s">
        <v>72</v>
      </c>
      <c r="AY255" s="237" t="s">
        <v>120</v>
      </c>
    </row>
    <row r="256" s="14" customFormat="1">
      <c r="A256" s="14"/>
      <c r="B256" s="238"/>
      <c r="C256" s="239"/>
      <c r="D256" s="229" t="s">
        <v>129</v>
      </c>
      <c r="E256" s="240" t="s">
        <v>19</v>
      </c>
      <c r="F256" s="241" t="s">
        <v>283</v>
      </c>
      <c r="G256" s="239"/>
      <c r="H256" s="242">
        <v>27.52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129</v>
      </c>
      <c r="AU256" s="248" t="s">
        <v>79</v>
      </c>
      <c r="AV256" s="14" t="s">
        <v>79</v>
      </c>
      <c r="AW256" s="14" t="s">
        <v>33</v>
      </c>
      <c r="AX256" s="14" t="s">
        <v>72</v>
      </c>
      <c r="AY256" s="248" t="s">
        <v>120</v>
      </c>
    </row>
    <row r="257" s="13" customFormat="1">
      <c r="A257" s="13"/>
      <c r="B257" s="227"/>
      <c r="C257" s="228"/>
      <c r="D257" s="229" t="s">
        <v>129</v>
      </c>
      <c r="E257" s="230" t="s">
        <v>19</v>
      </c>
      <c r="F257" s="231" t="s">
        <v>284</v>
      </c>
      <c r="G257" s="228"/>
      <c r="H257" s="230" t="s">
        <v>19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129</v>
      </c>
      <c r="AU257" s="237" t="s">
        <v>79</v>
      </c>
      <c r="AV257" s="13" t="s">
        <v>77</v>
      </c>
      <c r="AW257" s="13" t="s">
        <v>33</v>
      </c>
      <c r="AX257" s="13" t="s">
        <v>72</v>
      </c>
      <c r="AY257" s="237" t="s">
        <v>120</v>
      </c>
    </row>
    <row r="258" s="14" customFormat="1">
      <c r="A258" s="14"/>
      <c r="B258" s="238"/>
      <c r="C258" s="239"/>
      <c r="D258" s="229" t="s">
        <v>129</v>
      </c>
      <c r="E258" s="240" t="s">
        <v>19</v>
      </c>
      <c r="F258" s="241" t="s">
        <v>285</v>
      </c>
      <c r="G258" s="239"/>
      <c r="H258" s="242">
        <v>6.7080000000000002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129</v>
      </c>
      <c r="AU258" s="248" t="s">
        <v>79</v>
      </c>
      <c r="AV258" s="14" t="s">
        <v>79</v>
      </c>
      <c r="AW258" s="14" t="s">
        <v>33</v>
      </c>
      <c r="AX258" s="14" t="s">
        <v>72</v>
      </c>
      <c r="AY258" s="248" t="s">
        <v>120</v>
      </c>
    </row>
    <row r="259" s="13" customFormat="1">
      <c r="A259" s="13"/>
      <c r="B259" s="227"/>
      <c r="C259" s="228"/>
      <c r="D259" s="229" t="s">
        <v>129</v>
      </c>
      <c r="E259" s="230" t="s">
        <v>19</v>
      </c>
      <c r="F259" s="231" t="s">
        <v>140</v>
      </c>
      <c r="G259" s="228"/>
      <c r="H259" s="230" t="s">
        <v>19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129</v>
      </c>
      <c r="AU259" s="237" t="s">
        <v>79</v>
      </c>
      <c r="AV259" s="13" t="s">
        <v>77</v>
      </c>
      <c r="AW259" s="13" t="s">
        <v>33</v>
      </c>
      <c r="AX259" s="13" t="s">
        <v>72</v>
      </c>
      <c r="AY259" s="237" t="s">
        <v>120</v>
      </c>
    </row>
    <row r="260" s="13" customFormat="1">
      <c r="A260" s="13"/>
      <c r="B260" s="227"/>
      <c r="C260" s="228"/>
      <c r="D260" s="229" t="s">
        <v>129</v>
      </c>
      <c r="E260" s="230" t="s">
        <v>19</v>
      </c>
      <c r="F260" s="231" t="s">
        <v>286</v>
      </c>
      <c r="G260" s="228"/>
      <c r="H260" s="230" t="s">
        <v>19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129</v>
      </c>
      <c r="AU260" s="237" t="s">
        <v>79</v>
      </c>
      <c r="AV260" s="13" t="s">
        <v>77</v>
      </c>
      <c r="AW260" s="13" t="s">
        <v>33</v>
      </c>
      <c r="AX260" s="13" t="s">
        <v>72</v>
      </c>
      <c r="AY260" s="237" t="s">
        <v>120</v>
      </c>
    </row>
    <row r="261" s="14" customFormat="1">
      <c r="A261" s="14"/>
      <c r="B261" s="238"/>
      <c r="C261" s="239"/>
      <c r="D261" s="229" t="s">
        <v>129</v>
      </c>
      <c r="E261" s="240" t="s">
        <v>19</v>
      </c>
      <c r="F261" s="241" t="s">
        <v>287</v>
      </c>
      <c r="G261" s="239"/>
      <c r="H261" s="242">
        <v>3.2890000000000001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129</v>
      </c>
      <c r="AU261" s="248" t="s">
        <v>79</v>
      </c>
      <c r="AV261" s="14" t="s">
        <v>79</v>
      </c>
      <c r="AW261" s="14" t="s">
        <v>33</v>
      </c>
      <c r="AX261" s="14" t="s">
        <v>72</v>
      </c>
      <c r="AY261" s="248" t="s">
        <v>120</v>
      </c>
    </row>
    <row r="262" s="13" customFormat="1">
      <c r="A262" s="13"/>
      <c r="B262" s="227"/>
      <c r="C262" s="228"/>
      <c r="D262" s="229" t="s">
        <v>129</v>
      </c>
      <c r="E262" s="230" t="s">
        <v>19</v>
      </c>
      <c r="F262" s="231" t="s">
        <v>288</v>
      </c>
      <c r="G262" s="228"/>
      <c r="H262" s="230" t="s">
        <v>19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129</v>
      </c>
      <c r="AU262" s="237" t="s">
        <v>79</v>
      </c>
      <c r="AV262" s="13" t="s">
        <v>77</v>
      </c>
      <c r="AW262" s="13" t="s">
        <v>33</v>
      </c>
      <c r="AX262" s="13" t="s">
        <v>72</v>
      </c>
      <c r="AY262" s="237" t="s">
        <v>120</v>
      </c>
    </row>
    <row r="263" s="14" customFormat="1">
      <c r="A263" s="14"/>
      <c r="B263" s="238"/>
      <c r="C263" s="239"/>
      <c r="D263" s="229" t="s">
        <v>129</v>
      </c>
      <c r="E263" s="240" t="s">
        <v>19</v>
      </c>
      <c r="F263" s="241" t="s">
        <v>289</v>
      </c>
      <c r="G263" s="239"/>
      <c r="H263" s="242">
        <v>48.576000000000001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129</v>
      </c>
      <c r="AU263" s="248" t="s">
        <v>79</v>
      </c>
      <c r="AV263" s="14" t="s">
        <v>79</v>
      </c>
      <c r="AW263" s="14" t="s">
        <v>33</v>
      </c>
      <c r="AX263" s="14" t="s">
        <v>72</v>
      </c>
      <c r="AY263" s="248" t="s">
        <v>120</v>
      </c>
    </row>
    <row r="264" s="13" customFormat="1">
      <c r="A264" s="13"/>
      <c r="B264" s="227"/>
      <c r="C264" s="228"/>
      <c r="D264" s="229" t="s">
        <v>129</v>
      </c>
      <c r="E264" s="230" t="s">
        <v>19</v>
      </c>
      <c r="F264" s="231" t="s">
        <v>136</v>
      </c>
      <c r="G264" s="228"/>
      <c r="H264" s="230" t="s">
        <v>19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129</v>
      </c>
      <c r="AU264" s="237" t="s">
        <v>79</v>
      </c>
      <c r="AV264" s="13" t="s">
        <v>77</v>
      </c>
      <c r="AW264" s="13" t="s">
        <v>33</v>
      </c>
      <c r="AX264" s="13" t="s">
        <v>72</v>
      </c>
      <c r="AY264" s="237" t="s">
        <v>120</v>
      </c>
    </row>
    <row r="265" s="13" customFormat="1">
      <c r="A265" s="13"/>
      <c r="B265" s="227"/>
      <c r="C265" s="228"/>
      <c r="D265" s="229" t="s">
        <v>129</v>
      </c>
      <c r="E265" s="230" t="s">
        <v>19</v>
      </c>
      <c r="F265" s="231" t="s">
        <v>290</v>
      </c>
      <c r="G265" s="228"/>
      <c r="H265" s="230" t="s">
        <v>19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129</v>
      </c>
      <c r="AU265" s="237" t="s">
        <v>79</v>
      </c>
      <c r="AV265" s="13" t="s">
        <v>77</v>
      </c>
      <c r="AW265" s="13" t="s">
        <v>33</v>
      </c>
      <c r="AX265" s="13" t="s">
        <v>72</v>
      </c>
      <c r="AY265" s="237" t="s">
        <v>120</v>
      </c>
    </row>
    <row r="266" s="14" customFormat="1">
      <c r="A266" s="14"/>
      <c r="B266" s="238"/>
      <c r="C266" s="239"/>
      <c r="D266" s="229" t="s">
        <v>129</v>
      </c>
      <c r="E266" s="240" t="s">
        <v>19</v>
      </c>
      <c r="F266" s="241" t="s">
        <v>291</v>
      </c>
      <c r="G266" s="239"/>
      <c r="H266" s="242">
        <v>13.103999999999999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129</v>
      </c>
      <c r="AU266" s="248" t="s">
        <v>79</v>
      </c>
      <c r="AV266" s="14" t="s">
        <v>79</v>
      </c>
      <c r="AW266" s="14" t="s">
        <v>33</v>
      </c>
      <c r="AX266" s="14" t="s">
        <v>72</v>
      </c>
      <c r="AY266" s="248" t="s">
        <v>120</v>
      </c>
    </row>
    <row r="267" s="13" customFormat="1">
      <c r="A267" s="13"/>
      <c r="B267" s="227"/>
      <c r="C267" s="228"/>
      <c r="D267" s="229" t="s">
        <v>129</v>
      </c>
      <c r="E267" s="230" t="s">
        <v>19</v>
      </c>
      <c r="F267" s="231" t="s">
        <v>131</v>
      </c>
      <c r="G267" s="228"/>
      <c r="H267" s="230" t="s">
        <v>19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129</v>
      </c>
      <c r="AU267" s="237" t="s">
        <v>79</v>
      </c>
      <c r="AV267" s="13" t="s">
        <v>77</v>
      </c>
      <c r="AW267" s="13" t="s">
        <v>33</v>
      </c>
      <c r="AX267" s="13" t="s">
        <v>72</v>
      </c>
      <c r="AY267" s="237" t="s">
        <v>120</v>
      </c>
    </row>
    <row r="268" s="13" customFormat="1">
      <c r="A268" s="13"/>
      <c r="B268" s="227"/>
      <c r="C268" s="228"/>
      <c r="D268" s="229" t="s">
        <v>129</v>
      </c>
      <c r="E268" s="230" t="s">
        <v>19</v>
      </c>
      <c r="F268" s="231" t="s">
        <v>292</v>
      </c>
      <c r="G268" s="228"/>
      <c r="H268" s="230" t="s">
        <v>19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129</v>
      </c>
      <c r="AU268" s="237" t="s">
        <v>79</v>
      </c>
      <c r="AV268" s="13" t="s">
        <v>77</v>
      </c>
      <c r="AW268" s="13" t="s">
        <v>33</v>
      </c>
      <c r="AX268" s="13" t="s">
        <v>72</v>
      </c>
      <c r="AY268" s="237" t="s">
        <v>120</v>
      </c>
    </row>
    <row r="269" s="14" customFormat="1">
      <c r="A269" s="14"/>
      <c r="B269" s="238"/>
      <c r="C269" s="239"/>
      <c r="D269" s="229" t="s">
        <v>129</v>
      </c>
      <c r="E269" s="240" t="s">
        <v>19</v>
      </c>
      <c r="F269" s="241" t="s">
        <v>293</v>
      </c>
      <c r="G269" s="239"/>
      <c r="H269" s="242">
        <v>13.208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129</v>
      </c>
      <c r="AU269" s="248" t="s">
        <v>79</v>
      </c>
      <c r="AV269" s="14" t="s">
        <v>79</v>
      </c>
      <c r="AW269" s="14" t="s">
        <v>33</v>
      </c>
      <c r="AX269" s="14" t="s">
        <v>72</v>
      </c>
      <c r="AY269" s="248" t="s">
        <v>120</v>
      </c>
    </row>
    <row r="270" s="15" customFormat="1">
      <c r="A270" s="15"/>
      <c r="B270" s="249"/>
      <c r="C270" s="250"/>
      <c r="D270" s="229" t="s">
        <v>129</v>
      </c>
      <c r="E270" s="251" t="s">
        <v>19</v>
      </c>
      <c r="F270" s="252" t="s">
        <v>156</v>
      </c>
      <c r="G270" s="250"/>
      <c r="H270" s="253">
        <v>127.848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9" t="s">
        <v>129</v>
      </c>
      <c r="AU270" s="259" t="s">
        <v>79</v>
      </c>
      <c r="AV270" s="15" t="s">
        <v>127</v>
      </c>
      <c r="AW270" s="15" t="s">
        <v>33</v>
      </c>
      <c r="AX270" s="15" t="s">
        <v>77</v>
      </c>
      <c r="AY270" s="259" t="s">
        <v>120</v>
      </c>
    </row>
    <row r="271" s="2" customFormat="1" ht="21.75" customHeight="1">
      <c r="A271" s="39"/>
      <c r="B271" s="40"/>
      <c r="C271" s="213" t="s">
        <v>294</v>
      </c>
      <c r="D271" s="213" t="s">
        <v>123</v>
      </c>
      <c r="E271" s="214" t="s">
        <v>295</v>
      </c>
      <c r="F271" s="215" t="s">
        <v>296</v>
      </c>
      <c r="G271" s="216" t="s">
        <v>126</v>
      </c>
      <c r="H271" s="217">
        <v>131.11000000000001</v>
      </c>
      <c r="I271" s="218"/>
      <c r="J271" s="219">
        <f>ROUND(I271*H271,2)</f>
        <v>0</v>
      </c>
      <c r="K271" s="220"/>
      <c r="L271" s="45"/>
      <c r="M271" s="221" t="s">
        <v>19</v>
      </c>
      <c r="N271" s="222" t="s">
        <v>43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0.047</v>
      </c>
      <c r="T271" s="224">
        <f>S271*H271</f>
        <v>6.1621700000000006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127</v>
      </c>
      <c r="AT271" s="225" t="s">
        <v>123</v>
      </c>
      <c r="AU271" s="225" t="s">
        <v>79</v>
      </c>
      <c r="AY271" s="18" t="s">
        <v>120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77</v>
      </c>
      <c r="BK271" s="226">
        <f>ROUND(I271*H271,2)</f>
        <v>0</v>
      </c>
      <c r="BL271" s="18" t="s">
        <v>127</v>
      </c>
      <c r="BM271" s="225" t="s">
        <v>297</v>
      </c>
    </row>
    <row r="272" s="13" customFormat="1">
      <c r="A272" s="13"/>
      <c r="B272" s="227"/>
      <c r="C272" s="228"/>
      <c r="D272" s="229" t="s">
        <v>129</v>
      </c>
      <c r="E272" s="230" t="s">
        <v>19</v>
      </c>
      <c r="F272" s="231" t="s">
        <v>140</v>
      </c>
      <c r="G272" s="228"/>
      <c r="H272" s="230" t="s">
        <v>19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129</v>
      </c>
      <c r="AU272" s="237" t="s">
        <v>79</v>
      </c>
      <c r="AV272" s="13" t="s">
        <v>77</v>
      </c>
      <c r="AW272" s="13" t="s">
        <v>33</v>
      </c>
      <c r="AX272" s="13" t="s">
        <v>72</v>
      </c>
      <c r="AY272" s="237" t="s">
        <v>120</v>
      </c>
    </row>
    <row r="273" s="13" customFormat="1">
      <c r="A273" s="13"/>
      <c r="B273" s="227"/>
      <c r="C273" s="228"/>
      <c r="D273" s="229" t="s">
        <v>129</v>
      </c>
      <c r="E273" s="230" t="s">
        <v>19</v>
      </c>
      <c r="F273" s="231" t="s">
        <v>298</v>
      </c>
      <c r="G273" s="228"/>
      <c r="H273" s="230" t="s">
        <v>19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129</v>
      </c>
      <c r="AU273" s="237" t="s">
        <v>79</v>
      </c>
      <c r="AV273" s="13" t="s">
        <v>77</v>
      </c>
      <c r="AW273" s="13" t="s">
        <v>33</v>
      </c>
      <c r="AX273" s="13" t="s">
        <v>72</v>
      </c>
      <c r="AY273" s="237" t="s">
        <v>120</v>
      </c>
    </row>
    <row r="274" s="14" customFormat="1">
      <c r="A274" s="14"/>
      <c r="B274" s="238"/>
      <c r="C274" s="239"/>
      <c r="D274" s="229" t="s">
        <v>129</v>
      </c>
      <c r="E274" s="240" t="s">
        <v>19</v>
      </c>
      <c r="F274" s="241" t="s">
        <v>299</v>
      </c>
      <c r="G274" s="239"/>
      <c r="H274" s="242">
        <v>9.8279999999999994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129</v>
      </c>
      <c r="AU274" s="248" t="s">
        <v>79</v>
      </c>
      <c r="AV274" s="14" t="s">
        <v>79</v>
      </c>
      <c r="AW274" s="14" t="s">
        <v>33</v>
      </c>
      <c r="AX274" s="14" t="s">
        <v>72</v>
      </c>
      <c r="AY274" s="248" t="s">
        <v>120</v>
      </c>
    </row>
    <row r="275" s="13" customFormat="1">
      <c r="A275" s="13"/>
      <c r="B275" s="227"/>
      <c r="C275" s="228"/>
      <c r="D275" s="229" t="s">
        <v>129</v>
      </c>
      <c r="E275" s="230" t="s">
        <v>19</v>
      </c>
      <c r="F275" s="231" t="s">
        <v>136</v>
      </c>
      <c r="G275" s="228"/>
      <c r="H275" s="230" t="s">
        <v>19</v>
      </c>
      <c r="I275" s="232"/>
      <c r="J275" s="228"/>
      <c r="K275" s="228"/>
      <c r="L275" s="233"/>
      <c r="M275" s="234"/>
      <c r="N275" s="235"/>
      <c r="O275" s="235"/>
      <c r="P275" s="235"/>
      <c r="Q275" s="235"/>
      <c r="R275" s="235"/>
      <c r="S275" s="235"/>
      <c r="T275" s="23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7" t="s">
        <v>129</v>
      </c>
      <c r="AU275" s="237" t="s">
        <v>79</v>
      </c>
      <c r="AV275" s="13" t="s">
        <v>77</v>
      </c>
      <c r="AW275" s="13" t="s">
        <v>33</v>
      </c>
      <c r="AX275" s="13" t="s">
        <v>72</v>
      </c>
      <c r="AY275" s="237" t="s">
        <v>120</v>
      </c>
    </row>
    <row r="276" s="13" customFormat="1">
      <c r="A276" s="13"/>
      <c r="B276" s="227"/>
      <c r="C276" s="228"/>
      <c r="D276" s="229" t="s">
        <v>129</v>
      </c>
      <c r="E276" s="230" t="s">
        <v>19</v>
      </c>
      <c r="F276" s="231" t="s">
        <v>300</v>
      </c>
      <c r="G276" s="228"/>
      <c r="H276" s="230" t="s">
        <v>19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129</v>
      </c>
      <c r="AU276" s="237" t="s">
        <v>79</v>
      </c>
      <c r="AV276" s="13" t="s">
        <v>77</v>
      </c>
      <c r="AW276" s="13" t="s">
        <v>33</v>
      </c>
      <c r="AX276" s="13" t="s">
        <v>72</v>
      </c>
      <c r="AY276" s="237" t="s">
        <v>120</v>
      </c>
    </row>
    <row r="277" s="14" customFormat="1">
      <c r="A277" s="14"/>
      <c r="B277" s="238"/>
      <c r="C277" s="239"/>
      <c r="D277" s="229" t="s">
        <v>129</v>
      </c>
      <c r="E277" s="240" t="s">
        <v>19</v>
      </c>
      <c r="F277" s="241" t="s">
        <v>301</v>
      </c>
      <c r="G277" s="239"/>
      <c r="H277" s="242">
        <v>24.667999999999999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129</v>
      </c>
      <c r="AU277" s="248" t="s">
        <v>79</v>
      </c>
      <c r="AV277" s="14" t="s">
        <v>79</v>
      </c>
      <c r="AW277" s="14" t="s">
        <v>33</v>
      </c>
      <c r="AX277" s="14" t="s">
        <v>72</v>
      </c>
      <c r="AY277" s="248" t="s">
        <v>120</v>
      </c>
    </row>
    <row r="278" s="13" customFormat="1">
      <c r="A278" s="13"/>
      <c r="B278" s="227"/>
      <c r="C278" s="228"/>
      <c r="D278" s="229" t="s">
        <v>129</v>
      </c>
      <c r="E278" s="230" t="s">
        <v>19</v>
      </c>
      <c r="F278" s="231" t="s">
        <v>302</v>
      </c>
      <c r="G278" s="228"/>
      <c r="H278" s="230" t="s">
        <v>19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129</v>
      </c>
      <c r="AU278" s="237" t="s">
        <v>79</v>
      </c>
      <c r="AV278" s="13" t="s">
        <v>77</v>
      </c>
      <c r="AW278" s="13" t="s">
        <v>33</v>
      </c>
      <c r="AX278" s="13" t="s">
        <v>72</v>
      </c>
      <c r="AY278" s="237" t="s">
        <v>120</v>
      </c>
    </row>
    <row r="279" s="14" customFormat="1">
      <c r="A279" s="14"/>
      <c r="B279" s="238"/>
      <c r="C279" s="239"/>
      <c r="D279" s="229" t="s">
        <v>129</v>
      </c>
      <c r="E279" s="240" t="s">
        <v>19</v>
      </c>
      <c r="F279" s="241" t="s">
        <v>303</v>
      </c>
      <c r="G279" s="239"/>
      <c r="H279" s="242">
        <v>36.287999999999997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129</v>
      </c>
      <c r="AU279" s="248" t="s">
        <v>79</v>
      </c>
      <c r="AV279" s="14" t="s">
        <v>79</v>
      </c>
      <c r="AW279" s="14" t="s">
        <v>33</v>
      </c>
      <c r="AX279" s="14" t="s">
        <v>72</v>
      </c>
      <c r="AY279" s="248" t="s">
        <v>120</v>
      </c>
    </row>
    <row r="280" s="13" customFormat="1">
      <c r="A280" s="13"/>
      <c r="B280" s="227"/>
      <c r="C280" s="228"/>
      <c r="D280" s="229" t="s">
        <v>129</v>
      </c>
      <c r="E280" s="230" t="s">
        <v>19</v>
      </c>
      <c r="F280" s="231" t="s">
        <v>131</v>
      </c>
      <c r="G280" s="228"/>
      <c r="H280" s="230" t="s">
        <v>19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129</v>
      </c>
      <c r="AU280" s="237" t="s">
        <v>79</v>
      </c>
      <c r="AV280" s="13" t="s">
        <v>77</v>
      </c>
      <c r="AW280" s="13" t="s">
        <v>33</v>
      </c>
      <c r="AX280" s="13" t="s">
        <v>72</v>
      </c>
      <c r="AY280" s="237" t="s">
        <v>120</v>
      </c>
    </row>
    <row r="281" s="13" customFormat="1">
      <c r="A281" s="13"/>
      <c r="B281" s="227"/>
      <c r="C281" s="228"/>
      <c r="D281" s="229" t="s">
        <v>129</v>
      </c>
      <c r="E281" s="230" t="s">
        <v>19</v>
      </c>
      <c r="F281" s="231" t="s">
        <v>304</v>
      </c>
      <c r="G281" s="228"/>
      <c r="H281" s="230" t="s">
        <v>19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129</v>
      </c>
      <c r="AU281" s="237" t="s">
        <v>79</v>
      </c>
      <c r="AV281" s="13" t="s">
        <v>77</v>
      </c>
      <c r="AW281" s="13" t="s">
        <v>33</v>
      </c>
      <c r="AX281" s="13" t="s">
        <v>72</v>
      </c>
      <c r="AY281" s="237" t="s">
        <v>120</v>
      </c>
    </row>
    <row r="282" s="14" customFormat="1">
      <c r="A282" s="14"/>
      <c r="B282" s="238"/>
      <c r="C282" s="239"/>
      <c r="D282" s="229" t="s">
        <v>129</v>
      </c>
      <c r="E282" s="240" t="s">
        <v>19</v>
      </c>
      <c r="F282" s="241" t="s">
        <v>305</v>
      </c>
      <c r="G282" s="239"/>
      <c r="H282" s="242">
        <v>23.75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129</v>
      </c>
      <c r="AU282" s="248" t="s">
        <v>79</v>
      </c>
      <c r="AV282" s="14" t="s">
        <v>79</v>
      </c>
      <c r="AW282" s="14" t="s">
        <v>33</v>
      </c>
      <c r="AX282" s="14" t="s">
        <v>72</v>
      </c>
      <c r="AY282" s="248" t="s">
        <v>120</v>
      </c>
    </row>
    <row r="283" s="13" customFormat="1">
      <c r="A283" s="13"/>
      <c r="B283" s="227"/>
      <c r="C283" s="228"/>
      <c r="D283" s="229" t="s">
        <v>129</v>
      </c>
      <c r="E283" s="230" t="s">
        <v>19</v>
      </c>
      <c r="F283" s="231" t="s">
        <v>306</v>
      </c>
      <c r="G283" s="228"/>
      <c r="H283" s="230" t="s">
        <v>19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129</v>
      </c>
      <c r="AU283" s="237" t="s">
        <v>79</v>
      </c>
      <c r="AV283" s="13" t="s">
        <v>77</v>
      </c>
      <c r="AW283" s="13" t="s">
        <v>33</v>
      </c>
      <c r="AX283" s="13" t="s">
        <v>72</v>
      </c>
      <c r="AY283" s="237" t="s">
        <v>120</v>
      </c>
    </row>
    <row r="284" s="14" customFormat="1">
      <c r="A284" s="14"/>
      <c r="B284" s="238"/>
      <c r="C284" s="239"/>
      <c r="D284" s="229" t="s">
        <v>129</v>
      </c>
      <c r="E284" s="240" t="s">
        <v>19</v>
      </c>
      <c r="F284" s="241" t="s">
        <v>307</v>
      </c>
      <c r="G284" s="239"/>
      <c r="H284" s="242">
        <v>36.576000000000001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129</v>
      </c>
      <c r="AU284" s="248" t="s">
        <v>79</v>
      </c>
      <c r="AV284" s="14" t="s">
        <v>79</v>
      </c>
      <c r="AW284" s="14" t="s">
        <v>33</v>
      </c>
      <c r="AX284" s="14" t="s">
        <v>72</v>
      </c>
      <c r="AY284" s="248" t="s">
        <v>120</v>
      </c>
    </row>
    <row r="285" s="15" customFormat="1">
      <c r="A285" s="15"/>
      <c r="B285" s="249"/>
      <c r="C285" s="250"/>
      <c r="D285" s="229" t="s">
        <v>129</v>
      </c>
      <c r="E285" s="251" t="s">
        <v>19</v>
      </c>
      <c r="F285" s="252" t="s">
        <v>156</v>
      </c>
      <c r="G285" s="250"/>
      <c r="H285" s="253">
        <v>131.11000000000001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9" t="s">
        <v>129</v>
      </c>
      <c r="AU285" s="259" t="s">
        <v>79</v>
      </c>
      <c r="AV285" s="15" t="s">
        <v>127</v>
      </c>
      <c r="AW285" s="15" t="s">
        <v>33</v>
      </c>
      <c r="AX285" s="15" t="s">
        <v>77</v>
      </c>
      <c r="AY285" s="259" t="s">
        <v>120</v>
      </c>
    </row>
    <row r="286" s="2" customFormat="1" ht="21.75" customHeight="1">
      <c r="A286" s="39"/>
      <c r="B286" s="40"/>
      <c r="C286" s="213" t="s">
        <v>308</v>
      </c>
      <c r="D286" s="213" t="s">
        <v>123</v>
      </c>
      <c r="E286" s="214" t="s">
        <v>309</v>
      </c>
      <c r="F286" s="215" t="s">
        <v>310</v>
      </c>
      <c r="G286" s="216" t="s">
        <v>126</v>
      </c>
      <c r="H286" s="217">
        <v>8.4450000000000003</v>
      </c>
      <c r="I286" s="218"/>
      <c r="J286" s="219">
        <f>ROUND(I286*H286,2)</f>
        <v>0</v>
      </c>
      <c r="K286" s="220"/>
      <c r="L286" s="45"/>
      <c r="M286" s="221" t="s">
        <v>19</v>
      </c>
      <c r="N286" s="222" t="s">
        <v>43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0.041000000000000002</v>
      </c>
      <c r="T286" s="224">
        <f>S286*H286</f>
        <v>0.34624500000000002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127</v>
      </c>
      <c r="AT286" s="225" t="s">
        <v>123</v>
      </c>
      <c r="AU286" s="225" t="s">
        <v>79</v>
      </c>
      <c r="AY286" s="18" t="s">
        <v>120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77</v>
      </c>
      <c r="BK286" s="226">
        <f>ROUND(I286*H286,2)</f>
        <v>0</v>
      </c>
      <c r="BL286" s="18" t="s">
        <v>127</v>
      </c>
      <c r="BM286" s="225" t="s">
        <v>311</v>
      </c>
    </row>
    <row r="287" s="13" customFormat="1">
      <c r="A287" s="13"/>
      <c r="B287" s="227"/>
      <c r="C287" s="228"/>
      <c r="D287" s="229" t="s">
        <v>129</v>
      </c>
      <c r="E287" s="230" t="s">
        <v>19</v>
      </c>
      <c r="F287" s="231" t="s">
        <v>149</v>
      </c>
      <c r="G287" s="228"/>
      <c r="H287" s="230" t="s">
        <v>19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129</v>
      </c>
      <c r="AU287" s="237" t="s">
        <v>79</v>
      </c>
      <c r="AV287" s="13" t="s">
        <v>77</v>
      </c>
      <c r="AW287" s="13" t="s">
        <v>33</v>
      </c>
      <c r="AX287" s="13" t="s">
        <v>72</v>
      </c>
      <c r="AY287" s="237" t="s">
        <v>120</v>
      </c>
    </row>
    <row r="288" s="13" customFormat="1">
      <c r="A288" s="13"/>
      <c r="B288" s="227"/>
      <c r="C288" s="228"/>
      <c r="D288" s="229" t="s">
        <v>129</v>
      </c>
      <c r="E288" s="230" t="s">
        <v>19</v>
      </c>
      <c r="F288" s="231" t="s">
        <v>312</v>
      </c>
      <c r="G288" s="228"/>
      <c r="H288" s="230" t="s">
        <v>19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129</v>
      </c>
      <c r="AU288" s="237" t="s">
        <v>79</v>
      </c>
      <c r="AV288" s="13" t="s">
        <v>77</v>
      </c>
      <c r="AW288" s="13" t="s">
        <v>33</v>
      </c>
      <c r="AX288" s="13" t="s">
        <v>72</v>
      </c>
      <c r="AY288" s="237" t="s">
        <v>120</v>
      </c>
    </row>
    <row r="289" s="14" customFormat="1">
      <c r="A289" s="14"/>
      <c r="B289" s="238"/>
      <c r="C289" s="239"/>
      <c r="D289" s="229" t="s">
        <v>129</v>
      </c>
      <c r="E289" s="240" t="s">
        <v>19</v>
      </c>
      <c r="F289" s="241" t="s">
        <v>313</v>
      </c>
      <c r="G289" s="239"/>
      <c r="H289" s="242">
        <v>6.6749999999999998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129</v>
      </c>
      <c r="AU289" s="248" t="s">
        <v>79</v>
      </c>
      <c r="AV289" s="14" t="s">
        <v>79</v>
      </c>
      <c r="AW289" s="14" t="s">
        <v>33</v>
      </c>
      <c r="AX289" s="14" t="s">
        <v>72</v>
      </c>
      <c r="AY289" s="248" t="s">
        <v>120</v>
      </c>
    </row>
    <row r="290" s="13" customFormat="1">
      <c r="A290" s="13"/>
      <c r="B290" s="227"/>
      <c r="C290" s="228"/>
      <c r="D290" s="229" t="s">
        <v>129</v>
      </c>
      <c r="E290" s="230" t="s">
        <v>19</v>
      </c>
      <c r="F290" s="231" t="s">
        <v>314</v>
      </c>
      <c r="G290" s="228"/>
      <c r="H290" s="230" t="s">
        <v>19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129</v>
      </c>
      <c r="AU290" s="237" t="s">
        <v>79</v>
      </c>
      <c r="AV290" s="13" t="s">
        <v>77</v>
      </c>
      <c r="AW290" s="13" t="s">
        <v>33</v>
      </c>
      <c r="AX290" s="13" t="s">
        <v>72</v>
      </c>
      <c r="AY290" s="237" t="s">
        <v>120</v>
      </c>
    </row>
    <row r="291" s="14" customFormat="1">
      <c r="A291" s="14"/>
      <c r="B291" s="238"/>
      <c r="C291" s="239"/>
      <c r="D291" s="229" t="s">
        <v>129</v>
      </c>
      <c r="E291" s="240" t="s">
        <v>19</v>
      </c>
      <c r="F291" s="241" t="s">
        <v>315</v>
      </c>
      <c r="G291" s="239"/>
      <c r="H291" s="242">
        <v>1.77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129</v>
      </c>
      <c r="AU291" s="248" t="s">
        <v>79</v>
      </c>
      <c r="AV291" s="14" t="s">
        <v>79</v>
      </c>
      <c r="AW291" s="14" t="s">
        <v>33</v>
      </c>
      <c r="AX291" s="14" t="s">
        <v>72</v>
      </c>
      <c r="AY291" s="248" t="s">
        <v>120</v>
      </c>
    </row>
    <row r="292" s="15" customFormat="1">
      <c r="A292" s="15"/>
      <c r="B292" s="249"/>
      <c r="C292" s="250"/>
      <c r="D292" s="229" t="s">
        <v>129</v>
      </c>
      <c r="E292" s="251" t="s">
        <v>19</v>
      </c>
      <c r="F292" s="252" t="s">
        <v>156</v>
      </c>
      <c r="G292" s="250"/>
      <c r="H292" s="253">
        <v>8.4450000000000003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129</v>
      </c>
      <c r="AU292" s="259" t="s">
        <v>79</v>
      </c>
      <c r="AV292" s="15" t="s">
        <v>127</v>
      </c>
      <c r="AW292" s="15" t="s">
        <v>33</v>
      </c>
      <c r="AX292" s="15" t="s">
        <v>77</v>
      </c>
      <c r="AY292" s="259" t="s">
        <v>120</v>
      </c>
    </row>
    <row r="293" s="2" customFormat="1" ht="21.75" customHeight="1">
      <c r="A293" s="39"/>
      <c r="B293" s="40"/>
      <c r="C293" s="213" t="s">
        <v>8</v>
      </c>
      <c r="D293" s="213" t="s">
        <v>123</v>
      </c>
      <c r="E293" s="214" t="s">
        <v>316</v>
      </c>
      <c r="F293" s="215" t="s">
        <v>317</v>
      </c>
      <c r="G293" s="216" t="s">
        <v>126</v>
      </c>
      <c r="H293" s="217">
        <v>409.95499999999998</v>
      </c>
      <c r="I293" s="218"/>
      <c r="J293" s="219">
        <f>ROUND(I293*H293,2)</f>
        <v>0</v>
      </c>
      <c r="K293" s="220"/>
      <c r="L293" s="45"/>
      <c r="M293" s="221" t="s">
        <v>19</v>
      </c>
      <c r="N293" s="222" t="s">
        <v>43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0.045999999999999999</v>
      </c>
      <c r="T293" s="224">
        <f>S293*H293</f>
        <v>18.85793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127</v>
      </c>
      <c r="AT293" s="225" t="s">
        <v>123</v>
      </c>
      <c r="AU293" s="225" t="s">
        <v>79</v>
      </c>
      <c r="AY293" s="18" t="s">
        <v>120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77</v>
      </c>
      <c r="BK293" s="226">
        <f>ROUND(I293*H293,2)</f>
        <v>0</v>
      </c>
      <c r="BL293" s="18" t="s">
        <v>127</v>
      </c>
      <c r="BM293" s="225" t="s">
        <v>318</v>
      </c>
    </row>
    <row r="294" s="13" customFormat="1">
      <c r="A294" s="13"/>
      <c r="B294" s="227"/>
      <c r="C294" s="228"/>
      <c r="D294" s="229" t="s">
        <v>129</v>
      </c>
      <c r="E294" s="230" t="s">
        <v>19</v>
      </c>
      <c r="F294" s="231" t="s">
        <v>130</v>
      </c>
      <c r="G294" s="228"/>
      <c r="H294" s="230" t="s">
        <v>19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129</v>
      </c>
      <c r="AU294" s="237" t="s">
        <v>79</v>
      </c>
      <c r="AV294" s="13" t="s">
        <v>77</v>
      </c>
      <c r="AW294" s="13" t="s">
        <v>33</v>
      </c>
      <c r="AX294" s="13" t="s">
        <v>72</v>
      </c>
      <c r="AY294" s="237" t="s">
        <v>120</v>
      </c>
    </row>
    <row r="295" s="13" customFormat="1">
      <c r="A295" s="13"/>
      <c r="B295" s="227"/>
      <c r="C295" s="228"/>
      <c r="D295" s="229" t="s">
        <v>129</v>
      </c>
      <c r="E295" s="230" t="s">
        <v>19</v>
      </c>
      <c r="F295" s="231" t="s">
        <v>131</v>
      </c>
      <c r="G295" s="228"/>
      <c r="H295" s="230" t="s">
        <v>19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129</v>
      </c>
      <c r="AU295" s="237" t="s">
        <v>79</v>
      </c>
      <c r="AV295" s="13" t="s">
        <v>77</v>
      </c>
      <c r="AW295" s="13" t="s">
        <v>33</v>
      </c>
      <c r="AX295" s="13" t="s">
        <v>72</v>
      </c>
      <c r="AY295" s="237" t="s">
        <v>120</v>
      </c>
    </row>
    <row r="296" s="14" customFormat="1">
      <c r="A296" s="14"/>
      <c r="B296" s="238"/>
      <c r="C296" s="239"/>
      <c r="D296" s="229" t="s">
        <v>129</v>
      </c>
      <c r="E296" s="240" t="s">
        <v>19</v>
      </c>
      <c r="F296" s="241" t="s">
        <v>132</v>
      </c>
      <c r="G296" s="239"/>
      <c r="H296" s="242">
        <v>14.02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129</v>
      </c>
      <c r="AU296" s="248" t="s">
        <v>79</v>
      </c>
      <c r="AV296" s="14" t="s">
        <v>79</v>
      </c>
      <c r="AW296" s="14" t="s">
        <v>33</v>
      </c>
      <c r="AX296" s="14" t="s">
        <v>72</v>
      </c>
      <c r="AY296" s="248" t="s">
        <v>120</v>
      </c>
    </row>
    <row r="297" s="14" customFormat="1">
      <c r="A297" s="14"/>
      <c r="B297" s="238"/>
      <c r="C297" s="239"/>
      <c r="D297" s="229" t="s">
        <v>129</v>
      </c>
      <c r="E297" s="240" t="s">
        <v>19</v>
      </c>
      <c r="F297" s="241" t="s">
        <v>133</v>
      </c>
      <c r="G297" s="239"/>
      <c r="H297" s="242">
        <v>10.208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129</v>
      </c>
      <c r="AU297" s="248" t="s">
        <v>79</v>
      </c>
      <c r="AV297" s="14" t="s">
        <v>79</v>
      </c>
      <c r="AW297" s="14" t="s">
        <v>33</v>
      </c>
      <c r="AX297" s="14" t="s">
        <v>72</v>
      </c>
      <c r="AY297" s="248" t="s">
        <v>120</v>
      </c>
    </row>
    <row r="298" s="14" customFormat="1">
      <c r="A298" s="14"/>
      <c r="B298" s="238"/>
      <c r="C298" s="239"/>
      <c r="D298" s="229" t="s">
        <v>129</v>
      </c>
      <c r="E298" s="240" t="s">
        <v>19</v>
      </c>
      <c r="F298" s="241" t="s">
        <v>134</v>
      </c>
      <c r="G298" s="239"/>
      <c r="H298" s="242">
        <v>24.047999999999998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129</v>
      </c>
      <c r="AU298" s="248" t="s">
        <v>79</v>
      </c>
      <c r="AV298" s="14" t="s">
        <v>79</v>
      </c>
      <c r="AW298" s="14" t="s">
        <v>33</v>
      </c>
      <c r="AX298" s="14" t="s">
        <v>72</v>
      </c>
      <c r="AY298" s="248" t="s">
        <v>120</v>
      </c>
    </row>
    <row r="299" s="14" customFormat="1">
      <c r="A299" s="14"/>
      <c r="B299" s="238"/>
      <c r="C299" s="239"/>
      <c r="D299" s="229" t="s">
        <v>129</v>
      </c>
      <c r="E299" s="240" t="s">
        <v>19</v>
      </c>
      <c r="F299" s="241" t="s">
        <v>135</v>
      </c>
      <c r="G299" s="239"/>
      <c r="H299" s="242">
        <v>4.96</v>
      </c>
      <c r="I299" s="243"/>
      <c r="J299" s="239"/>
      <c r="K299" s="239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129</v>
      </c>
      <c r="AU299" s="248" t="s">
        <v>79</v>
      </c>
      <c r="AV299" s="14" t="s">
        <v>79</v>
      </c>
      <c r="AW299" s="14" t="s">
        <v>33</v>
      </c>
      <c r="AX299" s="14" t="s">
        <v>72</v>
      </c>
      <c r="AY299" s="248" t="s">
        <v>120</v>
      </c>
    </row>
    <row r="300" s="13" customFormat="1">
      <c r="A300" s="13"/>
      <c r="B300" s="227"/>
      <c r="C300" s="228"/>
      <c r="D300" s="229" t="s">
        <v>129</v>
      </c>
      <c r="E300" s="230" t="s">
        <v>19</v>
      </c>
      <c r="F300" s="231" t="s">
        <v>136</v>
      </c>
      <c r="G300" s="228"/>
      <c r="H300" s="230" t="s">
        <v>19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129</v>
      </c>
      <c r="AU300" s="237" t="s">
        <v>79</v>
      </c>
      <c r="AV300" s="13" t="s">
        <v>77</v>
      </c>
      <c r="AW300" s="13" t="s">
        <v>33</v>
      </c>
      <c r="AX300" s="13" t="s">
        <v>72</v>
      </c>
      <c r="AY300" s="237" t="s">
        <v>120</v>
      </c>
    </row>
    <row r="301" s="14" customFormat="1">
      <c r="A301" s="14"/>
      <c r="B301" s="238"/>
      <c r="C301" s="239"/>
      <c r="D301" s="229" t="s">
        <v>129</v>
      </c>
      <c r="E301" s="240" t="s">
        <v>19</v>
      </c>
      <c r="F301" s="241" t="s">
        <v>132</v>
      </c>
      <c r="G301" s="239"/>
      <c r="H301" s="242">
        <v>14.02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129</v>
      </c>
      <c r="AU301" s="248" t="s">
        <v>79</v>
      </c>
      <c r="AV301" s="14" t="s">
        <v>79</v>
      </c>
      <c r="AW301" s="14" t="s">
        <v>33</v>
      </c>
      <c r="AX301" s="14" t="s">
        <v>72</v>
      </c>
      <c r="AY301" s="248" t="s">
        <v>120</v>
      </c>
    </row>
    <row r="302" s="14" customFormat="1">
      <c r="A302" s="14"/>
      <c r="B302" s="238"/>
      <c r="C302" s="239"/>
      <c r="D302" s="229" t="s">
        <v>129</v>
      </c>
      <c r="E302" s="240" t="s">
        <v>19</v>
      </c>
      <c r="F302" s="241" t="s">
        <v>137</v>
      </c>
      <c r="G302" s="239"/>
      <c r="H302" s="242">
        <v>10.144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129</v>
      </c>
      <c r="AU302" s="248" t="s">
        <v>79</v>
      </c>
      <c r="AV302" s="14" t="s">
        <v>79</v>
      </c>
      <c r="AW302" s="14" t="s">
        <v>33</v>
      </c>
      <c r="AX302" s="14" t="s">
        <v>72</v>
      </c>
      <c r="AY302" s="248" t="s">
        <v>120</v>
      </c>
    </row>
    <row r="303" s="14" customFormat="1">
      <c r="A303" s="14"/>
      <c r="B303" s="238"/>
      <c r="C303" s="239"/>
      <c r="D303" s="229" t="s">
        <v>129</v>
      </c>
      <c r="E303" s="240" t="s">
        <v>19</v>
      </c>
      <c r="F303" s="241" t="s">
        <v>138</v>
      </c>
      <c r="G303" s="239"/>
      <c r="H303" s="242">
        <v>23.904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129</v>
      </c>
      <c r="AU303" s="248" t="s">
        <v>79</v>
      </c>
      <c r="AV303" s="14" t="s">
        <v>79</v>
      </c>
      <c r="AW303" s="14" t="s">
        <v>33</v>
      </c>
      <c r="AX303" s="14" t="s">
        <v>72</v>
      </c>
      <c r="AY303" s="248" t="s">
        <v>120</v>
      </c>
    </row>
    <row r="304" s="14" customFormat="1">
      <c r="A304" s="14"/>
      <c r="B304" s="238"/>
      <c r="C304" s="239"/>
      <c r="D304" s="229" t="s">
        <v>129</v>
      </c>
      <c r="E304" s="240" t="s">
        <v>19</v>
      </c>
      <c r="F304" s="241" t="s">
        <v>139</v>
      </c>
      <c r="G304" s="239"/>
      <c r="H304" s="242">
        <v>3.9279999999999999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129</v>
      </c>
      <c r="AU304" s="248" t="s">
        <v>79</v>
      </c>
      <c r="AV304" s="14" t="s">
        <v>79</v>
      </c>
      <c r="AW304" s="14" t="s">
        <v>33</v>
      </c>
      <c r="AX304" s="14" t="s">
        <v>72</v>
      </c>
      <c r="AY304" s="248" t="s">
        <v>120</v>
      </c>
    </row>
    <row r="305" s="13" customFormat="1">
      <c r="A305" s="13"/>
      <c r="B305" s="227"/>
      <c r="C305" s="228"/>
      <c r="D305" s="229" t="s">
        <v>129</v>
      </c>
      <c r="E305" s="230" t="s">
        <v>19</v>
      </c>
      <c r="F305" s="231" t="s">
        <v>140</v>
      </c>
      <c r="G305" s="228"/>
      <c r="H305" s="230" t="s">
        <v>19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129</v>
      </c>
      <c r="AU305" s="237" t="s">
        <v>79</v>
      </c>
      <c r="AV305" s="13" t="s">
        <v>77</v>
      </c>
      <c r="AW305" s="13" t="s">
        <v>33</v>
      </c>
      <c r="AX305" s="13" t="s">
        <v>72</v>
      </c>
      <c r="AY305" s="237" t="s">
        <v>120</v>
      </c>
    </row>
    <row r="306" s="14" customFormat="1">
      <c r="A306" s="14"/>
      <c r="B306" s="238"/>
      <c r="C306" s="239"/>
      <c r="D306" s="229" t="s">
        <v>129</v>
      </c>
      <c r="E306" s="240" t="s">
        <v>19</v>
      </c>
      <c r="F306" s="241" t="s">
        <v>141</v>
      </c>
      <c r="G306" s="239"/>
      <c r="H306" s="242">
        <v>160.048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129</v>
      </c>
      <c r="AU306" s="248" t="s">
        <v>79</v>
      </c>
      <c r="AV306" s="14" t="s">
        <v>79</v>
      </c>
      <c r="AW306" s="14" t="s">
        <v>33</v>
      </c>
      <c r="AX306" s="14" t="s">
        <v>72</v>
      </c>
      <c r="AY306" s="248" t="s">
        <v>120</v>
      </c>
    </row>
    <row r="307" s="14" customFormat="1">
      <c r="A307" s="14"/>
      <c r="B307" s="238"/>
      <c r="C307" s="239"/>
      <c r="D307" s="229" t="s">
        <v>129</v>
      </c>
      <c r="E307" s="240" t="s">
        <v>19</v>
      </c>
      <c r="F307" s="241" t="s">
        <v>142</v>
      </c>
      <c r="G307" s="239"/>
      <c r="H307" s="242">
        <v>10.176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129</v>
      </c>
      <c r="AU307" s="248" t="s">
        <v>79</v>
      </c>
      <c r="AV307" s="14" t="s">
        <v>79</v>
      </c>
      <c r="AW307" s="14" t="s">
        <v>33</v>
      </c>
      <c r="AX307" s="14" t="s">
        <v>72</v>
      </c>
      <c r="AY307" s="248" t="s">
        <v>120</v>
      </c>
    </row>
    <row r="308" s="14" customFormat="1">
      <c r="A308" s="14"/>
      <c r="B308" s="238"/>
      <c r="C308" s="239"/>
      <c r="D308" s="229" t="s">
        <v>129</v>
      </c>
      <c r="E308" s="240" t="s">
        <v>19</v>
      </c>
      <c r="F308" s="241" t="s">
        <v>143</v>
      </c>
      <c r="G308" s="239"/>
      <c r="H308" s="242">
        <v>23.975999999999999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129</v>
      </c>
      <c r="AU308" s="248" t="s">
        <v>79</v>
      </c>
      <c r="AV308" s="14" t="s">
        <v>79</v>
      </c>
      <c r="AW308" s="14" t="s">
        <v>33</v>
      </c>
      <c r="AX308" s="14" t="s">
        <v>72</v>
      </c>
      <c r="AY308" s="248" t="s">
        <v>120</v>
      </c>
    </row>
    <row r="309" s="14" customFormat="1">
      <c r="A309" s="14"/>
      <c r="B309" s="238"/>
      <c r="C309" s="239"/>
      <c r="D309" s="229" t="s">
        <v>129</v>
      </c>
      <c r="E309" s="240" t="s">
        <v>19</v>
      </c>
      <c r="F309" s="241" t="s">
        <v>139</v>
      </c>
      <c r="G309" s="239"/>
      <c r="H309" s="242">
        <v>3.9279999999999999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129</v>
      </c>
      <c r="AU309" s="248" t="s">
        <v>79</v>
      </c>
      <c r="AV309" s="14" t="s">
        <v>79</v>
      </c>
      <c r="AW309" s="14" t="s">
        <v>33</v>
      </c>
      <c r="AX309" s="14" t="s">
        <v>72</v>
      </c>
      <c r="AY309" s="248" t="s">
        <v>120</v>
      </c>
    </row>
    <row r="310" s="13" customFormat="1">
      <c r="A310" s="13"/>
      <c r="B310" s="227"/>
      <c r="C310" s="228"/>
      <c r="D310" s="229" t="s">
        <v>129</v>
      </c>
      <c r="E310" s="230" t="s">
        <v>19</v>
      </c>
      <c r="F310" s="231" t="s">
        <v>144</v>
      </c>
      <c r="G310" s="228"/>
      <c r="H310" s="230" t="s">
        <v>19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129</v>
      </c>
      <c r="AU310" s="237" t="s">
        <v>79</v>
      </c>
      <c r="AV310" s="13" t="s">
        <v>77</v>
      </c>
      <c r="AW310" s="13" t="s">
        <v>33</v>
      </c>
      <c r="AX310" s="13" t="s">
        <v>72</v>
      </c>
      <c r="AY310" s="237" t="s">
        <v>120</v>
      </c>
    </row>
    <row r="311" s="14" customFormat="1">
      <c r="A311" s="14"/>
      <c r="B311" s="238"/>
      <c r="C311" s="239"/>
      <c r="D311" s="229" t="s">
        <v>129</v>
      </c>
      <c r="E311" s="240" t="s">
        <v>19</v>
      </c>
      <c r="F311" s="241" t="s">
        <v>145</v>
      </c>
      <c r="G311" s="239"/>
      <c r="H311" s="242">
        <v>7.6200000000000001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129</v>
      </c>
      <c r="AU311" s="248" t="s">
        <v>79</v>
      </c>
      <c r="AV311" s="14" t="s">
        <v>79</v>
      </c>
      <c r="AW311" s="14" t="s">
        <v>33</v>
      </c>
      <c r="AX311" s="14" t="s">
        <v>72</v>
      </c>
      <c r="AY311" s="248" t="s">
        <v>120</v>
      </c>
    </row>
    <row r="312" s="14" customFormat="1">
      <c r="A312" s="14"/>
      <c r="B312" s="238"/>
      <c r="C312" s="239"/>
      <c r="D312" s="229" t="s">
        <v>129</v>
      </c>
      <c r="E312" s="240" t="s">
        <v>19</v>
      </c>
      <c r="F312" s="241" t="s">
        <v>146</v>
      </c>
      <c r="G312" s="239"/>
      <c r="H312" s="242">
        <v>19.728000000000002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129</v>
      </c>
      <c r="AU312" s="248" t="s">
        <v>79</v>
      </c>
      <c r="AV312" s="14" t="s">
        <v>79</v>
      </c>
      <c r="AW312" s="14" t="s">
        <v>33</v>
      </c>
      <c r="AX312" s="14" t="s">
        <v>72</v>
      </c>
      <c r="AY312" s="248" t="s">
        <v>120</v>
      </c>
    </row>
    <row r="313" s="14" customFormat="1">
      <c r="A313" s="14"/>
      <c r="B313" s="238"/>
      <c r="C313" s="239"/>
      <c r="D313" s="229" t="s">
        <v>129</v>
      </c>
      <c r="E313" s="240" t="s">
        <v>19</v>
      </c>
      <c r="F313" s="241" t="s">
        <v>147</v>
      </c>
      <c r="G313" s="239"/>
      <c r="H313" s="242">
        <v>18.143999999999998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129</v>
      </c>
      <c r="AU313" s="248" t="s">
        <v>79</v>
      </c>
      <c r="AV313" s="14" t="s">
        <v>79</v>
      </c>
      <c r="AW313" s="14" t="s">
        <v>33</v>
      </c>
      <c r="AX313" s="14" t="s">
        <v>72</v>
      </c>
      <c r="AY313" s="248" t="s">
        <v>120</v>
      </c>
    </row>
    <row r="314" s="14" customFormat="1">
      <c r="A314" s="14"/>
      <c r="B314" s="238"/>
      <c r="C314" s="239"/>
      <c r="D314" s="229" t="s">
        <v>129</v>
      </c>
      <c r="E314" s="240" t="s">
        <v>19</v>
      </c>
      <c r="F314" s="241" t="s">
        <v>148</v>
      </c>
      <c r="G314" s="239"/>
      <c r="H314" s="242">
        <v>2.8399999999999999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8" t="s">
        <v>129</v>
      </c>
      <c r="AU314" s="248" t="s">
        <v>79</v>
      </c>
      <c r="AV314" s="14" t="s">
        <v>79</v>
      </c>
      <c r="AW314" s="14" t="s">
        <v>33</v>
      </c>
      <c r="AX314" s="14" t="s">
        <v>72</v>
      </c>
      <c r="AY314" s="248" t="s">
        <v>120</v>
      </c>
    </row>
    <row r="315" s="13" customFormat="1">
      <c r="A315" s="13"/>
      <c r="B315" s="227"/>
      <c r="C315" s="228"/>
      <c r="D315" s="229" t="s">
        <v>129</v>
      </c>
      <c r="E315" s="230" t="s">
        <v>19</v>
      </c>
      <c r="F315" s="231" t="s">
        <v>149</v>
      </c>
      <c r="G315" s="228"/>
      <c r="H315" s="230" t="s">
        <v>19</v>
      </c>
      <c r="I315" s="232"/>
      <c r="J315" s="228"/>
      <c r="K315" s="228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129</v>
      </c>
      <c r="AU315" s="237" t="s">
        <v>79</v>
      </c>
      <c r="AV315" s="13" t="s">
        <v>77</v>
      </c>
      <c r="AW315" s="13" t="s">
        <v>33</v>
      </c>
      <c r="AX315" s="13" t="s">
        <v>72</v>
      </c>
      <c r="AY315" s="237" t="s">
        <v>120</v>
      </c>
    </row>
    <row r="316" s="14" customFormat="1">
      <c r="A316" s="14"/>
      <c r="B316" s="238"/>
      <c r="C316" s="239"/>
      <c r="D316" s="229" t="s">
        <v>129</v>
      </c>
      <c r="E316" s="240" t="s">
        <v>19</v>
      </c>
      <c r="F316" s="241" t="s">
        <v>150</v>
      </c>
      <c r="G316" s="239"/>
      <c r="H316" s="242">
        <v>3.6539999999999999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129</v>
      </c>
      <c r="AU316" s="248" t="s">
        <v>79</v>
      </c>
      <c r="AV316" s="14" t="s">
        <v>79</v>
      </c>
      <c r="AW316" s="14" t="s">
        <v>33</v>
      </c>
      <c r="AX316" s="14" t="s">
        <v>72</v>
      </c>
      <c r="AY316" s="248" t="s">
        <v>120</v>
      </c>
    </row>
    <row r="317" s="14" customFormat="1">
      <c r="A317" s="14"/>
      <c r="B317" s="238"/>
      <c r="C317" s="239"/>
      <c r="D317" s="229" t="s">
        <v>129</v>
      </c>
      <c r="E317" s="240" t="s">
        <v>19</v>
      </c>
      <c r="F317" s="241" t="s">
        <v>151</v>
      </c>
      <c r="G317" s="239"/>
      <c r="H317" s="242">
        <v>2.952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8" t="s">
        <v>129</v>
      </c>
      <c r="AU317" s="248" t="s">
        <v>79</v>
      </c>
      <c r="AV317" s="14" t="s">
        <v>79</v>
      </c>
      <c r="AW317" s="14" t="s">
        <v>33</v>
      </c>
      <c r="AX317" s="14" t="s">
        <v>72</v>
      </c>
      <c r="AY317" s="248" t="s">
        <v>120</v>
      </c>
    </row>
    <row r="318" s="14" customFormat="1">
      <c r="A318" s="14"/>
      <c r="B318" s="238"/>
      <c r="C318" s="239"/>
      <c r="D318" s="229" t="s">
        <v>129</v>
      </c>
      <c r="E318" s="240" t="s">
        <v>19</v>
      </c>
      <c r="F318" s="241" t="s">
        <v>152</v>
      </c>
      <c r="G318" s="239"/>
      <c r="H318" s="242">
        <v>1.5129999999999999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129</v>
      </c>
      <c r="AU318" s="248" t="s">
        <v>79</v>
      </c>
      <c r="AV318" s="14" t="s">
        <v>79</v>
      </c>
      <c r="AW318" s="14" t="s">
        <v>33</v>
      </c>
      <c r="AX318" s="14" t="s">
        <v>72</v>
      </c>
      <c r="AY318" s="248" t="s">
        <v>120</v>
      </c>
    </row>
    <row r="319" s="14" customFormat="1">
      <c r="A319" s="14"/>
      <c r="B319" s="238"/>
      <c r="C319" s="239"/>
      <c r="D319" s="229" t="s">
        <v>129</v>
      </c>
      <c r="E319" s="240" t="s">
        <v>19</v>
      </c>
      <c r="F319" s="241" t="s">
        <v>153</v>
      </c>
      <c r="G319" s="239"/>
      <c r="H319" s="242">
        <v>5.5800000000000001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129</v>
      </c>
      <c r="AU319" s="248" t="s">
        <v>79</v>
      </c>
      <c r="AV319" s="14" t="s">
        <v>79</v>
      </c>
      <c r="AW319" s="14" t="s">
        <v>33</v>
      </c>
      <c r="AX319" s="14" t="s">
        <v>72</v>
      </c>
      <c r="AY319" s="248" t="s">
        <v>120</v>
      </c>
    </row>
    <row r="320" s="14" customFormat="1">
      <c r="A320" s="14"/>
      <c r="B320" s="238"/>
      <c r="C320" s="239"/>
      <c r="D320" s="229" t="s">
        <v>129</v>
      </c>
      <c r="E320" s="240" t="s">
        <v>19</v>
      </c>
      <c r="F320" s="241" t="s">
        <v>154</v>
      </c>
      <c r="G320" s="239"/>
      <c r="H320" s="242">
        <v>39.689999999999998</v>
      </c>
      <c r="I320" s="243"/>
      <c r="J320" s="239"/>
      <c r="K320" s="239"/>
      <c r="L320" s="244"/>
      <c r="M320" s="245"/>
      <c r="N320" s="246"/>
      <c r="O320" s="246"/>
      <c r="P320" s="246"/>
      <c r="Q320" s="246"/>
      <c r="R320" s="246"/>
      <c r="S320" s="246"/>
      <c r="T320" s="24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8" t="s">
        <v>129</v>
      </c>
      <c r="AU320" s="248" t="s">
        <v>79</v>
      </c>
      <c r="AV320" s="14" t="s">
        <v>79</v>
      </c>
      <c r="AW320" s="14" t="s">
        <v>33</v>
      </c>
      <c r="AX320" s="14" t="s">
        <v>72</v>
      </c>
      <c r="AY320" s="248" t="s">
        <v>120</v>
      </c>
    </row>
    <row r="321" s="14" customFormat="1">
      <c r="A321" s="14"/>
      <c r="B321" s="238"/>
      <c r="C321" s="239"/>
      <c r="D321" s="229" t="s">
        <v>129</v>
      </c>
      <c r="E321" s="240" t="s">
        <v>19</v>
      </c>
      <c r="F321" s="241" t="s">
        <v>155</v>
      </c>
      <c r="G321" s="239"/>
      <c r="H321" s="242">
        <v>4.8739999999999997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8" t="s">
        <v>129</v>
      </c>
      <c r="AU321" s="248" t="s">
        <v>79</v>
      </c>
      <c r="AV321" s="14" t="s">
        <v>79</v>
      </c>
      <c r="AW321" s="14" t="s">
        <v>33</v>
      </c>
      <c r="AX321" s="14" t="s">
        <v>72</v>
      </c>
      <c r="AY321" s="248" t="s">
        <v>120</v>
      </c>
    </row>
    <row r="322" s="15" customFormat="1">
      <c r="A322" s="15"/>
      <c r="B322" s="249"/>
      <c r="C322" s="250"/>
      <c r="D322" s="229" t="s">
        <v>129</v>
      </c>
      <c r="E322" s="251" t="s">
        <v>19</v>
      </c>
      <c r="F322" s="252" t="s">
        <v>156</v>
      </c>
      <c r="G322" s="250"/>
      <c r="H322" s="253">
        <v>409.95499999999998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9" t="s">
        <v>129</v>
      </c>
      <c r="AU322" s="259" t="s">
        <v>79</v>
      </c>
      <c r="AV322" s="15" t="s">
        <v>127</v>
      </c>
      <c r="AW322" s="15" t="s">
        <v>33</v>
      </c>
      <c r="AX322" s="15" t="s">
        <v>77</v>
      </c>
      <c r="AY322" s="259" t="s">
        <v>120</v>
      </c>
    </row>
    <row r="323" s="12" customFormat="1" ht="22.8" customHeight="1">
      <c r="A323" s="12"/>
      <c r="B323" s="197"/>
      <c r="C323" s="198"/>
      <c r="D323" s="199" t="s">
        <v>71</v>
      </c>
      <c r="E323" s="211" t="s">
        <v>319</v>
      </c>
      <c r="F323" s="211" t="s">
        <v>320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SUM(P324:P334)</f>
        <v>0</v>
      </c>
      <c r="Q323" s="205"/>
      <c r="R323" s="206">
        <f>SUM(R324:R334)</f>
        <v>0</v>
      </c>
      <c r="S323" s="205"/>
      <c r="T323" s="207">
        <f>SUM(T324:T334)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77</v>
      </c>
      <c r="AT323" s="209" t="s">
        <v>71</v>
      </c>
      <c r="AU323" s="209" t="s">
        <v>77</v>
      </c>
      <c r="AY323" s="208" t="s">
        <v>120</v>
      </c>
      <c r="BK323" s="210">
        <f>SUM(BK324:BK334)</f>
        <v>0</v>
      </c>
    </row>
    <row r="324" s="2" customFormat="1" ht="21.75" customHeight="1">
      <c r="A324" s="39"/>
      <c r="B324" s="40"/>
      <c r="C324" s="213" t="s">
        <v>321</v>
      </c>
      <c r="D324" s="213" t="s">
        <v>123</v>
      </c>
      <c r="E324" s="214" t="s">
        <v>322</v>
      </c>
      <c r="F324" s="215" t="s">
        <v>323</v>
      </c>
      <c r="G324" s="216" t="s">
        <v>324</v>
      </c>
      <c r="H324" s="217">
        <v>41.447000000000003</v>
      </c>
      <c r="I324" s="218"/>
      <c r="J324" s="219">
        <f>ROUND(I324*H324,2)</f>
        <v>0</v>
      </c>
      <c r="K324" s="220"/>
      <c r="L324" s="45"/>
      <c r="M324" s="221" t="s">
        <v>19</v>
      </c>
      <c r="N324" s="222" t="s">
        <v>43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127</v>
      </c>
      <c r="AT324" s="225" t="s">
        <v>123</v>
      </c>
      <c r="AU324" s="225" t="s">
        <v>79</v>
      </c>
      <c r="AY324" s="18" t="s">
        <v>120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77</v>
      </c>
      <c r="BK324" s="226">
        <f>ROUND(I324*H324,2)</f>
        <v>0</v>
      </c>
      <c r="BL324" s="18" t="s">
        <v>127</v>
      </c>
      <c r="BM324" s="225" t="s">
        <v>325</v>
      </c>
    </row>
    <row r="325" s="2" customFormat="1" ht="21.75" customHeight="1">
      <c r="A325" s="39"/>
      <c r="B325" s="40"/>
      <c r="C325" s="213" t="s">
        <v>326</v>
      </c>
      <c r="D325" s="213" t="s">
        <v>123</v>
      </c>
      <c r="E325" s="214" t="s">
        <v>327</v>
      </c>
      <c r="F325" s="215" t="s">
        <v>328</v>
      </c>
      <c r="G325" s="216" t="s">
        <v>324</v>
      </c>
      <c r="H325" s="217">
        <v>923.78999999999996</v>
      </c>
      <c r="I325" s="218"/>
      <c r="J325" s="219">
        <f>ROUND(I325*H325,2)</f>
        <v>0</v>
      </c>
      <c r="K325" s="220"/>
      <c r="L325" s="45"/>
      <c r="M325" s="221" t="s">
        <v>19</v>
      </c>
      <c r="N325" s="222" t="s">
        <v>43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127</v>
      </c>
      <c r="AT325" s="225" t="s">
        <v>123</v>
      </c>
      <c r="AU325" s="225" t="s">
        <v>79</v>
      </c>
      <c r="AY325" s="18" t="s">
        <v>120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77</v>
      </c>
      <c r="BK325" s="226">
        <f>ROUND(I325*H325,2)</f>
        <v>0</v>
      </c>
      <c r="BL325" s="18" t="s">
        <v>127</v>
      </c>
      <c r="BM325" s="225" t="s">
        <v>329</v>
      </c>
    </row>
    <row r="326" s="14" customFormat="1">
      <c r="A326" s="14"/>
      <c r="B326" s="238"/>
      <c r="C326" s="239"/>
      <c r="D326" s="229" t="s">
        <v>129</v>
      </c>
      <c r="E326" s="240" t="s">
        <v>19</v>
      </c>
      <c r="F326" s="241" t="s">
        <v>330</v>
      </c>
      <c r="G326" s="239"/>
      <c r="H326" s="242">
        <v>923.78999999999996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129</v>
      </c>
      <c r="AU326" s="248" t="s">
        <v>79</v>
      </c>
      <c r="AV326" s="14" t="s">
        <v>79</v>
      </c>
      <c r="AW326" s="14" t="s">
        <v>33</v>
      </c>
      <c r="AX326" s="14" t="s">
        <v>72</v>
      </c>
      <c r="AY326" s="248" t="s">
        <v>120</v>
      </c>
    </row>
    <row r="327" s="15" customFormat="1">
      <c r="A327" s="15"/>
      <c r="B327" s="249"/>
      <c r="C327" s="250"/>
      <c r="D327" s="229" t="s">
        <v>129</v>
      </c>
      <c r="E327" s="251" t="s">
        <v>19</v>
      </c>
      <c r="F327" s="252" t="s">
        <v>156</v>
      </c>
      <c r="G327" s="250"/>
      <c r="H327" s="253">
        <v>923.78999999999996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9" t="s">
        <v>129</v>
      </c>
      <c r="AU327" s="259" t="s">
        <v>79</v>
      </c>
      <c r="AV327" s="15" t="s">
        <v>127</v>
      </c>
      <c r="AW327" s="15" t="s">
        <v>33</v>
      </c>
      <c r="AX327" s="15" t="s">
        <v>77</v>
      </c>
      <c r="AY327" s="259" t="s">
        <v>120</v>
      </c>
    </row>
    <row r="328" s="2" customFormat="1" ht="16.5" customHeight="1">
      <c r="A328" s="39"/>
      <c r="B328" s="40"/>
      <c r="C328" s="213" t="s">
        <v>331</v>
      </c>
      <c r="D328" s="213" t="s">
        <v>123</v>
      </c>
      <c r="E328" s="214" t="s">
        <v>332</v>
      </c>
      <c r="F328" s="215" t="s">
        <v>333</v>
      </c>
      <c r="G328" s="216" t="s">
        <v>324</v>
      </c>
      <c r="H328" s="217">
        <v>41.447000000000003</v>
      </c>
      <c r="I328" s="218"/>
      <c r="J328" s="219">
        <f>ROUND(I328*H328,2)</f>
        <v>0</v>
      </c>
      <c r="K328" s="220"/>
      <c r="L328" s="45"/>
      <c r="M328" s="221" t="s">
        <v>19</v>
      </c>
      <c r="N328" s="222" t="s">
        <v>43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127</v>
      </c>
      <c r="AT328" s="225" t="s">
        <v>123</v>
      </c>
      <c r="AU328" s="225" t="s">
        <v>79</v>
      </c>
      <c r="AY328" s="18" t="s">
        <v>120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77</v>
      </c>
      <c r="BK328" s="226">
        <f>ROUND(I328*H328,2)</f>
        <v>0</v>
      </c>
      <c r="BL328" s="18" t="s">
        <v>127</v>
      </c>
      <c r="BM328" s="225" t="s">
        <v>334</v>
      </c>
    </row>
    <row r="329" s="2" customFormat="1" ht="21.75" customHeight="1">
      <c r="A329" s="39"/>
      <c r="B329" s="40"/>
      <c r="C329" s="213" t="s">
        <v>335</v>
      </c>
      <c r="D329" s="213" t="s">
        <v>123</v>
      </c>
      <c r="E329" s="214" t="s">
        <v>336</v>
      </c>
      <c r="F329" s="215" t="s">
        <v>337</v>
      </c>
      <c r="G329" s="216" t="s">
        <v>324</v>
      </c>
      <c r="H329" s="217">
        <v>815.86000000000001</v>
      </c>
      <c r="I329" s="218"/>
      <c r="J329" s="219">
        <f>ROUND(I329*H329,2)</f>
        <v>0</v>
      </c>
      <c r="K329" s="220"/>
      <c r="L329" s="45"/>
      <c r="M329" s="221" t="s">
        <v>19</v>
      </c>
      <c r="N329" s="222" t="s">
        <v>43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127</v>
      </c>
      <c r="AT329" s="225" t="s">
        <v>123</v>
      </c>
      <c r="AU329" s="225" t="s">
        <v>79</v>
      </c>
      <c r="AY329" s="18" t="s">
        <v>120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77</v>
      </c>
      <c r="BK329" s="226">
        <f>ROUND(I329*H329,2)</f>
        <v>0</v>
      </c>
      <c r="BL329" s="18" t="s">
        <v>127</v>
      </c>
      <c r="BM329" s="225" t="s">
        <v>338</v>
      </c>
    </row>
    <row r="330" s="14" customFormat="1">
      <c r="A330" s="14"/>
      <c r="B330" s="238"/>
      <c r="C330" s="239"/>
      <c r="D330" s="229" t="s">
        <v>129</v>
      </c>
      <c r="E330" s="240" t="s">
        <v>19</v>
      </c>
      <c r="F330" s="241" t="s">
        <v>339</v>
      </c>
      <c r="G330" s="239"/>
      <c r="H330" s="242">
        <v>815.86000000000001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129</v>
      </c>
      <c r="AU330" s="248" t="s">
        <v>79</v>
      </c>
      <c r="AV330" s="14" t="s">
        <v>79</v>
      </c>
      <c r="AW330" s="14" t="s">
        <v>33</v>
      </c>
      <c r="AX330" s="14" t="s">
        <v>72</v>
      </c>
      <c r="AY330" s="248" t="s">
        <v>120</v>
      </c>
    </row>
    <row r="331" s="15" customFormat="1">
      <c r="A331" s="15"/>
      <c r="B331" s="249"/>
      <c r="C331" s="250"/>
      <c r="D331" s="229" t="s">
        <v>129</v>
      </c>
      <c r="E331" s="251" t="s">
        <v>19</v>
      </c>
      <c r="F331" s="252" t="s">
        <v>156</v>
      </c>
      <c r="G331" s="250"/>
      <c r="H331" s="253">
        <v>815.86000000000001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9" t="s">
        <v>129</v>
      </c>
      <c r="AU331" s="259" t="s">
        <v>79</v>
      </c>
      <c r="AV331" s="15" t="s">
        <v>127</v>
      </c>
      <c r="AW331" s="15" t="s">
        <v>33</v>
      </c>
      <c r="AX331" s="15" t="s">
        <v>77</v>
      </c>
      <c r="AY331" s="259" t="s">
        <v>120</v>
      </c>
    </row>
    <row r="332" s="2" customFormat="1" ht="21.75" customHeight="1">
      <c r="A332" s="39"/>
      <c r="B332" s="40"/>
      <c r="C332" s="213" t="s">
        <v>340</v>
      </c>
      <c r="D332" s="213" t="s">
        <v>123</v>
      </c>
      <c r="E332" s="214" t="s">
        <v>341</v>
      </c>
      <c r="F332" s="215" t="s">
        <v>342</v>
      </c>
      <c r="G332" s="216" t="s">
        <v>324</v>
      </c>
      <c r="H332" s="217">
        <v>2.3769999999999998</v>
      </c>
      <c r="I332" s="218"/>
      <c r="J332" s="219">
        <f>ROUND(I332*H332,2)</f>
        <v>0</v>
      </c>
      <c r="K332" s="220"/>
      <c r="L332" s="45"/>
      <c r="M332" s="221" t="s">
        <v>19</v>
      </c>
      <c r="N332" s="222" t="s">
        <v>43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127</v>
      </c>
      <c r="AT332" s="225" t="s">
        <v>123</v>
      </c>
      <c r="AU332" s="225" t="s">
        <v>79</v>
      </c>
      <c r="AY332" s="18" t="s">
        <v>120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77</v>
      </c>
      <c r="BK332" s="226">
        <f>ROUND(I332*H332,2)</f>
        <v>0</v>
      </c>
      <c r="BL332" s="18" t="s">
        <v>127</v>
      </c>
      <c r="BM332" s="225" t="s">
        <v>343</v>
      </c>
    </row>
    <row r="333" s="2" customFormat="1" ht="21.75" customHeight="1">
      <c r="A333" s="39"/>
      <c r="B333" s="40"/>
      <c r="C333" s="213" t="s">
        <v>7</v>
      </c>
      <c r="D333" s="213" t="s">
        <v>123</v>
      </c>
      <c r="E333" s="214" t="s">
        <v>344</v>
      </c>
      <c r="F333" s="215" t="s">
        <v>345</v>
      </c>
      <c r="G333" s="216" t="s">
        <v>324</v>
      </c>
      <c r="H333" s="217">
        <v>5.8179999999999996</v>
      </c>
      <c r="I333" s="218"/>
      <c r="J333" s="219">
        <f>ROUND(I333*H333,2)</f>
        <v>0</v>
      </c>
      <c r="K333" s="220"/>
      <c r="L333" s="45"/>
      <c r="M333" s="221" t="s">
        <v>19</v>
      </c>
      <c r="N333" s="222" t="s">
        <v>43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127</v>
      </c>
      <c r="AT333" s="225" t="s">
        <v>123</v>
      </c>
      <c r="AU333" s="225" t="s">
        <v>79</v>
      </c>
      <c r="AY333" s="18" t="s">
        <v>120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77</v>
      </c>
      <c r="BK333" s="226">
        <f>ROUND(I333*H333,2)</f>
        <v>0</v>
      </c>
      <c r="BL333" s="18" t="s">
        <v>127</v>
      </c>
      <c r="BM333" s="225" t="s">
        <v>346</v>
      </c>
    </row>
    <row r="334" s="2" customFormat="1" ht="21.75" customHeight="1">
      <c r="A334" s="39"/>
      <c r="B334" s="40"/>
      <c r="C334" s="213" t="s">
        <v>347</v>
      </c>
      <c r="D334" s="213" t="s">
        <v>123</v>
      </c>
      <c r="E334" s="214" t="s">
        <v>348</v>
      </c>
      <c r="F334" s="215" t="s">
        <v>349</v>
      </c>
      <c r="G334" s="216" t="s">
        <v>324</v>
      </c>
      <c r="H334" s="217">
        <v>32.597999999999999</v>
      </c>
      <c r="I334" s="218"/>
      <c r="J334" s="219">
        <f>ROUND(I334*H334,2)</f>
        <v>0</v>
      </c>
      <c r="K334" s="220"/>
      <c r="L334" s="45"/>
      <c r="M334" s="221" t="s">
        <v>19</v>
      </c>
      <c r="N334" s="222" t="s">
        <v>43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127</v>
      </c>
      <c r="AT334" s="225" t="s">
        <v>123</v>
      </c>
      <c r="AU334" s="225" t="s">
        <v>79</v>
      </c>
      <c r="AY334" s="18" t="s">
        <v>120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77</v>
      </c>
      <c r="BK334" s="226">
        <f>ROUND(I334*H334,2)</f>
        <v>0</v>
      </c>
      <c r="BL334" s="18" t="s">
        <v>127</v>
      </c>
      <c r="BM334" s="225" t="s">
        <v>350</v>
      </c>
    </row>
    <row r="335" s="12" customFormat="1" ht="22.8" customHeight="1">
      <c r="A335" s="12"/>
      <c r="B335" s="197"/>
      <c r="C335" s="198"/>
      <c r="D335" s="199" t="s">
        <v>71</v>
      </c>
      <c r="E335" s="211" t="s">
        <v>351</v>
      </c>
      <c r="F335" s="211" t="s">
        <v>352</v>
      </c>
      <c r="G335" s="198"/>
      <c r="H335" s="198"/>
      <c r="I335" s="201"/>
      <c r="J335" s="212">
        <f>BK335</f>
        <v>0</v>
      </c>
      <c r="K335" s="198"/>
      <c r="L335" s="203"/>
      <c r="M335" s="204"/>
      <c r="N335" s="205"/>
      <c r="O335" s="205"/>
      <c r="P335" s="206">
        <f>SUM(P336:P339)</f>
        <v>0</v>
      </c>
      <c r="Q335" s="205"/>
      <c r="R335" s="206">
        <f>SUM(R336:R339)</f>
        <v>0</v>
      </c>
      <c r="S335" s="205"/>
      <c r="T335" s="207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8" t="s">
        <v>77</v>
      </c>
      <c r="AT335" s="209" t="s">
        <v>71</v>
      </c>
      <c r="AU335" s="209" t="s">
        <v>77</v>
      </c>
      <c r="AY335" s="208" t="s">
        <v>120</v>
      </c>
      <c r="BK335" s="210">
        <f>SUM(BK336:BK339)</f>
        <v>0</v>
      </c>
    </row>
    <row r="336" s="2" customFormat="1" ht="21.75" customHeight="1">
      <c r="A336" s="39"/>
      <c r="B336" s="40"/>
      <c r="C336" s="213" t="s">
        <v>353</v>
      </c>
      <c r="D336" s="213" t="s">
        <v>123</v>
      </c>
      <c r="E336" s="214" t="s">
        <v>354</v>
      </c>
      <c r="F336" s="215" t="s">
        <v>355</v>
      </c>
      <c r="G336" s="216" t="s">
        <v>324</v>
      </c>
      <c r="H336" s="217">
        <v>16.434999999999999</v>
      </c>
      <c r="I336" s="218"/>
      <c r="J336" s="219">
        <f>ROUND(I336*H336,2)</f>
        <v>0</v>
      </c>
      <c r="K336" s="220"/>
      <c r="L336" s="45"/>
      <c r="M336" s="221" t="s">
        <v>19</v>
      </c>
      <c r="N336" s="222" t="s">
        <v>43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127</v>
      </c>
      <c r="AT336" s="225" t="s">
        <v>123</v>
      </c>
      <c r="AU336" s="225" t="s">
        <v>79</v>
      </c>
      <c r="AY336" s="18" t="s">
        <v>120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77</v>
      </c>
      <c r="BK336" s="226">
        <f>ROUND(I336*H336,2)</f>
        <v>0</v>
      </c>
      <c r="BL336" s="18" t="s">
        <v>127</v>
      </c>
      <c r="BM336" s="225" t="s">
        <v>356</v>
      </c>
    </row>
    <row r="337" s="2" customFormat="1" ht="33" customHeight="1">
      <c r="A337" s="39"/>
      <c r="B337" s="40"/>
      <c r="C337" s="213" t="s">
        <v>357</v>
      </c>
      <c r="D337" s="213" t="s">
        <v>123</v>
      </c>
      <c r="E337" s="214" t="s">
        <v>358</v>
      </c>
      <c r="F337" s="215" t="s">
        <v>359</v>
      </c>
      <c r="G337" s="216" t="s">
        <v>324</v>
      </c>
      <c r="H337" s="217">
        <v>32.869999999999997</v>
      </c>
      <c r="I337" s="218"/>
      <c r="J337" s="219">
        <f>ROUND(I337*H337,2)</f>
        <v>0</v>
      </c>
      <c r="K337" s="220"/>
      <c r="L337" s="45"/>
      <c r="M337" s="221" t="s">
        <v>19</v>
      </c>
      <c r="N337" s="222" t="s">
        <v>43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127</v>
      </c>
      <c r="AT337" s="225" t="s">
        <v>123</v>
      </c>
      <c r="AU337" s="225" t="s">
        <v>79</v>
      </c>
      <c r="AY337" s="18" t="s">
        <v>120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77</v>
      </c>
      <c r="BK337" s="226">
        <f>ROUND(I337*H337,2)</f>
        <v>0</v>
      </c>
      <c r="BL337" s="18" t="s">
        <v>127</v>
      </c>
      <c r="BM337" s="225" t="s">
        <v>360</v>
      </c>
    </row>
    <row r="338" s="14" customFormat="1">
      <c r="A338" s="14"/>
      <c r="B338" s="238"/>
      <c r="C338" s="239"/>
      <c r="D338" s="229" t="s">
        <v>129</v>
      </c>
      <c r="E338" s="240" t="s">
        <v>19</v>
      </c>
      <c r="F338" s="241" t="s">
        <v>361</v>
      </c>
      <c r="G338" s="239"/>
      <c r="H338" s="242">
        <v>32.869999999999997</v>
      </c>
      <c r="I338" s="243"/>
      <c r="J338" s="239"/>
      <c r="K338" s="239"/>
      <c r="L338" s="244"/>
      <c r="M338" s="245"/>
      <c r="N338" s="246"/>
      <c r="O338" s="246"/>
      <c r="P338" s="246"/>
      <c r="Q338" s="246"/>
      <c r="R338" s="246"/>
      <c r="S338" s="246"/>
      <c r="T338" s="24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8" t="s">
        <v>129</v>
      </c>
      <c r="AU338" s="248" t="s">
        <v>79</v>
      </c>
      <c r="AV338" s="14" t="s">
        <v>79</v>
      </c>
      <c r="AW338" s="14" t="s">
        <v>33</v>
      </c>
      <c r="AX338" s="14" t="s">
        <v>72</v>
      </c>
      <c r="AY338" s="248" t="s">
        <v>120</v>
      </c>
    </row>
    <row r="339" s="15" customFormat="1">
      <c r="A339" s="15"/>
      <c r="B339" s="249"/>
      <c r="C339" s="250"/>
      <c r="D339" s="229" t="s">
        <v>129</v>
      </c>
      <c r="E339" s="251" t="s">
        <v>19</v>
      </c>
      <c r="F339" s="252" t="s">
        <v>156</v>
      </c>
      <c r="G339" s="250"/>
      <c r="H339" s="253">
        <v>32.869999999999997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9" t="s">
        <v>129</v>
      </c>
      <c r="AU339" s="259" t="s">
        <v>79</v>
      </c>
      <c r="AV339" s="15" t="s">
        <v>127</v>
      </c>
      <c r="AW339" s="15" t="s">
        <v>33</v>
      </c>
      <c r="AX339" s="15" t="s">
        <v>77</v>
      </c>
      <c r="AY339" s="259" t="s">
        <v>120</v>
      </c>
    </row>
    <row r="340" s="12" customFormat="1" ht="25.92" customHeight="1">
      <c r="A340" s="12"/>
      <c r="B340" s="197"/>
      <c r="C340" s="198"/>
      <c r="D340" s="199" t="s">
        <v>71</v>
      </c>
      <c r="E340" s="200" t="s">
        <v>362</v>
      </c>
      <c r="F340" s="200" t="s">
        <v>363</v>
      </c>
      <c r="G340" s="198"/>
      <c r="H340" s="198"/>
      <c r="I340" s="201"/>
      <c r="J340" s="202">
        <f>BK340</f>
        <v>0</v>
      </c>
      <c r="K340" s="198"/>
      <c r="L340" s="203"/>
      <c r="M340" s="204"/>
      <c r="N340" s="205"/>
      <c r="O340" s="205"/>
      <c r="P340" s="206">
        <f>P341+P362+P379+P534+P633+P700+P901+P913</f>
        <v>0</v>
      </c>
      <c r="Q340" s="205"/>
      <c r="R340" s="206">
        <f>R341+R362+R379+R534+R633+R700+R901+R913</f>
        <v>23.420665960000001</v>
      </c>
      <c r="S340" s="205"/>
      <c r="T340" s="207">
        <f>T341+T362+T379+T534+T633+T700+T901+T913</f>
        <v>6.7638614599999993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79</v>
      </c>
      <c r="AT340" s="209" t="s">
        <v>71</v>
      </c>
      <c r="AU340" s="209" t="s">
        <v>72</v>
      </c>
      <c r="AY340" s="208" t="s">
        <v>120</v>
      </c>
      <c r="BK340" s="210">
        <f>BK341+BK362+BK379+BK534+BK633+BK700+BK901+BK913</f>
        <v>0</v>
      </c>
    </row>
    <row r="341" s="12" customFormat="1" ht="22.8" customHeight="1">
      <c r="A341" s="12"/>
      <c r="B341" s="197"/>
      <c r="C341" s="198"/>
      <c r="D341" s="199" t="s">
        <v>71</v>
      </c>
      <c r="E341" s="211" t="s">
        <v>364</v>
      </c>
      <c r="F341" s="211" t="s">
        <v>365</v>
      </c>
      <c r="G341" s="198"/>
      <c r="H341" s="198"/>
      <c r="I341" s="201"/>
      <c r="J341" s="212">
        <f>BK341</f>
        <v>0</v>
      </c>
      <c r="K341" s="198"/>
      <c r="L341" s="203"/>
      <c r="M341" s="204"/>
      <c r="N341" s="205"/>
      <c r="O341" s="205"/>
      <c r="P341" s="206">
        <f>SUM(P342:P361)</f>
        <v>0</v>
      </c>
      <c r="Q341" s="205"/>
      <c r="R341" s="206">
        <f>SUM(R342:R361)</f>
        <v>0.0078092000000000005</v>
      </c>
      <c r="S341" s="205"/>
      <c r="T341" s="207">
        <f>SUM(T342:T361)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79</v>
      </c>
      <c r="AT341" s="209" t="s">
        <v>71</v>
      </c>
      <c r="AU341" s="209" t="s">
        <v>77</v>
      </c>
      <c r="AY341" s="208" t="s">
        <v>120</v>
      </c>
      <c r="BK341" s="210">
        <f>SUM(BK342:BK361)</f>
        <v>0</v>
      </c>
    </row>
    <row r="342" s="2" customFormat="1" ht="16.5" customHeight="1">
      <c r="A342" s="39"/>
      <c r="B342" s="40"/>
      <c r="C342" s="213" t="s">
        <v>366</v>
      </c>
      <c r="D342" s="213" t="s">
        <v>123</v>
      </c>
      <c r="E342" s="214" t="s">
        <v>367</v>
      </c>
      <c r="F342" s="215" t="s">
        <v>368</v>
      </c>
      <c r="G342" s="216" t="s">
        <v>369</v>
      </c>
      <c r="H342" s="217">
        <v>21.449999999999999</v>
      </c>
      <c r="I342" s="218"/>
      <c r="J342" s="219">
        <f>ROUND(I342*H342,2)</f>
        <v>0</v>
      </c>
      <c r="K342" s="220"/>
      <c r="L342" s="45"/>
      <c r="M342" s="221" t="s">
        <v>19</v>
      </c>
      <c r="N342" s="222" t="s">
        <v>43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321</v>
      </c>
      <c r="AT342" s="225" t="s">
        <v>123</v>
      </c>
      <c r="AU342" s="225" t="s">
        <v>79</v>
      </c>
      <c r="AY342" s="18" t="s">
        <v>120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77</v>
      </c>
      <c r="BK342" s="226">
        <f>ROUND(I342*H342,2)</f>
        <v>0</v>
      </c>
      <c r="BL342" s="18" t="s">
        <v>321</v>
      </c>
      <c r="BM342" s="225" t="s">
        <v>370</v>
      </c>
    </row>
    <row r="343" s="13" customFormat="1">
      <c r="A343" s="13"/>
      <c r="B343" s="227"/>
      <c r="C343" s="228"/>
      <c r="D343" s="229" t="s">
        <v>129</v>
      </c>
      <c r="E343" s="230" t="s">
        <v>19</v>
      </c>
      <c r="F343" s="231" t="s">
        <v>149</v>
      </c>
      <c r="G343" s="228"/>
      <c r="H343" s="230" t="s">
        <v>19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129</v>
      </c>
      <c r="AU343" s="237" t="s">
        <v>79</v>
      </c>
      <c r="AV343" s="13" t="s">
        <v>77</v>
      </c>
      <c r="AW343" s="13" t="s">
        <v>33</v>
      </c>
      <c r="AX343" s="13" t="s">
        <v>72</v>
      </c>
      <c r="AY343" s="237" t="s">
        <v>120</v>
      </c>
    </row>
    <row r="344" s="13" customFormat="1">
      <c r="A344" s="13"/>
      <c r="B344" s="227"/>
      <c r="C344" s="228"/>
      <c r="D344" s="229" t="s">
        <v>129</v>
      </c>
      <c r="E344" s="230" t="s">
        <v>19</v>
      </c>
      <c r="F344" s="231" t="s">
        <v>371</v>
      </c>
      <c r="G344" s="228"/>
      <c r="H344" s="230" t="s">
        <v>19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129</v>
      </c>
      <c r="AU344" s="237" t="s">
        <v>79</v>
      </c>
      <c r="AV344" s="13" t="s">
        <v>77</v>
      </c>
      <c r="AW344" s="13" t="s">
        <v>33</v>
      </c>
      <c r="AX344" s="13" t="s">
        <v>72</v>
      </c>
      <c r="AY344" s="237" t="s">
        <v>120</v>
      </c>
    </row>
    <row r="345" s="14" customFormat="1">
      <c r="A345" s="14"/>
      <c r="B345" s="238"/>
      <c r="C345" s="239"/>
      <c r="D345" s="229" t="s">
        <v>129</v>
      </c>
      <c r="E345" s="240" t="s">
        <v>19</v>
      </c>
      <c r="F345" s="241" t="s">
        <v>372</v>
      </c>
      <c r="G345" s="239"/>
      <c r="H345" s="242">
        <v>3.75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129</v>
      </c>
      <c r="AU345" s="248" t="s">
        <v>79</v>
      </c>
      <c r="AV345" s="14" t="s">
        <v>79</v>
      </c>
      <c r="AW345" s="14" t="s">
        <v>33</v>
      </c>
      <c r="AX345" s="14" t="s">
        <v>72</v>
      </c>
      <c r="AY345" s="248" t="s">
        <v>120</v>
      </c>
    </row>
    <row r="346" s="13" customFormat="1">
      <c r="A346" s="13"/>
      <c r="B346" s="227"/>
      <c r="C346" s="228"/>
      <c r="D346" s="229" t="s">
        <v>129</v>
      </c>
      <c r="E346" s="230" t="s">
        <v>19</v>
      </c>
      <c r="F346" s="231" t="s">
        <v>373</v>
      </c>
      <c r="G346" s="228"/>
      <c r="H346" s="230" t="s">
        <v>19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129</v>
      </c>
      <c r="AU346" s="237" t="s">
        <v>79</v>
      </c>
      <c r="AV346" s="13" t="s">
        <v>77</v>
      </c>
      <c r="AW346" s="13" t="s">
        <v>33</v>
      </c>
      <c r="AX346" s="13" t="s">
        <v>72</v>
      </c>
      <c r="AY346" s="237" t="s">
        <v>120</v>
      </c>
    </row>
    <row r="347" s="14" customFormat="1">
      <c r="A347" s="14"/>
      <c r="B347" s="238"/>
      <c r="C347" s="239"/>
      <c r="D347" s="229" t="s">
        <v>129</v>
      </c>
      <c r="E347" s="240" t="s">
        <v>19</v>
      </c>
      <c r="F347" s="241" t="s">
        <v>374</v>
      </c>
      <c r="G347" s="239"/>
      <c r="H347" s="242">
        <v>4.2000000000000002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129</v>
      </c>
      <c r="AU347" s="248" t="s">
        <v>79</v>
      </c>
      <c r="AV347" s="14" t="s">
        <v>79</v>
      </c>
      <c r="AW347" s="14" t="s">
        <v>33</v>
      </c>
      <c r="AX347" s="14" t="s">
        <v>72</v>
      </c>
      <c r="AY347" s="248" t="s">
        <v>120</v>
      </c>
    </row>
    <row r="348" s="13" customFormat="1">
      <c r="A348" s="13"/>
      <c r="B348" s="227"/>
      <c r="C348" s="228"/>
      <c r="D348" s="229" t="s">
        <v>129</v>
      </c>
      <c r="E348" s="230" t="s">
        <v>19</v>
      </c>
      <c r="F348" s="231" t="s">
        <v>375</v>
      </c>
      <c r="G348" s="228"/>
      <c r="H348" s="230" t="s">
        <v>19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129</v>
      </c>
      <c r="AU348" s="237" t="s">
        <v>79</v>
      </c>
      <c r="AV348" s="13" t="s">
        <v>77</v>
      </c>
      <c r="AW348" s="13" t="s">
        <v>33</v>
      </c>
      <c r="AX348" s="13" t="s">
        <v>72</v>
      </c>
      <c r="AY348" s="237" t="s">
        <v>120</v>
      </c>
    </row>
    <row r="349" s="14" customFormat="1">
      <c r="A349" s="14"/>
      <c r="B349" s="238"/>
      <c r="C349" s="239"/>
      <c r="D349" s="229" t="s">
        <v>129</v>
      </c>
      <c r="E349" s="240" t="s">
        <v>19</v>
      </c>
      <c r="F349" s="241" t="s">
        <v>376</v>
      </c>
      <c r="G349" s="239"/>
      <c r="H349" s="242">
        <v>7.5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8" t="s">
        <v>129</v>
      </c>
      <c r="AU349" s="248" t="s">
        <v>79</v>
      </c>
      <c r="AV349" s="14" t="s">
        <v>79</v>
      </c>
      <c r="AW349" s="14" t="s">
        <v>33</v>
      </c>
      <c r="AX349" s="14" t="s">
        <v>72</v>
      </c>
      <c r="AY349" s="248" t="s">
        <v>120</v>
      </c>
    </row>
    <row r="350" s="13" customFormat="1">
      <c r="A350" s="13"/>
      <c r="B350" s="227"/>
      <c r="C350" s="228"/>
      <c r="D350" s="229" t="s">
        <v>129</v>
      </c>
      <c r="E350" s="230" t="s">
        <v>19</v>
      </c>
      <c r="F350" s="231" t="s">
        <v>377</v>
      </c>
      <c r="G350" s="228"/>
      <c r="H350" s="230" t="s">
        <v>19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129</v>
      </c>
      <c r="AU350" s="237" t="s">
        <v>79</v>
      </c>
      <c r="AV350" s="13" t="s">
        <v>77</v>
      </c>
      <c r="AW350" s="13" t="s">
        <v>33</v>
      </c>
      <c r="AX350" s="13" t="s">
        <v>72</v>
      </c>
      <c r="AY350" s="237" t="s">
        <v>120</v>
      </c>
    </row>
    <row r="351" s="14" customFormat="1">
      <c r="A351" s="14"/>
      <c r="B351" s="238"/>
      <c r="C351" s="239"/>
      <c r="D351" s="229" t="s">
        <v>129</v>
      </c>
      <c r="E351" s="240" t="s">
        <v>19</v>
      </c>
      <c r="F351" s="241" t="s">
        <v>378</v>
      </c>
      <c r="G351" s="239"/>
      <c r="H351" s="242">
        <v>3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8" t="s">
        <v>129</v>
      </c>
      <c r="AU351" s="248" t="s">
        <v>79</v>
      </c>
      <c r="AV351" s="14" t="s">
        <v>79</v>
      </c>
      <c r="AW351" s="14" t="s">
        <v>33</v>
      </c>
      <c r="AX351" s="14" t="s">
        <v>72</v>
      </c>
      <c r="AY351" s="248" t="s">
        <v>120</v>
      </c>
    </row>
    <row r="352" s="13" customFormat="1">
      <c r="A352" s="13"/>
      <c r="B352" s="227"/>
      <c r="C352" s="228"/>
      <c r="D352" s="229" t="s">
        <v>129</v>
      </c>
      <c r="E352" s="230" t="s">
        <v>19</v>
      </c>
      <c r="F352" s="231" t="s">
        <v>379</v>
      </c>
      <c r="G352" s="228"/>
      <c r="H352" s="230" t="s">
        <v>19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129</v>
      </c>
      <c r="AU352" s="237" t="s">
        <v>79</v>
      </c>
      <c r="AV352" s="13" t="s">
        <v>77</v>
      </c>
      <c r="AW352" s="13" t="s">
        <v>33</v>
      </c>
      <c r="AX352" s="13" t="s">
        <v>72</v>
      </c>
      <c r="AY352" s="237" t="s">
        <v>120</v>
      </c>
    </row>
    <row r="353" s="14" customFormat="1">
      <c r="A353" s="14"/>
      <c r="B353" s="238"/>
      <c r="C353" s="239"/>
      <c r="D353" s="229" t="s">
        <v>129</v>
      </c>
      <c r="E353" s="240" t="s">
        <v>19</v>
      </c>
      <c r="F353" s="241" t="s">
        <v>378</v>
      </c>
      <c r="G353" s="239"/>
      <c r="H353" s="242">
        <v>3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129</v>
      </c>
      <c r="AU353" s="248" t="s">
        <v>79</v>
      </c>
      <c r="AV353" s="14" t="s">
        <v>79</v>
      </c>
      <c r="AW353" s="14" t="s">
        <v>33</v>
      </c>
      <c r="AX353" s="14" t="s">
        <v>72</v>
      </c>
      <c r="AY353" s="248" t="s">
        <v>120</v>
      </c>
    </row>
    <row r="354" s="15" customFormat="1">
      <c r="A354" s="15"/>
      <c r="B354" s="249"/>
      <c r="C354" s="250"/>
      <c r="D354" s="229" t="s">
        <v>129</v>
      </c>
      <c r="E354" s="251" t="s">
        <v>19</v>
      </c>
      <c r="F354" s="252" t="s">
        <v>156</v>
      </c>
      <c r="G354" s="250"/>
      <c r="H354" s="253">
        <v>21.449999999999999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9" t="s">
        <v>129</v>
      </c>
      <c r="AU354" s="259" t="s">
        <v>79</v>
      </c>
      <c r="AV354" s="15" t="s">
        <v>127</v>
      </c>
      <c r="AW354" s="15" t="s">
        <v>33</v>
      </c>
      <c r="AX354" s="15" t="s">
        <v>77</v>
      </c>
      <c r="AY354" s="259" t="s">
        <v>120</v>
      </c>
    </row>
    <row r="355" s="2" customFormat="1" ht="16.5" customHeight="1">
      <c r="A355" s="39"/>
      <c r="B355" s="40"/>
      <c r="C355" s="260" t="s">
        <v>380</v>
      </c>
      <c r="D355" s="260" t="s">
        <v>381</v>
      </c>
      <c r="E355" s="261" t="s">
        <v>382</v>
      </c>
      <c r="F355" s="262" t="s">
        <v>383</v>
      </c>
      <c r="G355" s="263" t="s">
        <v>126</v>
      </c>
      <c r="H355" s="264">
        <v>2.7890000000000001</v>
      </c>
      <c r="I355" s="265"/>
      <c r="J355" s="266">
        <f>ROUND(I355*H355,2)</f>
        <v>0</v>
      </c>
      <c r="K355" s="267"/>
      <c r="L355" s="268"/>
      <c r="M355" s="269" t="s">
        <v>19</v>
      </c>
      <c r="N355" s="270" t="s">
        <v>43</v>
      </c>
      <c r="O355" s="85"/>
      <c r="P355" s="223">
        <f>O355*H355</f>
        <v>0</v>
      </c>
      <c r="Q355" s="223">
        <v>0.0028</v>
      </c>
      <c r="R355" s="223">
        <f>Q355*H355</f>
        <v>0.0078092000000000005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384</v>
      </c>
      <c r="AT355" s="225" t="s">
        <v>381</v>
      </c>
      <c r="AU355" s="225" t="s">
        <v>79</v>
      </c>
      <c r="AY355" s="18" t="s">
        <v>120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77</v>
      </c>
      <c r="BK355" s="226">
        <f>ROUND(I355*H355,2)</f>
        <v>0</v>
      </c>
      <c r="BL355" s="18" t="s">
        <v>321</v>
      </c>
      <c r="BM355" s="225" t="s">
        <v>385</v>
      </c>
    </row>
    <row r="356" s="13" customFormat="1">
      <c r="A356" s="13"/>
      <c r="B356" s="227"/>
      <c r="C356" s="228"/>
      <c r="D356" s="229" t="s">
        <v>129</v>
      </c>
      <c r="E356" s="230" t="s">
        <v>19</v>
      </c>
      <c r="F356" s="231" t="s">
        <v>386</v>
      </c>
      <c r="G356" s="228"/>
      <c r="H356" s="230" t="s">
        <v>19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129</v>
      </c>
      <c r="AU356" s="237" t="s">
        <v>79</v>
      </c>
      <c r="AV356" s="13" t="s">
        <v>77</v>
      </c>
      <c r="AW356" s="13" t="s">
        <v>33</v>
      </c>
      <c r="AX356" s="13" t="s">
        <v>72</v>
      </c>
      <c r="AY356" s="237" t="s">
        <v>120</v>
      </c>
    </row>
    <row r="357" s="14" customFormat="1">
      <c r="A357" s="14"/>
      <c r="B357" s="238"/>
      <c r="C357" s="239"/>
      <c r="D357" s="229" t="s">
        <v>129</v>
      </c>
      <c r="E357" s="240" t="s">
        <v>19</v>
      </c>
      <c r="F357" s="241" t="s">
        <v>387</v>
      </c>
      <c r="G357" s="239"/>
      <c r="H357" s="242">
        <v>2.7890000000000001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8" t="s">
        <v>129</v>
      </c>
      <c r="AU357" s="248" t="s">
        <v>79</v>
      </c>
      <c r="AV357" s="14" t="s">
        <v>79</v>
      </c>
      <c r="AW357" s="14" t="s">
        <v>33</v>
      </c>
      <c r="AX357" s="14" t="s">
        <v>72</v>
      </c>
      <c r="AY357" s="248" t="s">
        <v>120</v>
      </c>
    </row>
    <row r="358" s="15" customFormat="1">
      <c r="A358" s="15"/>
      <c r="B358" s="249"/>
      <c r="C358" s="250"/>
      <c r="D358" s="229" t="s">
        <v>129</v>
      </c>
      <c r="E358" s="251" t="s">
        <v>19</v>
      </c>
      <c r="F358" s="252" t="s">
        <v>156</v>
      </c>
      <c r="G358" s="250"/>
      <c r="H358" s="253">
        <v>2.7890000000000001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129</v>
      </c>
      <c r="AU358" s="259" t="s">
        <v>79</v>
      </c>
      <c r="AV358" s="15" t="s">
        <v>127</v>
      </c>
      <c r="AW358" s="15" t="s">
        <v>33</v>
      </c>
      <c r="AX358" s="15" t="s">
        <v>77</v>
      </c>
      <c r="AY358" s="259" t="s">
        <v>120</v>
      </c>
    </row>
    <row r="359" s="2" customFormat="1" ht="21.75" customHeight="1">
      <c r="A359" s="39"/>
      <c r="B359" s="40"/>
      <c r="C359" s="213" t="s">
        <v>388</v>
      </c>
      <c r="D359" s="213" t="s">
        <v>123</v>
      </c>
      <c r="E359" s="214" t="s">
        <v>389</v>
      </c>
      <c r="F359" s="215" t="s">
        <v>390</v>
      </c>
      <c r="G359" s="216" t="s">
        <v>324</v>
      </c>
      <c r="H359" s="217">
        <v>0.0080000000000000002</v>
      </c>
      <c r="I359" s="218"/>
      <c r="J359" s="219">
        <f>ROUND(I359*H359,2)</f>
        <v>0</v>
      </c>
      <c r="K359" s="220"/>
      <c r="L359" s="45"/>
      <c r="M359" s="221" t="s">
        <v>19</v>
      </c>
      <c r="N359" s="222" t="s">
        <v>43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321</v>
      </c>
      <c r="AT359" s="225" t="s">
        <v>123</v>
      </c>
      <c r="AU359" s="225" t="s">
        <v>79</v>
      </c>
      <c r="AY359" s="18" t="s">
        <v>120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77</v>
      </c>
      <c r="BK359" s="226">
        <f>ROUND(I359*H359,2)</f>
        <v>0</v>
      </c>
      <c r="BL359" s="18" t="s">
        <v>321</v>
      </c>
      <c r="BM359" s="225" t="s">
        <v>391</v>
      </c>
    </row>
    <row r="360" s="2" customFormat="1" ht="21.75" customHeight="1">
      <c r="A360" s="39"/>
      <c r="B360" s="40"/>
      <c r="C360" s="213" t="s">
        <v>392</v>
      </c>
      <c r="D360" s="213" t="s">
        <v>123</v>
      </c>
      <c r="E360" s="214" t="s">
        <v>393</v>
      </c>
      <c r="F360" s="215" t="s">
        <v>394</v>
      </c>
      <c r="G360" s="216" t="s">
        <v>324</v>
      </c>
      <c r="H360" s="217">
        <v>0.0080000000000000002</v>
      </c>
      <c r="I360" s="218"/>
      <c r="J360" s="219">
        <f>ROUND(I360*H360,2)</f>
        <v>0</v>
      </c>
      <c r="K360" s="220"/>
      <c r="L360" s="45"/>
      <c r="M360" s="221" t="s">
        <v>19</v>
      </c>
      <c r="N360" s="222" t="s">
        <v>43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321</v>
      </c>
      <c r="AT360" s="225" t="s">
        <v>123</v>
      </c>
      <c r="AU360" s="225" t="s">
        <v>79</v>
      </c>
      <c r="AY360" s="18" t="s">
        <v>120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77</v>
      </c>
      <c r="BK360" s="226">
        <f>ROUND(I360*H360,2)</f>
        <v>0</v>
      </c>
      <c r="BL360" s="18" t="s">
        <v>321</v>
      </c>
      <c r="BM360" s="225" t="s">
        <v>395</v>
      </c>
    </row>
    <row r="361" s="2" customFormat="1" ht="21.75" customHeight="1">
      <c r="A361" s="39"/>
      <c r="B361" s="40"/>
      <c r="C361" s="213" t="s">
        <v>396</v>
      </c>
      <c r="D361" s="213" t="s">
        <v>123</v>
      </c>
      <c r="E361" s="214" t="s">
        <v>397</v>
      </c>
      <c r="F361" s="215" t="s">
        <v>398</v>
      </c>
      <c r="G361" s="216" t="s">
        <v>324</v>
      </c>
      <c r="H361" s="217">
        <v>0.0080000000000000002</v>
      </c>
      <c r="I361" s="218"/>
      <c r="J361" s="219">
        <f>ROUND(I361*H361,2)</f>
        <v>0</v>
      </c>
      <c r="K361" s="220"/>
      <c r="L361" s="45"/>
      <c r="M361" s="221" t="s">
        <v>19</v>
      </c>
      <c r="N361" s="222" t="s">
        <v>43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321</v>
      </c>
      <c r="AT361" s="225" t="s">
        <v>123</v>
      </c>
      <c r="AU361" s="225" t="s">
        <v>79</v>
      </c>
      <c r="AY361" s="18" t="s">
        <v>120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77</v>
      </c>
      <c r="BK361" s="226">
        <f>ROUND(I361*H361,2)</f>
        <v>0</v>
      </c>
      <c r="BL361" s="18" t="s">
        <v>321</v>
      </c>
      <c r="BM361" s="225" t="s">
        <v>399</v>
      </c>
    </row>
    <row r="362" s="12" customFormat="1" ht="22.8" customHeight="1">
      <c r="A362" s="12"/>
      <c r="B362" s="197"/>
      <c r="C362" s="198"/>
      <c r="D362" s="199" t="s">
        <v>71</v>
      </c>
      <c r="E362" s="211" t="s">
        <v>400</v>
      </c>
      <c r="F362" s="211" t="s">
        <v>401</v>
      </c>
      <c r="G362" s="198"/>
      <c r="H362" s="198"/>
      <c r="I362" s="201"/>
      <c r="J362" s="212">
        <f>BK362</f>
        <v>0</v>
      </c>
      <c r="K362" s="198"/>
      <c r="L362" s="203"/>
      <c r="M362" s="204"/>
      <c r="N362" s="205"/>
      <c r="O362" s="205"/>
      <c r="P362" s="206">
        <f>SUM(P363:P378)</f>
        <v>0</v>
      </c>
      <c r="Q362" s="205"/>
      <c r="R362" s="206">
        <f>SUM(R363:R378)</f>
        <v>1.4339709999999999</v>
      </c>
      <c r="S362" s="205"/>
      <c r="T362" s="207">
        <f>SUM(T363:T378)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8" t="s">
        <v>79</v>
      </c>
      <c r="AT362" s="209" t="s">
        <v>71</v>
      </c>
      <c r="AU362" s="209" t="s">
        <v>77</v>
      </c>
      <c r="AY362" s="208" t="s">
        <v>120</v>
      </c>
      <c r="BK362" s="210">
        <f>SUM(BK363:BK378)</f>
        <v>0</v>
      </c>
    </row>
    <row r="363" s="2" customFormat="1" ht="16.5" customHeight="1">
      <c r="A363" s="39"/>
      <c r="B363" s="40"/>
      <c r="C363" s="213" t="s">
        <v>402</v>
      </c>
      <c r="D363" s="213" t="s">
        <v>123</v>
      </c>
      <c r="E363" s="214" t="s">
        <v>403</v>
      </c>
      <c r="F363" s="215" t="s">
        <v>404</v>
      </c>
      <c r="G363" s="216" t="s">
        <v>369</v>
      </c>
      <c r="H363" s="217">
        <v>118.51000000000001</v>
      </c>
      <c r="I363" s="218"/>
      <c r="J363" s="219">
        <f>ROUND(I363*H363,2)</f>
        <v>0</v>
      </c>
      <c r="K363" s="220"/>
      <c r="L363" s="45"/>
      <c r="M363" s="221" t="s">
        <v>19</v>
      </c>
      <c r="N363" s="222" t="s">
        <v>43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321</v>
      </c>
      <c r="AT363" s="225" t="s">
        <v>123</v>
      </c>
      <c r="AU363" s="225" t="s">
        <v>79</v>
      </c>
      <c r="AY363" s="18" t="s">
        <v>120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77</v>
      </c>
      <c r="BK363" s="226">
        <f>ROUND(I363*H363,2)</f>
        <v>0</v>
      </c>
      <c r="BL363" s="18" t="s">
        <v>321</v>
      </c>
      <c r="BM363" s="225" t="s">
        <v>405</v>
      </c>
    </row>
    <row r="364" s="13" customFormat="1">
      <c r="A364" s="13"/>
      <c r="B364" s="227"/>
      <c r="C364" s="228"/>
      <c r="D364" s="229" t="s">
        <v>129</v>
      </c>
      <c r="E364" s="230" t="s">
        <v>19</v>
      </c>
      <c r="F364" s="231" t="s">
        <v>406</v>
      </c>
      <c r="G364" s="228"/>
      <c r="H364" s="230" t="s">
        <v>19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129</v>
      </c>
      <c r="AU364" s="237" t="s">
        <v>79</v>
      </c>
      <c r="AV364" s="13" t="s">
        <v>77</v>
      </c>
      <c r="AW364" s="13" t="s">
        <v>33</v>
      </c>
      <c r="AX364" s="13" t="s">
        <v>72</v>
      </c>
      <c r="AY364" s="237" t="s">
        <v>120</v>
      </c>
    </row>
    <row r="365" s="14" customFormat="1">
      <c r="A365" s="14"/>
      <c r="B365" s="238"/>
      <c r="C365" s="239"/>
      <c r="D365" s="229" t="s">
        <v>129</v>
      </c>
      <c r="E365" s="240" t="s">
        <v>19</v>
      </c>
      <c r="F365" s="241" t="s">
        <v>407</v>
      </c>
      <c r="G365" s="239"/>
      <c r="H365" s="242">
        <v>20.800000000000001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129</v>
      </c>
      <c r="AU365" s="248" t="s">
        <v>79</v>
      </c>
      <c r="AV365" s="14" t="s">
        <v>79</v>
      </c>
      <c r="AW365" s="14" t="s">
        <v>33</v>
      </c>
      <c r="AX365" s="14" t="s">
        <v>72</v>
      </c>
      <c r="AY365" s="248" t="s">
        <v>120</v>
      </c>
    </row>
    <row r="366" s="13" customFormat="1">
      <c r="A366" s="13"/>
      <c r="B366" s="227"/>
      <c r="C366" s="228"/>
      <c r="D366" s="229" t="s">
        <v>129</v>
      </c>
      <c r="E366" s="230" t="s">
        <v>19</v>
      </c>
      <c r="F366" s="231" t="s">
        <v>408</v>
      </c>
      <c r="G366" s="228"/>
      <c r="H366" s="230" t="s">
        <v>19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129</v>
      </c>
      <c r="AU366" s="237" t="s">
        <v>79</v>
      </c>
      <c r="AV366" s="13" t="s">
        <v>77</v>
      </c>
      <c r="AW366" s="13" t="s">
        <v>33</v>
      </c>
      <c r="AX366" s="13" t="s">
        <v>72</v>
      </c>
      <c r="AY366" s="237" t="s">
        <v>120</v>
      </c>
    </row>
    <row r="367" s="14" customFormat="1">
      <c r="A367" s="14"/>
      <c r="B367" s="238"/>
      <c r="C367" s="239"/>
      <c r="D367" s="229" t="s">
        <v>129</v>
      </c>
      <c r="E367" s="240" t="s">
        <v>19</v>
      </c>
      <c r="F367" s="241" t="s">
        <v>409</v>
      </c>
      <c r="G367" s="239"/>
      <c r="H367" s="242">
        <v>57.600000000000001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129</v>
      </c>
      <c r="AU367" s="248" t="s">
        <v>79</v>
      </c>
      <c r="AV367" s="14" t="s">
        <v>79</v>
      </c>
      <c r="AW367" s="14" t="s">
        <v>33</v>
      </c>
      <c r="AX367" s="14" t="s">
        <v>72</v>
      </c>
      <c r="AY367" s="248" t="s">
        <v>120</v>
      </c>
    </row>
    <row r="368" s="13" customFormat="1">
      <c r="A368" s="13"/>
      <c r="B368" s="227"/>
      <c r="C368" s="228"/>
      <c r="D368" s="229" t="s">
        <v>129</v>
      </c>
      <c r="E368" s="230" t="s">
        <v>19</v>
      </c>
      <c r="F368" s="231" t="s">
        <v>410</v>
      </c>
      <c r="G368" s="228"/>
      <c r="H368" s="230" t="s">
        <v>19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129</v>
      </c>
      <c r="AU368" s="237" t="s">
        <v>79</v>
      </c>
      <c r="AV368" s="13" t="s">
        <v>77</v>
      </c>
      <c r="AW368" s="13" t="s">
        <v>33</v>
      </c>
      <c r="AX368" s="13" t="s">
        <v>72</v>
      </c>
      <c r="AY368" s="237" t="s">
        <v>120</v>
      </c>
    </row>
    <row r="369" s="14" customFormat="1">
      <c r="A369" s="14"/>
      <c r="B369" s="238"/>
      <c r="C369" s="239"/>
      <c r="D369" s="229" t="s">
        <v>129</v>
      </c>
      <c r="E369" s="240" t="s">
        <v>19</v>
      </c>
      <c r="F369" s="241" t="s">
        <v>411</v>
      </c>
      <c r="G369" s="239"/>
      <c r="H369" s="242">
        <v>12.960000000000001</v>
      </c>
      <c r="I369" s="243"/>
      <c r="J369" s="239"/>
      <c r="K369" s="239"/>
      <c r="L369" s="244"/>
      <c r="M369" s="245"/>
      <c r="N369" s="246"/>
      <c r="O369" s="246"/>
      <c r="P369" s="246"/>
      <c r="Q369" s="246"/>
      <c r="R369" s="246"/>
      <c r="S369" s="246"/>
      <c r="T369" s="24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8" t="s">
        <v>129</v>
      </c>
      <c r="AU369" s="248" t="s">
        <v>79</v>
      </c>
      <c r="AV369" s="14" t="s">
        <v>79</v>
      </c>
      <c r="AW369" s="14" t="s">
        <v>33</v>
      </c>
      <c r="AX369" s="14" t="s">
        <v>72</v>
      </c>
      <c r="AY369" s="248" t="s">
        <v>120</v>
      </c>
    </row>
    <row r="370" s="13" customFormat="1">
      <c r="A370" s="13"/>
      <c r="B370" s="227"/>
      <c r="C370" s="228"/>
      <c r="D370" s="229" t="s">
        <v>129</v>
      </c>
      <c r="E370" s="230" t="s">
        <v>19</v>
      </c>
      <c r="F370" s="231" t="s">
        <v>412</v>
      </c>
      <c r="G370" s="228"/>
      <c r="H370" s="230" t="s">
        <v>19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129</v>
      </c>
      <c r="AU370" s="237" t="s">
        <v>79</v>
      </c>
      <c r="AV370" s="13" t="s">
        <v>77</v>
      </c>
      <c r="AW370" s="13" t="s">
        <v>33</v>
      </c>
      <c r="AX370" s="13" t="s">
        <v>72</v>
      </c>
      <c r="AY370" s="237" t="s">
        <v>120</v>
      </c>
    </row>
    <row r="371" s="14" customFormat="1">
      <c r="A371" s="14"/>
      <c r="B371" s="238"/>
      <c r="C371" s="239"/>
      <c r="D371" s="229" t="s">
        <v>129</v>
      </c>
      <c r="E371" s="240" t="s">
        <v>19</v>
      </c>
      <c r="F371" s="241" t="s">
        <v>372</v>
      </c>
      <c r="G371" s="239"/>
      <c r="H371" s="242">
        <v>3.75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129</v>
      </c>
      <c r="AU371" s="248" t="s">
        <v>79</v>
      </c>
      <c r="AV371" s="14" t="s">
        <v>79</v>
      </c>
      <c r="AW371" s="14" t="s">
        <v>33</v>
      </c>
      <c r="AX371" s="14" t="s">
        <v>72</v>
      </c>
      <c r="AY371" s="248" t="s">
        <v>120</v>
      </c>
    </row>
    <row r="372" s="13" customFormat="1">
      <c r="A372" s="13"/>
      <c r="B372" s="227"/>
      <c r="C372" s="228"/>
      <c r="D372" s="229" t="s">
        <v>129</v>
      </c>
      <c r="E372" s="230" t="s">
        <v>19</v>
      </c>
      <c r="F372" s="231" t="s">
        <v>413</v>
      </c>
      <c r="G372" s="228"/>
      <c r="H372" s="230" t="s">
        <v>19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129</v>
      </c>
      <c r="AU372" s="237" t="s">
        <v>79</v>
      </c>
      <c r="AV372" s="13" t="s">
        <v>77</v>
      </c>
      <c r="AW372" s="13" t="s">
        <v>33</v>
      </c>
      <c r="AX372" s="13" t="s">
        <v>72</v>
      </c>
      <c r="AY372" s="237" t="s">
        <v>120</v>
      </c>
    </row>
    <row r="373" s="14" customFormat="1">
      <c r="A373" s="14"/>
      <c r="B373" s="238"/>
      <c r="C373" s="239"/>
      <c r="D373" s="229" t="s">
        <v>129</v>
      </c>
      <c r="E373" s="240" t="s">
        <v>19</v>
      </c>
      <c r="F373" s="241" t="s">
        <v>414</v>
      </c>
      <c r="G373" s="239"/>
      <c r="H373" s="242">
        <v>23.399999999999999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8" t="s">
        <v>129</v>
      </c>
      <c r="AU373" s="248" t="s">
        <v>79</v>
      </c>
      <c r="AV373" s="14" t="s">
        <v>79</v>
      </c>
      <c r="AW373" s="14" t="s">
        <v>33</v>
      </c>
      <c r="AX373" s="14" t="s">
        <v>72</v>
      </c>
      <c r="AY373" s="248" t="s">
        <v>120</v>
      </c>
    </row>
    <row r="374" s="15" customFormat="1">
      <c r="A374" s="15"/>
      <c r="B374" s="249"/>
      <c r="C374" s="250"/>
      <c r="D374" s="229" t="s">
        <v>129</v>
      </c>
      <c r="E374" s="251" t="s">
        <v>19</v>
      </c>
      <c r="F374" s="252" t="s">
        <v>156</v>
      </c>
      <c r="G374" s="250"/>
      <c r="H374" s="253">
        <v>118.51000000000001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9" t="s">
        <v>129</v>
      </c>
      <c r="AU374" s="259" t="s">
        <v>79</v>
      </c>
      <c r="AV374" s="15" t="s">
        <v>127</v>
      </c>
      <c r="AW374" s="15" t="s">
        <v>33</v>
      </c>
      <c r="AX374" s="15" t="s">
        <v>77</v>
      </c>
      <c r="AY374" s="259" t="s">
        <v>120</v>
      </c>
    </row>
    <row r="375" s="2" customFormat="1" ht="16.5" customHeight="1">
      <c r="A375" s="39"/>
      <c r="B375" s="40"/>
      <c r="C375" s="260" t="s">
        <v>415</v>
      </c>
      <c r="D375" s="260" t="s">
        <v>381</v>
      </c>
      <c r="E375" s="261" t="s">
        <v>416</v>
      </c>
      <c r="F375" s="262" t="s">
        <v>417</v>
      </c>
      <c r="G375" s="263" t="s">
        <v>369</v>
      </c>
      <c r="H375" s="264">
        <v>130.36099999999999</v>
      </c>
      <c r="I375" s="265"/>
      <c r="J375" s="266">
        <f>ROUND(I375*H375,2)</f>
        <v>0</v>
      </c>
      <c r="K375" s="267"/>
      <c r="L375" s="268"/>
      <c r="M375" s="269" t="s">
        <v>19</v>
      </c>
      <c r="N375" s="270" t="s">
        <v>43</v>
      </c>
      <c r="O375" s="85"/>
      <c r="P375" s="223">
        <f>O375*H375</f>
        <v>0</v>
      </c>
      <c r="Q375" s="223">
        <v>0.010999999999999999</v>
      </c>
      <c r="R375" s="223">
        <f>Q375*H375</f>
        <v>1.4339709999999999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384</v>
      </c>
      <c r="AT375" s="225" t="s">
        <v>381</v>
      </c>
      <c r="AU375" s="225" t="s">
        <v>79</v>
      </c>
      <c r="AY375" s="18" t="s">
        <v>120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77</v>
      </c>
      <c r="BK375" s="226">
        <f>ROUND(I375*H375,2)</f>
        <v>0</v>
      </c>
      <c r="BL375" s="18" t="s">
        <v>321</v>
      </c>
      <c r="BM375" s="225" t="s">
        <v>418</v>
      </c>
    </row>
    <row r="376" s="2" customFormat="1" ht="21.75" customHeight="1">
      <c r="A376" s="39"/>
      <c r="B376" s="40"/>
      <c r="C376" s="213" t="s">
        <v>384</v>
      </c>
      <c r="D376" s="213" t="s">
        <v>123</v>
      </c>
      <c r="E376" s="214" t="s">
        <v>419</v>
      </c>
      <c r="F376" s="215" t="s">
        <v>420</v>
      </c>
      <c r="G376" s="216" t="s">
        <v>324</v>
      </c>
      <c r="H376" s="217">
        <v>1.4339999999999999</v>
      </c>
      <c r="I376" s="218"/>
      <c r="J376" s="219">
        <f>ROUND(I376*H376,2)</f>
        <v>0</v>
      </c>
      <c r="K376" s="220"/>
      <c r="L376" s="45"/>
      <c r="M376" s="221" t="s">
        <v>19</v>
      </c>
      <c r="N376" s="222" t="s">
        <v>43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321</v>
      </c>
      <c r="AT376" s="225" t="s">
        <v>123</v>
      </c>
      <c r="AU376" s="225" t="s">
        <v>79</v>
      </c>
      <c r="AY376" s="18" t="s">
        <v>120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77</v>
      </c>
      <c r="BK376" s="226">
        <f>ROUND(I376*H376,2)</f>
        <v>0</v>
      </c>
      <c r="BL376" s="18" t="s">
        <v>321</v>
      </c>
      <c r="BM376" s="225" t="s">
        <v>421</v>
      </c>
    </row>
    <row r="377" s="2" customFormat="1" ht="21.75" customHeight="1">
      <c r="A377" s="39"/>
      <c r="B377" s="40"/>
      <c r="C377" s="213" t="s">
        <v>422</v>
      </c>
      <c r="D377" s="213" t="s">
        <v>123</v>
      </c>
      <c r="E377" s="214" t="s">
        <v>423</v>
      </c>
      <c r="F377" s="215" t="s">
        <v>424</v>
      </c>
      <c r="G377" s="216" t="s">
        <v>324</v>
      </c>
      <c r="H377" s="217">
        <v>1.4339999999999999</v>
      </c>
      <c r="I377" s="218"/>
      <c r="J377" s="219">
        <f>ROUND(I377*H377,2)</f>
        <v>0</v>
      </c>
      <c r="K377" s="220"/>
      <c r="L377" s="45"/>
      <c r="M377" s="221" t="s">
        <v>19</v>
      </c>
      <c r="N377" s="222" t="s">
        <v>43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321</v>
      </c>
      <c r="AT377" s="225" t="s">
        <v>123</v>
      </c>
      <c r="AU377" s="225" t="s">
        <v>79</v>
      </c>
      <c r="AY377" s="18" t="s">
        <v>120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77</v>
      </c>
      <c r="BK377" s="226">
        <f>ROUND(I377*H377,2)</f>
        <v>0</v>
      </c>
      <c r="BL377" s="18" t="s">
        <v>321</v>
      </c>
      <c r="BM377" s="225" t="s">
        <v>425</v>
      </c>
    </row>
    <row r="378" s="2" customFormat="1" ht="21.75" customHeight="1">
      <c r="A378" s="39"/>
      <c r="B378" s="40"/>
      <c r="C378" s="213" t="s">
        <v>426</v>
      </c>
      <c r="D378" s="213" t="s">
        <v>123</v>
      </c>
      <c r="E378" s="214" t="s">
        <v>427</v>
      </c>
      <c r="F378" s="215" t="s">
        <v>428</v>
      </c>
      <c r="G378" s="216" t="s">
        <v>324</v>
      </c>
      <c r="H378" s="217">
        <v>1.4339999999999999</v>
      </c>
      <c r="I378" s="218"/>
      <c r="J378" s="219">
        <f>ROUND(I378*H378,2)</f>
        <v>0</v>
      </c>
      <c r="K378" s="220"/>
      <c r="L378" s="45"/>
      <c r="M378" s="221" t="s">
        <v>19</v>
      </c>
      <c r="N378" s="222" t="s">
        <v>43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321</v>
      </c>
      <c r="AT378" s="225" t="s">
        <v>123</v>
      </c>
      <c r="AU378" s="225" t="s">
        <v>79</v>
      </c>
      <c r="AY378" s="18" t="s">
        <v>120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77</v>
      </c>
      <c r="BK378" s="226">
        <f>ROUND(I378*H378,2)</f>
        <v>0</v>
      </c>
      <c r="BL378" s="18" t="s">
        <v>321</v>
      </c>
      <c r="BM378" s="225" t="s">
        <v>429</v>
      </c>
    </row>
    <row r="379" s="12" customFormat="1" ht="22.8" customHeight="1">
      <c r="A379" s="12"/>
      <c r="B379" s="197"/>
      <c r="C379" s="198"/>
      <c r="D379" s="199" t="s">
        <v>71</v>
      </c>
      <c r="E379" s="211" t="s">
        <v>430</v>
      </c>
      <c r="F379" s="211" t="s">
        <v>431</v>
      </c>
      <c r="G379" s="198"/>
      <c r="H379" s="198"/>
      <c r="I379" s="201"/>
      <c r="J379" s="212">
        <f>BK379</f>
        <v>0</v>
      </c>
      <c r="K379" s="198"/>
      <c r="L379" s="203"/>
      <c r="M379" s="204"/>
      <c r="N379" s="205"/>
      <c r="O379" s="205"/>
      <c r="P379" s="206">
        <f>SUM(P380:P533)</f>
        <v>0</v>
      </c>
      <c r="Q379" s="205"/>
      <c r="R379" s="206">
        <f>SUM(R380:R533)</f>
        <v>19.341955700000003</v>
      </c>
      <c r="S379" s="205"/>
      <c r="T379" s="207">
        <f>SUM(T380:T533)</f>
        <v>0.22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8" t="s">
        <v>79</v>
      </c>
      <c r="AT379" s="209" t="s">
        <v>71</v>
      </c>
      <c r="AU379" s="209" t="s">
        <v>77</v>
      </c>
      <c r="AY379" s="208" t="s">
        <v>120</v>
      </c>
      <c r="BK379" s="210">
        <f>SUM(BK380:BK533)</f>
        <v>0</v>
      </c>
    </row>
    <row r="380" s="2" customFormat="1" ht="16.5" customHeight="1">
      <c r="A380" s="39"/>
      <c r="B380" s="40"/>
      <c r="C380" s="213" t="s">
        <v>432</v>
      </c>
      <c r="D380" s="213" t="s">
        <v>123</v>
      </c>
      <c r="E380" s="214" t="s">
        <v>433</v>
      </c>
      <c r="F380" s="215" t="s">
        <v>434</v>
      </c>
      <c r="G380" s="216" t="s">
        <v>435</v>
      </c>
      <c r="H380" s="217">
        <v>44</v>
      </c>
      <c r="I380" s="218"/>
      <c r="J380" s="219">
        <f>ROUND(I380*H380,2)</f>
        <v>0</v>
      </c>
      <c r="K380" s="220"/>
      <c r="L380" s="45"/>
      <c r="M380" s="221" t="s">
        <v>19</v>
      </c>
      <c r="N380" s="222" t="s">
        <v>43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0.0050000000000000001</v>
      </c>
      <c r="T380" s="224">
        <f>S380*H380</f>
        <v>0.22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321</v>
      </c>
      <c r="AT380" s="225" t="s">
        <v>123</v>
      </c>
      <c r="AU380" s="225" t="s">
        <v>79</v>
      </c>
      <c r="AY380" s="18" t="s">
        <v>120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77</v>
      </c>
      <c r="BK380" s="226">
        <f>ROUND(I380*H380,2)</f>
        <v>0</v>
      </c>
      <c r="BL380" s="18" t="s">
        <v>321</v>
      </c>
      <c r="BM380" s="225" t="s">
        <v>436</v>
      </c>
    </row>
    <row r="381" s="13" customFormat="1">
      <c r="A381" s="13"/>
      <c r="B381" s="227"/>
      <c r="C381" s="228"/>
      <c r="D381" s="229" t="s">
        <v>129</v>
      </c>
      <c r="E381" s="230" t="s">
        <v>19</v>
      </c>
      <c r="F381" s="231" t="s">
        <v>144</v>
      </c>
      <c r="G381" s="228"/>
      <c r="H381" s="230" t="s">
        <v>19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129</v>
      </c>
      <c r="AU381" s="237" t="s">
        <v>79</v>
      </c>
      <c r="AV381" s="13" t="s">
        <v>77</v>
      </c>
      <c r="AW381" s="13" t="s">
        <v>33</v>
      </c>
      <c r="AX381" s="13" t="s">
        <v>72</v>
      </c>
      <c r="AY381" s="237" t="s">
        <v>120</v>
      </c>
    </row>
    <row r="382" s="14" customFormat="1">
      <c r="A382" s="14"/>
      <c r="B382" s="238"/>
      <c r="C382" s="239"/>
      <c r="D382" s="229" t="s">
        <v>129</v>
      </c>
      <c r="E382" s="240" t="s">
        <v>19</v>
      </c>
      <c r="F382" s="241" t="s">
        <v>263</v>
      </c>
      <c r="G382" s="239"/>
      <c r="H382" s="242">
        <v>11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129</v>
      </c>
      <c r="AU382" s="248" t="s">
        <v>79</v>
      </c>
      <c r="AV382" s="14" t="s">
        <v>79</v>
      </c>
      <c r="AW382" s="14" t="s">
        <v>33</v>
      </c>
      <c r="AX382" s="14" t="s">
        <v>72</v>
      </c>
      <c r="AY382" s="248" t="s">
        <v>120</v>
      </c>
    </row>
    <row r="383" s="13" customFormat="1">
      <c r="A383" s="13"/>
      <c r="B383" s="227"/>
      <c r="C383" s="228"/>
      <c r="D383" s="229" t="s">
        <v>129</v>
      </c>
      <c r="E383" s="230" t="s">
        <v>19</v>
      </c>
      <c r="F383" s="231" t="s">
        <v>140</v>
      </c>
      <c r="G383" s="228"/>
      <c r="H383" s="230" t="s">
        <v>19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129</v>
      </c>
      <c r="AU383" s="237" t="s">
        <v>79</v>
      </c>
      <c r="AV383" s="13" t="s">
        <v>77</v>
      </c>
      <c r="AW383" s="13" t="s">
        <v>33</v>
      </c>
      <c r="AX383" s="13" t="s">
        <v>72</v>
      </c>
      <c r="AY383" s="237" t="s">
        <v>120</v>
      </c>
    </row>
    <row r="384" s="14" customFormat="1">
      <c r="A384" s="14"/>
      <c r="B384" s="238"/>
      <c r="C384" s="239"/>
      <c r="D384" s="229" t="s">
        <v>129</v>
      </c>
      <c r="E384" s="240" t="s">
        <v>19</v>
      </c>
      <c r="F384" s="241" t="s">
        <v>263</v>
      </c>
      <c r="G384" s="239"/>
      <c r="H384" s="242">
        <v>11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8" t="s">
        <v>129</v>
      </c>
      <c r="AU384" s="248" t="s">
        <v>79</v>
      </c>
      <c r="AV384" s="14" t="s">
        <v>79</v>
      </c>
      <c r="AW384" s="14" t="s">
        <v>33</v>
      </c>
      <c r="AX384" s="14" t="s">
        <v>72</v>
      </c>
      <c r="AY384" s="248" t="s">
        <v>120</v>
      </c>
    </row>
    <row r="385" s="13" customFormat="1">
      <c r="A385" s="13"/>
      <c r="B385" s="227"/>
      <c r="C385" s="228"/>
      <c r="D385" s="229" t="s">
        <v>129</v>
      </c>
      <c r="E385" s="230" t="s">
        <v>19</v>
      </c>
      <c r="F385" s="231" t="s">
        <v>136</v>
      </c>
      <c r="G385" s="228"/>
      <c r="H385" s="230" t="s">
        <v>19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129</v>
      </c>
      <c r="AU385" s="237" t="s">
        <v>79</v>
      </c>
      <c r="AV385" s="13" t="s">
        <v>77</v>
      </c>
      <c r="AW385" s="13" t="s">
        <v>33</v>
      </c>
      <c r="AX385" s="13" t="s">
        <v>72</v>
      </c>
      <c r="AY385" s="237" t="s">
        <v>120</v>
      </c>
    </row>
    <row r="386" s="14" customFormat="1">
      <c r="A386" s="14"/>
      <c r="B386" s="238"/>
      <c r="C386" s="239"/>
      <c r="D386" s="229" t="s">
        <v>129</v>
      </c>
      <c r="E386" s="240" t="s">
        <v>19</v>
      </c>
      <c r="F386" s="241" t="s">
        <v>263</v>
      </c>
      <c r="G386" s="239"/>
      <c r="H386" s="242">
        <v>11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129</v>
      </c>
      <c r="AU386" s="248" t="s">
        <v>79</v>
      </c>
      <c r="AV386" s="14" t="s">
        <v>79</v>
      </c>
      <c r="AW386" s="14" t="s">
        <v>33</v>
      </c>
      <c r="AX386" s="14" t="s">
        <v>72</v>
      </c>
      <c r="AY386" s="248" t="s">
        <v>120</v>
      </c>
    </row>
    <row r="387" s="13" customFormat="1">
      <c r="A387" s="13"/>
      <c r="B387" s="227"/>
      <c r="C387" s="228"/>
      <c r="D387" s="229" t="s">
        <v>129</v>
      </c>
      <c r="E387" s="230" t="s">
        <v>19</v>
      </c>
      <c r="F387" s="231" t="s">
        <v>131</v>
      </c>
      <c r="G387" s="228"/>
      <c r="H387" s="230" t="s">
        <v>19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129</v>
      </c>
      <c r="AU387" s="237" t="s">
        <v>79</v>
      </c>
      <c r="AV387" s="13" t="s">
        <v>77</v>
      </c>
      <c r="AW387" s="13" t="s">
        <v>33</v>
      </c>
      <c r="AX387" s="13" t="s">
        <v>72</v>
      </c>
      <c r="AY387" s="237" t="s">
        <v>120</v>
      </c>
    </row>
    <row r="388" s="14" customFormat="1">
      <c r="A388" s="14"/>
      <c r="B388" s="238"/>
      <c r="C388" s="239"/>
      <c r="D388" s="229" t="s">
        <v>129</v>
      </c>
      <c r="E388" s="240" t="s">
        <v>19</v>
      </c>
      <c r="F388" s="241" t="s">
        <v>263</v>
      </c>
      <c r="G388" s="239"/>
      <c r="H388" s="242">
        <v>11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129</v>
      </c>
      <c r="AU388" s="248" t="s">
        <v>79</v>
      </c>
      <c r="AV388" s="14" t="s">
        <v>79</v>
      </c>
      <c r="AW388" s="14" t="s">
        <v>33</v>
      </c>
      <c r="AX388" s="14" t="s">
        <v>72</v>
      </c>
      <c r="AY388" s="248" t="s">
        <v>120</v>
      </c>
    </row>
    <row r="389" s="15" customFormat="1">
      <c r="A389" s="15"/>
      <c r="B389" s="249"/>
      <c r="C389" s="250"/>
      <c r="D389" s="229" t="s">
        <v>129</v>
      </c>
      <c r="E389" s="251" t="s">
        <v>19</v>
      </c>
      <c r="F389" s="252" t="s">
        <v>156</v>
      </c>
      <c r="G389" s="250"/>
      <c r="H389" s="253">
        <v>44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9" t="s">
        <v>129</v>
      </c>
      <c r="AU389" s="259" t="s">
        <v>79</v>
      </c>
      <c r="AV389" s="15" t="s">
        <v>127</v>
      </c>
      <c r="AW389" s="15" t="s">
        <v>33</v>
      </c>
      <c r="AX389" s="15" t="s">
        <v>77</v>
      </c>
      <c r="AY389" s="259" t="s">
        <v>120</v>
      </c>
    </row>
    <row r="390" s="2" customFormat="1" ht="16.5" customHeight="1">
      <c r="A390" s="39"/>
      <c r="B390" s="40"/>
      <c r="C390" s="213" t="s">
        <v>437</v>
      </c>
      <c r="D390" s="213" t="s">
        <v>123</v>
      </c>
      <c r="E390" s="214" t="s">
        <v>438</v>
      </c>
      <c r="F390" s="215" t="s">
        <v>439</v>
      </c>
      <c r="G390" s="216" t="s">
        <v>126</v>
      </c>
      <c r="H390" s="217">
        <v>318.67500000000001</v>
      </c>
      <c r="I390" s="218"/>
      <c r="J390" s="219">
        <f>ROUND(I390*H390,2)</f>
        <v>0</v>
      </c>
      <c r="K390" s="220"/>
      <c r="L390" s="45"/>
      <c r="M390" s="221" t="s">
        <v>19</v>
      </c>
      <c r="N390" s="222" t="s">
        <v>43</v>
      </c>
      <c r="O390" s="85"/>
      <c r="P390" s="223">
        <f>O390*H390</f>
        <v>0</v>
      </c>
      <c r="Q390" s="223">
        <v>0.00027999999999999998</v>
      </c>
      <c r="R390" s="223">
        <f>Q390*H390</f>
        <v>0.089228999999999989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321</v>
      </c>
      <c r="AT390" s="225" t="s">
        <v>123</v>
      </c>
      <c r="AU390" s="225" t="s">
        <v>79</v>
      </c>
      <c r="AY390" s="18" t="s">
        <v>120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77</v>
      </c>
      <c r="BK390" s="226">
        <f>ROUND(I390*H390,2)</f>
        <v>0</v>
      </c>
      <c r="BL390" s="18" t="s">
        <v>321</v>
      </c>
      <c r="BM390" s="225" t="s">
        <v>440</v>
      </c>
    </row>
    <row r="391" s="13" customFormat="1">
      <c r="A391" s="13"/>
      <c r="B391" s="227"/>
      <c r="C391" s="228"/>
      <c r="D391" s="229" t="s">
        <v>129</v>
      </c>
      <c r="E391" s="230" t="s">
        <v>19</v>
      </c>
      <c r="F391" s="231" t="s">
        <v>144</v>
      </c>
      <c r="G391" s="228"/>
      <c r="H391" s="230" t="s">
        <v>19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129</v>
      </c>
      <c r="AU391" s="237" t="s">
        <v>79</v>
      </c>
      <c r="AV391" s="13" t="s">
        <v>77</v>
      </c>
      <c r="AW391" s="13" t="s">
        <v>33</v>
      </c>
      <c r="AX391" s="13" t="s">
        <v>72</v>
      </c>
      <c r="AY391" s="237" t="s">
        <v>120</v>
      </c>
    </row>
    <row r="392" s="13" customFormat="1">
      <c r="A392" s="13"/>
      <c r="B392" s="227"/>
      <c r="C392" s="228"/>
      <c r="D392" s="229" t="s">
        <v>129</v>
      </c>
      <c r="E392" s="230" t="s">
        <v>19</v>
      </c>
      <c r="F392" s="231" t="s">
        <v>441</v>
      </c>
      <c r="G392" s="228"/>
      <c r="H392" s="230" t="s">
        <v>19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129</v>
      </c>
      <c r="AU392" s="237" t="s">
        <v>79</v>
      </c>
      <c r="AV392" s="13" t="s">
        <v>77</v>
      </c>
      <c r="AW392" s="13" t="s">
        <v>33</v>
      </c>
      <c r="AX392" s="13" t="s">
        <v>72</v>
      </c>
      <c r="AY392" s="237" t="s">
        <v>120</v>
      </c>
    </row>
    <row r="393" s="14" customFormat="1">
      <c r="A393" s="14"/>
      <c r="B393" s="238"/>
      <c r="C393" s="239"/>
      <c r="D393" s="229" t="s">
        <v>129</v>
      </c>
      <c r="E393" s="240" t="s">
        <v>19</v>
      </c>
      <c r="F393" s="241" t="s">
        <v>442</v>
      </c>
      <c r="G393" s="239"/>
      <c r="H393" s="242">
        <v>9.8780000000000001</v>
      </c>
      <c r="I393" s="243"/>
      <c r="J393" s="239"/>
      <c r="K393" s="239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129</v>
      </c>
      <c r="AU393" s="248" t="s">
        <v>79</v>
      </c>
      <c r="AV393" s="14" t="s">
        <v>79</v>
      </c>
      <c r="AW393" s="14" t="s">
        <v>33</v>
      </c>
      <c r="AX393" s="14" t="s">
        <v>72</v>
      </c>
      <c r="AY393" s="248" t="s">
        <v>120</v>
      </c>
    </row>
    <row r="394" s="13" customFormat="1">
      <c r="A394" s="13"/>
      <c r="B394" s="227"/>
      <c r="C394" s="228"/>
      <c r="D394" s="229" t="s">
        <v>129</v>
      </c>
      <c r="E394" s="230" t="s">
        <v>19</v>
      </c>
      <c r="F394" s="231" t="s">
        <v>443</v>
      </c>
      <c r="G394" s="228"/>
      <c r="H394" s="230" t="s">
        <v>19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129</v>
      </c>
      <c r="AU394" s="237" t="s">
        <v>79</v>
      </c>
      <c r="AV394" s="13" t="s">
        <v>77</v>
      </c>
      <c r="AW394" s="13" t="s">
        <v>33</v>
      </c>
      <c r="AX394" s="13" t="s">
        <v>72</v>
      </c>
      <c r="AY394" s="237" t="s">
        <v>120</v>
      </c>
    </row>
    <row r="395" s="14" customFormat="1">
      <c r="A395" s="14"/>
      <c r="B395" s="238"/>
      <c r="C395" s="239"/>
      <c r="D395" s="229" t="s">
        <v>129</v>
      </c>
      <c r="E395" s="240" t="s">
        <v>19</v>
      </c>
      <c r="F395" s="241" t="s">
        <v>444</v>
      </c>
      <c r="G395" s="239"/>
      <c r="H395" s="242">
        <v>25.158999999999999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129</v>
      </c>
      <c r="AU395" s="248" t="s">
        <v>79</v>
      </c>
      <c r="AV395" s="14" t="s">
        <v>79</v>
      </c>
      <c r="AW395" s="14" t="s">
        <v>33</v>
      </c>
      <c r="AX395" s="14" t="s">
        <v>72</v>
      </c>
      <c r="AY395" s="248" t="s">
        <v>120</v>
      </c>
    </row>
    <row r="396" s="13" customFormat="1">
      <c r="A396" s="13"/>
      <c r="B396" s="227"/>
      <c r="C396" s="228"/>
      <c r="D396" s="229" t="s">
        <v>129</v>
      </c>
      <c r="E396" s="230" t="s">
        <v>19</v>
      </c>
      <c r="F396" s="231" t="s">
        <v>445</v>
      </c>
      <c r="G396" s="228"/>
      <c r="H396" s="230" t="s">
        <v>19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129</v>
      </c>
      <c r="AU396" s="237" t="s">
        <v>79</v>
      </c>
      <c r="AV396" s="13" t="s">
        <v>77</v>
      </c>
      <c r="AW396" s="13" t="s">
        <v>33</v>
      </c>
      <c r="AX396" s="13" t="s">
        <v>72</v>
      </c>
      <c r="AY396" s="237" t="s">
        <v>120</v>
      </c>
    </row>
    <row r="397" s="14" customFormat="1">
      <c r="A397" s="14"/>
      <c r="B397" s="238"/>
      <c r="C397" s="239"/>
      <c r="D397" s="229" t="s">
        <v>129</v>
      </c>
      <c r="E397" s="240" t="s">
        <v>19</v>
      </c>
      <c r="F397" s="241" t="s">
        <v>446</v>
      </c>
      <c r="G397" s="239"/>
      <c r="H397" s="242">
        <v>10.956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8" t="s">
        <v>129</v>
      </c>
      <c r="AU397" s="248" t="s">
        <v>79</v>
      </c>
      <c r="AV397" s="14" t="s">
        <v>79</v>
      </c>
      <c r="AW397" s="14" t="s">
        <v>33</v>
      </c>
      <c r="AX397" s="14" t="s">
        <v>72</v>
      </c>
      <c r="AY397" s="248" t="s">
        <v>120</v>
      </c>
    </row>
    <row r="398" s="13" customFormat="1">
      <c r="A398" s="13"/>
      <c r="B398" s="227"/>
      <c r="C398" s="228"/>
      <c r="D398" s="229" t="s">
        <v>129</v>
      </c>
      <c r="E398" s="230" t="s">
        <v>19</v>
      </c>
      <c r="F398" s="231" t="s">
        <v>140</v>
      </c>
      <c r="G398" s="228"/>
      <c r="H398" s="230" t="s">
        <v>19</v>
      </c>
      <c r="I398" s="232"/>
      <c r="J398" s="228"/>
      <c r="K398" s="228"/>
      <c r="L398" s="233"/>
      <c r="M398" s="234"/>
      <c r="N398" s="235"/>
      <c r="O398" s="235"/>
      <c r="P398" s="235"/>
      <c r="Q398" s="235"/>
      <c r="R398" s="235"/>
      <c r="S398" s="235"/>
      <c r="T398" s="23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129</v>
      </c>
      <c r="AU398" s="237" t="s">
        <v>79</v>
      </c>
      <c r="AV398" s="13" t="s">
        <v>77</v>
      </c>
      <c r="AW398" s="13" t="s">
        <v>33</v>
      </c>
      <c r="AX398" s="13" t="s">
        <v>72</v>
      </c>
      <c r="AY398" s="237" t="s">
        <v>120</v>
      </c>
    </row>
    <row r="399" s="13" customFormat="1">
      <c r="A399" s="13"/>
      <c r="B399" s="227"/>
      <c r="C399" s="228"/>
      <c r="D399" s="229" t="s">
        <v>129</v>
      </c>
      <c r="E399" s="230" t="s">
        <v>19</v>
      </c>
      <c r="F399" s="231" t="s">
        <v>447</v>
      </c>
      <c r="G399" s="228"/>
      <c r="H399" s="230" t="s">
        <v>19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7" t="s">
        <v>129</v>
      </c>
      <c r="AU399" s="237" t="s">
        <v>79</v>
      </c>
      <c r="AV399" s="13" t="s">
        <v>77</v>
      </c>
      <c r="AW399" s="13" t="s">
        <v>33</v>
      </c>
      <c r="AX399" s="13" t="s">
        <v>72</v>
      </c>
      <c r="AY399" s="237" t="s">
        <v>120</v>
      </c>
    </row>
    <row r="400" s="14" customFormat="1">
      <c r="A400" s="14"/>
      <c r="B400" s="238"/>
      <c r="C400" s="239"/>
      <c r="D400" s="229" t="s">
        <v>129</v>
      </c>
      <c r="E400" s="240" t="s">
        <v>19</v>
      </c>
      <c r="F400" s="241" t="s">
        <v>448</v>
      </c>
      <c r="G400" s="239"/>
      <c r="H400" s="242">
        <v>10.584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129</v>
      </c>
      <c r="AU400" s="248" t="s">
        <v>79</v>
      </c>
      <c r="AV400" s="14" t="s">
        <v>79</v>
      </c>
      <c r="AW400" s="14" t="s">
        <v>33</v>
      </c>
      <c r="AX400" s="14" t="s">
        <v>72</v>
      </c>
      <c r="AY400" s="248" t="s">
        <v>120</v>
      </c>
    </row>
    <row r="401" s="13" customFormat="1">
      <c r="A401" s="13"/>
      <c r="B401" s="227"/>
      <c r="C401" s="228"/>
      <c r="D401" s="229" t="s">
        <v>129</v>
      </c>
      <c r="E401" s="230" t="s">
        <v>19</v>
      </c>
      <c r="F401" s="231" t="s">
        <v>449</v>
      </c>
      <c r="G401" s="228"/>
      <c r="H401" s="230" t="s">
        <v>19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129</v>
      </c>
      <c r="AU401" s="237" t="s">
        <v>79</v>
      </c>
      <c r="AV401" s="13" t="s">
        <v>77</v>
      </c>
      <c r="AW401" s="13" t="s">
        <v>33</v>
      </c>
      <c r="AX401" s="13" t="s">
        <v>72</v>
      </c>
      <c r="AY401" s="237" t="s">
        <v>120</v>
      </c>
    </row>
    <row r="402" s="14" customFormat="1">
      <c r="A402" s="14"/>
      <c r="B402" s="238"/>
      <c r="C402" s="239"/>
      <c r="D402" s="229" t="s">
        <v>129</v>
      </c>
      <c r="E402" s="240" t="s">
        <v>19</v>
      </c>
      <c r="F402" s="241" t="s">
        <v>450</v>
      </c>
      <c r="G402" s="239"/>
      <c r="H402" s="242">
        <v>40.402999999999999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129</v>
      </c>
      <c r="AU402" s="248" t="s">
        <v>79</v>
      </c>
      <c r="AV402" s="14" t="s">
        <v>79</v>
      </c>
      <c r="AW402" s="14" t="s">
        <v>33</v>
      </c>
      <c r="AX402" s="14" t="s">
        <v>72</v>
      </c>
      <c r="AY402" s="248" t="s">
        <v>120</v>
      </c>
    </row>
    <row r="403" s="13" customFormat="1">
      <c r="A403" s="13"/>
      <c r="B403" s="227"/>
      <c r="C403" s="228"/>
      <c r="D403" s="229" t="s">
        <v>129</v>
      </c>
      <c r="E403" s="230" t="s">
        <v>19</v>
      </c>
      <c r="F403" s="231" t="s">
        <v>451</v>
      </c>
      <c r="G403" s="228"/>
      <c r="H403" s="230" t="s">
        <v>19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129</v>
      </c>
      <c r="AU403" s="237" t="s">
        <v>79</v>
      </c>
      <c r="AV403" s="13" t="s">
        <v>77</v>
      </c>
      <c r="AW403" s="13" t="s">
        <v>33</v>
      </c>
      <c r="AX403" s="13" t="s">
        <v>72</v>
      </c>
      <c r="AY403" s="237" t="s">
        <v>120</v>
      </c>
    </row>
    <row r="404" s="14" customFormat="1">
      <c r="A404" s="14"/>
      <c r="B404" s="238"/>
      <c r="C404" s="239"/>
      <c r="D404" s="229" t="s">
        <v>129</v>
      </c>
      <c r="E404" s="240" t="s">
        <v>19</v>
      </c>
      <c r="F404" s="241" t="s">
        <v>452</v>
      </c>
      <c r="G404" s="239"/>
      <c r="H404" s="242">
        <v>14.515000000000001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129</v>
      </c>
      <c r="AU404" s="248" t="s">
        <v>79</v>
      </c>
      <c r="AV404" s="14" t="s">
        <v>79</v>
      </c>
      <c r="AW404" s="14" t="s">
        <v>33</v>
      </c>
      <c r="AX404" s="14" t="s">
        <v>72</v>
      </c>
      <c r="AY404" s="248" t="s">
        <v>120</v>
      </c>
    </row>
    <row r="405" s="13" customFormat="1">
      <c r="A405" s="13"/>
      <c r="B405" s="227"/>
      <c r="C405" s="228"/>
      <c r="D405" s="229" t="s">
        <v>129</v>
      </c>
      <c r="E405" s="230" t="s">
        <v>19</v>
      </c>
      <c r="F405" s="231" t="s">
        <v>136</v>
      </c>
      <c r="G405" s="228"/>
      <c r="H405" s="230" t="s">
        <v>19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129</v>
      </c>
      <c r="AU405" s="237" t="s">
        <v>79</v>
      </c>
      <c r="AV405" s="13" t="s">
        <v>77</v>
      </c>
      <c r="AW405" s="13" t="s">
        <v>33</v>
      </c>
      <c r="AX405" s="13" t="s">
        <v>72</v>
      </c>
      <c r="AY405" s="237" t="s">
        <v>120</v>
      </c>
    </row>
    <row r="406" s="13" customFormat="1">
      <c r="A406" s="13"/>
      <c r="B406" s="227"/>
      <c r="C406" s="228"/>
      <c r="D406" s="229" t="s">
        <v>129</v>
      </c>
      <c r="E406" s="230" t="s">
        <v>19</v>
      </c>
      <c r="F406" s="231" t="s">
        <v>453</v>
      </c>
      <c r="G406" s="228"/>
      <c r="H406" s="230" t="s">
        <v>19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129</v>
      </c>
      <c r="AU406" s="237" t="s">
        <v>79</v>
      </c>
      <c r="AV406" s="13" t="s">
        <v>77</v>
      </c>
      <c r="AW406" s="13" t="s">
        <v>33</v>
      </c>
      <c r="AX406" s="13" t="s">
        <v>72</v>
      </c>
      <c r="AY406" s="237" t="s">
        <v>120</v>
      </c>
    </row>
    <row r="407" s="14" customFormat="1">
      <c r="A407" s="14"/>
      <c r="B407" s="238"/>
      <c r="C407" s="239"/>
      <c r="D407" s="229" t="s">
        <v>129</v>
      </c>
      <c r="E407" s="240" t="s">
        <v>19</v>
      </c>
      <c r="F407" s="241" t="s">
        <v>454</v>
      </c>
      <c r="G407" s="239"/>
      <c r="H407" s="242">
        <v>26.460000000000001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8" t="s">
        <v>129</v>
      </c>
      <c r="AU407" s="248" t="s">
        <v>79</v>
      </c>
      <c r="AV407" s="14" t="s">
        <v>79</v>
      </c>
      <c r="AW407" s="14" t="s">
        <v>33</v>
      </c>
      <c r="AX407" s="14" t="s">
        <v>72</v>
      </c>
      <c r="AY407" s="248" t="s">
        <v>120</v>
      </c>
    </row>
    <row r="408" s="13" customFormat="1">
      <c r="A408" s="13"/>
      <c r="B408" s="227"/>
      <c r="C408" s="228"/>
      <c r="D408" s="229" t="s">
        <v>129</v>
      </c>
      <c r="E408" s="230" t="s">
        <v>19</v>
      </c>
      <c r="F408" s="231" t="s">
        <v>455</v>
      </c>
      <c r="G408" s="228"/>
      <c r="H408" s="230" t="s">
        <v>19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7" t="s">
        <v>129</v>
      </c>
      <c r="AU408" s="237" t="s">
        <v>79</v>
      </c>
      <c r="AV408" s="13" t="s">
        <v>77</v>
      </c>
      <c r="AW408" s="13" t="s">
        <v>33</v>
      </c>
      <c r="AX408" s="13" t="s">
        <v>72</v>
      </c>
      <c r="AY408" s="237" t="s">
        <v>120</v>
      </c>
    </row>
    <row r="409" s="14" customFormat="1">
      <c r="A409" s="14"/>
      <c r="B409" s="238"/>
      <c r="C409" s="239"/>
      <c r="D409" s="229" t="s">
        <v>129</v>
      </c>
      <c r="E409" s="240" t="s">
        <v>19</v>
      </c>
      <c r="F409" s="241" t="s">
        <v>450</v>
      </c>
      <c r="G409" s="239"/>
      <c r="H409" s="242">
        <v>40.402999999999999</v>
      </c>
      <c r="I409" s="243"/>
      <c r="J409" s="239"/>
      <c r="K409" s="239"/>
      <c r="L409" s="244"/>
      <c r="M409" s="245"/>
      <c r="N409" s="246"/>
      <c r="O409" s="246"/>
      <c r="P409" s="246"/>
      <c r="Q409" s="246"/>
      <c r="R409" s="246"/>
      <c r="S409" s="246"/>
      <c r="T409" s="24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8" t="s">
        <v>129</v>
      </c>
      <c r="AU409" s="248" t="s">
        <v>79</v>
      </c>
      <c r="AV409" s="14" t="s">
        <v>79</v>
      </c>
      <c r="AW409" s="14" t="s">
        <v>33</v>
      </c>
      <c r="AX409" s="14" t="s">
        <v>72</v>
      </c>
      <c r="AY409" s="248" t="s">
        <v>120</v>
      </c>
    </row>
    <row r="410" s="13" customFormat="1">
      <c r="A410" s="13"/>
      <c r="B410" s="227"/>
      <c r="C410" s="228"/>
      <c r="D410" s="229" t="s">
        <v>129</v>
      </c>
      <c r="E410" s="230" t="s">
        <v>19</v>
      </c>
      <c r="F410" s="231" t="s">
        <v>456</v>
      </c>
      <c r="G410" s="228"/>
      <c r="H410" s="230" t="s">
        <v>19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129</v>
      </c>
      <c r="AU410" s="237" t="s">
        <v>79</v>
      </c>
      <c r="AV410" s="13" t="s">
        <v>77</v>
      </c>
      <c r="AW410" s="13" t="s">
        <v>33</v>
      </c>
      <c r="AX410" s="13" t="s">
        <v>72</v>
      </c>
      <c r="AY410" s="237" t="s">
        <v>120</v>
      </c>
    </row>
    <row r="411" s="14" customFormat="1">
      <c r="A411" s="14"/>
      <c r="B411" s="238"/>
      <c r="C411" s="239"/>
      <c r="D411" s="229" t="s">
        <v>129</v>
      </c>
      <c r="E411" s="240" t="s">
        <v>19</v>
      </c>
      <c r="F411" s="241" t="s">
        <v>452</v>
      </c>
      <c r="G411" s="239"/>
      <c r="H411" s="242">
        <v>14.515000000000001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129</v>
      </c>
      <c r="AU411" s="248" t="s">
        <v>79</v>
      </c>
      <c r="AV411" s="14" t="s">
        <v>79</v>
      </c>
      <c r="AW411" s="14" t="s">
        <v>33</v>
      </c>
      <c r="AX411" s="14" t="s">
        <v>72</v>
      </c>
      <c r="AY411" s="248" t="s">
        <v>120</v>
      </c>
    </row>
    <row r="412" s="13" customFormat="1">
      <c r="A412" s="13"/>
      <c r="B412" s="227"/>
      <c r="C412" s="228"/>
      <c r="D412" s="229" t="s">
        <v>129</v>
      </c>
      <c r="E412" s="230" t="s">
        <v>19</v>
      </c>
      <c r="F412" s="231" t="s">
        <v>131</v>
      </c>
      <c r="G412" s="228"/>
      <c r="H412" s="230" t="s">
        <v>19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129</v>
      </c>
      <c r="AU412" s="237" t="s">
        <v>79</v>
      </c>
      <c r="AV412" s="13" t="s">
        <v>77</v>
      </c>
      <c r="AW412" s="13" t="s">
        <v>33</v>
      </c>
      <c r="AX412" s="13" t="s">
        <v>72</v>
      </c>
      <c r="AY412" s="237" t="s">
        <v>120</v>
      </c>
    </row>
    <row r="413" s="13" customFormat="1">
      <c r="A413" s="13"/>
      <c r="B413" s="227"/>
      <c r="C413" s="228"/>
      <c r="D413" s="229" t="s">
        <v>129</v>
      </c>
      <c r="E413" s="230" t="s">
        <v>19</v>
      </c>
      <c r="F413" s="231" t="s">
        <v>457</v>
      </c>
      <c r="G413" s="228"/>
      <c r="H413" s="230" t="s">
        <v>19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129</v>
      </c>
      <c r="AU413" s="237" t="s">
        <v>79</v>
      </c>
      <c r="AV413" s="13" t="s">
        <v>77</v>
      </c>
      <c r="AW413" s="13" t="s">
        <v>33</v>
      </c>
      <c r="AX413" s="13" t="s">
        <v>72</v>
      </c>
      <c r="AY413" s="237" t="s">
        <v>120</v>
      </c>
    </row>
    <row r="414" s="14" customFormat="1">
      <c r="A414" s="14"/>
      <c r="B414" s="238"/>
      <c r="C414" s="239"/>
      <c r="D414" s="229" t="s">
        <v>129</v>
      </c>
      <c r="E414" s="240" t="s">
        <v>19</v>
      </c>
      <c r="F414" s="241" t="s">
        <v>454</v>
      </c>
      <c r="G414" s="239"/>
      <c r="H414" s="242">
        <v>26.460000000000001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129</v>
      </c>
      <c r="AU414" s="248" t="s">
        <v>79</v>
      </c>
      <c r="AV414" s="14" t="s">
        <v>79</v>
      </c>
      <c r="AW414" s="14" t="s">
        <v>33</v>
      </c>
      <c r="AX414" s="14" t="s">
        <v>72</v>
      </c>
      <c r="AY414" s="248" t="s">
        <v>120</v>
      </c>
    </row>
    <row r="415" s="13" customFormat="1">
      <c r="A415" s="13"/>
      <c r="B415" s="227"/>
      <c r="C415" s="228"/>
      <c r="D415" s="229" t="s">
        <v>129</v>
      </c>
      <c r="E415" s="230" t="s">
        <v>19</v>
      </c>
      <c r="F415" s="231" t="s">
        <v>458</v>
      </c>
      <c r="G415" s="228"/>
      <c r="H415" s="230" t="s">
        <v>19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129</v>
      </c>
      <c r="AU415" s="237" t="s">
        <v>79</v>
      </c>
      <c r="AV415" s="13" t="s">
        <v>77</v>
      </c>
      <c r="AW415" s="13" t="s">
        <v>33</v>
      </c>
      <c r="AX415" s="13" t="s">
        <v>72</v>
      </c>
      <c r="AY415" s="237" t="s">
        <v>120</v>
      </c>
    </row>
    <row r="416" s="14" customFormat="1">
      <c r="A416" s="14"/>
      <c r="B416" s="238"/>
      <c r="C416" s="239"/>
      <c r="D416" s="229" t="s">
        <v>129</v>
      </c>
      <c r="E416" s="240" t="s">
        <v>19</v>
      </c>
      <c r="F416" s="241" t="s">
        <v>450</v>
      </c>
      <c r="G416" s="239"/>
      <c r="H416" s="242">
        <v>40.402999999999999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8" t="s">
        <v>129</v>
      </c>
      <c r="AU416" s="248" t="s">
        <v>79</v>
      </c>
      <c r="AV416" s="14" t="s">
        <v>79</v>
      </c>
      <c r="AW416" s="14" t="s">
        <v>33</v>
      </c>
      <c r="AX416" s="14" t="s">
        <v>72</v>
      </c>
      <c r="AY416" s="248" t="s">
        <v>120</v>
      </c>
    </row>
    <row r="417" s="13" customFormat="1">
      <c r="A417" s="13"/>
      <c r="B417" s="227"/>
      <c r="C417" s="228"/>
      <c r="D417" s="229" t="s">
        <v>129</v>
      </c>
      <c r="E417" s="230" t="s">
        <v>19</v>
      </c>
      <c r="F417" s="231" t="s">
        <v>459</v>
      </c>
      <c r="G417" s="228"/>
      <c r="H417" s="230" t="s">
        <v>19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129</v>
      </c>
      <c r="AU417" s="237" t="s">
        <v>79</v>
      </c>
      <c r="AV417" s="13" t="s">
        <v>77</v>
      </c>
      <c r="AW417" s="13" t="s">
        <v>33</v>
      </c>
      <c r="AX417" s="13" t="s">
        <v>72</v>
      </c>
      <c r="AY417" s="237" t="s">
        <v>120</v>
      </c>
    </row>
    <row r="418" s="14" customFormat="1">
      <c r="A418" s="14"/>
      <c r="B418" s="238"/>
      <c r="C418" s="239"/>
      <c r="D418" s="229" t="s">
        <v>129</v>
      </c>
      <c r="E418" s="240" t="s">
        <v>19</v>
      </c>
      <c r="F418" s="241" t="s">
        <v>452</v>
      </c>
      <c r="G418" s="239"/>
      <c r="H418" s="242">
        <v>14.515000000000001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129</v>
      </c>
      <c r="AU418" s="248" t="s">
        <v>79</v>
      </c>
      <c r="AV418" s="14" t="s">
        <v>79</v>
      </c>
      <c r="AW418" s="14" t="s">
        <v>33</v>
      </c>
      <c r="AX418" s="14" t="s">
        <v>72</v>
      </c>
      <c r="AY418" s="248" t="s">
        <v>120</v>
      </c>
    </row>
    <row r="419" s="13" customFormat="1">
      <c r="A419" s="13"/>
      <c r="B419" s="227"/>
      <c r="C419" s="228"/>
      <c r="D419" s="229" t="s">
        <v>129</v>
      </c>
      <c r="E419" s="230" t="s">
        <v>19</v>
      </c>
      <c r="F419" s="231" t="s">
        <v>460</v>
      </c>
      <c r="G419" s="228"/>
      <c r="H419" s="230" t="s">
        <v>19</v>
      </c>
      <c r="I419" s="232"/>
      <c r="J419" s="228"/>
      <c r="K419" s="228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129</v>
      </c>
      <c r="AU419" s="237" t="s">
        <v>79</v>
      </c>
      <c r="AV419" s="13" t="s">
        <v>77</v>
      </c>
      <c r="AW419" s="13" t="s">
        <v>33</v>
      </c>
      <c r="AX419" s="13" t="s">
        <v>72</v>
      </c>
      <c r="AY419" s="237" t="s">
        <v>120</v>
      </c>
    </row>
    <row r="420" s="14" customFormat="1">
      <c r="A420" s="14"/>
      <c r="B420" s="238"/>
      <c r="C420" s="239"/>
      <c r="D420" s="229" t="s">
        <v>129</v>
      </c>
      <c r="E420" s="240" t="s">
        <v>19</v>
      </c>
      <c r="F420" s="241" t="s">
        <v>461</v>
      </c>
      <c r="G420" s="239"/>
      <c r="H420" s="242">
        <v>15.696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129</v>
      </c>
      <c r="AU420" s="248" t="s">
        <v>79</v>
      </c>
      <c r="AV420" s="14" t="s">
        <v>79</v>
      </c>
      <c r="AW420" s="14" t="s">
        <v>33</v>
      </c>
      <c r="AX420" s="14" t="s">
        <v>72</v>
      </c>
      <c r="AY420" s="248" t="s">
        <v>120</v>
      </c>
    </row>
    <row r="421" s="13" customFormat="1">
      <c r="A421" s="13"/>
      <c r="B421" s="227"/>
      <c r="C421" s="228"/>
      <c r="D421" s="229" t="s">
        <v>129</v>
      </c>
      <c r="E421" s="230" t="s">
        <v>19</v>
      </c>
      <c r="F421" s="231" t="s">
        <v>462</v>
      </c>
      <c r="G421" s="228"/>
      <c r="H421" s="230" t="s">
        <v>19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7" t="s">
        <v>129</v>
      </c>
      <c r="AU421" s="237" t="s">
        <v>79</v>
      </c>
      <c r="AV421" s="13" t="s">
        <v>77</v>
      </c>
      <c r="AW421" s="13" t="s">
        <v>33</v>
      </c>
      <c r="AX421" s="13" t="s">
        <v>72</v>
      </c>
      <c r="AY421" s="237" t="s">
        <v>120</v>
      </c>
    </row>
    <row r="422" s="14" customFormat="1">
      <c r="A422" s="14"/>
      <c r="B422" s="238"/>
      <c r="C422" s="239"/>
      <c r="D422" s="229" t="s">
        <v>129</v>
      </c>
      <c r="E422" s="240" t="s">
        <v>19</v>
      </c>
      <c r="F422" s="241" t="s">
        <v>270</v>
      </c>
      <c r="G422" s="239"/>
      <c r="H422" s="242">
        <v>22.391999999999999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8" t="s">
        <v>129</v>
      </c>
      <c r="AU422" s="248" t="s">
        <v>79</v>
      </c>
      <c r="AV422" s="14" t="s">
        <v>79</v>
      </c>
      <c r="AW422" s="14" t="s">
        <v>33</v>
      </c>
      <c r="AX422" s="14" t="s">
        <v>72</v>
      </c>
      <c r="AY422" s="248" t="s">
        <v>120</v>
      </c>
    </row>
    <row r="423" s="13" customFormat="1">
      <c r="A423" s="13"/>
      <c r="B423" s="227"/>
      <c r="C423" s="228"/>
      <c r="D423" s="229" t="s">
        <v>129</v>
      </c>
      <c r="E423" s="230" t="s">
        <v>19</v>
      </c>
      <c r="F423" s="231" t="s">
        <v>463</v>
      </c>
      <c r="G423" s="228"/>
      <c r="H423" s="230" t="s">
        <v>19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129</v>
      </c>
      <c r="AU423" s="237" t="s">
        <v>79</v>
      </c>
      <c r="AV423" s="13" t="s">
        <v>77</v>
      </c>
      <c r="AW423" s="13" t="s">
        <v>33</v>
      </c>
      <c r="AX423" s="13" t="s">
        <v>72</v>
      </c>
      <c r="AY423" s="237" t="s">
        <v>120</v>
      </c>
    </row>
    <row r="424" s="14" customFormat="1">
      <c r="A424" s="14"/>
      <c r="B424" s="238"/>
      <c r="C424" s="239"/>
      <c r="D424" s="229" t="s">
        <v>129</v>
      </c>
      <c r="E424" s="240" t="s">
        <v>19</v>
      </c>
      <c r="F424" s="241" t="s">
        <v>464</v>
      </c>
      <c r="G424" s="239"/>
      <c r="H424" s="242">
        <v>6.3360000000000003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8" t="s">
        <v>129</v>
      </c>
      <c r="AU424" s="248" t="s">
        <v>79</v>
      </c>
      <c r="AV424" s="14" t="s">
        <v>79</v>
      </c>
      <c r="AW424" s="14" t="s">
        <v>33</v>
      </c>
      <c r="AX424" s="14" t="s">
        <v>72</v>
      </c>
      <c r="AY424" s="248" t="s">
        <v>120</v>
      </c>
    </row>
    <row r="425" s="15" customFormat="1">
      <c r="A425" s="15"/>
      <c r="B425" s="249"/>
      <c r="C425" s="250"/>
      <c r="D425" s="229" t="s">
        <v>129</v>
      </c>
      <c r="E425" s="251" t="s">
        <v>19</v>
      </c>
      <c r="F425" s="252" t="s">
        <v>156</v>
      </c>
      <c r="G425" s="250"/>
      <c r="H425" s="253">
        <v>318.67500000000001</v>
      </c>
      <c r="I425" s="254"/>
      <c r="J425" s="250"/>
      <c r="K425" s="250"/>
      <c r="L425" s="255"/>
      <c r="M425" s="256"/>
      <c r="N425" s="257"/>
      <c r="O425" s="257"/>
      <c r="P425" s="257"/>
      <c r="Q425" s="257"/>
      <c r="R425" s="257"/>
      <c r="S425" s="257"/>
      <c r="T425" s="25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9" t="s">
        <v>129</v>
      </c>
      <c r="AU425" s="259" t="s">
        <v>79</v>
      </c>
      <c r="AV425" s="15" t="s">
        <v>127</v>
      </c>
      <c r="AW425" s="15" t="s">
        <v>33</v>
      </c>
      <c r="AX425" s="15" t="s">
        <v>77</v>
      </c>
      <c r="AY425" s="259" t="s">
        <v>120</v>
      </c>
    </row>
    <row r="426" s="2" customFormat="1" ht="44.25" customHeight="1">
      <c r="A426" s="39"/>
      <c r="B426" s="40"/>
      <c r="C426" s="260" t="s">
        <v>465</v>
      </c>
      <c r="D426" s="260" t="s">
        <v>381</v>
      </c>
      <c r="E426" s="261" t="s">
        <v>466</v>
      </c>
      <c r="F426" s="262" t="s">
        <v>467</v>
      </c>
      <c r="G426" s="263" t="s">
        <v>126</v>
      </c>
      <c r="H426" s="264">
        <v>77.134</v>
      </c>
      <c r="I426" s="265"/>
      <c r="J426" s="266">
        <f>ROUND(I426*H426,2)</f>
        <v>0</v>
      </c>
      <c r="K426" s="267"/>
      <c r="L426" s="268"/>
      <c r="M426" s="269" t="s">
        <v>19</v>
      </c>
      <c r="N426" s="270" t="s">
        <v>43</v>
      </c>
      <c r="O426" s="85"/>
      <c r="P426" s="223">
        <f>O426*H426</f>
        <v>0</v>
      </c>
      <c r="Q426" s="223">
        <v>0.066000000000000003</v>
      </c>
      <c r="R426" s="223">
        <f>Q426*H426</f>
        <v>5.0908440000000006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384</v>
      </c>
      <c r="AT426" s="225" t="s">
        <v>381</v>
      </c>
      <c r="AU426" s="225" t="s">
        <v>79</v>
      </c>
      <c r="AY426" s="18" t="s">
        <v>120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77</v>
      </c>
      <c r="BK426" s="226">
        <f>ROUND(I426*H426,2)</f>
        <v>0</v>
      </c>
      <c r="BL426" s="18" t="s">
        <v>321</v>
      </c>
      <c r="BM426" s="225" t="s">
        <v>468</v>
      </c>
    </row>
    <row r="427" s="13" customFormat="1">
      <c r="A427" s="13"/>
      <c r="B427" s="227"/>
      <c r="C427" s="228"/>
      <c r="D427" s="229" t="s">
        <v>129</v>
      </c>
      <c r="E427" s="230" t="s">
        <v>19</v>
      </c>
      <c r="F427" s="231" t="s">
        <v>140</v>
      </c>
      <c r="G427" s="228"/>
      <c r="H427" s="230" t="s">
        <v>19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7" t="s">
        <v>129</v>
      </c>
      <c r="AU427" s="237" t="s">
        <v>79</v>
      </c>
      <c r="AV427" s="13" t="s">
        <v>77</v>
      </c>
      <c r="AW427" s="13" t="s">
        <v>33</v>
      </c>
      <c r="AX427" s="13" t="s">
        <v>72</v>
      </c>
      <c r="AY427" s="237" t="s">
        <v>120</v>
      </c>
    </row>
    <row r="428" s="13" customFormat="1">
      <c r="A428" s="13"/>
      <c r="B428" s="227"/>
      <c r="C428" s="228"/>
      <c r="D428" s="229" t="s">
        <v>129</v>
      </c>
      <c r="E428" s="230" t="s">
        <v>19</v>
      </c>
      <c r="F428" s="231" t="s">
        <v>469</v>
      </c>
      <c r="G428" s="228"/>
      <c r="H428" s="230" t="s">
        <v>19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7" t="s">
        <v>129</v>
      </c>
      <c r="AU428" s="237" t="s">
        <v>79</v>
      </c>
      <c r="AV428" s="13" t="s">
        <v>77</v>
      </c>
      <c r="AW428" s="13" t="s">
        <v>33</v>
      </c>
      <c r="AX428" s="13" t="s">
        <v>72</v>
      </c>
      <c r="AY428" s="237" t="s">
        <v>120</v>
      </c>
    </row>
    <row r="429" s="14" customFormat="1">
      <c r="A429" s="14"/>
      <c r="B429" s="238"/>
      <c r="C429" s="239"/>
      <c r="D429" s="229" t="s">
        <v>129</v>
      </c>
      <c r="E429" s="240" t="s">
        <v>19</v>
      </c>
      <c r="F429" s="241" t="s">
        <v>470</v>
      </c>
      <c r="G429" s="239"/>
      <c r="H429" s="242">
        <v>5.2919999999999998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129</v>
      </c>
      <c r="AU429" s="248" t="s">
        <v>79</v>
      </c>
      <c r="AV429" s="14" t="s">
        <v>79</v>
      </c>
      <c r="AW429" s="14" t="s">
        <v>33</v>
      </c>
      <c r="AX429" s="14" t="s">
        <v>72</v>
      </c>
      <c r="AY429" s="248" t="s">
        <v>120</v>
      </c>
    </row>
    <row r="430" s="13" customFormat="1">
      <c r="A430" s="13"/>
      <c r="B430" s="227"/>
      <c r="C430" s="228"/>
      <c r="D430" s="229" t="s">
        <v>129</v>
      </c>
      <c r="E430" s="230" t="s">
        <v>19</v>
      </c>
      <c r="F430" s="231" t="s">
        <v>471</v>
      </c>
      <c r="G430" s="228"/>
      <c r="H430" s="230" t="s">
        <v>19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129</v>
      </c>
      <c r="AU430" s="237" t="s">
        <v>79</v>
      </c>
      <c r="AV430" s="13" t="s">
        <v>77</v>
      </c>
      <c r="AW430" s="13" t="s">
        <v>33</v>
      </c>
      <c r="AX430" s="13" t="s">
        <v>72</v>
      </c>
      <c r="AY430" s="237" t="s">
        <v>120</v>
      </c>
    </row>
    <row r="431" s="14" customFormat="1">
      <c r="A431" s="14"/>
      <c r="B431" s="238"/>
      <c r="C431" s="239"/>
      <c r="D431" s="229" t="s">
        <v>129</v>
      </c>
      <c r="E431" s="240" t="s">
        <v>19</v>
      </c>
      <c r="F431" s="241" t="s">
        <v>472</v>
      </c>
      <c r="G431" s="239"/>
      <c r="H431" s="242">
        <v>13.468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129</v>
      </c>
      <c r="AU431" s="248" t="s">
        <v>79</v>
      </c>
      <c r="AV431" s="14" t="s">
        <v>79</v>
      </c>
      <c r="AW431" s="14" t="s">
        <v>33</v>
      </c>
      <c r="AX431" s="14" t="s">
        <v>72</v>
      </c>
      <c r="AY431" s="248" t="s">
        <v>120</v>
      </c>
    </row>
    <row r="432" s="13" customFormat="1">
      <c r="A432" s="13"/>
      <c r="B432" s="227"/>
      <c r="C432" s="228"/>
      <c r="D432" s="229" t="s">
        <v>129</v>
      </c>
      <c r="E432" s="230" t="s">
        <v>19</v>
      </c>
      <c r="F432" s="231" t="s">
        <v>136</v>
      </c>
      <c r="G432" s="228"/>
      <c r="H432" s="230" t="s">
        <v>19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7" t="s">
        <v>129</v>
      </c>
      <c r="AU432" s="237" t="s">
        <v>79</v>
      </c>
      <c r="AV432" s="13" t="s">
        <v>77</v>
      </c>
      <c r="AW432" s="13" t="s">
        <v>33</v>
      </c>
      <c r="AX432" s="13" t="s">
        <v>72</v>
      </c>
      <c r="AY432" s="237" t="s">
        <v>120</v>
      </c>
    </row>
    <row r="433" s="13" customFormat="1">
      <c r="A433" s="13"/>
      <c r="B433" s="227"/>
      <c r="C433" s="228"/>
      <c r="D433" s="229" t="s">
        <v>129</v>
      </c>
      <c r="E433" s="230" t="s">
        <v>19</v>
      </c>
      <c r="F433" s="231" t="s">
        <v>473</v>
      </c>
      <c r="G433" s="228"/>
      <c r="H433" s="230" t="s">
        <v>19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7" t="s">
        <v>129</v>
      </c>
      <c r="AU433" s="237" t="s">
        <v>79</v>
      </c>
      <c r="AV433" s="13" t="s">
        <v>77</v>
      </c>
      <c r="AW433" s="13" t="s">
        <v>33</v>
      </c>
      <c r="AX433" s="13" t="s">
        <v>72</v>
      </c>
      <c r="AY433" s="237" t="s">
        <v>120</v>
      </c>
    </row>
    <row r="434" s="14" customFormat="1">
      <c r="A434" s="14"/>
      <c r="B434" s="238"/>
      <c r="C434" s="239"/>
      <c r="D434" s="229" t="s">
        <v>129</v>
      </c>
      <c r="E434" s="240" t="s">
        <v>19</v>
      </c>
      <c r="F434" s="241" t="s">
        <v>474</v>
      </c>
      <c r="G434" s="239"/>
      <c r="H434" s="242">
        <v>15.875999999999999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129</v>
      </c>
      <c r="AU434" s="248" t="s">
        <v>79</v>
      </c>
      <c r="AV434" s="14" t="s">
        <v>79</v>
      </c>
      <c r="AW434" s="14" t="s">
        <v>33</v>
      </c>
      <c r="AX434" s="14" t="s">
        <v>72</v>
      </c>
      <c r="AY434" s="248" t="s">
        <v>120</v>
      </c>
    </row>
    <row r="435" s="13" customFormat="1">
      <c r="A435" s="13"/>
      <c r="B435" s="227"/>
      <c r="C435" s="228"/>
      <c r="D435" s="229" t="s">
        <v>129</v>
      </c>
      <c r="E435" s="230" t="s">
        <v>19</v>
      </c>
      <c r="F435" s="231" t="s">
        <v>475</v>
      </c>
      <c r="G435" s="228"/>
      <c r="H435" s="230" t="s">
        <v>19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129</v>
      </c>
      <c r="AU435" s="237" t="s">
        <v>79</v>
      </c>
      <c r="AV435" s="13" t="s">
        <v>77</v>
      </c>
      <c r="AW435" s="13" t="s">
        <v>33</v>
      </c>
      <c r="AX435" s="13" t="s">
        <v>72</v>
      </c>
      <c r="AY435" s="237" t="s">
        <v>120</v>
      </c>
    </row>
    <row r="436" s="14" customFormat="1">
      <c r="A436" s="14"/>
      <c r="B436" s="238"/>
      <c r="C436" s="239"/>
      <c r="D436" s="229" t="s">
        <v>129</v>
      </c>
      <c r="E436" s="240" t="s">
        <v>19</v>
      </c>
      <c r="F436" s="241" t="s">
        <v>472</v>
      </c>
      <c r="G436" s="239"/>
      <c r="H436" s="242">
        <v>13.468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129</v>
      </c>
      <c r="AU436" s="248" t="s">
        <v>79</v>
      </c>
      <c r="AV436" s="14" t="s">
        <v>79</v>
      </c>
      <c r="AW436" s="14" t="s">
        <v>33</v>
      </c>
      <c r="AX436" s="14" t="s">
        <v>72</v>
      </c>
      <c r="AY436" s="248" t="s">
        <v>120</v>
      </c>
    </row>
    <row r="437" s="13" customFormat="1">
      <c r="A437" s="13"/>
      <c r="B437" s="227"/>
      <c r="C437" s="228"/>
      <c r="D437" s="229" t="s">
        <v>129</v>
      </c>
      <c r="E437" s="230" t="s">
        <v>19</v>
      </c>
      <c r="F437" s="231" t="s">
        <v>131</v>
      </c>
      <c r="G437" s="228"/>
      <c r="H437" s="230" t="s">
        <v>19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129</v>
      </c>
      <c r="AU437" s="237" t="s">
        <v>79</v>
      </c>
      <c r="AV437" s="13" t="s">
        <v>77</v>
      </c>
      <c r="AW437" s="13" t="s">
        <v>33</v>
      </c>
      <c r="AX437" s="13" t="s">
        <v>72</v>
      </c>
      <c r="AY437" s="237" t="s">
        <v>120</v>
      </c>
    </row>
    <row r="438" s="13" customFormat="1">
      <c r="A438" s="13"/>
      <c r="B438" s="227"/>
      <c r="C438" s="228"/>
      <c r="D438" s="229" t="s">
        <v>129</v>
      </c>
      <c r="E438" s="230" t="s">
        <v>19</v>
      </c>
      <c r="F438" s="231" t="s">
        <v>476</v>
      </c>
      <c r="G438" s="228"/>
      <c r="H438" s="230" t="s">
        <v>19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129</v>
      </c>
      <c r="AU438" s="237" t="s">
        <v>79</v>
      </c>
      <c r="AV438" s="13" t="s">
        <v>77</v>
      </c>
      <c r="AW438" s="13" t="s">
        <v>33</v>
      </c>
      <c r="AX438" s="13" t="s">
        <v>72</v>
      </c>
      <c r="AY438" s="237" t="s">
        <v>120</v>
      </c>
    </row>
    <row r="439" s="14" customFormat="1">
      <c r="A439" s="14"/>
      <c r="B439" s="238"/>
      <c r="C439" s="239"/>
      <c r="D439" s="229" t="s">
        <v>129</v>
      </c>
      <c r="E439" s="240" t="s">
        <v>19</v>
      </c>
      <c r="F439" s="241" t="s">
        <v>474</v>
      </c>
      <c r="G439" s="239"/>
      <c r="H439" s="242">
        <v>15.875999999999999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8" t="s">
        <v>129</v>
      </c>
      <c r="AU439" s="248" t="s">
        <v>79</v>
      </c>
      <c r="AV439" s="14" t="s">
        <v>79</v>
      </c>
      <c r="AW439" s="14" t="s">
        <v>33</v>
      </c>
      <c r="AX439" s="14" t="s">
        <v>72</v>
      </c>
      <c r="AY439" s="248" t="s">
        <v>120</v>
      </c>
    </row>
    <row r="440" s="13" customFormat="1">
      <c r="A440" s="13"/>
      <c r="B440" s="227"/>
      <c r="C440" s="228"/>
      <c r="D440" s="229" t="s">
        <v>129</v>
      </c>
      <c r="E440" s="230" t="s">
        <v>19</v>
      </c>
      <c r="F440" s="231" t="s">
        <v>477</v>
      </c>
      <c r="G440" s="228"/>
      <c r="H440" s="230" t="s">
        <v>19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129</v>
      </c>
      <c r="AU440" s="237" t="s">
        <v>79</v>
      </c>
      <c r="AV440" s="13" t="s">
        <v>77</v>
      </c>
      <c r="AW440" s="13" t="s">
        <v>33</v>
      </c>
      <c r="AX440" s="13" t="s">
        <v>72</v>
      </c>
      <c r="AY440" s="237" t="s">
        <v>120</v>
      </c>
    </row>
    <row r="441" s="14" customFormat="1">
      <c r="A441" s="14"/>
      <c r="B441" s="238"/>
      <c r="C441" s="239"/>
      <c r="D441" s="229" t="s">
        <v>129</v>
      </c>
      <c r="E441" s="240" t="s">
        <v>19</v>
      </c>
      <c r="F441" s="241" t="s">
        <v>478</v>
      </c>
      <c r="G441" s="239"/>
      <c r="H441" s="242">
        <v>13.154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129</v>
      </c>
      <c r="AU441" s="248" t="s">
        <v>79</v>
      </c>
      <c r="AV441" s="14" t="s">
        <v>79</v>
      </c>
      <c r="AW441" s="14" t="s">
        <v>33</v>
      </c>
      <c r="AX441" s="14" t="s">
        <v>72</v>
      </c>
      <c r="AY441" s="248" t="s">
        <v>120</v>
      </c>
    </row>
    <row r="442" s="15" customFormat="1">
      <c r="A442" s="15"/>
      <c r="B442" s="249"/>
      <c r="C442" s="250"/>
      <c r="D442" s="229" t="s">
        <v>129</v>
      </c>
      <c r="E442" s="251" t="s">
        <v>19</v>
      </c>
      <c r="F442" s="252" t="s">
        <v>156</v>
      </c>
      <c r="G442" s="250"/>
      <c r="H442" s="253">
        <v>77.134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9" t="s">
        <v>129</v>
      </c>
      <c r="AU442" s="259" t="s">
        <v>79</v>
      </c>
      <c r="AV442" s="15" t="s">
        <v>127</v>
      </c>
      <c r="AW442" s="15" t="s">
        <v>33</v>
      </c>
      <c r="AX442" s="15" t="s">
        <v>77</v>
      </c>
      <c r="AY442" s="259" t="s">
        <v>120</v>
      </c>
    </row>
    <row r="443" s="2" customFormat="1" ht="33" customHeight="1">
      <c r="A443" s="39"/>
      <c r="B443" s="40"/>
      <c r="C443" s="260" t="s">
        <v>479</v>
      </c>
      <c r="D443" s="260" t="s">
        <v>381</v>
      </c>
      <c r="E443" s="261" t="s">
        <v>480</v>
      </c>
      <c r="F443" s="262" t="s">
        <v>481</v>
      </c>
      <c r="G443" s="263" t="s">
        <v>126</v>
      </c>
      <c r="H443" s="264">
        <v>107.265</v>
      </c>
      <c r="I443" s="265"/>
      <c r="J443" s="266">
        <f>ROUND(I443*H443,2)</f>
        <v>0</v>
      </c>
      <c r="K443" s="267"/>
      <c r="L443" s="268"/>
      <c r="M443" s="269" t="s">
        <v>19</v>
      </c>
      <c r="N443" s="270" t="s">
        <v>43</v>
      </c>
      <c r="O443" s="85"/>
      <c r="P443" s="223">
        <f>O443*H443</f>
        <v>0</v>
      </c>
      <c r="Q443" s="223">
        <v>0.066000000000000003</v>
      </c>
      <c r="R443" s="223">
        <f>Q443*H443</f>
        <v>7.0794900000000007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384</v>
      </c>
      <c r="AT443" s="225" t="s">
        <v>381</v>
      </c>
      <c r="AU443" s="225" t="s">
        <v>79</v>
      </c>
      <c r="AY443" s="18" t="s">
        <v>120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77</v>
      </c>
      <c r="BK443" s="226">
        <f>ROUND(I443*H443,2)</f>
        <v>0</v>
      </c>
      <c r="BL443" s="18" t="s">
        <v>321</v>
      </c>
      <c r="BM443" s="225" t="s">
        <v>482</v>
      </c>
    </row>
    <row r="444" s="13" customFormat="1">
      <c r="A444" s="13"/>
      <c r="B444" s="227"/>
      <c r="C444" s="228"/>
      <c r="D444" s="229" t="s">
        <v>129</v>
      </c>
      <c r="E444" s="230" t="s">
        <v>19</v>
      </c>
      <c r="F444" s="231" t="s">
        <v>140</v>
      </c>
      <c r="G444" s="228"/>
      <c r="H444" s="230" t="s">
        <v>19</v>
      </c>
      <c r="I444" s="232"/>
      <c r="J444" s="228"/>
      <c r="K444" s="228"/>
      <c r="L444" s="233"/>
      <c r="M444" s="234"/>
      <c r="N444" s="235"/>
      <c r="O444" s="235"/>
      <c r="P444" s="235"/>
      <c r="Q444" s="235"/>
      <c r="R444" s="235"/>
      <c r="S444" s="235"/>
      <c r="T444" s="23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7" t="s">
        <v>129</v>
      </c>
      <c r="AU444" s="237" t="s">
        <v>79</v>
      </c>
      <c r="AV444" s="13" t="s">
        <v>77</v>
      </c>
      <c r="AW444" s="13" t="s">
        <v>33</v>
      </c>
      <c r="AX444" s="13" t="s">
        <v>72</v>
      </c>
      <c r="AY444" s="237" t="s">
        <v>120</v>
      </c>
    </row>
    <row r="445" s="13" customFormat="1">
      <c r="A445" s="13"/>
      <c r="B445" s="227"/>
      <c r="C445" s="228"/>
      <c r="D445" s="229" t="s">
        <v>129</v>
      </c>
      <c r="E445" s="230" t="s">
        <v>19</v>
      </c>
      <c r="F445" s="231" t="s">
        <v>483</v>
      </c>
      <c r="G445" s="228"/>
      <c r="H445" s="230" t="s">
        <v>19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7" t="s">
        <v>129</v>
      </c>
      <c r="AU445" s="237" t="s">
        <v>79</v>
      </c>
      <c r="AV445" s="13" t="s">
        <v>77</v>
      </c>
      <c r="AW445" s="13" t="s">
        <v>33</v>
      </c>
      <c r="AX445" s="13" t="s">
        <v>72</v>
      </c>
      <c r="AY445" s="237" t="s">
        <v>120</v>
      </c>
    </row>
    <row r="446" s="14" customFormat="1">
      <c r="A446" s="14"/>
      <c r="B446" s="238"/>
      <c r="C446" s="239"/>
      <c r="D446" s="229" t="s">
        <v>129</v>
      </c>
      <c r="E446" s="240" t="s">
        <v>19</v>
      </c>
      <c r="F446" s="241" t="s">
        <v>470</v>
      </c>
      <c r="G446" s="239"/>
      <c r="H446" s="242">
        <v>5.2919999999999998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129</v>
      </c>
      <c r="AU446" s="248" t="s">
        <v>79</v>
      </c>
      <c r="AV446" s="14" t="s">
        <v>79</v>
      </c>
      <c r="AW446" s="14" t="s">
        <v>33</v>
      </c>
      <c r="AX446" s="14" t="s">
        <v>72</v>
      </c>
      <c r="AY446" s="248" t="s">
        <v>120</v>
      </c>
    </row>
    <row r="447" s="13" customFormat="1">
      <c r="A447" s="13"/>
      <c r="B447" s="227"/>
      <c r="C447" s="228"/>
      <c r="D447" s="229" t="s">
        <v>129</v>
      </c>
      <c r="E447" s="230" t="s">
        <v>19</v>
      </c>
      <c r="F447" s="231" t="s">
        <v>484</v>
      </c>
      <c r="G447" s="228"/>
      <c r="H447" s="230" t="s">
        <v>19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129</v>
      </c>
      <c r="AU447" s="237" t="s">
        <v>79</v>
      </c>
      <c r="AV447" s="13" t="s">
        <v>77</v>
      </c>
      <c r="AW447" s="13" t="s">
        <v>33</v>
      </c>
      <c r="AX447" s="13" t="s">
        <v>72</v>
      </c>
      <c r="AY447" s="237" t="s">
        <v>120</v>
      </c>
    </row>
    <row r="448" s="14" customFormat="1">
      <c r="A448" s="14"/>
      <c r="B448" s="238"/>
      <c r="C448" s="239"/>
      <c r="D448" s="229" t="s">
        <v>129</v>
      </c>
      <c r="E448" s="240" t="s">
        <v>19</v>
      </c>
      <c r="F448" s="241" t="s">
        <v>485</v>
      </c>
      <c r="G448" s="239"/>
      <c r="H448" s="242">
        <v>26.934999999999999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129</v>
      </c>
      <c r="AU448" s="248" t="s">
        <v>79</v>
      </c>
      <c r="AV448" s="14" t="s">
        <v>79</v>
      </c>
      <c r="AW448" s="14" t="s">
        <v>33</v>
      </c>
      <c r="AX448" s="14" t="s">
        <v>72</v>
      </c>
      <c r="AY448" s="248" t="s">
        <v>120</v>
      </c>
    </row>
    <row r="449" s="13" customFormat="1">
      <c r="A449" s="13"/>
      <c r="B449" s="227"/>
      <c r="C449" s="228"/>
      <c r="D449" s="229" t="s">
        <v>129</v>
      </c>
      <c r="E449" s="230" t="s">
        <v>19</v>
      </c>
      <c r="F449" s="231" t="s">
        <v>136</v>
      </c>
      <c r="G449" s="228"/>
      <c r="H449" s="230" t="s">
        <v>19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7" t="s">
        <v>129</v>
      </c>
      <c r="AU449" s="237" t="s">
        <v>79</v>
      </c>
      <c r="AV449" s="13" t="s">
        <v>77</v>
      </c>
      <c r="AW449" s="13" t="s">
        <v>33</v>
      </c>
      <c r="AX449" s="13" t="s">
        <v>72</v>
      </c>
      <c r="AY449" s="237" t="s">
        <v>120</v>
      </c>
    </row>
    <row r="450" s="13" customFormat="1">
      <c r="A450" s="13"/>
      <c r="B450" s="227"/>
      <c r="C450" s="228"/>
      <c r="D450" s="229" t="s">
        <v>129</v>
      </c>
      <c r="E450" s="230" t="s">
        <v>19</v>
      </c>
      <c r="F450" s="231" t="s">
        <v>486</v>
      </c>
      <c r="G450" s="228"/>
      <c r="H450" s="230" t="s">
        <v>19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7" t="s">
        <v>129</v>
      </c>
      <c r="AU450" s="237" t="s">
        <v>79</v>
      </c>
      <c r="AV450" s="13" t="s">
        <v>77</v>
      </c>
      <c r="AW450" s="13" t="s">
        <v>33</v>
      </c>
      <c r="AX450" s="13" t="s">
        <v>72</v>
      </c>
      <c r="AY450" s="237" t="s">
        <v>120</v>
      </c>
    </row>
    <row r="451" s="14" customFormat="1">
      <c r="A451" s="14"/>
      <c r="B451" s="238"/>
      <c r="C451" s="239"/>
      <c r="D451" s="229" t="s">
        <v>129</v>
      </c>
      <c r="E451" s="240" t="s">
        <v>19</v>
      </c>
      <c r="F451" s="241" t="s">
        <v>448</v>
      </c>
      <c r="G451" s="239"/>
      <c r="H451" s="242">
        <v>10.584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8" t="s">
        <v>129</v>
      </c>
      <c r="AU451" s="248" t="s">
        <v>79</v>
      </c>
      <c r="AV451" s="14" t="s">
        <v>79</v>
      </c>
      <c r="AW451" s="14" t="s">
        <v>33</v>
      </c>
      <c r="AX451" s="14" t="s">
        <v>72</v>
      </c>
      <c r="AY451" s="248" t="s">
        <v>120</v>
      </c>
    </row>
    <row r="452" s="13" customFormat="1">
      <c r="A452" s="13"/>
      <c r="B452" s="227"/>
      <c r="C452" s="228"/>
      <c r="D452" s="229" t="s">
        <v>129</v>
      </c>
      <c r="E452" s="230" t="s">
        <v>19</v>
      </c>
      <c r="F452" s="231" t="s">
        <v>487</v>
      </c>
      <c r="G452" s="228"/>
      <c r="H452" s="230" t="s">
        <v>19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7" t="s">
        <v>129</v>
      </c>
      <c r="AU452" s="237" t="s">
        <v>79</v>
      </c>
      <c r="AV452" s="13" t="s">
        <v>77</v>
      </c>
      <c r="AW452" s="13" t="s">
        <v>33</v>
      </c>
      <c r="AX452" s="13" t="s">
        <v>72</v>
      </c>
      <c r="AY452" s="237" t="s">
        <v>120</v>
      </c>
    </row>
    <row r="453" s="14" customFormat="1">
      <c r="A453" s="14"/>
      <c r="B453" s="238"/>
      <c r="C453" s="239"/>
      <c r="D453" s="229" t="s">
        <v>129</v>
      </c>
      <c r="E453" s="240" t="s">
        <v>19</v>
      </c>
      <c r="F453" s="241" t="s">
        <v>485</v>
      </c>
      <c r="G453" s="239"/>
      <c r="H453" s="242">
        <v>26.934999999999999</v>
      </c>
      <c r="I453" s="243"/>
      <c r="J453" s="239"/>
      <c r="K453" s="239"/>
      <c r="L453" s="244"/>
      <c r="M453" s="245"/>
      <c r="N453" s="246"/>
      <c r="O453" s="246"/>
      <c r="P453" s="246"/>
      <c r="Q453" s="246"/>
      <c r="R453" s="246"/>
      <c r="S453" s="246"/>
      <c r="T453" s="24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8" t="s">
        <v>129</v>
      </c>
      <c r="AU453" s="248" t="s">
        <v>79</v>
      </c>
      <c r="AV453" s="14" t="s">
        <v>79</v>
      </c>
      <c r="AW453" s="14" t="s">
        <v>33</v>
      </c>
      <c r="AX453" s="14" t="s">
        <v>72</v>
      </c>
      <c r="AY453" s="248" t="s">
        <v>120</v>
      </c>
    </row>
    <row r="454" s="13" customFormat="1">
      <c r="A454" s="13"/>
      <c r="B454" s="227"/>
      <c r="C454" s="228"/>
      <c r="D454" s="229" t="s">
        <v>129</v>
      </c>
      <c r="E454" s="230" t="s">
        <v>19</v>
      </c>
      <c r="F454" s="231" t="s">
        <v>131</v>
      </c>
      <c r="G454" s="228"/>
      <c r="H454" s="230" t="s">
        <v>19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129</v>
      </c>
      <c r="AU454" s="237" t="s">
        <v>79</v>
      </c>
      <c r="AV454" s="13" t="s">
        <v>77</v>
      </c>
      <c r="AW454" s="13" t="s">
        <v>33</v>
      </c>
      <c r="AX454" s="13" t="s">
        <v>72</v>
      </c>
      <c r="AY454" s="237" t="s">
        <v>120</v>
      </c>
    </row>
    <row r="455" s="13" customFormat="1">
      <c r="A455" s="13"/>
      <c r="B455" s="227"/>
      <c r="C455" s="228"/>
      <c r="D455" s="229" t="s">
        <v>129</v>
      </c>
      <c r="E455" s="230" t="s">
        <v>19</v>
      </c>
      <c r="F455" s="231" t="s">
        <v>488</v>
      </c>
      <c r="G455" s="228"/>
      <c r="H455" s="230" t="s">
        <v>19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129</v>
      </c>
      <c r="AU455" s="237" t="s">
        <v>79</v>
      </c>
      <c r="AV455" s="13" t="s">
        <v>77</v>
      </c>
      <c r="AW455" s="13" t="s">
        <v>33</v>
      </c>
      <c r="AX455" s="13" t="s">
        <v>72</v>
      </c>
      <c r="AY455" s="237" t="s">
        <v>120</v>
      </c>
    </row>
    <row r="456" s="14" customFormat="1">
      <c r="A456" s="14"/>
      <c r="B456" s="238"/>
      <c r="C456" s="239"/>
      <c r="D456" s="229" t="s">
        <v>129</v>
      </c>
      <c r="E456" s="240" t="s">
        <v>19</v>
      </c>
      <c r="F456" s="241" t="s">
        <v>448</v>
      </c>
      <c r="G456" s="239"/>
      <c r="H456" s="242">
        <v>10.584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129</v>
      </c>
      <c r="AU456" s="248" t="s">
        <v>79</v>
      </c>
      <c r="AV456" s="14" t="s">
        <v>79</v>
      </c>
      <c r="AW456" s="14" t="s">
        <v>33</v>
      </c>
      <c r="AX456" s="14" t="s">
        <v>72</v>
      </c>
      <c r="AY456" s="248" t="s">
        <v>120</v>
      </c>
    </row>
    <row r="457" s="13" customFormat="1">
      <c r="A457" s="13"/>
      <c r="B457" s="227"/>
      <c r="C457" s="228"/>
      <c r="D457" s="229" t="s">
        <v>129</v>
      </c>
      <c r="E457" s="230" t="s">
        <v>19</v>
      </c>
      <c r="F457" s="231" t="s">
        <v>489</v>
      </c>
      <c r="G457" s="228"/>
      <c r="H457" s="230" t="s">
        <v>19</v>
      </c>
      <c r="I457" s="232"/>
      <c r="J457" s="228"/>
      <c r="K457" s="228"/>
      <c r="L457" s="233"/>
      <c r="M457" s="234"/>
      <c r="N457" s="235"/>
      <c r="O457" s="235"/>
      <c r="P457" s="235"/>
      <c r="Q457" s="235"/>
      <c r="R457" s="235"/>
      <c r="S457" s="235"/>
      <c r="T457" s="23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7" t="s">
        <v>129</v>
      </c>
      <c r="AU457" s="237" t="s">
        <v>79</v>
      </c>
      <c r="AV457" s="13" t="s">
        <v>77</v>
      </c>
      <c r="AW457" s="13" t="s">
        <v>33</v>
      </c>
      <c r="AX457" s="13" t="s">
        <v>72</v>
      </c>
      <c r="AY457" s="237" t="s">
        <v>120</v>
      </c>
    </row>
    <row r="458" s="14" customFormat="1">
      <c r="A458" s="14"/>
      <c r="B458" s="238"/>
      <c r="C458" s="239"/>
      <c r="D458" s="229" t="s">
        <v>129</v>
      </c>
      <c r="E458" s="240" t="s">
        <v>19</v>
      </c>
      <c r="F458" s="241" t="s">
        <v>485</v>
      </c>
      <c r="G458" s="239"/>
      <c r="H458" s="242">
        <v>26.934999999999999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129</v>
      </c>
      <c r="AU458" s="248" t="s">
        <v>79</v>
      </c>
      <c r="AV458" s="14" t="s">
        <v>79</v>
      </c>
      <c r="AW458" s="14" t="s">
        <v>33</v>
      </c>
      <c r="AX458" s="14" t="s">
        <v>72</v>
      </c>
      <c r="AY458" s="248" t="s">
        <v>120</v>
      </c>
    </row>
    <row r="459" s="15" customFormat="1">
      <c r="A459" s="15"/>
      <c r="B459" s="249"/>
      <c r="C459" s="250"/>
      <c r="D459" s="229" t="s">
        <v>129</v>
      </c>
      <c r="E459" s="251" t="s">
        <v>19</v>
      </c>
      <c r="F459" s="252" t="s">
        <v>156</v>
      </c>
      <c r="G459" s="250"/>
      <c r="H459" s="253">
        <v>107.265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9" t="s">
        <v>129</v>
      </c>
      <c r="AU459" s="259" t="s">
        <v>79</v>
      </c>
      <c r="AV459" s="15" t="s">
        <v>127</v>
      </c>
      <c r="AW459" s="15" t="s">
        <v>33</v>
      </c>
      <c r="AX459" s="15" t="s">
        <v>77</v>
      </c>
      <c r="AY459" s="259" t="s">
        <v>120</v>
      </c>
    </row>
    <row r="460" s="2" customFormat="1" ht="33" customHeight="1">
      <c r="A460" s="39"/>
      <c r="B460" s="40"/>
      <c r="C460" s="260" t="s">
        <v>490</v>
      </c>
      <c r="D460" s="260" t="s">
        <v>381</v>
      </c>
      <c r="E460" s="261" t="s">
        <v>491</v>
      </c>
      <c r="F460" s="262" t="s">
        <v>492</v>
      </c>
      <c r="G460" s="263" t="s">
        <v>126</v>
      </c>
      <c r="H460" s="264">
        <v>25.158999999999999</v>
      </c>
      <c r="I460" s="265"/>
      <c r="J460" s="266">
        <f>ROUND(I460*H460,2)</f>
        <v>0</v>
      </c>
      <c r="K460" s="267"/>
      <c r="L460" s="268"/>
      <c r="M460" s="269" t="s">
        <v>19</v>
      </c>
      <c r="N460" s="270" t="s">
        <v>43</v>
      </c>
      <c r="O460" s="85"/>
      <c r="P460" s="223">
        <f>O460*H460</f>
        <v>0</v>
      </c>
      <c r="Q460" s="223">
        <v>0.045999999999999999</v>
      </c>
      <c r="R460" s="223">
        <f>Q460*H460</f>
        <v>1.157314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384</v>
      </c>
      <c r="AT460" s="225" t="s">
        <v>381</v>
      </c>
      <c r="AU460" s="225" t="s">
        <v>79</v>
      </c>
      <c r="AY460" s="18" t="s">
        <v>120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77</v>
      </c>
      <c r="BK460" s="226">
        <f>ROUND(I460*H460,2)</f>
        <v>0</v>
      </c>
      <c r="BL460" s="18" t="s">
        <v>321</v>
      </c>
      <c r="BM460" s="225" t="s">
        <v>493</v>
      </c>
    </row>
    <row r="461" s="13" customFormat="1">
      <c r="A461" s="13"/>
      <c r="B461" s="227"/>
      <c r="C461" s="228"/>
      <c r="D461" s="229" t="s">
        <v>129</v>
      </c>
      <c r="E461" s="230" t="s">
        <v>19</v>
      </c>
      <c r="F461" s="231" t="s">
        <v>144</v>
      </c>
      <c r="G461" s="228"/>
      <c r="H461" s="230" t="s">
        <v>19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129</v>
      </c>
      <c r="AU461" s="237" t="s">
        <v>79</v>
      </c>
      <c r="AV461" s="13" t="s">
        <v>77</v>
      </c>
      <c r="AW461" s="13" t="s">
        <v>33</v>
      </c>
      <c r="AX461" s="13" t="s">
        <v>72</v>
      </c>
      <c r="AY461" s="237" t="s">
        <v>120</v>
      </c>
    </row>
    <row r="462" s="13" customFormat="1">
      <c r="A462" s="13"/>
      <c r="B462" s="227"/>
      <c r="C462" s="228"/>
      <c r="D462" s="229" t="s">
        <v>129</v>
      </c>
      <c r="E462" s="230" t="s">
        <v>19</v>
      </c>
      <c r="F462" s="231" t="s">
        <v>443</v>
      </c>
      <c r="G462" s="228"/>
      <c r="H462" s="230" t="s">
        <v>19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129</v>
      </c>
      <c r="AU462" s="237" t="s">
        <v>79</v>
      </c>
      <c r="AV462" s="13" t="s">
        <v>77</v>
      </c>
      <c r="AW462" s="13" t="s">
        <v>33</v>
      </c>
      <c r="AX462" s="13" t="s">
        <v>72</v>
      </c>
      <c r="AY462" s="237" t="s">
        <v>120</v>
      </c>
    </row>
    <row r="463" s="14" customFormat="1">
      <c r="A463" s="14"/>
      <c r="B463" s="238"/>
      <c r="C463" s="239"/>
      <c r="D463" s="229" t="s">
        <v>129</v>
      </c>
      <c r="E463" s="240" t="s">
        <v>19</v>
      </c>
      <c r="F463" s="241" t="s">
        <v>444</v>
      </c>
      <c r="G463" s="239"/>
      <c r="H463" s="242">
        <v>25.158999999999999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129</v>
      </c>
      <c r="AU463" s="248" t="s">
        <v>79</v>
      </c>
      <c r="AV463" s="14" t="s">
        <v>79</v>
      </c>
      <c r="AW463" s="14" t="s">
        <v>33</v>
      </c>
      <c r="AX463" s="14" t="s">
        <v>72</v>
      </c>
      <c r="AY463" s="248" t="s">
        <v>120</v>
      </c>
    </row>
    <row r="464" s="15" customFormat="1">
      <c r="A464" s="15"/>
      <c r="B464" s="249"/>
      <c r="C464" s="250"/>
      <c r="D464" s="229" t="s">
        <v>129</v>
      </c>
      <c r="E464" s="251" t="s">
        <v>19</v>
      </c>
      <c r="F464" s="252" t="s">
        <v>156</v>
      </c>
      <c r="G464" s="250"/>
      <c r="H464" s="253">
        <v>25.158999999999999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9" t="s">
        <v>129</v>
      </c>
      <c r="AU464" s="259" t="s">
        <v>79</v>
      </c>
      <c r="AV464" s="15" t="s">
        <v>127</v>
      </c>
      <c r="AW464" s="15" t="s">
        <v>33</v>
      </c>
      <c r="AX464" s="15" t="s">
        <v>77</v>
      </c>
      <c r="AY464" s="259" t="s">
        <v>120</v>
      </c>
    </row>
    <row r="465" s="2" customFormat="1" ht="33" customHeight="1">
      <c r="A465" s="39"/>
      <c r="B465" s="40"/>
      <c r="C465" s="260" t="s">
        <v>494</v>
      </c>
      <c r="D465" s="260" t="s">
        <v>381</v>
      </c>
      <c r="E465" s="261" t="s">
        <v>495</v>
      </c>
      <c r="F465" s="262" t="s">
        <v>496</v>
      </c>
      <c r="G465" s="263" t="s">
        <v>126</v>
      </c>
      <c r="H465" s="264">
        <v>9.8780000000000001</v>
      </c>
      <c r="I465" s="265"/>
      <c r="J465" s="266">
        <f>ROUND(I465*H465,2)</f>
        <v>0</v>
      </c>
      <c r="K465" s="267"/>
      <c r="L465" s="268"/>
      <c r="M465" s="269" t="s">
        <v>19</v>
      </c>
      <c r="N465" s="270" t="s">
        <v>43</v>
      </c>
      <c r="O465" s="85"/>
      <c r="P465" s="223">
        <f>O465*H465</f>
        <v>0</v>
      </c>
      <c r="Q465" s="223">
        <v>0.043999999999999997</v>
      </c>
      <c r="R465" s="223">
        <f>Q465*H465</f>
        <v>0.43463199999999996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384</v>
      </c>
      <c r="AT465" s="225" t="s">
        <v>381</v>
      </c>
      <c r="AU465" s="225" t="s">
        <v>79</v>
      </c>
      <c r="AY465" s="18" t="s">
        <v>120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77</v>
      </c>
      <c r="BK465" s="226">
        <f>ROUND(I465*H465,2)</f>
        <v>0</v>
      </c>
      <c r="BL465" s="18" t="s">
        <v>321</v>
      </c>
      <c r="BM465" s="225" t="s">
        <v>497</v>
      </c>
    </row>
    <row r="466" s="13" customFormat="1">
      <c r="A466" s="13"/>
      <c r="B466" s="227"/>
      <c r="C466" s="228"/>
      <c r="D466" s="229" t="s">
        <v>129</v>
      </c>
      <c r="E466" s="230" t="s">
        <v>19</v>
      </c>
      <c r="F466" s="231" t="s">
        <v>144</v>
      </c>
      <c r="G466" s="228"/>
      <c r="H466" s="230" t="s">
        <v>19</v>
      </c>
      <c r="I466" s="232"/>
      <c r="J466" s="228"/>
      <c r="K466" s="228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129</v>
      </c>
      <c r="AU466" s="237" t="s">
        <v>79</v>
      </c>
      <c r="AV466" s="13" t="s">
        <v>77</v>
      </c>
      <c r="AW466" s="13" t="s">
        <v>33</v>
      </c>
      <c r="AX466" s="13" t="s">
        <v>72</v>
      </c>
      <c r="AY466" s="237" t="s">
        <v>120</v>
      </c>
    </row>
    <row r="467" s="13" customFormat="1">
      <c r="A467" s="13"/>
      <c r="B467" s="227"/>
      <c r="C467" s="228"/>
      <c r="D467" s="229" t="s">
        <v>129</v>
      </c>
      <c r="E467" s="230" t="s">
        <v>19</v>
      </c>
      <c r="F467" s="231" t="s">
        <v>498</v>
      </c>
      <c r="G467" s="228"/>
      <c r="H467" s="230" t="s">
        <v>19</v>
      </c>
      <c r="I467" s="232"/>
      <c r="J467" s="228"/>
      <c r="K467" s="228"/>
      <c r="L467" s="233"/>
      <c r="M467" s="234"/>
      <c r="N467" s="235"/>
      <c r="O467" s="235"/>
      <c r="P467" s="235"/>
      <c r="Q467" s="235"/>
      <c r="R467" s="235"/>
      <c r="S467" s="235"/>
      <c r="T467" s="23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7" t="s">
        <v>129</v>
      </c>
      <c r="AU467" s="237" t="s">
        <v>79</v>
      </c>
      <c r="AV467" s="13" t="s">
        <v>77</v>
      </c>
      <c r="AW467" s="13" t="s">
        <v>33</v>
      </c>
      <c r="AX467" s="13" t="s">
        <v>72</v>
      </c>
      <c r="AY467" s="237" t="s">
        <v>120</v>
      </c>
    </row>
    <row r="468" s="14" customFormat="1">
      <c r="A468" s="14"/>
      <c r="B468" s="238"/>
      <c r="C468" s="239"/>
      <c r="D468" s="229" t="s">
        <v>129</v>
      </c>
      <c r="E468" s="240" t="s">
        <v>19</v>
      </c>
      <c r="F468" s="241" t="s">
        <v>442</v>
      </c>
      <c r="G468" s="239"/>
      <c r="H468" s="242">
        <v>9.8780000000000001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129</v>
      </c>
      <c r="AU468" s="248" t="s">
        <v>79</v>
      </c>
      <c r="AV468" s="14" t="s">
        <v>79</v>
      </c>
      <c r="AW468" s="14" t="s">
        <v>33</v>
      </c>
      <c r="AX468" s="14" t="s">
        <v>72</v>
      </c>
      <c r="AY468" s="248" t="s">
        <v>120</v>
      </c>
    </row>
    <row r="469" s="15" customFormat="1">
      <c r="A469" s="15"/>
      <c r="B469" s="249"/>
      <c r="C469" s="250"/>
      <c r="D469" s="229" t="s">
        <v>129</v>
      </c>
      <c r="E469" s="251" t="s">
        <v>19</v>
      </c>
      <c r="F469" s="252" t="s">
        <v>156</v>
      </c>
      <c r="G469" s="250"/>
      <c r="H469" s="253">
        <v>9.8780000000000001</v>
      </c>
      <c r="I469" s="254"/>
      <c r="J469" s="250"/>
      <c r="K469" s="250"/>
      <c r="L469" s="255"/>
      <c r="M469" s="256"/>
      <c r="N469" s="257"/>
      <c r="O469" s="257"/>
      <c r="P469" s="257"/>
      <c r="Q469" s="257"/>
      <c r="R469" s="257"/>
      <c r="S469" s="257"/>
      <c r="T469" s="25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9" t="s">
        <v>129</v>
      </c>
      <c r="AU469" s="259" t="s">
        <v>79</v>
      </c>
      <c r="AV469" s="15" t="s">
        <v>127</v>
      </c>
      <c r="AW469" s="15" t="s">
        <v>33</v>
      </c>
      <c r="AX469" s="15" t="s">
        <v>77</v>
      </c>
      <c r="AY469" s="259" t="s">
        <v>120</v>
      </c>
    </row>
    <row r="470" s="2" customFormat="1" ht="44.25" customHeight="1">
      <c r="A470" s="39"/>
      <c r="B470" s="40"/>
      <c r="C470" s="260" t="s">
        <v>499</v>
      </c>
      <c r="D470" s="260" t="s">
        <v>381</v>
      </c>
      <c r="E470" s="261" t="s">
        <v>500</v>
      </c>
      <c r="F470" s="262" t="s">
        <v>501</v>
      </c>
      <c r="G470" s="263" t="s">
        <v>126</v>
      </c>
      <c r="H470" s="264">
        <v>53.107999999999997</v>
      </c>
      <c r="I470" s="265"/>
      <c r="J470" s="266">
        <f>ROUND(I470*H470,2)</f>
        <v>0</v>
      </c>
      <c r="K470" s="267"/>
      <c r="L470" s="268"/>
      <c r="M470" s="269" t="s">
        <v>19</v>
      </c>
      <c r="N470" s="270" t="s">
        <v>43</v>
      </c>
      <c r="O470" s="85"/>
      <c r="P470" s="223">
        <f>O470*H470</f>
        <v>0</v>
      </c>
      <c r="Q470" s="223">
        <v>0.056000000000000001</v>
      </c>
      <c r="R470" s="223">
        <f>Q470*H470</f>
        <v>2.9740479999999998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384</v>
      </c>
      <c r="AT470" s="225" t="s">
        <v>381</v>
      </c>
      <c r="AU470" s="225" t="s">
        <v>79</v>
      </c>
      <c r="AY470" s="18" t="s">
        <v>120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77</v>
      </c>
      <c r="BK470" s="226">
        <f>ROUND(I470*H470,2)</f>
        <v>0</v>
      </c>
      <c r="BL470" s="18" t="s">
        <v>321</v>
      </c>
      <c r="BM470" s="225" t="s">
        <v>502</v>
      </c>
    </row>
    <row r="471" s="13" customFormat="1">
      <c r="A471" s="13"/>
      <c r="B471" s="227"/>
      <c r="C471" s="228"/>
      <c r="D471" s="229" t="s">
        <v>129</v>
      </c>
      <c r="E471" s="230" t="s">
        <v>19</v>
      </c>
      <c r="F471" s="231" t="s">
        <v>144</v>
      </c>
      <c r="G471" s="228"/>
      <c r="H471" s="230" t="s">
        <v>19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129</v>
      </c>
      <c r="AU471" s="237" t="s">
        <v>79</v>
      </c>
      <c r="AV471" s="13" t="s">
        <v>77</v>
      </c>
      <c r="AW471" s="13" t="s">
        <v>33</v>
      </c>
      <c r="AX471" s="13" t="s">
        <v>72</v>
      </c>
      <c r="AY471" s="237" t="s">
        <v>120</v>
      </c>
    </row>
    <row r="472" s="13" customFormat="1">
      <c r="A472" s="13"/>
      <c r="B472" s="227"/>
      <c r="C472" s="228"/>
      <c r="D472" s="229" t="s">
        <v>129</v>
      </c>
      <c r="E472" s="230" t="s">
        <v>19</v>
      </c>
      <c r="F472" s="231" t="s">
        <v>503</v>
      </c>
      <c r="G472" s="228"/>
      <c r="H472" s="230" t="s">
        <v>19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129</v>
      </c>
      <c r="AU472" s="237" t="s">
        <v>79</v>
      </c>
      <c r="AV472" s="13" t="s">
        <v>77</v>
      </c>
      <c r="AW472" s="13" t="s">
        <v>33</v>
      </c>
      <c r="AX472" s="13" t="s">
        <v>72</v>
      </c>
      <c r="AY472" s="237" t="s">
        <v>120</v>
      </c>
    </row>
    <row r="473" s="14" customFormat="1">
      <c r="A473" s="14"/>
      <c r="B473" s="238"/>
      <c r="C473" s="239"/>
      <c r="D473" s="229" t="s">
        <v>129</v>
      </c>
      <c r="E473" s="240" t="s">
        <v>19</v>
      </c>
      <c r="F473" s="241" t="s">
        <v>281</v>
      </c>
      <c r="G473" s="239"/>
      <c r="H473" s="242">
        <v>9.5630000000000006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129</v>
      </c>
      <c r="AU473" s="248" t="s">
        <v>79</v>
      </c>
      <c r="AV473" s="14" t="s">
        <v>79</v>
      </c>
      <c r="AW473" s="14" t="s">
        <v>33</v>
      </c>
      <c r="AX473" s="14" t="s">
        <v>72</v>
      </c>
      <c r="AY473" s="248" t="s">
        <v>120</v>
      </c>
    </row>
    <row r="474" s="13" customFormat="1">
      <c r="A474" s="13"/>
      <c r="B474" s="227"/>
      <c r="C474" s="228"/>
      <c r="D474" s="229" t="s">
        <v>129</v>
      </c>
      <c r="E474" s="230" t="s">
        <v>19</v>
      </c>
      <c r="F474" s="231" t="s">
        <v>140</v>
      </c>
      <c r="G474" s="228"/>
      <c r="H474" s="230" t="s">
        <v>19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129</v>
      </c>
      <c r="AU474" s="237" t="s">
        <v>79</v>
      </c>
      <c r="AV474" s="13" t="s">
        <v>77</v>
      </c>
      <c r="AW474" s="13" t="s">
        <v>33</v>
      </c>
      <c r="AX474" s="13" t="s">
        <v>72</v>
      </c>
      <c r="AY474" s="237" t="s">
        <v>120</v>
      </c>
    </row>
    <row r="475" s="13" customFormat="1">
      <c r="A475" s="13"/>
      <c r="B475" s="227"/>
      <c r="C475" s="228"/>
      <c r="D475" s="229" t="s">
        <v>129</v>
      </c>
      <c r="E475" s="230" t="s">
        <v>19</v>
      </c>
      <c r="F475" s="231" t="s">
        <v>504</v>
      </c>
      <c r="G475" s="228"/>
      <c r="H475" s="230" t="s">
        <v>19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7" t="s">
        <v>129</v>
      </c>
      <c r="AU475" s="237" t="s">
        <v>79</v>
      </c>
      <c r="AV475" s="13" t="s">
        <v>77</v>
      </c>
      <c r="AW475" s="13" t="s">
        <v>33</v>
      </c>
      <c r="AX475" s="13" t="s">
        <v>72</v>
      </c>
      <c r="AY475" s="237" t="s">
        <v>120</v>
      </c>
    </row>
    <row r="476" s="14" customFormat="1">
      <c r="A476" s="14"/>
      <c r="B476" s="238"/>
      <c r="C476" s="239"/>
      <c r="D476" s="229" t="s">
        <v>129</v>
      </c>
      <c r="E476" s="240" t="s">
        <v>19</v>
      </c>
      <c r="F476" s="241" t="s">
        <v>452</v>
      </c>
      <c r="G476" s="239"/>
      <c r="H476" s="242">
        <v>14.515000000000001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8" t="s">
        <v>129</v>
      </c>
      <c r="AU476" s="248" t="s">
        <v>79</v>
      </c>
      <c r="AV476" s="14" t="s">
        <v>79</v>
      </c>
      <c r="AW476" s="14" t="s">
        <v>33</v>
      </c>
      <c r="AX476" s="14" t="s">
        <v>72</v>
      </c>
      <c r="AY476" s="248" t="s">
        <v>120</v>
      </c>
    </row>
    <row r="477" s="13" customFormat="1">
      <c r="A477" s="13"/>
      <c r="B477" s="227"/>
      <c r="C477" s="228"/>
      <c r="D477" s="229" t="s">
        <v>129</v>
      </c>
      <c r="E477" s="230" t="s">
        <v>19</v>
      </c>
      <c r="F477" s="231" t="s">
        <v>136</v>
      </c>
      <c r="G477" s="228"/>
      <c r="H477" s="230" t="s">
        <v>19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129</v>
      </c>
      <c r="AU477" s="237" t="s">
        <v>79</v>
      </c>
      <c r="AV477" s="13" t="s">
        <v>77</v>
      </c>
      <c r="AW477" s="13" t="s">
        <v>33</v>
      </c>
      <c r="AX477" s="13" t="s">
        <v>72</v>
      </c>
      <c r="AY477" s="237" t="s">
        <v>120</v>
      </c>
    </row>
    <row r="478" s="13" customFormat="1">
      <c r="A478" s="13"/>
      <c r="B478" s="227"/>
      <c r="C478" s="228"/>
      <c r="D478" s="229" t="s">
        <v>129</v>
      </c>
      <c r="E478" s="230" t="s">
        <v>19</v>
      </c>
      <c r="F478" s="231" t="s">
        <v>505</v>
      </c>
      <c r="G478" s="228"/>
      <c r="H478" s="230" t="s">
        <v>19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7" t="s">
        <v>129</v>
      </c>
      <c r="AU478" s="237" t="s">
        <v>79</v>
      </c>
      <c r="AV478" s="13" t="s">
        <v>77</v>
      </c>
      <c r="AW478" s="13" t="s">
        <v>33</v>
      </c>
      <c r="AX478" s="13" t="s">
        <v>72</v>
      </c>
      <c r="AY478" s="237" t="s">
        <v>120</v>
      </c>
    </row>
    <row r="479" s="14" customFormat="1">
      <c r="A479" s="14"/>
      <c r="B479" s="238"/>
      <c r="C479" s="239"/>
      <c r="D479" s="229" t="s">
        <v>129</v>
      </c>
      <c r="E479" s="240" t="s">
        <v>19</v>
      </c>
      <c r="F479" s="241" t="s">
        <v>452</v>
      </c>
      <c r="G479" s="239"/>
      <c r="H479" s="242">
        <v>14.515000000000001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8" t="s">
        <v>129</v>
      </c>
      <c r="AU479" s="248" t="s">
        <v>79</v>
      </c>
      <c r="AV479" s="14" t="s">
        <v>79</v>
      </c>
      <c r="AW479" s="14" t="s">
        <v>33</v>
      </c>
      <c r="AX479" s="14" t="s">
        <v>72</v>
      </c>
      <c r="AY479" s="248" t="s">
        <v>120</v>
      </c>
    </row>
    <row r="480" s="13" customFormat="1">
      <c r="A480" s="13"/>
      <c r="B480" s="227"/>
      <c r="C480" s="228"/>
      <c r="D480" s="229" t="s">
        <v>129</v>
      </c>
      <c r="E480" s="230" t="s">
        <v>19</v>
      </c>
      <c r="F480" s="231" t="s">
        <v>131</v>
      </c>
      <c r="G480" s="228"/>
      <c r="H480" s="230" t="s">
        <v>19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129</v>
      </c>
      <c r="AU480" s="237" t="s">
        <v>79</v>
      </c>
      <c r="AV480" s="13" t="s">
        <v>77</v>
      </c>
      <c r="AW480" s="13" t="s">
        <v>33</v>
      </c>
      <c r="AX480" s="13" t="s">
        <v>72</v>
      </c>
      <c r="AY480" s="237" t="s">
        <v>120</v>
      </c>
    </row>
    <row r="481" s="13" customFormat="1">
      <c r="A481" s="13"/>
      <c r="B481" s="227"/>
      <c r="C481" s="228"/>
      <c r="D481" s="229" t="s">
        <v>129</v>
      </c>
      <c r="E481" s="230" t="s">
        <v>19</v>
      </c>
      <c r="F481" s="231" t="s">
        <v>506</v>
      </c>
      <c r="G481" s="228"/>
      <c r="H481" s="230" t="s">
        <v>19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129</v>
      </c>
      <c r="AU481" s="237" t="s">
        <v>79</v>
      </c>
      <c r="AV481" s="13" t="s">
        <v>77</v>
      </c>
      <c r="AW481" s="13" t="s">
        <v>33</v>
      </c>
      <c r="AX481" s="13" t="s">
        <v>72</v>
      </c>
      <c r="AY481" s="237" t="s">
        <v>120</v>
      </c>
    </row>
    <row r="482" s="14" customFormat="1">
      <c r="A482" s="14"/>
      <c r="B482" s="238"/>
      <c r="C482" s="239"/>
      <c r="D482" s="229" t="s">
        <v>129</v>
      </c>
      <c r="E482" s="240" t="s">
        <v>19</v>
      </c>
      <c r="F482" s="241" t="s">
        <v>452</v>
      </c>
      <c r="G482" s="239"/>
      <c r="H482" s="242">
        <v>14.515000000000001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8" t="s">
        <v>129</v>
      </c>
      <c r="AU482" s="248" t="s">
        <v>79</v>
      </c>
      <c r="AV482" s="14" t="s">
        <v>79</v>
      </c>
      <c r="AW482" s="14" t="s">
        <v>33</v>
      </c>
      <c r="AX482" s="14" t="s">
        <v>72</v>
      </c>
      <c r="AY482" s="248" t="s">
        <v>120</v>
      </c>
    </row>
    <row r="483" s="15" customFormat="1">
      <c r="A483" s="15"/>
      <c r="B483" s="249"/>
      <c r="C483" s="250"/>
      <c r="D483" s="229" t="s">
        <v>129</v>
      </c>
      <c r="E483" s="251" t="s">
        <v>19</v>
      </c>
      <c r="F483" s="252" t="s">
        <v>156</v>
      </c>
      <c r="G483" s="250"/>
      <c r="H483" s="253">
        <v>53.108000000000004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9" t="s">
        <v>129</v>
      </c>
      <c r="AU483" s="259" t="s">
        <v>79</v>
      </c>
      <c r="AV483" s="15" t="s">
        <v>127</v>
      </c>
      <c r="AW483" s="15" t="s">
        <v>33</v>
      </c>
      <c r="AX483" s="15" t="s">
        <v>77</v>
      </c>
      <c r="AY483" s="259" t="s">
        <v>120</v>
      </c>
    </row>
    <row r="484" s="2" customFormat="1" ht="33" customHeight="1">
      <c r="A484" s="39"/>
      <c r="B484" s="40"/>
      <c r="C484" s="260" t="s">
        <v>507</v>
      </c>
      <c r="D484" s="260" t="s">
        <v>381</v>
      </c>
      <c r="E484" s="261" t="s">
        <v>508</v>
      </c>
      <c r="F484" s="262" t="s">
        <v>509</v>
      </c>
      <c r="G484" s="263" t="s">
        <v>126</v>
      </c>
      <c r="H484" s="264">
        <v>44.567999999999998</v>
      </c>
      <c r="I484" s="265"/>
      <c r="J484" s="266">
        <f>ROUND(I484*H484,2)</f>
        <v>0</v>
      </c>
      <c r="K484" s="267"/>
      <c r="L484" s="268"/>
      <c r="M484" s="269" t="s">
        <v>19</v>
      </c>
      <c r="N484" s="270" t="s">
        <v>43</v>
      </c>
      <c r="O484" s="85"/>
      <c r="P484" s="223">
        <f>O484*H484</f>
        <v>0</v>
      </c>
      <c r="Q484" s="223">
        <v>0.045999999999999999</v>
      </c>
      <c r="R484" s="223">
        <f>Q484*H484</f>
        <v>2.050128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384</v>
      </c>
      <c r="AT484" s="225" t="s">
        <v>381</v>
      </c>
      <c r="AU484" s="225" t="s">
        <v>79</v>
      </c>
      <c r="AY484" s="18" t="s">
        <v>120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77</v>
      </c>
      <c r="BK484" s="226">
        <f>ROUND(I484*H484,2)</f>
        <v>0</v>
      </c>
      <c r="BL484" s="18" t="s">
        <v>321</v>
      </c>
      <c r="BM484" s="225" t="s">
        <v>510</v>
      </c>
    </row>
    <row r="485" s="13" customFormat="1">
      <c r="A485" s="13"/>
      <c r="B485" s="227"/>
      <c r="C485" s="228"/>
      <c r="D485" s="229" t="s">
        <v>129</v>
      </c>
      <c r="E485" s="230" t="s">
        <v>19</v>
      </c>
      <c r="F485" s="231" t="s">
        <v>463</v>
      </c>
      <c r="G485" s="228"/>
      <c r="H485" s="230" t="s">
        <v>19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7" t="s">
        <v>129</v>
      </c>
      <c r="AU485" s="237" t="s">
        <v>79</v>
      </c>
      <c r="AV485" s="13" t="s">
        <v>77</v>
      </c>
      <c r="AW485" s="13" t="s">
        <v>33</v>
      </c>
      <c r="AX485" s="13" t="s">
        <v>72</v>
      </c>
      <c r="AY485" s="237" t="s">
        <v>120</v>
      </c>
    </row>
    <row r="486" s="14" customFormat="1">
      <c r="A486" s="14"/>
      <c r="B486" s="238"/>
      <c r="C486" s="239"/>
      <c r="D486" s="229" t="s">
        <v>129</v>
      </c>
      <c r="E486" s="240" t="s">
        <v>19</v>
      </c>
      <c r="F486" s="241" t="s">
        <v>464</v>
      </c>
      <c r="G486" s="239"/>
      <c r="H486" s="242">
        <v>6.3360000000000003</v>
      </c>
      <c r="I486" s="243"/>
      <c r="J486" s="239"/>
      <c r="K486" s="239"/>
      <c r="L486" s="244"/>
      <c r="M486" s="245"/>
      <c r="N486" s="246"/>
      <c r="O486" s="246"/>
      <c r="P486" s="246"/>
      <c r="Q486" s="246"/>
      <c r="R486" s="246"/>
      <c r="S486" s="246"/>
      <c r="T486" s="24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8" t="s">
        <v>129</v>
      </c>
      <c r="AU486" s="248" t="s">
        <v>79</v>
      </c>
      <c r="AV486" s="14" t="s">
        <v>79</v>
      </c>
      <c r="AW486" s="14" t="s">
        <v>33</v>
      </c>
      <c r="AX486" s="14" t="s">
        <v>72</v>
      </c>
      <c r="AY486" s="248" t="s">
        <v>120</v>
      </c>
    </row>
    <row r="487" s="13" customFormat="1">
      <c r="A487" s="13"/>
      <c r="B487" s="227"/>
      <c r="C487" s="228"/>
      <c r="D487" s="229" t="s">
        <v>129</v>
      </c>
      <c r="E487" s="230" t="s">
        <v>19</v>
      </c>
      <c r="F487" s="231" t="s">
        <v>511</v>
      </c>
      <c r="G487" s="228"/>
      <c r="H487" s="230" t="s">
        <v>19</v>
      </c>
      <c r="I487" s="232"/>
      <c r="J487" s="228"/>
      <c r="K487" s="228"/>
      <c r="L487" s="233"/>
      <c r="M487" s="234"/>
      <c r="N487" s="235"/>
      <c r="O487" s="235"/>
      <c r="P487" s="235"/>
      <c r="Q487" s="235"/>
      <c r="R487" s="235"/>
      <c r="S487" s="235"/>
      <c r="T487" s="23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7" t="s">
        <v>129</v>
      </c>
      <c r="AU487" s="237" t="s">
        <v>79</v>
      </c>
      <c r="AV487" s="13" t="s">
        <v>77</v>
      </c>
      <c r="AW487" s="13" t="s">
        <v>33</v>
      </c>
      <c r="AX487" s="13" t="s">
        <v>72</v>
      </c>
      <c r="AY487" s="237" t="s">
        <v>120</v>
      </c>
    </row>
    <row r="488" s="14" customFormat="1">
      <c r="A488" s="14"/>
      <c r="B488" s="238"/>
      <c r="C488" s="239"/>
      <c r="D488" s="229" t="s">
        <v>129</v>
      </c>
      <c r="E488" s="240" t="s">
        <v>19</v>
      </c>
      <c r="F488" s="241" t="s">
        <v>270</v>
      </c>
      <c r="G488" s="239"/>
      <c r="H488" s="242">
        <v>22.391999999999999</v>
      </c>
      <c r="I488" s="243"/>
      <c r="J488" s="239"/>
      <c r="K488" s="239"/>
      <c r="L488" s="244"/>
      <c r="M488" s="245"/>
      <c r="N488" s="246"/>
      <c r="O488" s="246"/>
      <c r="P488" s="246"/>
      <c r="Q488" s="246"/>
      <c r="R488" s="246"/>
      <c r="S488" s="246"/>
      <c r="T488" s="24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8" t="s">
        <v>129</v>
      </c>
      <c r="AU488" s="248" t="s">
        <v>79</v>
      </c>
      <c r="AV488" s="14" t="s">
        <v>79</v>
      </c>
      <c r="AW488" s="14" t="s">
        <v>33</v>
      </c>
      <c r="AX488" s="14" t="s">
        <v>72</v>
      </c>
      <c r="AY488" s="248" t="s">
        <v>120</v>
      </c>
    </row>
    <row r="489" s="13" customFormat="1">
      <c r="A489" s="13"/>
      <c r="B489" s="227"/>
      <c r="C489" s="228"/>
      <c r="D489" s="229" t="s">
        <v>129</v>
      </c>
      <c r="E489" s="230" t="s">
        <v>19</v>
      </c>
      <c r="F489" s="231" t="s">
        <v>460</v>
      </c>
      <c r="G489" s="228"/>
      <c r="H489" s="230" t="s">
        <v>19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129</v>
      </c>
      <c r="AU489" s="237" t="s">
        <v>79</v>
      </c>
      <c r="AV489" s="13" t="s">
        <v>77</v>
      </c>
      <c r="AW489" s="13" t="s">
        <v>33</v>
      </c>
      <c r="AX489" s="13" t="s">
        <v>72</v>
      </c>
      <c r="AY489" s="237" t="s">
        <v>120</v>
      </c>
    </row>
    <row r="490" s="14" customFormat="1">
      <c r="A490" s="14"/>
      <c r="B490" s="238"/>
      <c r="C490" s="239"/>
      <c r="D490" s="229" t="s">
        <v>129</v>
      </c>
      <c r="E490" s="240" t="s">
        <v>19</v>
      </c>
      <c r="F490" s="241" t="s">
        <v>512</v>
      </c>
      <c r="G490" s="239"/>
      <c r="H490" s="242">
        <v>15.84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8" t="s">
        <v>129</v>
      </c>
      <c r="AU490" s="248" t="s">
        <v>79</v>
      </c>
      <c r="AV490" s="14" t="s">
        <v>79</v>
      </c>
      <c r="AW490" s="14" t="s">
        <v>33</v>
      </c>
      <c r="AX490" s="14" t="s">
        <v>72</v>
      </c>
      <c r="AY490" s="248" t="s">
        <v>120</v>
      </c>
    </row>
    <row r="491" s="15" customFormat="1">
      <c r="A491" s="15"/>
      <c r="B491" s="249"/>
      <c r="C491" s="250"/>
      <c r="D491" s="229" t="s">
        <v>129</v>
      </c>
      <c r="E491" s="251" t="s">
        <v>19</v>
      </c>
      <c r="F491" s="252" t="s">
        <v>156</v>
      </c>
      <c r="G491" s="250"/>
      <c r="H491" s="253">
        <v>44.567999999999998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9" t="s">
        <v>129</v>
      </c>
      <c r="AU491" s="259" t="s">
        <v>79</v>
      </c>
      <c r="AV491" s="15" t="s">
        <v>127</v>
      </c>
      <c r="AW491" s="15" t="s">
        <v>33</v>
      </c>
      <c r="AX491" s="15" t="s">
        <v>77</v>
      </c>
      <c r="AY491" s="259" t="s">
        <v>120</v>
      </c>
    </row>
    <row r="492" s="2" customFormat="1" ht="21.75" customHeight="1">
      <c r="A492" s="39"/>
      <c r="B492" s="40"/>
      <c r="C492" s="213" t="s">
        <v>513</v>
      </c>
      <c r="D492" s="213" t="s">
        <v>123</v>
      </c>
      <c r="E492" s="214" t="s">
        <v>514</v>
      </c>
      <c r="F492" s="215" t="s">
        <v>515</v>
      </c>
      <c r="G492" s="216" t="s">
        <v>435</v>
      </c>
      <c r="H492" s="217">
        <v>84.400000000000006</v>
      </c>
      <c r="I492" s="218"/>
      <c r="J492" s="219">
        <f>ROUND(I492*H492,2)</f>
        <v>0</v>
      </c>
      <c r="K492" s="220"/>
      <c r="L492" s="45"/>
      <c r="M492" s="221" t="s">
        <v>19</v>
      </c>
      <c r="N492" s="222" t="s">
        <v>43</v>
      </c>
      <c r="O492" s="85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321</v>
      </c>
      <c r="AT492" s="225" t="s">
        <v>123</v>
      </c>
      <c r="AU492" s="225" t="s">
        <v>79</v>
      </c>
      <c r="AY492" s="18" t="s">
        <v>120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77</v>
      </c>
      <c r="BK492" s="226">
        <f>ROUND(I492*H492,2)</f>
        <v>0</v>
      </c>
      <c r="BL492" s="18" t="s">
        <v>321</v>
      </c>
      <c r="BM492" s="225" t="s">
        <v>516</v>
      </c>
    </row>
    <row r="493" s="13" customFormat="1">
      <c r="A493" s="13"/>
      <c r="B493" s="227"/>
      <c r="C493" s="228"/>
      <c r="D493" s="229" t="s">
        <v>129</v>
      </c>
      <c r="E493" s="230" t="s">
        <v>19</v>
      </c>
      <c r="F493" s="231" t="s">
        <v>144</v>
      </c>
      <c r="G493" s="228"/>
      <c r="H493" s="230" t="s">
        <v>19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7" t="s">
        <v>129</v>
      </c>
      <c r="AU493" s="237" t="s">
        <v>79</v>
      </c>
      <c r="AV493" s="13" t="s">
        <v>77</v>
      </c>
      <c r="AW493" s="13" t="s">
        <v>33</v>
      </c>
      <c r="AX493" s="13" t="s">
        <v>72</v>
      </c>
      <c r="AY493" s="237" t="s">
        <v>120</v>
      </c>
    </row>
    <row r="494" s="14" customFormat="1">
      <c r="A494" s="14"/>
      <c r="B494" s="238"/>
      <c r="C494" s="239"/>
      <c r="D494" s="229" t="s">
        <v>129</v>
      </c>
      <c r="E494" s="240" t="s">
        <v>19</v>
      </c>
      <c r="F494" s="241" t="s">
        <v>517</v>
      </c>
      <c r="G494" s="239"/>
      <c r="H494" s="242">
        <v>19.600000000000001</v>
      </c>
      <c r="I494" s="243"/>
      <c r="J494" s="239"/>
      <c r="K494" s="239"/>
      <c r="L494" s="244"/>
      <c r="M494" s="245"/>
      <c r="N494" s="246"/>
      <c r="O494" s="246"/>
      <c r="P494" s="246"/>
      <c r="Q494" s="246"/>
      <c r="R494" s="246"/>
      <c r="S494" s="246"/>
      <c r="T494" s="24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8" t="s">
        <v>129</v>
      </c>
      <c r="AU494" s="248" t="s">
        <v>79</v>
      </c>
      <c r="AV494" s="14" t="s">
        <v>79</v>
      </c>
      <c r="AW494" s="14" t="s">
        <v>33</v>
      </c>
      <c r="AX494" s="14" t="s">
        <v>72</v>
      </c>
      <c r="AY494" s="248" t="s">
        <v>120</v>
      </c>
    </row>
    <row r="495" s="13" customFormat="1">
      <c r="A495" s="13"/>
      <c r="B495" s="227"/>
      <c r="C495" s="228"/>
      <c r="D495" s="229" t="s">
        <v>129</v>
      </c>
      <c r="E495" s="230" t="s">
        <v>19</v>
      </c>
      <c r="F495" s="231" t="s">
        <v>140</v>
      </c>
      <c r="G495" s="228"/>
      <c r="H495" s="230" t="s">
        <v>19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129</v>
      </c>
      <c r="AU495" s="237" t="s">
        <v>79</v>
      </c>
      <c r="AV495" s="13" t="s">
        <v>77</v>
      </c>
      <c r="AW495" s="13" t="s">
        <v>33</v>
      </c>
      <c r="AX495" s="13" t="s">
        <v>72</v>
      </c>
      <c r="AY495" s="237" t="s">
        <v>120</v>
      </c>
    </row>
    <row r="496" s="14" customFormat="1">
      <c r="A496" s="14"/>
      <c r="B496" s="238"/>
      <c r="C496" s="239"/>
      <c r="D496" s="229" t="s">
        <v>129</v>
      </c>
      <c r="E496" s="240" t="s">
        <v>19</v>
      </c>
      <c r="F496" s="241" t="s">
        <v>518</v>
      </c>
      <c r="G496" s="239"/>
      <c r="H496" s="242">
        <v>21.600000000000001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129</v>
      </c>
      <c r="AU496" s="248" t="s">
        <v>79</v>
      </c>
      <c r="AV496" s="14" t="s">
        <v>79</v>
      </c>
      <c r="AW496" s="14" t="s">
        <v>33</v>
      </c>
      <c r="AX496" s="14" t="s">
        <v>72</v>
      </c>
      <c r="AY496" s="248" t="s">
        <v>120</v>
      </c>
    </row>
    <row r="497" s="13" customFormat="1">
      <c r="A497" s="13"/>
      <c r="B497" s="227"/>
      <c r="C497" s="228"/>
      <c r="D497" s="229" t="s">
        <v>129</v>
      </c>
      <c r="E497" s="230" t="s">
        <v>19</v>
      </c>
      <c r="F497" s="231" t="s">
        <v>136</v>
      </c>
      <c r="G497" s="228"/>
      <c r="H497" s="230" t="s">
        <v>19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7" t="s">
        <v>129</v>
      </c>
      <c r="AU497" s="237" t="s">
        <v>79</v>
      </c>
      <c r="AV497" s="13" t="s">
        <v>77</v>
      </c>
      <c r="AW497" s="13" t="s">
        <v>33</v>
      </c>
      <c r="AX497" s="13" t="s">
        <v>72</v>
      </c>
      <c r="AY497" s="237" t="s">
        <v>120</v>
      </c>
    </row>
    <row r="498" s="14" customFormat="1">
      <c r="A498" s="14"/>
      <c r="B498" s="238"/>
      <c r="C498" s="239"/>
      <c r="D498" s="229" t="s">
        <v>129</v>
      </c>
      <c r="E498" s="240" t="s">
        <v>19</v>
      </c>
      <c r="F498" s="241" t="s">
        <v>518</v>
      </c>
      <c r="G498" s="239"/>
      <c r="H498" s="242">
        <v>21.600000000000001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8" t="s">
        <v>129</v>
      </c>
      <c r="AU498" s="248" t="s">
        <v>79</v>
      </c>
      <c r="AV498" s="14" t="s">
        <v>79</v>
      </c>
      <c r="AW498" s="14" t="s">
        <v>33</v>
      </c>
      <c r="AX498" s="14" t="s">
        <v>72</v>
      </c>
      <c r="AY498" s="248" t="s">
        <v>120</v>
      </c>
    </row>
    <row r="499" s="13" customFormat="1">
      <c r="A499" s="13"/>
      <c r="B499" s="227"/>
      <c r="C499" s="228"/>
      <c r="D499" s="229" t="s">
        <v>129</v>
      </c>
      <c r="E499" s="230" t="s">
        <v>19</v>
      </c>
      <c r="F499" s="231" t="s">
        <v>131</v>
      </c>
      <c r="G499" s="228"/>
      <c r="H499" s="230" t="s">
        <v>19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129</v>
      </c>
      <c r="AU499" s="237" t="s">
        <v>79</v>
      </c>
      <c r="AV499" s="13" t="s">
        <v>77</v>
      </c>
      <c r="AW499" s="13" t="s">
        <v>33</v>
      </c>
      <c r="AX499" s="13" t="s">
        <v>72</v>
      </c>
      <c r="AY499" s="237" t="s">
        <v>120</v>
      </c>
    </row>
    <row r="500" s="14" customFormat="1">
      <c r="A500" s="14"/>
      <c r="B500" s="238"/>
      <c r="C500" s="239"/>
      <c r="D500" s="229" t="s">
        <v>129</v>
      </c>
      <c r="E500" s="240" t="s">
        <v>19</v>
      </c>
      <c r="F500" s="241" t="s">
        <v>518</v>
      </c>
      <c r="G500" s="239"/>
      <c r="H500" s="242">
        <v>21.600000000000001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129</v>
      </c>
      <c r="AU500" s="248" t="s">
        <v>79</v>
      </c>
      <c r="AV500" s="14" t="s">
        <v>79</v>
      </c>
      <c r="AW500" s="14" t="s">
        <v>33</v>
      </c>
      <c r="AX500" s="14" t="s">
        <v>72</v>
      </c>
      <c r="AY500" s="248" t="s">
        <v>120</v>
      </c>
    </row>
    <row r="501" s="15" customFormat="1">
      <c r="A501" s="15"/>
      <c r="B501" s="249"/>
      <c r="C501" s="250"/>
      <c r="D501" s="229" t="s">
        <v>129</v>
      </c>
      <c r="E501" s="251" t="s">
        <v>19</v>
      </c>
      <c r="F501" s="252" t="s">
        <v>156</v>
      </c>
      <c r="G501" s="250"/>
      <c r="H501" s="253">
        <v>84.400000000000006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9" t="s">
        <v>129</v>
      </c>
      <c r="AU501" s="259" t="s">
        <v>79</v>
      </c>
      <c r="AV501" s="15" t="s">
        <v>127</v>
      </c>
      <c r="AW501" s="15" t="s">
        <v>33</v>
      </c>
      <c r="AX501" s="15" t="s">
        <v>77</v>
      </c>
      <c r="AY501" s="259" t="s">
        <v>120</v>
      </c>
    </row>
    <row r="502" s="2" customFormat="1" ht="16.5" customHeight="1">
      <c r="A502" s="39"/>
      <c r="B502" s="40"/>
      <c r="C502" s="260" t="s">
        <v>519</v>
      </c>
      <c r="D502" s="260" t="s">
        <v>381</v>
      </c>
      <c r="E502" s="261" t="s">
        <v>520</v>
      </c>
      <c r="F502" s="262" t="s">
        <v>521</v>
      </c>
      <c r="G502" s="263" t="s">
        <v>369</v>
      </c>
      <c r="H502" s="264">
        <v>141.37200000000001</v>
      </c>
      <c r="I502" s="265"/>
      <c r="J502" s="266">
        <f>ROUND(I502*H502,2)</f>
        <v>0</v>
      </c>
      <c r="K502" s="267"/>
      <c r="L502" s="268"/>
      <c r="M502" s="269" t="s">
        <v>19</v>
      </c>
      <c r="N502" s="270" t="s">
        <v>43</v>
      </c>
      <c r="O502" s="85"/>
      <c r="P502" s="223">
        <f>O502*H502</f>
        <v>0</v>
      </c>
      <c r="Q502" s="223">
        <v>0.0030000000000000001</v>
      </c>
      <c r="R502" s="223">
        <f>Q502*H502</f>
        <v>0.42411600000000005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384</v>
      </c>
      <c r="AT502" s="225" t="s">
        <v>381</v>
      </c>
      <c r="AU502" s="225" t="s">
        <v>79</v>
      </c>
      <c r="AY502" s="18" t="s">
        <v>120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77</v>
      </c>
      <c r="BK502" s="226">
        <f>ROUND(I502*H502,2)</f>
        <v>0</v>
      </c>
      <c r="BL502" s="18" t="s">
        <v>321</v>
      </c>
      <c r="BM502" s="225" t="s">
        <v>522</v>
      </c>
    </row>
    <row r="503" s="14" customFormat="1">
      <c r="A503" s="14"/>
      <c r="B503" s="238"/>
      <c r="C503" s="239"/>
      <c r="D503" s="229" t="s">
        <v>129</v>
      </c>
      <c r="E503" s="240" t="s">
        <v>19</v>
      </c>
      <c r="F503" s="241" t="s">
        <v>523</v>
      </c>
      <c r="G503" s="239"/>
      <c r="H503" s="242">
        <v>27.719999999999999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129</v>
      </c>
      <c r="AU503" s="248" t="s">
        <v>79</v>
      </c>
      <c r="AV503" s="14" t="s">
        <v>79</v>
      </c>
      <c r="AW503" s="14" t="s">
        <v>33</v>
      </c>
      <c r="AX503" s="14" t="s">
        <v>72</v>
      </c>
      <c r="AY503" s="248" t="s">
        <v>120</v>
      </c>
    </row>
    <row r="504" s="14" customFormat="1">
      <c r="A504" s="14"/>
      <c r="B504" s="238"/>
      <c r="C504" s="239"/>
      <c r="D504" s="229" t="s">
        <v>129</v>
      </c>
      <c r="E504" s="240" t="s">
        <v>19</v>
      </c>
      <c r="F504" s="241" t="s">
        <v>524</v>
      </c>
      <c r="G504" s="239"/>
      <c r="H504" s="242">
        <v>51.677999999999997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129</v>
      </c>
      <c r="AU504" s="248" t="s">
        <v>79</v>
      </c>
      <c r="AV504" s="14" t="s">
        <v>79</v>
      </c>
      <c r="AW504" s="14" t="s">
        <v>33</v>
      </c>
      <c r="AX504" s="14" t="s">
        <v>72</v>
      </c>
      <c r="AY504" s="248" t="s">
        <v>120</v>
      </c>
    </row>
    <row r="505" s="14" customFormat="1">
      <c r="A505" s="14"/>
      <c r="B505" s="238"/>
      <c r="C505" s="239"/>
      <c r="D505" s="229" t="s">
        <v>129</v>
      </c>
      <c r="E505" s="240" t="s">
        <v>19</v>
      </c>
      <c r="F505" s="241" t="s">
        <v>525</v>
      </c>
      <c r="G505" s="239"/>
      <c r="H505" s="242">
        <v>19.007999999999999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8" t="s">
        <v>129</v>
      </c>
      <c r="AU505" s="248" t="s">
        <v>79</v>
      </c>
      <c r="AV505" s="14" t="s">
        <v>79</v>
      </c>
      <c r="AW505" s="14" t="s">
        <v>33</v>
      </c>
      <c r="AX505" s="14" t="s">
        <v>72</v>
      </c>
      <c r="AY505" s="248" t="s">
        <v>120</v>
      </c>
    </row>
    <row r="506" s="14" customFormat="1">
      <c r="A506" s="14"/>
      <c r="B506" s="238"/>
      <c r="C506" s="239"/>
      <c r="D506" s="229" t="s">
        <v>129</v>
      </c>
      <c r="E506" s="240" t="s">
        <v>19</v>
      </c>
      <c r="F506" s="241" t="s">
        <v>526</v>
      </c>
      <c r="G506" s="239"/>
      <c r="H506" s="242">
        <v>4.6529999999999996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8" t="s">
        <v>129</v>
      </c>
      <c r="AU506" s="248" t="s">
        <v>79</v>
      </c>
      <c r="AV506" s="14" t="s">
        <v>79</v>
      </c>
      <c r="AW506" s="14" t="s">
        <v>33</v>
      </c>
      <c r="AX506" s="14" t="s">
        <v>72</v>
      </c>
      <c r="AY506" s="248" t="s">
        <v>120</v>
      </c>
    </row>
    <row r="507" s="14" customFormat="1">
      <c r="A507" s="14"/>
      <c r="B507" s="238"/>
      <c r="C507" s="239"/>
      <c r="D507" s="229" t="s">
        <v>129</v>
      </c>
      <c r="E507" s="240" t="s">
        <v>19</v>
      </c>
      <c r="F507" s="241" t="s">
        <v>527</v>
      </c>
      <c r="G507" s="239"/>
      <c r="H507" s="242">
        <v>16.137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8" t="s">
        <v>129</v>
      </c>
      <c r="AU507" s="248" t="s">
        <v>79</v>
      </c>
      <c r="AV507" s="14" t="s">
        <v>79</v>
      </c>
      <c r="AW507" s="14" t="s">
        <v>33</v>
      </c>
      <c r="AX507" s="14" t="s">
        <v>72</v>
      </c>
      <c r="AY507" s="248" t="s">
        <v>120</v>
      </c>
    </row>
    <row r="508" s="14" customFormat="1">
      <c r="A508" s="14"/>
      <c r="B508" s="238"/>
      <c r="C508" s="239"/>
      <c r="D508" s="229" t="s">
        <v>129</v>
      </c>
      <c r="E508" s="240" t="s">
        <v>19</v>
      </c>
      <c r="F508" s="241" t="s">
        <v>528</v>
      </c>
      <c r="G508" s="239"/>
      <c r="H508" s="242">
        <v>6.3360000000000003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8" t="s">
        <v>129</v>
      </c>
      <c r="AU508" s="248" t="s">
        <v>79</v>
      </c>
      <c r="AV508" s="14" t="s">
        <v>79</v>
      </c>
      <c r="AW508" s="14" t="s">
        <v>33</v>
      </c>
      <c r="AX508" s="14" t="s">
        <v>72</v>
      </c>
      <c r="AY508" s="248" t="s">
        <v>120</v>
      </c>
    </row>
    <row r="509" s="14" customFormat="1">
      <c r="A509" s="14"/>
      <c r="B509" s="238"/>
      <c r="C509" s="239"/>
      <c r="D509" s="229" t="s">
        <v>129</v>
      </c>
      <c r="E509" s="240" t="s">
        <v>19</v>
      </c>
      <c r="F509" s="241" t="s">
        <v>529</v>
      </c>
      <c r="G509" s="239"/>
      <c r="H509" s="242">
        <v>15.84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8" t="s">
        <v>129</v>
      </c>
      <c r="AU509" s="248" t="s">
        <v>79</v>
      </c>
      <c r="AV509" s="14" t="s">
        <v>79</v>
      </c>
      <c r="AW509" s="14" t="s">
        <v>33</v>
      </c>
      <c r="AX509" s="14" t="s">
        <v>72</v>
      </c>
      <c r="AY509" s="248" t="s">
        <v>120</v>
      </c>
    </row>
    <row r="510" s="15" customFormat="1">
      <c r="A510" s="15"/>
      <c r="B510" s="249"/>
      <c r="C510" s="250"/>
      <c r="D510" s="229" t="s">
        <v>129</v>
      </c>
      <c r="E510" s="251" t="s">
        <v>19</v>
      </c>
      <c r="F510" s="252" t="s">
        <v>156</v>
      </c>
      <c r="G510" s="250"/>
      <c r="H510" s="253">
        <v>141.37199999999999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9" t="s">
        <v>129</v>
      </c>
      <c r="AU510" s="259" t="s">
        <v>79</v>
      </c>
      <c r="AV510" s="15" t="s">
        <v>127</v>
      </c>
      <c r="AW510" s="15" t="s">
        <v>33</v>
      </c>
      <c r="AX510" s="15" t="s">
        <v>77</v>
      </c>
      <c r="AY510" s="259" t="s">
        <v>120</v>
      </c>
    </row>
    <row r="511" s="2" customFormat="1" ht="21.75" customHeight="1">
      <c r="A511" s="39"/>
      <c r="B511" s="40"/>
      <c r="C511" s="213" t="s">
        <v>530</v>
      </c>
      <c r="D511" s="213" t="s">
        <v>123</v>
      </c>
      <c r="E511" s="214" t="s">
        <v>531</v>
      </c>
      <c r="F511" s="215" t="s">
        <v>532</v>
      </c>
      <c r="G511" s="216" t="s">
        <v>369</v>
      </c>
      <c r="H511" s="217">
        <v>602.21000000000004</v>
      </c>
      <c r="I511" s="218"/>
      <c r="J511" s="219">
        <f>ROUND(I511*H511,2)</f>
        <v>0</v>
      </c>
      <c r="K511" s="220"/>
      <c r="L511" s="45"/>
      <c r="M511" s="221" t="s">
        <v>19</v>
      </c>
      <c r="N511" s="222" t="s">
        <v>43</v>
      </c>
      <c r="O511" s="85"/>
      <c r="P511" s="223">
        <f>O511*H511</f>
        <v>0</v>
      </c>
      <c r="Q511" s="223">
        <v>6.9999999999999994E-05</v>
      </c>
      <c r="R511" s="223">
        <f>Q511*H511</f>
        <v>0.042154699999999996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321</v>
      </c>
      <c r="AT511" s="225" t="s">
        <v>123</v>
      </c>
      <c r="AU511" s="225" t="s">
        <v>79</v>
      </c>
      <c r="AY511" s="18" t="s">
        <v>120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77</v>
      </c>
      <c r="BK511" s="226">
        <f>ROUND(I511*H511,2)</f>
        <v>0</v>
      </c>
      <c r="BL511" s="18" t="s">
        <v>321</v>
      </c>
      <c r="BM511" s="225" t="s">
        <v>533</v>
      </c>
    </row>
    <row r="512" s="13" customFormat="1">
      <c r="A512" s="13"/>
      <c r="B512" s="227"/>
      <c r="C512" s="228"/>
      <c r="D512" s="229" t="s">
        <v>129</v>
      </c>
      <c r="E512" s="230" t="s">
        <v>19</v>
      </c>
      <c r="F512" s="231" t="s">
        <v>534</v>
      </c>
      <c r="G512" s="228"/>
      <c r="H512" s="230" t="s">
        <v>19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7" t="s">
        <v>129</v>
      </c>
      <c r="AU512" s="237" t="s">
        <v>79</v>
      </c>
      <c r="AV512" s="13" t="s">
        <v>77</v>
      </c>
      <c r="AW512" s="13" t="s">
        <v>33</v>
      </c>
      <c r="AX512" s="13" t="s">
        <v>72</v>
      </c>
      <c r="AY512" s="237" t="s">
        <v>120</v>
      </c>
    </row>
    <row r="513" s="14" customFormat="1">
      <c r="A513" s="14"/>
      <c r="B513" s="238"/>
      <c r="C513" s="239"/>
      <c r="D513" s="229" t="s">
        <v>129</v>
      </c>
      <c r="E513" s="240" t="s">
        <v>19</v>
      </c>
      <c r="F513" s="241" t="s">
        <v>535</v>
      </c>
      <c r="G513" s="239"/>
      <c r="H513" s="242">
        <v>25.239999999999998</v>
      </c>
      <c r="I513" s="243"/>
      <c r="J513" s="239"/>
      <c r="K513" s="239"/>
      <c r="L513" s="244"/>
      <c r="M513" s="245"/>
      <c r="N513" s="246"/>
      <c r="O513" s="246"/>
      <c r="P513" s="246"/>
      <c r="Q513" s="246"/>
      <c r="R513" s="246"/>
      <c r="S513" s="246"/>
      <c r="T513" s="24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8" t="s">
        <v>129</v>
      </c>
      <c r="AU513" s="248" t="s">
        <v>79</v>
      </c>
      <c r="AV513" s="14" t="s">
        <v>79</v>
      </c>
      <c r="AW513" s="14" t="s">
        <v>33</v>
      </c>
      <c r="AX513" s="14" t="s">
        <v>72</v>
      </c>
      <c r="AY513" s="248" t="s">
        <v>120</v>
      </c>
    </row>
    <row r="514" s="13" customFormat="1">
      <c r="A514" s="13"/>
      <c r="B514" s="227"/>
      <c r="C514" s="228"/>
      <c r="D514" s="229" t="s">
        <v>129</v>
      </c>
      <c r="E514" s="230" t="s">
        <v>19</v>
      </c>
      <c r="F514" s="231" t="s">
        <v>536</v>
      </c>
      <c r="G514" s="228"/>
      <c r="H514" s="230" t="s">
        <v>19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7" t="s">
        <v>129</v>
      </c>
      <c r="AU514" s="237" t="s">
        <v>79</v>
      </c>
      <c r="AV514" s="13" t="s">
        <v>77</v>
      </c>
      <c r="AW514" s="13" t="s">
        <v>33</v>
      </c>
      <c r="AX514" s="13" t="s">
        <v>72</v>
      </c>
      <c r="AY514" s="237" t="s">
        <v>120</v>
      </c>
    </row>
    <row r="515" s="14" customFormat="1">
      <c r="A515" s="14"/>
      <c r="B515" s="238"/>
      <c r="C515" s="239"/>
      <c r="D515" s="229" t="s">
        <v>129</v>
      </c>
      <c r="E515" s="240" t="s">
        <v>19</v>
      </c>
      <c r="F515" s="241" t="s">
        <v>537</v>
      </c>
      <c r="G515" s="239"/>
      <c r="H515" s="242">
        <v>60.210000000000001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8" t="s">
        <v>129</v>
      </c>
      <c r="AU515" s="248" t="s">
        <v>79</v>
      </c>
      <c r="AV515" s="14" t="s">
        <v>79</v>
      </c>
      <c r="AW515" s="14" t="s">
        <v>33</v>
      </c>
      <c r="AX515" s="14" t="s">
        <v>72</v>
      </c>
      <c r="AY515" s="248" t="s">
        <v>120</v>
      </c>
    </row>
    <row r="516" s="13" customFormat="1">
      <c r="A516" s="13"/>
      <c r="B516" s="227"/>
      <c r="C516" s="228"/>
      <c r="D516" s="229" t="s">
        <v>129</v>
      </c>
      <c r="E516" s="230" t="s">
        <v>19</v>
      </c>
      <c r="F516" s="231" t="s">
        <v>538</v>
      </c>
      <c r="G516" s="228"/>
      <c r="H516" s="230" t="s">
        <v>19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7" t="s">
        <v>129</v>
      </c>
      <c r="AU516" s="237" t="s">
        <v>79</v>
      </c>
      <c r="AV516" s="13" t="s">
        <v>77</v>
      </c>
      <c r="AW516" s="13" t="s">
        <v>33</v>
      </c>
      <c r="AX516" s="13" t="s">
        <v>72</v>
      </c>
      <c r="AY516" s="237" t="s">
        <v>120</v>
      </c>
    </row>
    <row r="517" s="14" customFormat="1">
      <c r="A517" s="14"/>
      <c r="B517" s="238"/>
      <c r="C517" s="239"/>
      <c r="D517" s="229" t="s">
        <v>129</v>
      </c>
      <c r="E517" s="240" t="s">
        <v>19</v>
      </c>
      <c r="F517" s="241" t="s">
        <v>539</v>
      </c>
      <c r="G517" s="239"/>
      <c r="H517" s="242">
        <v>24</v>
      </c>
      <c r="I517" s="243"/>
      <c r="J517" s="239"/>
      <c r="K517" s="239"/>
      <c r="L517" s="244"/>
      <c r="M517" s="245"/>
      <c r="N517" s="246"/>
      <c r="O517" s="246"/>
      <c r="P517" s="246"/>
      <c r="Q517" s="246"/>
      <c r="R517" s="246"/>
      <c r="S517" s="246"/>
      <c r="T517" s="24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8" t="s">
        <v>129</v>
      </c>
      <c r="AU517" s="248" t="s">
        <v>79</v>
      </c>
      <c r="AV517" s="14" t="s">
        <v>79</v>
      </c>
      <c r="AW517" s="14" t="s">
        <v>33</v>
      </c>
      <c r="AX517" s="14" t="s">
        <v>72</v>
      </c>
      <c r="AY517" s="248" t="s">
        <v>120</v>
      </c>
    </row>
    <row r="518" s="13" customFormat="1">
      <c r="A518" s="13"/>
      <c r="B518" s="227"/>
      <c r="C518" s="228"/>
      <c r="D518" s="229" t="s">
        <v>129</v>
      </c>
      <c r="E518" s="230" t="s">
        <v>19</v>
      </c>
      <c r="F518" s="231" t="s">
        <v>540</v>
      </c>
      <c r="G518" s="228"/>
      <c r="H518" s="230" t="s">
        <v>19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129</v>
      </c>
      <c r="AU518" s="237" t="s">
        <v>79</v>
      </c>
      <c r="AV518" s="13" t="s">
        <v>77</v>
      </c>
      <c r="AW518" s="13" t="s">
        <v>33</v>
      </c>
      <c r="AX518" s="13" t="s">
        <v>72</v>
      </c>
      <c r="AY518" s="237" t="s">
        <v>120</v>
      </c>
    </row>
    <row r="519" s="14" customFormat="1">
      <c r="A519" s="14"/>
      <c r="B519" s="238"/>
      <c r="C519" s="239"/>
      <c r="D519" s="229" t="s">
        <v>129</v>
      </c>
      <c r="E519" s="240" t="s">
        <v>19</v>
      </c>
      <c r="F519" s="241" t="s">
        <v>541</v>
      </c>
      <c r="G519" s="239"/>
      <c r="H519" s="242">
        <v>95.040000000000006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129</v>
      </c>
      <c r="AU519" s="248" t="s">
        <v>79</v>
      </c>
      <c r="AV519" s="14" t="s">
        <v>79</v>
      </c>
      <c r="AW519" s="14" t="s">
        <v>33</v>
      </c>
      <c r="AX519" s="14" t="s">
        <v>72</v>
      </c>
      <c r="AY519" s="248" t="s">
        <v>120</v>
      </c>
    </row>
    <row r="520" s="13" customFormat="1">
      <c r="A520" s="13"/>
      <c r="B520" s="227"/>
      <c r="C520" s="228"/>
      <c r="D520" s="229" t="s">
        <v>129</v>
      </c>
      <c r="E520" s="230" t="s">
        <v>19</v>
      </c>
      <c r="F520" s="231" t="s">
        <v>542</v>
      </c>
      <c r="G520" s="228"/>
      <c r="H520" s="230" t="s">
        <v>19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7" t="s">
        <v>129</v>
      </c>
      <c r="AU520" s="237" t="s">
        <v>79</v>
      </c>
      <c r="AV520" s="13" t="s">
        <v>77</v>
      </c>
      <c r="AW520" s="13" t="s">
        <v>33</v>
      </c>
      <c r="AX520" s="13" t="s">
        <v>72</v>
      </c>
      <c r="AY520" s="237" t="s">
        <v>120</v>
      </c>
    </row>
    <row r="521" s="14" customFormat="1">
      <c r="A521" s="14"/>
      <c r="B521" s="238"/>
      <c r="C521" s="239"/>
      <c r="D521" s="229" t="s">
        <v>129</v>
      </c>
      <c r="E521" s="240" t="s">
        <v>19</v>
      </c>
      <c r="F521" s="241" t="s">
        <v>543</v>
      </c>
      <c r="G521" s="239"/>
      <c r="H521" s="242">
        <v>233.28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8" t="s">
        <v>129</v>
      </c>
      <c r="AU521" s="248" t="s">
        <v>79</v>
      </c>
      <c r="AV521" s="14" t="s">
        <v>79</v>
      </c>
      <c r="AW521" s="14" t="s">
        <v>33</v>
      </c>
      <c r="AX521" s="14" t="s">
        <v>72</v>
      </c>
      <c r="AY521" s="248" t="s">
        <v>120</v>
      </c>
    </row>
    <row r="522" s="13" customFormat="1">
      <c r="A522" s="13"/>
      <c r="B522" s="227"/>
      <c r="C522" s="228"/>
      <c r="D522" s="229" t="s">
        <v>129</v>
      </c>
      <c r="E522" s="230" t="s">
        <v>19</v>
      </c>
      <c r="F522" s="231" t="s">
        <v>544</v>
      </c>
      <c r="G522" s="228"/>
      <c r="H522" s="230" t="s">
        <v>19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129</v>
      </c>
      <c r="AU522" s="237" t="s">
        <v>79</v>
      </c>
      <c r="AV522" s="13" t="s">
        <v>77</v>
      </c>
      <c r="AW522" s="13" t="s">
        <v>33</v>
      </c>
      <c r="AX522" s="13" t="s">
        <v>72</v>
      </c>
      <c r="AY522" s="237" t="s">
        <v>120</v>
      </c>
    </row>
    <row r="523" s="14" customFormat="1">
      <c r="A523" s="14"/>
      <c r="B523" s="238"/>
      <c r="C523" s="239"/>
      <c r="D523" s="229" t="s">
        <v>129</v>
      </c>
      <c r="E523" s="240" t="s">
        <v>19</v>
      </c>
      <c r="F523" s="241" t="s">
        <v>545</v>
      </c>
      <c r="G523" s="239"/>
      <c r="H523" s="242">
        <v>110.88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8" t="s">
        <v>129</v>
      </c>
      <c r="AU523" s="248" t="s">
        <v>79</v>
      </c>
      <c r="AV523" s="14" t="s">
        <v>79</v>
      </c>
      <c r="AW523" s="14" t="s">
        <v>33</v>
      </c>
      <c r="AX523" s="14" t="s">
        <v>72</v>
      </c>
      <c r="AY523" s="248" t="s">
        <v>120</v>
      </c>
    </row>
    <row r="524" s="13" customFormat="1">
      <c r="A524" s="13"/>
      <c r="B524" s="227"/>
      <c r="C524" s="228"/>
      <c r="D524" s="229" t="s">
        <v>129</v>
      </c>
      <c r="E524" s="230" t="s">
        <v>19</v>
      </c>
      <c r="F524" s="231" t="s">
        <v>546</v>
      </c>
      <c r="G524" s="228"/>
      <c r="H524" s="230" t="s">
        <v>19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7" t="s">
        <v>129</v>
      </c>
      <c r="AU524" s="237" t="s">
        <v>79</v>
      </c>
      <c r="AV524" s="13" t="s">
        <v>77</v>
      </c>
      <c r="AW524" s="13" t="s">
        <v>33</v>
      </c>
      <c r="AX524" s="13" t="s">
        <v>72</v>
      </c>
      <c r="AY524" s="237" t="s">
        <v>120</v>
      </c>
    </row>
    <row r="525" s="14" customFormat="1">
      <c r="A525" s="14"/>
      <c r="B525" s="238"/>
      <c r="C525" s="239"/>
      <c r="D525" s="229" t="s">
        <v>129</v>
      </c>
      <c r="E525" s="240" t="s">
        <v>19</v>
      </c>
      <c r="F525" s="241" t="s">
        <v>547</v>
      </c>
      <c r="G525" s="239"/>
      <c r="H525" s="242">
        <v>10.720000000000001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8" t="s">
        <v>129</v>
      </c>
      <c r="AU525" s="248" t="s">
        <v>79</v>
      </c>
      <c r="AV525" s="14" t="s">
        <v>79</v>
      </c>
      <c r="AW525" s="14" t="s">
        <v>33</v>
      </c>
      <c r="AX525" s="14" t="s">
        <v>72</v>
      </c>
      <c r="AY525" s="248" t="s">
        <v>120</v>
      </c>
    </row>
    <row r="526" s="13" customFormat="1">
      <c r="A526" s="13"/>
      <c r="B526" s="227"/>
      <c r="C526" s="228"/>
      <c r="D526" s="229" t="s">
        <v>129</v>
      </c>
      <c r="E526" s="230" t="s">
        <v>19</v>
      </c>
      <c r="F526" s="231" t="s">
        <v>548</v>
      </c>
      <c r="G526" s="228"/>
      <c r="H526" s="230" t="s">
        <v>19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7" t="s">
        <v>129</v>
      </c>
      <c r="AU526" s="237" t="s">
        <v>79</v>
      </c>
      <c r="AV526" s="13" t="s">
        <v>77</v>
      </c>
      <c r="AW526" s="13" t="s">
        <v>33</v>
      </c>
      <c r="AX526" s="13" t="s">
        <v>72</v>
      </c>
      <c r="AY526" s="237" t="s">
        <v>120</v>
      </c>
    </row>
    <row r="527" s="14" customFormat="1">
      <c r="A527" s="14"/>
      <c r="B527" s="238"/>
      <c r="C527" s="239"/>
      <c r="D527" s="229" t="s">
        <v>129</v>
      </c>
      <c r="E527" s="240" t="s">
        <v>19</v>
      </c>
      <c r="F527" s="241" t="s">
        <v>549</v>
      </c>
      <c r="G527" s="239"/>
      <c r="H527" s="242">
        <v>26.84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8" t="s">
        <v>129</v>
      </c>
      <c r="AU527" s="248" t="s">
        <v>79</v>
      </c>
      <c r="AV527" s="14" t="s">
        <v>79</v>
      </c>
      <c r="AW527" s="14" t="s">
        <v>33</v>
      </c>
      <c r="AX527" s="14" t="s">
        <v>72</v>
      </c>
      <c r="AY527" s="248" t="s">
        <v>120</v>
      </c>
    </row>
    <row r="528" s="13" customFormat="1">
      <c r="A528" s="13"/>
      <c r="B528" s="227"/>
      <c r="C528" s="228"/>
      <c r="D528" s="229" t="s">
        <v>129</v>
      </c>
      <c r="E528" s="230" t="s">
        <v>19</v>
      </c>
      <c r="F528" s="231" t="s">
        <v>550</v>
      </c>
      <c r="G528" s="228"/>
      <c r="H528" s="230" t="s">
        <v>19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7" t="s">
        <v>129</v>
      </c>
      <c r="AU528" s="237" t="s">
        <v>79</v>
      </c>
      <c r="AV528" s="13" t="s">
        <v>77</v>
      </c>
      <c r="AW528" s="13" t="s">
        <v>33</v>
      </c>
      <c r="AX528" s="13" t="s">
        <v>72</v>
      </c>
      <c r="AY528" s="237" t="s">
        <v>120</v>
      </c>
    </row>
    <row r="529" s="14" customFormat="1">
      <c r="A529" s="14"/>
      <c r="B529" s="238"/>
      <c r="C529" s="239"/>
      <c r="D529" s="229" t="s">
        <v>129</v>
      </c>
      <c r="E529" s="240" t="s">
        <v>19</v>
      </c>
      <c r="F529" s="241" t="s">
        <v>551</v>
      </c>
      <c r="G529" s="239"/>
      <c r="H529" s="242">
        <v>16</v>
      </c>
      <c r="I529" s="243"/>
      <c r="J529" s="239"/>
      <c r="K529" s="239"/>
      <c r="L529" s="244"/>
      <c r="M529" s="245"/>
      <c r="N529" s="246"/>
      <c r="O529" s="246"/>
      <c r="P529" s="246"/>
      <c r="Q529" s="246"/>
      <c r="R529" s="246"/>
      <c r="S529" s="246"/>
      <c r="T529" s="24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8" t="s">
        <v>129</v>
      </c>
      <c r="AU529" s="248" t="s">
        <v>79</v>
      </c>
      <c r="AV529" s="14" t="s">
        <v>79</v>
      </c>
      <c r="AW529" s="14" t="s">
        <v>33</v>
      </c>
      <c r="AX529" s="14" t="s">
        <v>72</v>
      </c>
      <c r="AY529" s="248" t="s">
        <v>120</v>
      </c>
    </row>
    <row r="530" s="15" customFormat="1">
      <c r="A530" s="15"/>
      <c r="B530" s="249"/>
      <c r="C530" s="250"/>
      <c r="D530" s="229" t="s">
        <v>129</v>
      </c>
      <c r="E530" s="251" t="s">
        <v>19</v>
      </c>
      <c r="F530" s="252" t="s">
        <v>156</v>
      </c>
      <c r="G530" s="250"/>
      <c r="H530" s="253">
        <v>602.21000000000004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9" t="s">
        <v>129</v>
      </c>
      <c r="AU530" s="259" t="s">
        <v>79</v>
      </c>
      <c r="AV530" s="15" t="s">
        <v>127</v>
      </c>
      <c r="AW530" s="15" t="s">
        <v>33</v>
      </c>
      <c r="AX530" s="15" t="s">
        <v>77</v>
      </c>
      <c r="AY530" s="259" t="s">
        <v>120</v>
      </c>
    </row>
    <row r="531" s="2" customFormat="1" ht="21.75" customHeight="1">
      <c r="A531" s="39"/>
      <c r="B531" s="40"/>
      <c r="C531" s="213" t="s">
        <v>552</v>
      </c>
      <c r="D531" s="213" t="s">
        <v>123</v>
      </c>
      <c r="E531" s="214" t="s">
        <v>553</v>
      </c>
      <c r="F531" s="215" t="s">
        <v>554</v>
      </c>
      <c r="G531" s="216" t="s">
        <v>324</v>
      </c>
      <c r="H531" s="217">
        <v>19.341999999999999</v>
      </c>
      <c r="I531" s="218"/>
      <c r="J531" s="219">
        <f>ROUND(I531*H531,2)</f>
        <v>0</v>
      </c>
      <c r="K531" s="220"/>
      <c r="L531" s="45"/>
      <c r="M531" s="221" t="s">
        <v>19</v>
      </c>
      <c r="N531" s="222" t="s">
        <v>43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321</v>
      </c>
      <c r="AT531" s="225" t="s">
        <v>123</v>
      </c>
      <c r="AU531" s="225" t="s">
        <v>79</v>
      </c>
      <c r="AY531" s="18" t="s">
        <v>120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77</v>
      </c>
      <c r="BK531" s="226">
        <f>ROUND(I531*H531,2)</f>
        <v>0</v>
      </c>
      <c r="BL531" s="18" t="s">
        <v>321</v>
      </c>
      <c r="BM531" s="225" t="s">
        <v>555</v>
      </c>
    </row>
    <row r="532" s="2" customFormat="1" ht="21.75" customHeight="1">
      <c r="A532" s="39"/>
      <c r="B532" s="40"/>
      <c r="C532" s="213" t="s">
        <v>556</v>
      </c>
      <c r="D532" s="213" t="s">
        <v>123</v>
      </c>
      <c r="E532" s="214" t="s">
        <v>557</v>
      </c>
      <c r="F532" s="215" t="s">
        <v>558</v>
      </c>
      <c r="G532" s="216" t="s">
        <v>324</v>
      </c>
      <c r="H532" s="217">
        <v>19.341999999999999</v>
      </c>
      <c r="I532" s="218"/>
      <c r="J532" s="219">
        <f>ROUND(I532*H532,2)</f>
        <v>0</v>
      </c>
      <c r="K532" s="220"/>
      <c r="L532" s="45"/>
      <c r="M532" s="221" t="s">
        <v>19</v>
      </c>
      <c r="N532" s="222" t="s">
        <v>43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321</v>
      </c>
      <c r="AT532" s="225" t="s">
        <v>123</v>
      </c>
      <c r="AU532" s="225" t="s">
        <v>79</v>
      </c>
      <c r="AY532" s="18" t="s">
        <v>120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77</v>
      </c>
      <c r="BK532" s="226">
        <f>ROUND(I532*H532,2)</f>
        <v>0</v>
      </c>
      <c r="BL532" s="18" t="s">
        <v>321</v>
      </c>
      <c r="BM532" s="225" t="s">
        <v>559</v>
      </c>
    </row>
    <row r="533" s="2" customFormat="1" ht="21.75" customHeight="1">
      <c r="A533" s="39"/>
      <c r="B533" s="40"/>
      <c r="C533" s="213" t="s">
        <v>560</v>
      </c>
      <c r="D533" s="213" t="s">
        <v>123</v>
      </c>
      <c r="E533" s="214" t="s">
        <v>561</v>
      </c>
      <c r="F533" s="215" t="s">
        <v>562</v>
      </c>
      <c r="G533" s="216" t="s">
        <v>324</v>
      </c>
      <c r="H533" s="217">
        <v>19.341999999999999</v>
      </c>
      <c r="I533" s="218"/>
      <c r="J533" s="219">
        <f>ROUND(I533*H533,2)</f>
        <v>0</v>
      </c>
      <c r="K533" s="220"/>
      <c r="L533" s="45"/>
      <c r="M533" s="221" t="s">
        <v>19</v>
      </c>
      <c r="N533" s="222" t="s">
        <v>43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321</v>
      </c>
      <c r="AT533" s="225" t="s">
        <v>123</v>
      </c>
      <c r="AU533" s="225" t="s">
        <v>79</v>
      </c>
      <c r="AY533" s="18" t="s">
        <v>120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77</v>
      </c>
      <c r="BK533" s="226">
        <f>ROUND(I533*H533,2)</f>
        <v>0</v>
      </c>
      <c r="BL533" s="18" t="s">
        <v>321</v>
      </c>
      <c r="BM533" s="225" t="s">
        <v>563</v>
      </c>
    </row>
    <row r="534" s="12" customFormat="1" ht="22.8" customHeight="1">
      <c r="A534" s="12"/>
      <c r="B534" s="197"/>
      <c r="C534" s="198"/>
      <c r="D534" s="199" t="s">
        <v>71</v>
      </c>
      <c r="E534" s="211" t="s">
        <v>564</v>
      </c>
      <c r="F534" s="211" t="s">
        <v>565</v>
      </c>
      <c r="G534" s="198"/>
      <c r="H534" s="198"/>
      <c r="I534" s="201"/>
      <c r="J534" s="212">
        <f>BK534</f>
        <v>0</v>
      </c>
      <c r="K534" s="198"/>
      <c r="L534" s="203"/>
      <c r="M534" s="204"/>
      <c r="N534" s="205"/>
      <c r="O534" s="205"/>
      <c r="P534" s="206">
        <f>SUM(P535:P632)</f>
        <v>0</v>
      </c>
      <c r="Q534" s="205"/>
      <c r="R534" s="206">
        <f>SUM(R535:R632)</f>
        <v>0.62198103000000005</v>
      </c>
      <c r="S534" s="205"/>
      <c r="T534" s="207">
        <f>SUM(T535:T632)</f>
        <v>0.33629699999999996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08" t="s">
        <v>79</v>
      </c>
      <c r="AT534" s="209" t="s">
        <v>71</v>
      </c>
      <c r="AU534" s="209" t="s">
        <v>77</v>
      </c>
      <c r="AY534" s="208" t="s">
        <v>120</v>
      </c>
      <c r="BK534" s="210">
        <f>SUM(BK535:BK632)</f>
        <v>0</v>
      </c>
    </row>
    <row r="535" s="2" customFormat="1" ht="16.5" customHeight="1">
      <c r="A535" s="39"/>
      <c r="B535" s="40"/>
      <c r="C535" s="213" t="s">
        <v>566</v>
      </c>
      <c r="D535" s="213" t="s">
        <v>123</v>
      </c>
      <c r="E535" s="214" t="s">
        <v>567</v>
      </c>
      <c r="F535" s="215" t="s">
        <v>568</v>
      </c>
      <c r="G535" s="216" t="s">
        <v>126</v>
      </c>
      <c r="H535" s="217">
        <v>8.6229999999999993</v>
      </c>
      <c r="I535" s="218"/>
      <c r="J535" s="219">
        <f>ROUND(I535*H535,2)</f>
        <v>0</v>
      </c>
      <c r="K535" s="220"/>
      <c r="L535" s="45"/>
      <c r="M535" s="221" t="s">
        <v>19</v>
      </c>
      <c r="N535" s="222" t="s">
        <v>43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0.019</v>
      </c>
      <c r="T535" s="224">
        <f>S535*H535</f>
        <v>0.16383699999999998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321</v>
      </c>
      <c r="AT535" s="225" t="s">
        <v>123</v>
      </c>
      <c r="AU535" s="225" t="s">
        <v>79</v>
      </c>
      <c r="AY535" s="18" t="s">
        <v>120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77</v>
      </c>
      <c r="BK535" s="226">
        <f>ROUND(I535*H535,2)</f>
        <v>0</v>
      </c>
      <c r="BL535" s="18" t="s">
        <v>321</v>
      </c>
      <c r="BM535" s="225" t="s">
        <v>569</v>
      </c>
    </row>
    <row r="536" s="13" customFormat="1">
      <c r="A536" s="13"/>
      <c r="B536" s="227"/>
      <c r="C536" s="228"/>
      <c r="D536" s="229" t="s">
        <v>129</v>
      </c>
      <c r="E536" s="230" t="s">
        <v>19</v>
      </c>
      <c r="F536" s="231" t="s">
        <v>570</v>
      </c>
      <c r="G536" s="228"/>
      <c r="H536" s="230" t="s">
        <v>19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129</v>
      </c>
      <c r="AU536" s="237" t="s">
        <v>79</v>
      </c>
      <c r="AV536" s="13" t="s">
        <v>77</v>
      </c>
      <c r="AW536" s="13" t="s">
        <v>33</v>
      </c>
      <c r="AX536" s="13" t="s">
        <v>72</v>
      </c>
      <c r="AY536" s="237" t="s">
        <v>120</v>
      </c>
    </row>
    <row r="537" s="14" customFormat="1">
      <c r="A537" s="14"/>
      <c r="B537" s="238"/>
      <c r="C537" s="239"/>
      <c r="D537" s="229" t="s">
        <v>129</v>
      </c>
      <c r="E537" s="240" t="s">
        <v>19</v>
      </c>
      <c r="F537" s="241" t="s">
        <v>262</v>
      </c>
      <c r="G537" s="239"/>
      <c r="H537" s="242">
        <v>4.4249999999999998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129</v>
      </c>
      <c r="AU537" s="248" t="s">
        <v>79</v>
      </c>
      <c r="AV537" s="14" t="s">
        <v>79</v>
      </c>
      <c r="AW537" s="14" t="s">
        <v>33</v>
      </c>
      <c r="AX537" s="14" t="s">
        <v>72</v>
      </c>
      <c r="AY537" s="248" t="s">
        <v>120</v>
      </c>
    </row>
    <row r="538" s="13" customFormat="1">
      <c r="A538" s="13"/>
      <c r="B538" s="227"/>
      <c r="C538" s="228"/>
      <c r="D538" s="229" t="s">
        <v>129</v>
      </c>
      <c r="E538" s="230" t="s">
        <v>19</v>
      </c>
      <c r="F538" s="231" t="s">
        <v>571</v>
      </c>
      <c r="G538" s="228"/>
      <c r="H538" s="230" t="s">
        <v>19</v>
      </c>
      <c r="I538" s="232"/>
      <c r="J538" s="228"/>
      <c r="K538" s="228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129</v>
      </c>
      <c r="AU538" s="237" t="s">
        <v>79</v>
      </c>
      <c r="AV538" s="13" t="s">
        <v>77</v>
      </c>
      <c r="AW538" s="13" t="s">
        <v>33</v>
      </c>
      <c r="AX538" s="13" t="s">
        <v>72</v>
      </c>
      <c r="AY538" s="237" t="s">
        <v>120</v>
      </c>
    </row>
    <row r="539" s="14" customFormat="1">
      <c r="A539" s="14"/>
      <c r="B539" s="238"/>
      <c r="C539" s="239"/>
      <c r="D539" s="229" t="s">
        <v>129</v>
      </c>
      <c r="E539" s="240" t="s">
        <v>19</v>
      </c>
      <c r="F539" s="241" t="s">
        <v>572</v>
      </c>
      <c r="G539" s="239"/>
      <c r="H539" s="242">
        <v>4.1980000000000004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129</v>
      </c>
      <c r="AU539" s="248" t="s">
        <v>79</v>
      </c>
      <c r="AV539" s="14" t="s">
        <v>79</v>
      </c>
      <c r="AW539" s="14" t="s">
        <v>33</v>
      </c>
      <c r="AX539" s="14" t="s">
        <v>72</v>
      </c>
      <c r="AY539" s="248" t="s">
        <v>120</v>
      </c>
    </row>
    <row r="540" s="15" customFormat="1">
      <c r="A540" s="15"/>
      <c r="B540" s="249"/>
      <c r="C540" s="250"/>
      <c r="D540" s="229" t="s">
        <v>129</v>
      </c>
      <c r="E540" s="251" t="s">
        <v>19</v>
      </c>
      <c r="F540" s="252" t="s">
        <v>156</v>
      </c>
      <c r="G540" s="250"/>
      <c r="H540" s="253">
        <v>8.6230000000000011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9" t="s">
        <v>129</v>
      </c>
      <c r="AU540" s="259" t="s">
        <v>79</v>
      </c>
      <c r="AV540" s="15" t="s">
        <v>127</v>
      </c>
      <c r="AW540" s="15" t="s">
        <v>33</v>
      </c>
      <c r="AX540" s="15" t="s">
        <v>77</v>
      </c>
      <c r="AY540" s="259" t="s">
        <v>120</v>
      </c>
    </row>
    <row r="541" s="2" customFormat="1" ht="21.75" customHeight="1">
      <c r="A541" s="39"/>
      <c r="B541" s="40"/>
      <c r="C541" s="213" t="s">
        <v>573</v>
      </c>
      <c r="D541" s="213" t="s">
        <v>123</v>
      </c>
      <c r="E541" s="214" t="s">
        <v>574</v>
      </c>
      <c r="F541" s="215" t="s">
        <v>575</v>
      </c>
      <c r="G541" s="216" t="s">
        <v>126</v>
      </c>
      <c r="H541" s="217">
        <v>13.560000000000001</v>
      </c>
      <c r="I541" s="218"/>
      <c r="J541" s="219">
        <f>ROUND(I541*H541,2)</f>
        <v>0</v>
      </c>
      <c r="K541" s="220"/>
      <c r="L541" s="45"/>
      <c r="M541" s="221" t="s">
        <v>19</v>
      </c>
      <c r="N541" s="222" t="s">
        <v>43</v>
      </c>
      <c r="O541" s="85"/>
      <c r="P541" s="223">
        <f>O541*H541</f>
        <v>0</v>
      </c>
      <c r="Q541" s="223">
        <v>0.00036999999999999999</v>
      </c>
      <c r="R541" s="223">
        <f>Q541*H541</f>
        <v>0.0050172000000000003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321</v>
      </c>
      <c r="AT541" s="225" t="s">
        <v>123</v>
      </c>
      <c r="AU541" s="225" t="s">
        <v>79</v>
      </c>
      <c r="AY541" s="18" t="s">
        <v>120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77</v>
      </c>
      <c r="BK541" s="226">
        <f>ROUND(I541*H541,2)</f>
        <v>0</v>
      </c>
      <c r="BL541" s="18" t="s">
        <v>321</v>
      </c>
      <c r="BM541" s="225" t="s">
        <v>576</v>
      </c>
    </row>
    <row r="542" s="13" customFormat="1">
      <c r="A542" s="13"/>
      <c r="B542" s="227"/>
      <c r="C542" s="228"/>
      <c r="D542" s="229" t="s">
        <v>129</v>
      </c>
      <c r="E542" s="230" t="s">
        <v>19</v>
      </c>
      <c r="F542" s="231" t="s">
        <v>149</v>
      </c>
      <c r="G542" s="228"/>
      <c r="H542" s="230" t="s">
        <v>19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7" t="s">
        <v>129</v>
      </c>
      <c r="AU542" s="237" t="s">
        <v>79</v>
      </c>
      <c r="AV542" s="13" t="s">
        <v>77</v>
      </c>
      <c r="AW542" s="13" t="s">
        <v>33</v>
      </c>
      <c r="AX542" s="13" t="s">
        <v>72</v>
      </c>
      <c r="AY542" s="237" t="s">
        <v>120</v>
      </c>
    </row>
    <row r="543" s="13" customFormat="1">
      <c r="A543" s="13"/>
      <c r="B543" s="227"/>
      <c r="C543" s="228"/>
      <c r="D543" s="229" t="s">
        <v>129</v>
      </c>
      <c r="E543" s="230" t="s">
        <v>19</v>
      </c>
      <c r="F543" s="231" t="s">
        <v>261</v>
      </c>
      <c r="G543" s="228"/>
      <c r="H543" s="230" t="s">
        <v>19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129</v>
      </c>
      <c r="AU543" s="237" t="s">
        <v>79</v>
      </c>
      <c r="AV543" s="13" t="s">
        <v>77</v>
      </c>
      <c r="AW543" s="13" t="s">
        <v>33</v>
      </c>
      <c r="AX543" s="13" t="s">
        <v>72</v>
      </c>
      <c r="AY543" s="237" t="s">
        <v>120</v>
      </c>
    </row>
    <row r="544" s="14" customFormat="1">
      <c r="A544" s="14"/>
      <c r="B544" s="238"/>
      <c r="C544" s="239"/>
      <c r="D544" s="229" t="s">
        <v>129</v>
      </c>
      <c r="E544" s="240" t="s">
        <v>19</v>
      </c>
      <c r="F544" s="241" t="s">
        <v>262</v>
      </c>
      <c r="G544" s="239"/>
      <c r="H544" s="242">
        <v>4.4249999999999998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8" t="s">
        <v>129</v>
      </c>
      <c r="AU544" s="248" t="s">
        <v>79</v>
      </c>
      <c r="AV544" s="14" t="s">
        <v>79</v>
      </c>
      <c r="AW544" s="14" t="s">
        <v>33</v>
      </c>
      <c r="AX544" s="14" t="s">
        <v>72</v>
      </c>
      <c r="AY544" s="248" t="s">
        <v>120</v>
      </c>
    </row>
    <row r="545" s="13" customFormat="1">
      <c r="A545" s="13"/>
      <c r="B545" s="227"/>
      <c r="C545" s="228"/>
      <c r="D545" s="229" t="s">
        <v>129</v>
      </c>
      <c r="E545" s="230" t="s">
        <v>19</v>
      </c>
      <c r="F545" s="231" t="s">
        <v>577</v>
      </c>
      <c r="G545" s="228"/>
      <c r="H545" s="230" t="s">
        <v>19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7" t="s">
        <v>129</v>
      </c>
      <c r="AU545" s="237" t="s">
        <v>79</v>
      </c>
      <c r="AV545" s="13" t="s">
        <v>77</v>
      </c>
      <c r="AW545" s="13" t="s">
        <v>33</v>
      </c>
      <c r="AX545" s="13" t="s">
        <v>72</v>
      </c>
      <c r="AY545" s="237" t="s">
        <v>120</v>
      </c>
    </row>
    <row r="546" s="14" customFormat="1">
      <c r="A546" s="14"/>
      <c r="B546" s="238"/>
      <c r="C546" s="239"/>
      <c r="D546" s="229" t="s">
        <v>129</v>
      </c>
      <c r="E546" s="240" t="s">
        <v>19</v>
      </c>
      <c r="F546" s="241" t="s">
        <v>578</v>
      </c>
      <c r="G546" s="239"/>
      <c r="H546" s="242">
        <v>6.5250000000000004</v>
      </c>
      <c r="I546" s="243"/>
      <c r="J546" s="239"/>
      <c r="K546" s="239"/>
      <c r="L546" s="244"/>
      <c r="M546" s="245"/>
      <c r="N546" s="246"/>
      <c r="O546" s="246"/>
      <c r="P546" s="246"/>
      <c r="Q546" s="246"/>
      <c r="R546" s="246"/>
      <c r="S546" s="246"/>
      <c r="T546" s="24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8" t="s">
        <v>129</v>
      </c>
      <c r="AU546" s="248" t="s">
        <v>79</v>
      </c>
      <c r="AV546" s="14" t="s">
        <v>79</v>
      </c>
      <c r="AW546" s="14" t="s">
        <v>33</v>
      </c>
      <c r="AX546" s="14" t="s">
        <v>72</v>
      </c>
      <c r="AY546" s="248" t="s">
        <v>120</v>
      </c>
    </row>
    <row r="547" s="13" customFormat="1">
      <c r="A547" s="13"/>
      <c r="B547" s="227"/>
      <c r="C547" s="228"/>
      <c r="D547" s="229" t="s">
        <v>129</v>
      </c>
      <c r="E547" s="230" t="s">
        <v>19</v>
      </c>
      <c r="F547" s="231" t="s">
        <v>579</v>
      </c>
      <c r="G547" s="228"/>
      <c r="H547" s="230" t="s">
        <v>19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129</v>
      </c>
      <c r="AU547" s="237" t="s">
        <v>79</v>
      </c>
      <c r="AV547" s="13" t="s">
        <v>77</v>
      </c>
      <c r="AW547" s="13" t="s">
        <v>33</v>
      </c>
      <c r="AX547" s="13" t="s">
        <v>72</v>
      </c>
      <c r="AY547" s="237" t="s">
        <v>120</v>
      </c>
    </row>
    <row r="548" s="14" customFormat="1">
      <c r="A548" s="14"/>
      <c r="B548" s="238"/>
      <c r="C548" s="239"/>
      <c r="D548" s="229" t="s">
        <v>129</v>
      </c>
      <c r="E548" s="240" t="s">
        <v>19</v>
      </c>
      <c r="F548" s="241" t="s">
        <v>580</v>
      </c>
      <c r="G548" s="239"/>
      <c r="H548" s="242">
        <v>2.6099999999999999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129</v>
      </c>
      <c r="AU548" s="248" t="s">
        <v>79</v>
      </c>
      <c r="AV548" s="14" t="s">
        <v>79</v>
      </c>
      <c r="AW548" s="14" t="s">
        <v>33</v>
      </c>
      <c r="AX548" s="14" t="s">
        <v>72</v>
      </c>
      <c r="AY548" s="248" t="s">
        <v>120</v>
      </c>
    </row>
    <row r="549" s="15" customFormat="1">
      <c r="A549" s="15"/>
      <c r="B549" s="249"/>
      <c r="C549" s="250"/>
      <c r="D549" s="229" t="s">
        <v>129</v>
      </c>
      <c r="E549" s="251" t="s">
        <v>19</v>
      </c>
      <c r="F549" s="252" t="s">
        <v>156</v>
      </c>
      <c r="G549" s="250"/>
      <c r="H549" s="253">
        <v>13.560000000000001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9" t="s">
        <v>129</v>
      </c>
      <c r="AU549" s="259" t="s">
        <v>79</v>
      </c>
      <c r="AV549" s="15" t="s">
        <v>127</v>
      </c>
      <c r="AW549" s="15" t="s">
        <v>33</v>
      </c>
      <c r="AX549" s="15" t="s">
        <v>77</v>
      </c>
      <c r="AY549" s="259" t="s">
        <v>120</v>
      </c>
    </row>
    <row r="550" s="2" customFormat="1" ht="33" customHeight="1">
      <c r="A550" s="39"/>
      <c r="B550" s="40"/>
      <c r="C550" s="260" t="s">
        <v>581</v>
      </c>
      <c r="D550" s="260" t="s">
        <v>381</v>
      </c>
      <c r="E550" s="261" t="s">
        <v>582</v>
      </c>
      <c r="F550" s="262" t="s">
        <v>583</v>
      </c>
      <c r="G550" s="263" t="s">
        <v>126</v>
      </c>
      <c r="H550" s="264">
        <v>9.1349999999999998</v>
      </c>
      <c r="I550" s="265"/>
      <c r="J550" s="266">
        <f>ROUND(I550*H550,2)</f>
        <v>0</v>
      </c>
      <c r="K550" s="267"/>
      <c r="L550" s="268"/>
      <c r="M550" s="269" t="s">
        <v>19</v>
      </c>
      <c r="N550" s="270" t="s">
        <v>43</v>
      </c>
      <c r="O550" s="85"/>
      <c r="P550" s="223">
        <f>O550*H550</f>
        <v>0</v>
      </c>
      <c r="Q550" s="223">
        <v>0.02741</v>
      </c>
      <c r="R550" s="223">
        <f>Q550*H550</f>
        <v>0.25039034999999998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384</v>
      </c>
      <c r="AT550" s="225" t="s">
        <v>381</v>
      </c>
      <c r="AU550" s="225" t="s">
        <v>79</v>
      </c>
      <c r="AY550" s="18" t="s">
        <v>120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77</v>
      </c>
      <c r="BK550" s="226">
        <f>ROUND(I550*H550,2)</f>
        <v>0</v>
      </c>
      <c r="BL550" s="18" t="s">
        <v>321</v>
      </c>
      <c r="BM550" s="225" t="s">
        <v>584</v>
      </c>
    </row>
    <row r="551" s="13" customFormat="1">
      <c r="A551" s="13"/>
      <c r="B551" s="227"/>
      <c r="C551" s="228"/>
      <c r="D551" s="229" t="s">
        <v>129</v>
      </c>
      <c r="E551" s="230" t="s">
        <v>19</v>
      </c>
      <c r="F551" s="231" t="s">
        <v>149</v>
      </c>
      <c r="G551" s="228"/>
      <c r="H551" s="230" t="s">
        <v>19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129</v>
      </c>
      <c r="AU551" s="237" t="s">
        <v>79</v>
      </c>
      <c r="AV551" s="13" t="s">
        <v>77</v>
      </c>
      <c r="AW551" s="13" t="s">
        <v>33</v>
      </c>
      <c r="AX551" s="13" t="s">
        <v>72</v>
      </c>
      <c r="AY551" s="237" t="s">
        <v>120</v>
      </c>
    </row>
    <row r="552" s="13" customFormat="1">
      <c r="A552" s="13"/>
      <c r="B552" s="227"/>
      <c r="C552" s="228"/>
      <c r="D552" s="229" t="s">
        <v>129</v>
      </c>
      <c r="E552" s="230" t="s">
        <v>19</v>
      </c>
      <c r="F552" s="231" t="s">
        <v>312</v>
      </c>
      <c r="G552" s="228"/>
      <c r="H552" s="230" t="s">
        <v>19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7" t="s">
        <v>129</v>
      </c>
      <c r="AU552" s="237" t="s">
        <v>79</v>
      </c>
      <c r="AV552" s="13" t="s">
        <v>77</v>
      </c>
      <c r="AW552" s="13" t="s">
        <v>33</v>
      </c>
      <c r="AX552" s="13" t="s">
        <v>72</v>
      </c>
      <c r="AY552" s="237" t="s">
        <v>120</v>
      </c>
    </row>
    <row r="553" s="14" customFormat="1">
      <c r="A553" s="14"/>
      <c r="B553" s="238"/>
      <c r="C553" s="239"/>
      <c r="D553" s="229" t="s">
        <v>129</v>
      </c>
      <c r="E553" s="240" t="s">
        <v>19</v>
      </c>
      <c r="F553" s="241" t="s">
        <v>585</v>
      </c>
      <c r="G553" s="239"/>
      <c r="H553" s="242">
        <v>6.5250000000000004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8" t="s">
        <v>129</v>
      </c>
      <c r="AU553" s="248" t="s">
        <v>79</v>
      </c>
      <c r="AV553" s="14" t="s">
        <v>79</v>
      </c>
      <c r="AW553" s="14" t="s">
        <v>33</v>
      </c>
      <c r="AX553" s="14" t="s">
        <v>72</v>
      </c>
      <c r="AY553" s="248" t="s">
        <v>120</v>
      </c>
    </row>
    <row r="554" s="13" customFormat="1">
      <c r="A554" s="13"/>
      <c r="B554" s="227"/>
      <c r="C554" s="228"/>
      <c r="D554" s="229" t="s">
        <v>129</v>
      </c>
      <c r="E554" s="230" t="s">
        <v>19</v>
      </c>
      <c r="F554" s="231" t="s">
        <v>586</v>
      </c>
      <c r="G554" s="228"/>
      <c r="H554" s="230" t="s">
        <v>19</v>
      </c>
      <c r="I554" s="232"/>
      <c r="J554" s="228"/>
      <c r="K554" s="228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129</v>
      </c>
      <c r="AU554" s="237" t="s">
        <v>79</v>
      </c>
      <c r="AV554" s="13" t="s">
        <v>77</v>
      </c>
      <c r="AW554" s="13" t="s">
        <v>33</v>
      </c>
      <c r="AX554" s="13" t="s">
        <v>72</v>
      </c>
      <c r="AY554" s="237" t="s">
        <v>120</v>
      </c>
    </row>
    <row r="555" s="14" customFormat="1">
      <c r="A555" s="14"/>
      <c r="B555" s="238"/>
      <c r="C555" s="239"/>
      <c r="D555" s="229" t="s">
        <v>129</v>
      </c>
      <c r="E555" s="240" t="s">
        <v>19</v>
      </c>
      <c r="F555" s="241" t="s">
        <v>587</v>
      </c>
      <c r="G555" s="239"/>
      <c r="H555" s="242">
        <v>2.6099999999999999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8" t="s">
        <v>129</v>
      </c>
      <c r="AU555" s="248" t="s">
        <v>79</v>
      </c>
      <c r="AV555" s="14" t="s">
        <v>79</v>
      </c>
      <c r="AW555" s="14" t="s">
        <v>33</v>
      </c>
      <c r="AX555" s="14" t="s">
        <v>72</v>
      </c>
      <c r="AY555" s="248" t="s">
        <v>120</v>
      </c>
    </row>
    <row r="556" s="15" customFormat="1">
      <c r="A556" s="15"/>
      <c r="B556" s="249"/>
      <c r="C556" s="250"/>
      <c r="D556" s="229" t="s">
        <v>129</v>
      </c>
      <c r="E556" s="251" t="s">
        <v>19</v>
      </c>
      <c r="F556" s="252" t="s">
        <v>156</v>
      </c>
      <c r="G556" s="250"/>
      <c r="H556" s="253">
        <v>9.1349999999999998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9" t="s">
        <v>129</v>
      </c>
      <c r="AU556" s="259" t="s">
        <v>79</v>
      </c>
      <c r="AV556" s="15" t="s">
        <v>127</v>
      </c>
      <c r="AW556" s="15" t="s">
        <v>33</v>
      </c>
      <c r="AX556" s="15" t="s">
        <v>77</v>
      </c>
      <c r="AY556" s="259" t="s">
        <v>120</v>
      </c>
    </row>
    <row r="557" s="2" customFormat="1" ht="33" customHeight="1">
      <c r="A557" s="39"/>
      <c r="B557" s="40"/>
      <c r="C557" s="260" t="s">
        <v>588</v>
      </c>
      <c r="D557" s="260" t="s">
        <v>381</v>
      </c>
      <c r="E557" s="261" t="s">
        <v>589</v>
      </c>
      <c r="F557" s="262" t="s">
        <v>590</v>
      </c>
      <c r="G557" s="263" t="s">
        <v>126</v>
      </c>
      <c r="H557" s="264">
        <v>4.4249999999999998</v>
      </c>
      <c r="I557" s="265"/>
      <c r="J557" s="266">
        <f>ROUND(I557*H557,2)</f>
        <v>0</v>
      </c>
      <c r="K557" s="267"/>
      <c r="L557" s="268"/>
      <c r="M557" s="269" t="s">
        <v>19</v>
      </c>
      <c r="N557" s="270" t="s">
        <v>43</v>
      </c>
      <c r="O557" s="85"/>
      <c r="P557" s="223">
        <f>O557*H557</f>
        <v>0</v>
      </c>
      <c r="Q557" s="223">
        <v>0.019859999999999999</v>
      </c>
      <c r="R557" s="223">
        <f>Q557*H557</f>
        <v>0.087880499999999986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384</v>
      </c>
      <c r="AT557" s="225" t="s">
        <v>381</v>
      </c>
      <c r="AU557" s="225" t="s">
        <v>79</v>
      </c>
      <c r="AY557" s="18" t="s">
        <v>120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77</v>
      </c>
      <c r="BK557" s="226">
        <f>ROUND(I557*H557,2)</f>
        <v>0</v>
      </c>
      <c r="BL557" s="18" t="s">
        <v>321</v>
      </c>
      <c r="BM557" s="225" t="s">
        <v>591</v>
      </c>
    </row>
    <row r="558" s="13" customFormat="1">
      <c r="A558" s="13"/>
      <c r="B558" s="227"/>
      <c r="C558" s="228"/>
      <c r="D558" s="229" t="s">
        <v>129</v>
      </c>
      <c r="E558" s="230" t="s">
        <v>19</v>
      </c>
      <c r="F558" s="231" t="s">
        <v>149</v>
      </c>
      <c r="G558" s="228"/>
      <c r="H558" s="230" t="s">
        <v>19</v>
      </c>
      <c r="I558" s="232"/>
      <c r="J558" s="228"/>
      <c r="K558" s="228"/>
      <c r="L558" s="233"/>
      <c r="M558" s="234"/>
      <c r="N558" s="235"/>
      <c r="O558" s="235"/>
      <c r="P558" s="235"/>
      <c r="Q558" s="235"/>
      <c r="R558" s="235"/>
      <c r="S558" s="235"/>
      <c r="T558" s="23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7" t="s">
        <v>129</v>
      </c>
      <c r="AU558" s="237" t="s">
        <v>79</v>
      </c>
      <c r="AV558" s="13" t="s">
        <v>77</v>
      </c>
      <c r="AW558" s="13" t="s">
        <v>33</v>
      </c>
      <c r="AX558" s="13" t="s">
        <v>72</v>
      </c>
      <c r="AY558" s="237" t="s">
        <v>120</v>
      </c>
    </row>
    <row r="559" s="13" customFormat="1">
      <c r="A559" s="13"/>
      <c r="B559" s="227"/>
      <c r="C559" s="228"/>
      <c r="D559" s="229" t="s">
        <v>129</v>
      </c>
      <c r="E559" s="230" t="s">
        <v>19</v>
      </c>
      <c r="F559" s="231" t="s">
        <v>261</v>
      </c>
      <c r="G559" s="228"/>
      <c r="H559" s="230" t="s">
        <v>19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129</v>
      </c>
      <c r="AU559" s="237" t="s">
        <v>79</v>
      </c>
      <c r="AV559" s="13" t="s">
        <v>77</v>
      </c>
      <c r="AW559" s="13" t="s">
        <v>33</v>
      </c>
      <c r="AX559" s="13" t="s">
        <v>72</v>
      </c>
      <c r="AY559" s="237" t="s">
        <v>120</v>
      </c>
    </row>
    <row r="560" s="14" customFormat="1">
      <c r="A560" s="14"/>
      <c r="B560" s="238"/>
      <c r="C560" s="239"/>
      <c r="D560" s="229" t="s">
        <v>129</v>
      </c>
      <c r="E560" s="240" t="s">
        <v>19</v>
      </c>
      <c r="F560" s="241" t="s">
        <v>262</v>
      </c>
      <c r="G560" s="239"/>
      <c r="H560" s="242">
        <v>4.4249999999999998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8" t="s">
        <v>129</v>
      </c>
      <c r="AU560" s="248" t="s">
        <v>79</v>
      </c>
      <c r="AV560" s="14" t="s">
        <v>79</v>
      </c>
      <c r="AW560" s="14" t="s">
        <v>33</v>
      </c>
      <c r="AX560" s="14" t="s">
        <v>72</v>
      </c>
      <c r="AY560" s="248" t="s">
        <v>120</v>
      </c>
    </row>
    <row r="561" s="15" customFormat="1">
      <c r="A561" s="15"/>
      <c r="B561" s="249"/>
      <c r="C561" s="250"/>
      <c r="D561" s="229" t="s">
        <v>129</v>
      </c>
      <c r="E561" s="251" t="s">
        <v>19</v>
      </c>
      <c r="F561" s="252" t="s">
        <v>156</v>
      </c>
      <c r="G561" s="250"/>
      <c r="H561" s="253">
        <v>4.4249999999999998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9" t="s">
        <v>129</v>
      </c>
      <c r="AU561" s="259" t="s">
        <v>79</v>
      </c>
      <c r="AV561" s="15" t="s">
        <v>127</v>
      </c>
      <c r="AW561" s="15" t="s">
        <v>33</v>
      </c>
      <c r="AX561" s="15" t="s">
        <v>77</v>
      </c>
      <c r="AY561" s="259" t="s">
        <v>120</v>
      </c>
    </row>
    <row r="562" s="2" customFormat="1" ht="21.75" customHeight="1">
      <c r="A562" s="39"/>
      <c r="B562" s="40"/>
      <c r="C562" s="213" t="s">
        <v>592</v>
      </c>
      <c r="D562" s="213" t="s">
        <v>123</v>
      </c>
      <c r="E562" s="214" t="s">
        <v>593</v>
      </c>
      <c r="F562" s="215" t="s">
        <v>594</v>
      </c>
      <c r="G562" s="216" t="s">
        <v>126</v>
      </c>
      <c r="H562" s="217">
        <v>9.4800000000000004</v>
      </c>
      <c r="I562" s="218"/>
      <c r="J562" s="219">
        <f>ROUND(I562*H562,2)</f>
        <v>0</v>
      </c>
      <c r="K562" s="220"/>
      <c r="L562" s="45"/>
      <c r="M562" s="221" t="s">
        <v>19</v>
      </c>
      <c r="N562" s="222" t="s">
        <v>43</v>
      </c>
      <c r="O562" s="85"/>
      <c r="P562" s="223">
        <f>O562*H562</f>
        <v>0</v>
      </c>
      <c r="Q562" s="223">
        <v>0.00033</v>
      </c>
      <c r="R562" s="223">
        <f>Q562*H562</f>
        <v>0.0031283999999999999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321</v>
      </c>
      <c r="AT562" s="225" t="s">
        <v>123</v>
      </c>
      <c r="AU562" s="225" t="s">
        <v>79</v>
      </c>
      <c r="AY562" s="18" t="s">
        <v>120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77</v>
      </c>
      <c r="BK562" s="226">
        <f>ROUND(I562*H562,2)</f>
        <v>0</v>
      </c>
      <c r="BL562" s="18" t="s">
        <v>321</v>
      </c>
      <c r="BM562" s="225" t="s">
        <v>595</v>
      </c>
    </row>
    <row r="563" s="13" customFormat="1">
      <c r="A563" s="13"/>
      <c r="B563" s="227"/>
      <c r="C563" s="228"/>
      <c r="D563" s="229" t="s">
        <v>129</v>
      </c>
      <c r="E563" s="230" t="s">
        <v>19</v>
      </c>
      <c r="F563" s="231" t="s">
        <v>149</v>
      </c>
      <c r="G563" s="228"/>
      <c r="H563" s="230" t="s">
        <v>19</v>
      </c>
      <c r="I563" s="232"/>
      <c r="J563" s="228"/>
      <c r="K563" s="228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129</v>
      </c>
      <c r="AU563" s="237" t="s">
        <v>79</v>
      </c>
      <c r="AV563" s="13" t="s">
        <v>77</v>
      </c>
      <c r="AW563" s="13" t="s">
        <v>33</v>
      </c>
      <c r="AX563" s="13" t="s">
        <v>72</v>
      </c>
      <c r="AY563" s="237" t="s">
        <v>120</v>
      </c>
    </row>
    <row r="564" s="13" customFormat="1">
      <c r="A564" s="13"/>
      <c r="B564" s="227"/>
      <c r="C564" s="228"/>
      <c r="D564" s="229" t="s">
        <v>129</v>
      </c>
      <c r="E564" s="230" t="s">
        <v>19</v>
      </c>
      <c r="F564" s="231" t="s">
        <v>596</v>
      </c>
      <c r="G564" s="228"/>
      <c r="H564" s="230" t="s">
        <v>19</v>
      </c>
      <c r="I564" s="232"/>
      <c r="J564" s="228"/>
      <c r="K564" s="228"/>
      <c r="L564" s="233"/>
      <c r="M564" s="234"/>
      <c r="N564" s="235"/>
      <c r="O564" s="235"/>
      <c r="P564" s="235"/>
      <c r="Q564" s="235"/>
      <c r="R564" s="235"/>
      <c r="S564" s="235"/>
      <c r="T564" s="23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7" t="s">
        <v>129</v>
      </c>
      <c r="AU564" s="237" t="s">
        <v>79</v>
      </c>
      <c r="AV564" s="13" t="s">
        <v>77</v>
      </c>
      <c r="AW564" s="13" t="s">
        <v>33</v>
      </c>
      <c r="AX564" s="13" t="s">
        <v>72</v>
      </c>
      <c r="AY564" s="237" t="s">
        <v>120</v>
      </c>
    </row>
    <row r="565" s="14" customFormat="1">
      <c r="A565" s="14"/>
      <c r="B565" s="238"/>
      <c r="C565" s="239"/>
      <c r="D565" s="229" t="s">
        <v>129</v>
      </c>
      <c r="E565" s="240" t="s">
        <v>19</v>
      </c>
      <c r="F565" s="241" t="s">
        <v>279</v>
      </c>
      <c r="G565" s="239"/>
      <c r="H565" s="242">
        <v>5.8799999999999999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8" t="s">
        <v>129</v>
      </c>
      <c r="AU565" s="248" t="s">
        <v>79</v>
      </c>
      <c r="AV565" s="14" t="s">
        <v>79</v>
      </c>
      <c r="AW565" s="14" t="s">
        <v>33</v>
      </c>
      <c r="AX565" s="14" t="s">
        <v>72</v>
      </c>
      <c r="AY565" s="248" t="s">
        <v>120</v>
      </c>
    </row>
    <row r="566" s="13" customFormat="1">
      <c r="A566" s="13"/>
      <c r="B566" s="227"/>
      <c r="C566" s="228"/>
      <c r="D566" s="229" t="s">
        <v>129</v>
      </c>
      <c r="E566" s="230" t="s">
        <v>19</v>
      </c>
      <c r="F566" s="231" t="s">
        <v>597</v>
      </c>
      <c r="G566" s="228"/>
      <c r="H566" s="230" t="s">
        <v>19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129</v>
      </c>
      <c r="AU566" s="237" t="s">
        <v>79</v>
      </c>
      <c r="AV566" s="13" t="s">
        <v>77</v>
      </c>
      <c r="AW566" s="13" t="s">
        <v>33</v>
      </c>
      <c r="AX566" s="13" t="s">
        <v>72</v>
      </c>
      <c r="AY566" s="237" t="s">
        <v>120</v>
      </c>
    </row>
    <row r="567" s="14" customFormat="1">
      <c r="A567" s="14"/>
      <c r="B567" s="238"/>
      <c r="C567" s="239"/>
      <c r="D567" s="229" t="s">
        <v>129</v>
      </c>
      <c r="E567" s="240" t="s">
        <v>19</v>
      </c>
      <c r="F567" s="241" t="s">
        <v>598</v>
      </c>
      <c r="G567" s="239"/>
      <c r="H567" s="242">
        <v>3.6000000000000001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8" t="s">
        <v>129</v>
      </c>
      <c r="AU567" s="248" t="s">
        <v>79</v>
      </c>
      <c r="AV567" s="14" t="s">
        <v>79</v>
      </c>
      <c r="AW567" s="14" t="s">
        <v>33</v>
      </c>
      <c r="AX567" s="14" t="s">
        <v>72</v>
      </c>
      <c r="AY567" s="248" t="s">
        <v>120</v>
      </c>
    </row>
    <row r="568" s="15" customFormat="1">
      <c r="A568" s="15"/>
      <c r="B568" s="249"/>
      <c r="C568" s="250"/>
      <c r="D568" s="229" t="s">
        <v>129</v>
      </c>
      <c r="E568" s="251" t="s">
        <v>19</v>
      </c>
      <c r="F568" s="252" t="s">
        <v>156</v>
      </c>
      <c r="G568" s="250"/>
      <c r="H568" s="253">
        <v>9.4800000000000004</v>
      </c>
      <c r="I568" s="254"/>
      <c r="J568" s="250"/>
      <c r="K568" s="250"/>
      <c r="L568" s="255"/>
      <c r="M568" s="256"/>
      <c r="N568" s="257"/>
      <c r="O568" s="257"/>
      <c r="P568" s="257"/>
      <c r="Q568" s="257"/>
      <c r="R568" s="257"/>
      <c r="S568" s="257"/>
      <c r="T568" s="25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9" t="s">
        <v>129</v>
      </c>
      <c r="AU568" s="259" t="s">
        <v>79</v>
      </c>
      <c r="AV568" s="15" t="s">
        <v>127</v>
      </c>
      <c r="AW568" s="15" t="s">
        <v>33</v>
      </c>
      <c r="AX568" s="15" t="s">
        <v>77</v>
      </c>
      <c r="AY568" s="259" t="s">
        <v>120</v>
      </c>
    </row>
    <row r="569" s="2" customFormat="1" ht="21.75" customHeight="1">
      <c r="A569" s="39"/>
      <c r="B569" s="40"/>
      <c r="C569" s="260" t="s">
        <v>599</v>
      </c>
      <c r="D569" s="260" t="s">
        <v>381</v>
      </c>
      <c r="E569" s="261" t="s">
        <v>600</v>
      </c>
      <c r="F569" s="262" t="s">
        <v>601</v>
      </c>
      <c r="G569" s="263" t="s">
        <v>126</v>
      </c>
      <c r="H569" s="264">
        <v>9.4800000000000004</v>
      </c>
      <c r="I569" s="265"/>
      <c r="J569" s="266">
        <f>ROUND(I569*H569,2)</f>
        <v>0</v>
      </c>
      <c r="K569" s="267"/>
      <c r="L569" s="268"/>
      <c r="M569" s="269" t="s">
        <v>19</v>
      </c>
      <c r="N569" s="270" t="s">
        <v>43</v>
      </c>
      <c r="O569" s="85"/>
      <c r="P569" s="223">
        <f>O569*H569</f>
        <v>0</v>
      </c>
      <c r="Q569" s="223">
        <v>0.027</v>
      </c>
      <c r="R569" s="223">
        <f>Q569*H569</f>
        <v>0.25596000000000002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384</v>
      </c>
      <c r="AT569" s="225" t="s">
        <v>381</v>
      </c>
      <c r="AU569" s="225" t="s">
        <v>79</v>
      </c>
      <c r="AY569" s="18" t="s">
        <v>120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77</v>
      </c>
      <c r="BK569" s="226">
        <f>ROUND(I569*H569,2)</f>
        <v>0</v>
      </c>
      <c r="BL569" s="18" t="s">
        <v>321</v>
      </c>
      <c r="BM569" s="225" t="s">
        <v>602</v>
      </c>
    </row>
    <row r="570" s="13" customFormat="1">
      <c r="A570" s="13"/>
      <c r="B570" s="227"/>
      <c r="C570" s="228"/>
      <c r="D570" s="229" t="s">
        <v>129</v>
      </c>
      <c r="E570" s="230" t="s">
        <v>19</v>
      </c>
      <c r="F570" s="231" t="s">
        <v>149</v>
      </c>
      <c r="G570" s="228"/>
      <c r="H570" s="230" t="s">
        <v>19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129</v>
      </c>
      <c r="AU570" s="237" t="s">
        <v>79</v>
      </c>
      <c r="AV570" s="13" t="s">
        <v>77</v>
      </c>
      <c r="AW570" s="13" t="s">
        <v>33</v>
      </c>
      <c r="AX570" s="13" t="s">
        <v>72</v>
      </c>
      <c r="AY570" s="237" t="s">
        <v>120</v>
      </c>
    </row>
    <row r="571" s="13" customFormat="1">
      <c r="A571" s="13"/>
      <c r="B571" s="227"/>
      <c r="C571" s="228"/>
      <c r="D571" s="229" t="s">
        <v>129</v>
      </c>
      <c r="E571" s="230" t="s">
        <v>19</v>
      </c>
      <c r="F571" s="231" t="s">
        <v>596</v>
      </c>
      <c r="G571" s="228"/>
      <c r="H571" s="230" t="s">
        <v>19</v>
      </c>
      <c r="I571" s="232"/>
      <c r="J571" s="228"/>
      <c r="K571" s="228"/>
      <c r="L571" s="233"/>
      <c r="M571" s="234"/>
      <c r="N571" s="235"/>
      <c r="O571" s="235"/>
      <c r="P571" s="235"/>
      <c r="Q571" s="235"/>
      <c r="R571" s="235"/>
      <c r="S571" s="235"/>
      <c r="T571" s="23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7" t="s">
        <v>129</v>
      </c>
      <c r="AU571" s="237" t="s">
        <v>79</v>
      </c>
      <c r="AV571" s="13" t="s">
        <v>77</v>
      </c>
      <c r="AW571" s="13" t="s">
        <v>33</v>
      </c>
      <c r="AX571" s="13" t="s">
        <v>72</v>
      </c>
      <c r="AY571" s="237" t="s">
        <v>120</v>
      </c>
    </row>
    <row r="572" s="14" customFormat="1">
      <c r="A572" s="14"/>
      <c r="B572" s="238"/>
      <c r="C572" s="239"/>
      <c r="D572" s="229" t="s">
        <v>129</v>
      </c>
      <c r="E572" s="240" t="s">
        <v>19</v>
      </c>
      <c r="F572" s="241" t="s">
        <v>279</v>
      </c>
      <c r="G572" s="239"/>
      <c r="H572" s="242">
        <v>5.8799999999999999</v>
      </c>
      <c r="I572" s="243"/>
      <c r="J572" s="239"/>
      <c r="K572" s="239"/>
      <c r="L572" s="244"/>
      <c r="M572" s="245"/>
      <c r="N572" s="246"/>
      <c r="O572" s="246"/>
      <c r="P572" s="246"/>
      <c r="Q572" s="246"/>
      <c r="R572" s="246"/>
      <c r="S572" s="246"/>
      <c r="T572" s="24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8" t="s">
        <v>129</v>
      </c>
      <c r="AU572" s="248" t="s">
        <v>79</v>
      </c>
      <c r="AV572" s="14" t="s">
        <v>79</v>
      </c>
      <c r="AW572" s="14" t="s">
        <v>33</v>
      </c>
      <c r="AX572" s="14" t="s">
        <v>72</v>
      </c>
      <c r="AY572" s="248" t="s">
        <v>120</v>
      </c>
    </row>
    <row r="573" s="13" customFormat="1">
      <c r="A573" s="13"/>
      <c r="B573" s="227"/>
      <c r="C573" s="228"/>
      <c r="D573" s="229" t="s">
        <v>129</v>
      </c>
      <c r="E573" s="230" t="s">
        <v>19</v>
      </c>
      <c r="F573" s="231" t="s">
        <v>597</v>
      </c>
      <c r="G573" s="228"/>
      <c r="H573" s="230" t="s">
        <v>19</v>
      </c>
      <c r="I573" s="232"/>
      <c r="J573" s="228"/>
      <c r="K573" s="228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129</v>
      </c>
      <c r="AU573" s="237" t="s">
        <v>79</v>
      </c>
      <c r="AV573" s="13" t="s">
        <v>77</v>
      </c>
      <c r="AW573" s="13" t="s">
        <v>33</v>
      </c>
      <c r="AX573" s="13" t="s">
        <v>72</v>
      </c>
      <c r="AY573" s="237" t="s">
        <v>120</v>
      </c>
    </row>
    <row r="574" s="14" customFormat="1">
      <c r="A574" s="14"/>
      <c r="B574" s="238"/>
      <c r="C574" s="239"/>
      <c r="D574" s="229" t="s">
        <v>129</v>
      </c>
      <c r="E574" s="240" t="s">
        <v>19</v>
      </c>
      <c r="F574" s="241" t="s">
        <v>598</v>
      </c>
      <c r="G574" s="239"/>
      <c r="H574" s="242">
        <v>3.6000000000000001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129</v>
      </c>
      <c r="AU574" s="248" t="s">
        <v>79</v>
      </c>
      <c r="AV574" s="14" t="s">
        <v>79</v>
      </c>
      <c r="AW574" s="14" t="s">
        <v>33</v>
      </c>
      <c r="AX574" s="14" t="s">
        <v>72</v>
      </c>
      <c r="AY574" s="248" t="s">
        <v>120</v>
      </c>
    </row>
    <row r="575" s="15" customFormat="1">
      <c r="A575" s="15"/>
      <c r="B575" s="249"/>
      <c r="C575" s="250"/>
      <c r="D575" s="229" t="s">
        <v>129</v>
      </c>
      <c r="E575" s="251" t="s">
        <v>19</v>
      </c>
      <c r="F575" s="252" t="s">
        <v>156</v>
      </c>
      <c r="G575" s="250"/>
      <c r="H575" s="253">
        <v>9.4800000000000004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9" t="s">
        <v>129</v>
      </c>
      <c r="AU575" s="259" t="s">
        <v>79</v>
      </c>
      <c r="AV575" s="15" t="s">
        <v>127</v>
      </c>
      <c r="AW575" s="15" t="s">
        <v>33</v>
      </c>
      <c r="AX575" s="15" t="s">
        <v>77</v>
      </c>
      <c r="AY575" s="259" t="s">
        <v>120</v>
      </c>
    </row>
    <row r="576" s="2" customFormat="1" ht="21.75" customHeight="1">
      <c r="A576" s="39"/>
      <c r="B576" s="40"/>
      <c r="C576" s="213" t="s">
        <v>603</v>
      </c>
      <c r="D576" s="213" t="s">
        <v>123</v>
      </c>
      <c r="E576" s="214" t="s">
        <v>604</v>
      </c>
      <c r="F576" s="215" t="s">
        <v>532</v>
      </c>
      <c r="G576" s="216" t="s">
        <v>369</v>
      </c>
      <c r="H576" s="217">
        <v>75.359999999999999</v>
      </c>
      <c r="I576" s="218"/>
      <c r="J576" s="219">
        <f>ROUND(I576*H576,2)</f>
        <v>0</v>
      </c>
      <c r="K576" s="220"/>
      <c r="L576" s="45"/>
      <c r="M576" s="221" t="s">
        <v>19</v>
      </c>
      <c r="N576" s="222" t="s">
        <v>43</v>
      </c>
      <c r="O576" s="85"/>
      <c r="P576" s="223">
        <f>O576*H576</f>
        <v>0</v>
      </c>
      <c r="Q576" s="223">
        <v>6.9999999999999994E-05</v>
      </c>
      <c r="R576" s="223">
        <f>Q576*H576</f>
        <v>0.0052751999999999999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321</v>
      </c>
      <c r="AT576" s="225" t="s">
        <v>123</v>
      </c>
      <c r="AU576" s="225" t="s">
        <v>79</v>
      </c>
      <c r="AY576" s="18" t="s">
        <v>120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77</v>
      </c>
      <c r="BK576" s="226">
        <f>ROUND(I576*H576,2)</f>
        <v>0</v>
      </c>
      <c r="BL576" s="18" t="s">
        <v>321</v>
      </c>
      <c r="BM576" s="225" t="s">
        <v>605</v>
      </c>
    </row>
    <row r="577" s="13" customFormat="1">
      <c r="A577" s="13"/>
      <c r="B577" s="227"/>
      <c r="C577" s="228"/>
      <c r="D577" s="229" t="s">
        <v>129</v>
      </c>
      <c r="E577" s="230" t="s">
        <v>19</v>
      </c>
      <c r="F577" s="231" t="s">
        <v>149</v>
      </c>
      <c r="G577" s="228"/>
      <c r="H577" s="230" t="s">
        <v>19</v>
      </c>
      <c r="I577" s="232"/>
      <c r="J577" s="228"/>
      <c r="K577" s="228"/>
      <c r="L577" s="233"/>
      <c r="M577" s="234"/>
      <c r="N577" s="235"/>
      <c r="O577" s="235"/>
      <c r="P577" s="235"/>
      <c r="Q577" s="235"/>
      <c r="R577" s="235"/>
      <c r="S577" s="235"/>
      <c r="T577" s="23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7" t="s">
        <v>129</v>
      </c>
      <c r="AU577" s="237" t="s">
        <v>79</v>
      </c>
      <c r="AV577" s="13" t="s">
        <v>77</v>
      </c>
      <c r="AW577" s="13" t="s">
        <v>33</v>
      </c>
      <c r="AX577" s="13" t="s">
        <v>72</v>
      </c>
      <c r="AY577" s="237" t="s">
        <v>120</v>
      </c>
    </row>
    <row r="578" s="13" customFormat="1">
      <c r="A578" s="13"/>
      <c r="B578" s="227"/>
      <c r="C578" s="228"/>
      <c r="D578" s="229" t="s">
        <v>129</v>
      </c>
      <c r="E578" s="230" t="s">
        <v>19</v>
      </c>
      <c r="F578" s="231" t="s">
        <v>371</v>
      </c>
      <c r="G578" s="228"/>
      <c r="H578" s="230" t="s">
        <v>19</v>
      </c>
      <c r="I578" s="232"/>
      <c r="J578" s="228"/>
      <c r="K578" s="228"/>
      <c r="L578" s="233"/>
      <c r="M578" s="234"/>
      <c r="N578" s="235"/>
      <c r="O578" s="235"/>
      <c r="P578" s="235"/>
      <c r="Q578" s="235"/>
      <c r="R578" s="235"/>
      <c r="S578" s="235"/>
      <c r="T578" s="23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7" t="s">
        <v>129</v>
      </c>
      <c r="AU578" s="237" t="s">
        <v>79</v>
      </c>
      <c r="AV578" s="13" t="s">
        <v>77</v>
      </c>
      <c r="AW578" s="13" t="s">
        <v>33</v>
      </c>
      <c r="AX578" s="13" t="s">
        <v>72</v>
      </c>
      <c r="AY578" s="237" t="s">
        <v>120</v>
      </c>
    </row>
    <row r="579" s="14" customFormat="1">
      <c r="A579" s="14"/>
      <c r="B579" s="238"/>
      <c r="C579" s="239"/>
      <c r="D579" s="229" t="s">
        <v>129</v>
      </c>
      <c r="E579" s="240" t="s">
        <v>19</v>
      </c>
      <c r="F579" s="241" t="s">
        <v>606</v>
      </c>
      <c r="G579" s="239"/>
      <c r="H579" s="242">
        <v>14.58</v>
      </c>
      <c r="I579" s="243"/>
      <c r="J579" s="239"/>
      <c r="K579" s="239"/>
      <c r="L579" s="244"/>
      <c r="M579" s="245"/>
      <c r="N579" s="246"/>
      <c r="O579" s="246"/>
      <c r="P579" s="246"/>
      <c r="Q579" s="246"/>
      <c r="R579" s="246"/>
      <c r="S579" s="246"/>
      <c r="T579" s="24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8" t="s">
        <v>129</v>
      </c>
      <c r="AU579" s="248" t="s">
        <v>79</v>
      </c>
      <c r="AV579" s="14" t="s">
        <v>79</v>
      </c>
      <c r="AW579" s="14" t="s">
        <v>33</v>
      </c>
      <c r="AX579" s="14" t="s">
        <v>72</v>
      </c>
      <c r="AY579" s="248" t="s">
        <v>120</v>
      </c>
    </row>
    <row r="580" s="13" customFormat="1">
      <c r="A580" s="13"/>
      <c r="B580" s="227"/>
      <c r="C580" s="228"/>
      <c r="D580" s="229" t="s">
        <v>129</v>
      </c>
      <c r="E580" s="230" t="s">
        <v>19</v>
      </c>
      <c r="F580" s="231" t="s">
        <v>373</v>
      </c>
      <c r="G580" s="228"/>
      <c r="H580" s="230" t="s">
        <v>19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129</v>
      </c>
      <c r="AU580" s="237" t="s">
        <v>79</v>
      </c>
      <c r="AV580" s="13" t="s">
        <v>77</v>
      </c>
      <c r="AW580" s="13" t="s">
        <v>33</v>
      </c>
      <c r="AX580" s="13" t="s">
        <v>72</v>
      </c>
      <c r="AY580" s="237" t="s">
        <v>120</v>
      </c>
    </row>
    <row r="581" s="14" customFormat="1">
      <c r="A581" s="14"/>
      <c r="B581" s="238"/>
      <c r="C581" s="239"/>
      <c r="D581" s="229" t="s">
        <v>129</v>
      </c>
      <c r="E581" s="240" t="s">
        <v>19</v>
      </c>
      <c r="F581" s="241" t="s">
        <v>607</v>
      </c>
      <c r="G581" s="239"/>
      <c r="H581" s="242">
        <v>16.800000000000001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129</v>
      </c>
      <c r="AU581" s="248" t="s">
        <v>79</v>
      </c>
      <c r="AV581" s="14" t="s">
        <v>79</v>
      </c>
      <c r="AW581" s="14" t="s">
        <v>33</v>
      </c>
      <c r="AX581" s="14" t="s">
        <v>72</v>
      </c>
      <c r="AY581" s="248" t="s">
        <v>120</v>
      </c>
    </row>
    <row r="582" s="13" customFormat="1">
      <c r="A582" s="13"/>
      <c r="B582" s="227"/>
      <c r="C582" s="228"/>
      <c r="D582" s="229" t="s">
        <v>129</v>
      </c>
      <c r="E582" s="230" t="s">
        <v>19</v>
      </c>
      <c r="F582" s="231" t="s">
        <v>375</v>
      </c>
      <c r="G582" s="228"/>
      <c r="H582" s="230" t="s">
        <v>19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7" t="s">
        <v>129</v>
      </c>
      <c r="AU582" s="237" t="s">
        <v>79</v>
      </c>
      <c r="AV582" s="13" t="s">
        <v>77</v>
      </c>
      <c r="AW582" s="13" t="s">
        <v>33</v>
      </c>
      <c r="AX582" s="13" t="s">
        <v>72</v>
      </c>
      <c r="AY582" s="237" t="s">
        <v>120</v>
      </c>
    </row>
    <row r="583" s="14" customFormat="1">
      <c r="A583" s="14"/>
      <c r="B583" s="238"/>
      <c r="C583" s="239"/>
      <c r="D583" s="229" t="s">
        <v>129</v>
      </c>
      <c r="E583" s="240" t="s">
        <v>19</v>
      </c>
      <c r="F583" s="241" t="s">
        <v>608</v>
      </c>
      <c r="G583" s="239"/>
      <c r="H583" s="242">
        <v>23.699999999999999</v>
      </c>
      <c r="I583" s="243"/>
      <c r="J583" s="239"/>
      <c r="K583" s="239"/>
      <c r="L583" s="244"/>
      <c r="M583" s="245"/>
      <c r="N583" s="246"/>
      <c r="O583" s="246"/>
      <c r="P583" s="246"/>
      <c r="Q583" s="246"/>
      <c r="R583" s="246"/>
      <c r="S583" s="246"/>
      <c r="T583" s="24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8" t="s">
        <v>129</v>
      </c>
      <c r="AU583" s="248" t="s">
        <v>79</v>
      </c>
      <c r="AV583" s="14" t="s">
        <v>79</v>
      </c>
      <c r="AW583" s="14" t="s">
        <v>33</v>
      </c>
      <c r="AX583" s="14" t="s">
        <v>72</v>
      </c>
      <c r="AY583" s="248" t="s">
        <v>120</v>
      </c>
    </row>
    <row r="584" s="13" customFormat="1">
      <c r="A584" s="13"/>
      <c r="B584" s="227"/>
      <c r="C584" s="228"/>
      <c r="D584" s="229" t="s">
        <v>129</v>
      </c>
      <c r="E584" s="230" t="s">
        <v>19</v>
      </c>
      <c r="F584" s="231" t="s">
        <v>377</v>
      </c>
      <c r="G584" s="228"/>
      <c r="H584" s="230" t="s">
        <v>19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7" t="s">
        <v>129</v>
      </c>
      <c r="AU584" s="237" t="s">
        <v>79</v>
      </c>
      <c r="AV584" s="13" t="s">
        <v>77</v>
      </c>
      <c r="AW584" s="13" t="s">
        <v>33</v>
      </c>
      <c r="AX584" s="13" t="s">
        <v>72</v>
      </c>
      <c r="AY584" s="237" t="s">
        <v>120</v>
      </c>
    </row>
    <row r="585" s="14" customFormat="1">
      <c r="A585" s="14"/>
      <c r="B585" s="238"/>
      <c r="C585" s="239"/>
      <c r="D585" s="229" t="s">
        <v>129</v>
      </c>
      <c r="E585" s="240" t="s">
        <v>19</v>
      </c>
      <c r="F585" s="241" t="s">
        <v>609</v>
      </c>
      <c r="G585" s="239"/>
      <c r="H585" s="242">
        <v>10.800000000000001</v>
      </c>
      <c r="I585" s="243"/>
      <c r="J585" s="239"/>
      <c r="K585" s="239"/>
      <c r="L585" s="244"/>
      <c r="M585" s="245"/>
      <c r="N585" s="246"/>
      <c r="O585" s="246"/>
      <c r="P585" s="246"/>
      <c r="Q585" s="246"/>
      <c r="R585" s="246"/>
      <c r="S585" s="246"/>
      <c r="T585" s="24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8" t="s">
        <v>129</v>
      </c>
      <c r="AU585" s="248" t="s">
        <v>79</v>
      </c>
      <c r="AV585" s="14" t="s">
        <v>79</v>
      </c>
      <c r="AW585" s="14" t="s">
        <v>33</v>
      </c>
      <c r="AX585" s="14" t="s">
        <v>72</v>
      </c>
      <c r="AY585" s="248" t="s">
        <v>120</v>
      </c>
    </row>
    <row r="586" s="13" customFormat="1">
      <c r="A586" s="13"/>
      <c r="B586" s="227"/>
      <c r="C586" s="228"/>
      <c r="D586" s="229" t="s">
        <v>129</v>
      </c>
      <c r="E586" s="230" t="s">
        <v>19</v>
      </c>
      <c r="F586" s="231" t="s">
        <v>379</v>
      </c>
      <c r="G586" s="228"/>
      <c r="H586" s="230" t="s">
        <v>19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129</v>
      </c>
      <c r="AU586" s="237" t="s">
        <v>79</v>
      </c>
      <c r="AV586" s="13" t="s">
        <v>77</v>
      </c>
      <c r="AW586" s="13" t="s">
        <v>33</v>
      </c>
      <c r="AX586" s="13" t="s">
        <v>72</v>
      </c>
      <c r="AY586" s="237" t="s">
        <v>120</v>
      </c>
    </row>
    <row r="587" s="14" customFormat="1">
      <c r="A587" s="14"/>
      <c r="B587" s="238"/>
      <c r="C587" s="239"/>
      <c r="D587" s="229" t="s">
        <v>129</v>
      </c>
      <c r="E587" s="240" t="s">
        <v>19</v>
      </c>
      <c r="F587" s="241" t="s">
        <v>610</v>
      </c>
      <c r="G587" s="239"/>
      <c r="H587" s="242">
        <v>9.4800000000000004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8" t="s">
        <v>129</v>
      </c>
      <c r="AU587" s="248" t="s">
        <v>79</v>
      </c>
      <c r="AV587" s="14" t="s">
        <v>79</v>
      </c>
      <c r="AW587" s="14" t="s">
        <v>33</v>
      </c>
      <c r="AX587" s="14" t="s">
        <v>72</v>
      </c>
      <c r="AY587" s="248" t="s">
        <v>120</v>
      </c>
    </row>
    <row r="588" s="15" customFormat="1">
      <c r="A588" s="15"/>
      <c r="B588" s="249"/>
      <c r="C588" s="250"/>
      <c r="D588" s="229" t="s">
        <v>129</v>
      </c>
      <c r="E588" s="251" t="s">
        <v>19</v>
      </c>
      <c r="F588" s="252" t="s">
        <v>156</v>
      </c>
      <c r="G588" s="250"/>
      <c r="H588" s="253">
        <v>75.359999999999999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9" t="s">
        <v>129</v>
      </c>
      <c r="AU588" s="259" t="s">
        <v>79</v>
      </c>
      <c r="AV588" s="15" t="s">
        <v>127</v>
      </c>
      <c r="AW588" s="15" t="s">
        <v>33</v>
      </c>
      <c r="AX588" s="15" t="s">
        <v>77</v>
      </c>
      <c r="AY588" s="259" t="s">
        <v>120</v>
      </c>
    </row>
    <row r="589" s="2" customFormat="1" ht="21.75" customHeight="1">
      <c r="A589" s="39"/>
      <c r="B589" s="40"/>
      <c r="C589" s="213" t="s">
        <v>611</v>
      </c>
      <c r="D589" s="213" t="s">
        <v>123</v>
      </c>
      <c r="E589" s="214" t="s">
        <v>612</v>
      </c>
      <c r="F589" s="215" t="s">
        <v>613</v>
      </c>
      <c r="G589" s="216" t="s">
        <v>369</v>
      </c>
      <c r="H589" s="217">
        <v>75.359999999999999</v>
      </c>
      <c r="I589" s="218"/>
      <c r="J589" s="219">
        <f>ROUND(I589*H589,2)</f>
        <v>0</v>
      </c>
      <c r="K589" s="220"/>
      <c r="L589" s="45"/>
      <c r="M589" s="221" t="s">
        <v>19</v>
      </c>
      <c r="N589" s="222" t="s">
        <v>43</v>
      </c>
      <c r="O589" s="85"/>
      <c r="P589" s="223">
        <f>O589*H589</f>
        <v>0</v>
      </c>
      <c r="Q589" s="223">
        <v>5.0000000000000002E-05</v>
      </c>
      <c r="R589" s="223">
        <f>Q589*H589</f>
        <v>0.0037680000000000001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321</v>
      </c>
      <c r="AT589" s="225" t="s">
        <v>123</v>
      </c>
      <c r="AU589" s="225" t="s">
        <v>79</v>
      </c>
      <c r="AY589" s="18" t="s">
        <v>120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77</v>
      </c>
      <c r="BK589" s="226">
        <f>ROUND(I589*H589,2)</f>
        <v>0</v>
      </c>
      <c r="BL589" s="18" t="s">
        <v>321</v>
      </c>
      <c r="BM589" s="225" t="s">
        <v>614</v>
      </c>
    </row>
    <row r="590" s="13" customFormat="1">
      <c r="A590" s="13"/>
      <c r="B590" s="227"/>
      <c r="C590" s="228"/>
      <c r="D590" s="229" t="s">
        <v>129</v>
      </c>
      <c r="E590" s="230" t="s">
        <v>19</v>
      </c>
      <c r="F590" s="231" t="s">
        <v>149</v>
      </c>
      <c r="G590" s="228"/>
      <c r="H590" s="230" t="s">
        <v>19</v>
      </c>
      <c r="I590" s="232"/>
      <c r="J590" s="228"/>
      <c r="K590" s="228"/>
      <c r="L590" s="233"/>
      <c r="M590" s="234"/>
      <c r="N590" s="235"/>
      <c r="O590" s="235"/>
      <c r="P590" s="235"/>
      <c r="Q590" s="235"/>
      <c r="R590" s="235"/>
      <c r="S590" s="235"/>
      <c r="T590" s="23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7" t="s">
        <v>129</v>
      </c>
      <c r="AU590" s="237" t="s">
        <v>79</v>
      </c>
      <c r="AV590" s="13" t="s">
        <v>77</v>
      </c>
      <c r="AW590" s="13" t="s">
        <v>33</v>
      </c>
      <c r="AX590" s="13" t="s">
        <v>72</v>
      </c>
      <c r="AY590" s="237" t="s">
        <v>120</v>
      </c>
    </row>
    <row r="591" s="13" customFormat="1">
      <c r="A591" s="13"/>
      <c r="B591" s="227"/>
      <c r="C591" s="228"/>
      <c r="D591" s="229" t="s">
        <v>129</v>
      </c>
      <c r="E591" s="230" t="s">
        <v>19</v>
      </c>
      <c r="F591" s="231" t="s">
        <v>371</v>
      </c>
      <c r="G591" s="228"/>
      <c r="H591" s="230" t="s">
        <v>19</v>
      </c>
      <c r="I591" s="232"/>
      <c r="J591" s="228"/>
      <c r="K591" s="228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129</v>
      </c>
      <c r="AU591" s="237" t="s">
        <v>79</v>
      </c>
      <c r="AV591" s="13" t="s">
        <v>77</v>
      </c>
      <c r="AW591" s="13" t="s">
        <v>33</v>
      </c>
      <c r="AX591" s="13" t="s">
        <v>72</v>
      </c>
      <c r="AY591" s="237" t="s">
        <v>120</v>
      </c>
    </row>
    <row r="592" s="14" customFormat="1">
      <c r="A592" s="14"/>
      <c r="B592" s="238"/>
      <c r="C592" s="239"/>
      <c r="D592" s="229" t="s">
        <v>129</v>
      </c>
      <c r="E592" s="240" t="s">
        <v>19</v>
      </c>
      <c r="F592" s="241" t="s">
        <v>606</v>
      </c>
      <c r="G592" s="239"/>
      <c r="H592" s="242">
        <v>14.58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8" t="s">
        <v>129</v>
      </c>
      <c r="AU592" s="248" t="s">
        <v>79</v>
      </c>
      <c r="AV592" s="14" t="s">
        <v>79</v>
      </c>
      <c r="AW592" s="14" t="s">
        <v>33</v>
      </c>
      <c r="AX592" s="14" t="s">
        <v>72</v>
      </c>
      <c r="AY592" s="248" t="s">
        <v>120</v>
      </c>
    </row>
    <row r="593" s="13" customFormat="1">
      <c r="A593" s="13"/>
      <c r="B593" s="227"/>
      <c r="C593" s="228"/>
      <c r="D593" s="229" t="s">
        <v>129</v>
      </c>
      <c r="E593" s="230" t="s">
        <v>19</v>
      </c>
      <c r="F593" s="231" t="s">
        <v>373</v>
      </c>
      <c r="G593" s="228"/>
      <c r="H593" s="230" t="s">
        <v>19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129</v>
      </c>
      <c r="AU593" s="237" t="s">
        <v>79</v>
      </c>
      <c r="AV593" s="13" t="s">
        <v>77</v>
      </c>
      <c r="AW593" s="13" t="s">
        <v>33</v>
      </c>
      <c r="AX593" s="13" t="s">
        <v>72</v>
      </c>
      <c r="AY593" s="237" t="s">
        <v>120</v>
      </c>
    </row>
    <row r="594" s="14" customFormat="1">
      <c r="A594" s="14"/>
      <c r="B594" s="238"/>
      <c r="C594" s="239"/>
      <c r="D594" s="229" t="s">
        <v>129</v>
      </c>
      <c r="E594" s="240" t="s">
        <v>19</v>
      </c>
      <c r="F594" s="241" t="s">
        <v>607</v>
      </c>
      <c r="G594" s="239"/>
      <c r="H594" s="242">
        <v>16.800000000000001</v>
      </c>
      <c r="I594" s="243"/>
      <c r="J594" s="239"/>
      <c r="K594" s="239"/>
      <c r="L594" s="244"/>
      <c r="M594" s="245"/>
      <c r="N594" s="246"/>
      <c r="O594" s="246"/>
      <c r="P594" s="246"/>
      <c r="Q594" s="246"/>
      <c r="R594" s="246"/>
      <c r="S594" s="246"/>
      <c r="T594" s="24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8" t="s">
        <v>129</v>
      </c>
      <c r="AU594" s="248" t="s">
        <v>79</v>
      </c>
      <c r="AV594" s="14" t="s">
        <v>79</v>
      </c>
      <c r="AW594" s="14" t="s">
        <v>33</v>
      </c>
      <c r="AX594" s="14" t="s">
        <v>72</v>
      </c>
      <c r="AY594" s="248" t="s">
        <v>120</v>
      </c>
    </row>
    <row r="595" s="13" customFormat="1">
      <c r="A595" s="13"/>
      <c r="B595" s="227"/>
      <c r="C595" s="228"/>
      <c r="D595" s="229" t="s">
        <v>129</v>
      </c>
      <c r="E595" s="230" t="s">
        <v>19</v>
      </c>
      <c r="F595" s="231" t="s">
        <v>375</v>
      </c>
      <c r="G595" s="228"/>
      <c r="H595" s="230" t="s">
        <v>19</v>
      </c>
      <c r="I595" s="232"/>
      <c r="J595" s="228"/>
      <c r="K595" s="228"/>
      <c r="L595" s="233"/>
      <c r="M595" s="234"/>
      <c r="N595" s="235"/>
      <c r="O595" s="235"/>
      <c r="P595" s="235"/>
      <c r="Q595" s="235"/>
      <c r="R595" s="235"/>
      <c r="S595" s="235"/>
      <c r="T595" s="23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7" t="s">
        <v>129</v>
      </c>
      <c r="AU595" s="237" t="s">
        <v>79</v>
      </c>
      <c r="AV595" s="13" t="s">
        <v>77</v>
      </c>
      <c r="AW595" s="13" t="s">
        <v>33</v>
      </c>
      <c r="AX595" s="13" t="s">
        <v>72</v>
      </c>
      <c r="AY595" s="237" t="s">
        <v>120</v>
      </c>
    </row>
    <row r="596" s="14" customFormat="1">
      <c r="A596" s="14"/>
      <c r="B596" s="238"/>
      <c r="C596" s="239"/>
      <c r="D596" s="229" t="s">
        <v>129</v>
      </c>
      <c r="E596" s="240" t="s">
        <v>19</v>
      </c>
      <c r="F596" s="241" t="s">
        <v>608</v>
      </c>
      <c r="G596" s="239"/>
      <c r="H596" s="242">
        <v>23.699999999999999</v>
      </c>
      <c r="I596" s="243"/>
      <c r="J596" s="239"/>
      <c r="K596" s="239"/>
      <c r="L596" s="244"/>
      <c r="M596" s="245"/>
      <c r="N596" s="246"/>
      <c r="O596" s="246"/>
      <c r="P596" s="246"/>
      <c r="Q596" s="246"/>
      <c r="R596" s="246"/>
      <c r="S596" s="246"/>
      <c r="T596" s="24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8" t="s">
        <v>129</v>
      </c>
      <c r="AU596" s="248" t="s">
        <v>79</v>
      </c>
      <c r="AV596" s="14" t="s">
        <v>79</v>
      </c>
      <c r="AW596" s="14" t="s">
        <v>33</v>
      </c>
      <c r="AX596" s="14" t="s">
        <v>72</v>
      </c>
      <c r="AY596" s="248" t="s">
        <v>120</v>
      </c>
    </row>
    <row r="597" s="13" customFormat="1">
      <c r="A597" s="13"/>
      <c r="B597" s="227"/>
      <c r="C597" s="228"/>
      <c r="D597" s="229" t="s">
        <v>129</v>
      </c>
      <c r="E597" s="230" t="s">
        <v>19</v>
      </c>
      <c r="F597" s="231" t="s">
        <v>377</v>
      </c>
      <c r="G597" s="228"/>
      <c r="H597" s="230" t="s">
        <v>19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129</v>
      </c>
      <c r="AU597" s="237" t="s">
        <v>79</v>
      </c>
      <c r="AV597" s="13" t="s">
        <v>77</v>
      </c>
      <c r="AW597" s="13" t="s">
        <v>33</v>
      </c>
      <c r="AX597" s="13" t="s">
        <v>72</v>
      </c>
      <c r="AY597" s="237" t="s">
        <v>120</v>
      </c>
    </row>
    <row r="598" s="14" customFormat="1">
      <c r="A598" s="14"/>
      <c r="B598" s="238"/>
      <c r="C598" s="239"/>
      <c r="D598" s="229" t="s">
        <v>129</v>
      </c>
      <c r="E598" s="240" t="s">
        <v>19</v>
      </c>
      <c r="F598" s="241" t="s">
        <v>609</v>
      </c>
      <c r="G598" s="239"/>
      <c r="H598" s="242">
        <v>10.800000000000001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8" t="s">
        <v>129</v>
      </c>
      <c r="AU598" s="248" t="s">
        <v>79</v>
      </c>
      <c r="AV598" s="14" t="s">
        <v>79</v>
      </c>
      <c r="AW598" s="14" t="s">
        <v>33</v>
      </c>
      <c r="AX598" s="14" t="s">
        <v>72</v>
      </c>
      <c r="AY598" s="248" t="s">
        <v>120</v>
      </c>
    </row>
    <row r="599" s="13" customFormat="1">
      <c r="A599" s="13"/>
      <c r="B599" s="227"/>
      <c r="C599" s="228"/>
      <c r="D599" s="229" t="s">
        <v>129</v>
      </c>
      <c r="E599" s="230" t="s">
        <v>19</v>
      </c>
      <c r="F599" s="231" t="s">
        <v>379</v>
      </c>
      <c r="G599" s="228"/>
      <c r="H599" s="230" t="s">
        <v>19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129</v>
      </c>
      <c r="AU599" s="237" t="s">
        <v>79</v>
      </c>
      <c r="AV599" s="13" t="s">
        <v>77</v>
      </c>
      <c r="AW599" s="13" t="s">
        <v>33</v>
      </c>
      <c r="AX599" s="13" t="s">
        <v>72</v>
      </c>
      <c r="AY599" s="237" t="s">
        <v>120</v>
      </c>
    </row>
    <row r="600" s="14" customFormat="1">
      <c r="A600" s="14"/>
      <c r="B600" s="238"/>
      <c r="C600" s="239"/>
      <c r="D600" s="229" t="s">
        <v>129</v>
      </c>
      <c r="E600" s="240" t="s">
        <v>19</v>
      </c>
      <c r="F600" s="241" t="s">
        <v>610</v>
      </c>
      <c r="G600" s="239"/>
      <c r="H600" s="242">
        <v>9.4800000000000004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8" t="s">
        <v>129</v>
      </c>
      <c r="AU600" s="248" t="s">
        <v>79</v>
      </c>
      <c r="AV600" s="14" t="s">
        <v>79</v>
      </c>
      <c r="AW600" s="14" t="s">
        <v>33</v>
      </c>
      <c r="AX600" s="14" t="s">
        <v>72</v>
      </c>
      <c r="AY600" s="248" t="s">
        <v>120</v>
      </c>
    </row>
    <row r="601" s="15" customFormat="1">
      <c r="A601" s="15"/>
      <c r="B601" s="249"/>
      <c r="C601" s="250"/>
      <c r="D601" s="229" t="s">
        <v>129</v>
      </c>
      <c r="E601" s="251" t="s">
        <v>19</v>
      </c>
      <c r="F601" s="252" t="s">
        <v>156</v>
      </c>
      <c r="G601" s="250"/>
      <c r="H601" s="253">
        <v>75.359999999999999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9" t="s">
        <v>129</v>
      </c>
      <c r="AU601" s="259" t="s">
        <v>79</v>
      </c>
      <c r="AV601" s="15" t="s">
        <v>127</v>
      </c>
      <c r="AW601" s="15" t="s">
        <v>33</v>
      </c>
      <c r="AX601" s="15" t="s">
        <v>77</v>
      </c>
      <c r="AY601" s="259" t="s">
        <v>120</v>
      </c>
    </row>
    <row r="602" s="2" customFormat="1" ht="16.5" customHeight="1">
      <c r="A602" s="39"/>
      <c r="B602" s="40"/>
      <c r="C602" s="213" t="s">
        <v>615</v>
      </c>
      <c r="D602" s="213" t="s">
        <v>123</v>
      </c>
      <c r="E602" s="214" t="s">
        <v>616</v>
      </c>
      <c r="F602" s="215" t="s">
        <v>617</v>
      </c>
      <c r="G602" s="216" t="s">
        <v>126</v>
      </c>
      <c r="H602" s="217">
        <v>8.6229999999999993</v>
      </c>
      <c r="I602" s="218"/>
      <c r="J602" s="219">
        <f>ROUND(I602*H602,2)</f>
        <v>0</v>
      </c>
      <c r="K602" s="220"/>
      <c r="L602" s="45"/>
      <c r="M602" s="221" t="s">
        <v>19</v>
      </c>
      <c r="N602" s="222" t="s">
        <v>43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0.02</v>
      </c>
      <c r="T602" s="224">
        <f>S602*H602</f>
        <v>0.17246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127</v>
      </c>
      <c r="AT602" s="225" t="s">
        <v>123</v>
      </c>
      <c r="AU602" s="225" t="s">
        <v>79</v>
      </c>
      <c r="AY602" s="18" t="s">
        <v>120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77</v>
      </c>
      <c r="BK602" s="226">
        <f>ROUND(I602*H602,2)</f>
        <v>0</v>
      </c>
      <c r="BL602" s="18" t="s">
        <v>127</v>
      </c>
      <c r="BM602" s="225" t="s">
        <v>618</v>
      </c>
    </row>
    <row r="603" s="13" customFormat="1">
      <c r="A603" s="13"/>
      <c r="B603" s="227"/>
      <c r="C603" s="228"/>
      <c r="D603" s="229" t="s">
        <v>129</v>
      </c>
      <c r="E603" s="230" t="s">
        <v>19</v>
      </c>
      <c r="F603" s="231" t="s">
        <v>570</v>
      </c>
      <c r="G603" s="228"/>
      <c r="H603" s="230" t="s">
        <v>19</v>
      </c>
      <c r="I603" s="232"/>
      <c r="J603" s="228"/>
      <c r="K603" s="228"/>
      <c r="L603" s="233"/>
      <c r="M603" s="234"/>
      <c r="N603" s="235"/>
      <c r="O603" s="235"/>
      <c r="P603" s="235"/>
      <c r="Q603" s="235"/>
      <c r="R603" s="235"/>
      <c r="S603" s="235"/>
      <c r="T603" s="23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7" t="s">
        <v>129</v>
      </c>
      <c r="AU603" s="237" t="s">
        <v>79</v>
      </c>
      <c r="AV603" s="13" t="s">
        <v>77</v>
      </c>
      <c r="AW603" s="13" t="s">
        <v>33</v>
      </c>
      <c r="AX603" s="13" t="s">
        <v>72</v>
      </c>
      <c r="AY603" s="237" t="s">
        <v>120</v>
      </c>
    </row>
    <row r="604" s="14" customFormat="1">
      <c r="A604" s="14"/>
      <c r="B604" s="238"/>
      <c r="C604" s="239"/>
      <c r="D604" s="229" t="s">
        <v>129</v>
      </c>
      <c r="E604" s="240" t="s">
        <v>19</v>
      </c>
      <c r="F604" s="241" t="s">
        <v>262</v>
      </c>
      <c r="G604" s="239"/>
      <c r="H604" s="242">
        <v>4.4249999999999998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8" t="s">
        <v>129</v>
      </c>
      <c r="AU604" s="248" t="s">
        <v>79</v>
      </c>
      <c r="AV604" s="14" t="s">
        <v>79</v>
      </c>
      <c r="AW604" s="14" t="s">
        <v>33</v>
      </c>
      <c r="AX604" s="14" t="s">
        <v>72</v>
      </c>
      <c r="AY604" s="248" t="s">
        <v>120</v>
      </c>
    </row>
    <row r="605" s="13" customFormat="1">
      <c r="A605" s="13"/>
      <c r="B605" s="227"/>
      <c r="C605" s="228"/>
      <c r="D605" s="229" t="s">
        <v>129</v>
      </c>
      <c r="E605" s="230" t="s">
        <v>19</v>
      </c>
      <c r="F605" s="231" t="s">
        <v>571</v>
      </c>
      <c r="G605" s="228"/>
      <c r="H605" s="230" t="s">
        <v>19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129</v>
      </c>
      <c r="AU605" s="237" t="s">
        <v>79</v>
      </c>
      <c r="AV605" s="13" t="s">
        <v>77</v>
      </c>
      <c r="AW605" s="13" t="s">
        <v>33</v>
      </c>
      <c r="AX605" s="13" t="s">
        <v>72</v>
      </c>
      <c r="AY605" s="237" t="s">
        <v>120</v>
      </c>
    </row>
    <row r="606" s="14" customFormat="1">
      <c r="A606" s="14"/>
      <c r="B606" s="238"/>
      <c r="C606" s="239"/>
      <c r="D606" s="229" t="s">
        <v>129</v>
      </c>
      <c r="E606" s="240" t="s">
        <v>19</v>
      </c>
      <c r="F606" s="241" t="s">
        <v>572</v>
      </c>
      <c r="G606" s="239"/>
      <c r="H606" s="242">
        <v>4.1980000000000004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8" t="s">
        <v>129</v>
      </c>
      <c r="AU606" s="248" t="s">
        <v>79</v>
      </c>
      <c r="AV606" s="14" t="s">
        <v>79</v>
      </c>
      <c r="AW606" s="14" t="s">
        <v>33</v>
      </c>
      <c r="AX606" s="14" t="s">
        <v>72</v>
      </c>
      <c r="AY606" s="248" t="s">
        <v>120</v>
      </c>
    </row>
    <row r="607" s="15" customFormat="1">
      <c r="A607" s="15"/>
      <c r="B607" s="249"/>
      <c r="C607" s="250"/>
      <c r="D607" s="229" t="s">
        <v>129</v>
      </c>
      <c r="E607" s="251" t="s">
        <v>19</v>
      </c>
      <c r="F607" s="252" t="s">
        <v>156</v>
      </c>
      <c r="G607" s="250"/>
      <c r="H607" s="253">
        <v>8.6230000000000011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9" t="s">
        <v>129</v>
      </c>
      <c r="AU607" s="259" t="s">
        <v>79</v>
      </c>
      <c r="AV607" s="15" t="s">
        <v>127</v>
      </c>
      <c r="AW607" s="15" t="s">
        <v>33</v>
      </c>
      <c r="AX607" s="15" t="s">
        <v>77</v>
      </c>
      <c r="AY607" s="259" t="s">
        <v>120</v>
      </c>
    </row>
    <row r="608" s="2" customFormat="1" ht="16.5" customHeight="1">
      <c r="A608" s="39"/>
      <c r="B608" s="40"/>
      <c r="C608" s="213" t="s">
        <v>619</v>
      </c>
      <c r="D608" s="213" t="s">
        <v>123</v>
      </c>
      <c r="E608" s="214" t="s">
        <v>620</v>
      </c>
      <c r="F608" s="215" t="s">
        <v>621</v>
      </c>
      <c r="G608" s="216" t="s">
        <v>126</v>
      </c>
      <c r="H608" s="217">
        <v>25.178999999999998</v>
      </c>
      <c r="I608" s="218"/>
      <c r="J608" s="219">
        <f>ROUND(I608*H608,2)</f>
        <v>0</v>
      </c>
      <c r="K608" s="220"/>
      <c r="L608" s="45"/>
      <c r="M608" s="221" t="s">
        <v>19</v>
      </c>
      <c r="N608" s="222" t="s">
        <v>43</v>
      </c>
      <c r="O608" s="85"/>
      <c r="P608" s="223">
        <f>O608*H608</f>
        <v>0</v>
      </c>
      <c r="Q608" s="223">
        <v>0.00038000000000000002</v>
      </c>
      <c r="R608" s="223">
        <f>Q608*H608</f>
        <v>0.00956802</v>
      </c>
      <c r="S608" s="223">
        <v>0</v>
      </c>
      <c r="T608" s="22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5" t="s">
        <v>321</v>
      </c>
      <c r="AT608" s="225" t="s">
        <v>123</v>
      </c>
      <c r="AU608" s="225" t="s">
        <v>79</v>
      </c>
      <c r="AY608" s="18" t="s">
        <v>120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8" t="s">
        <v>77</v>
      </c>
      <c r="BK608" s="226">
        <f>ROUND(I608*H608,2)</f>
        <v>0</v>
      </c>
      <c r="BL608" s="18" t="s">
        <v>321</v>
      </c>
      <c r="BM608" s="225" t="s">
        <v>622</v>
      </c>
    </row>
    <row r="609" s="13" customFormat="1">
      <c r="A609" s="13"/>
      <c r="B609" s="227"/>
      <c r="C609" s="228"/>
      <c r="D609" s="229" t="s">
        <v>129</v>
      </c>
      <c r="E609" s="230" t="s">
        <v>19</v>
      </c>
      <c r="F609" s="231" t="s">
        <v>623</v>
      </c>
      <c r="G609" s="228"/>
      <c r="H609" s="230" t="s">
        <v>19</v>
      </c>
      <c r="I609" s="232"/>
      <c r="J609" s="228"/>
      <c r="K609" s="228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129</v>
      </c>
      <c r="AU609" s="237" t="s">
        <v>79</v>
      </c>
      <c r="AV609" s="13" t="s">
        <v>77</v>
      </c>
      <c r="AW609" s="13" t="s">
        <v>33</v>
      </c>
      <c r="AX609" s="13" t="s">
        <v>72</v>
      </c>
      <c r="AY609" s="237" t="s">
        <v>120</v>
      </c>
    </row>
    <row r="610" s="13" customFormat="1">
      <c r="A610" s="13"/>
      <c r="B610" s="227"/>
      <c r="C610" s="228"/>
      <c r="D610" s="229" t="s">
        <v>129</v>
      </c>
      <c r="E610" s="230" t="s">
        <v>19</v>
      </c>
      <c r="F610" s="231" t="s">
        <v>624</v>
      </c>
      <c r="G610" s="228"/>
      <c r="H610" s="230" t="s">
        <v>19</v>
      </c>
      <c r="I610" s="232"/>
      <c r="J610" s="228"/>
      <c r="K610" s="228"/>
      <c r="L610" s="233"/>
      <c r="M610" s="234"/>
      <c r="N610" s="235"/>
      <c r="O610" s="235"/>
      <c r="P610" s="235"/>
      <c r="Q610" s="235"/>
      <c r="R610" s="235"/>
      <c r="S610" s="235"/>
      <c r="T610" s="23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7" t="s">
        <v>129</v>
      </c>
      <c r="AU610" s="237" t="s">
        <v>79</v>
      </c>
      <c r="AV610" s="13" t="s">
        <v>77</v>
      </c>
      <c r="AW610" s="13" t="s">
        <v>33</v>
      </c>
      <c r="AX610" s="13" t="s">
        <v>72</v>
      </c>
      <c r="AY610" s="237" t="s">
        <v>120</v>
      </c>
    </row>
    <row r="611" s="14" customFormat="1">
      <c r="A611" s="14"/>
      <c r="B611" s="238"/>
      <c r="C611" s="239"/>
      <c r="D611" s="229" t="s">
        <v>129</v>
      </c>
      <c r="E611" s="240" t="s">
        <v>19</v>
      </c>
      <c r="F611" s="241" t="s">
        <v>279</v>
      </c>
      <c r="G611" s="239"/>
      <c r="H611" s="242">
        <v>5.8799999999999999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8" t="s">
        <v>129</v>
      </c>
      <c r="AU611" s="248" t="s">
        <v>79</v>
      </c>
      <c r="AV611" s="14" t="s">
        <v>79</v>
      </c>
      <c r="AW611" s="14" t="s">
        <v>33</v>
      </c>
      <c r="AX611" s="14" t="s">
        <v>72</v>
      </c>
      <c r="AY611" s="248" t="s">
        <v>120</v>
      </c>
    </row>
    <row r="612" s="13" customFormat="1">
      <c r="A612" s="13"/>
      <c r="B612" s="227"/>
      <c r="C612" s="228"/>
      <c r="D612" s="229" t="s">
        <v>129</v>
      </c>
      <c r="E612" s="230" t="s">
        <v>19</v>
      </c>
      <c r="F612" s="231" t="s">
        <v>570</v>
      </c>
      <c r="G612" s="228"/>
      <c r="H612" s="230" t="s">
        <v>19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129</v>
      </c>
      <c r="AU612" s="237" t="s">
        <v>79</v>
      </c>
      <c r="AV612" s="13" t="s">
        <v>77</v>
      </c>
      <c r="AW612" s="13" t="s">
        <v>33</v>
      </c>
      <c r="AX612" s="13" t="s">
        <v>72</v>
      </c>
      <c r="AY612" s="237" t="s">
        <v>120</v>
      </c>
    </row>
    <row r="613" s="14" customFormat="1">
      <c r="A613" s="14"/>
      <c r="B613" s="238"/>
      <c r="C613" s="239"/>
      <c r="D613" s="229" t="s">
        <v>129</v>
      </c>
      <c r="E613" s="240" t="s">
        <v>19</v>
      </c>
      <c r="F613" s="241" t="s">
        <v>262</v>
      </c>
      <c r="G613" s="239"/>
      <c r="H613" s="242">
        <v>4.4249999999999998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8" t="s">
        <v>129</v>
      </c>
      <c r="AU613" s="248" t="s">
        <v>79</v>
      </c>
      <c r="AV613" s="14" t="s">
        <v>79</v>
      </c>
      <c r="AW613" s="14" t="s">
        <v>33</v>
      </c>
      <c r="AX613" s="14" t="s">
        <v>72</v>
      </c>
      <c r="AY613" s="248" t="s">
        <v>120</v>
      </c>
    </row>
    <row r="614" s="13" customFormat="1">
      <c r="A614" s="13"/>
      <c r="B614" s="227"/>
      <c r="C614" s="228"/>
      <c r="D614" s="229" t="s">
        <v>129</v>
      </c>
      <c r="E614" s="230" t="s">
        <v>19</v>
      </c>
      <c r="F614" s="231" t="s">
        <v>571</v>
      </c>
      <c r="G614" s="228"/>
      <c r="H614" s="230" t="s">
        <v>19</v>
      </c>
      <c r="I614" s="232"/>
      <c r="J614" s="228"/>
      <c r="K614" s="228"/>
      <c r="L614" s="233"/>
      <c r="M614" s="234"/>
      <c r="N614" s="235"/>
      <c r="O614" s="235"/>
      <c r="P614" s="235"/>
      <c r="Q614" s="235"/>
      <c r="R614" s="235"/>
      <c r="S614" s="235"/>
      <c r="T614" s="23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7" t="s">
        <v>129</v>
      </c>
      <c r="AU614" s="237" t="s">
        <v>79</v>
      </c>
      <c r="AV614" s="13" t="s">
        <v>77</v>
      </c>
      <c r="AW614" s="13" t="s">
        <v>33</v>
      </c>
      <c r="AX614" s="13" t="s">
        <v>72</v>
      </c>
      <c r="AY614" s="237" t="s">
        <v>120</v>
      </c>
    </row>
    <row r="615" s="14" customFormat="1">
      <c r="A615" s="14"/>
      <c r="B615" s="238"/>
      <c r="C615" s="239"/>
      <c r="D615" s="229" t="s">
        <v>129</v>
      </c>
      <c r="E615" s="240" t="s">
        <v>19</v>
      </c>
      <c r="F615" s="241" t="s">
        <v>572</v>
      </c>
      <c r="G615" s="239"/>
      <c r="H615" s="242">
        <v>4.1980000000000004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8" t="s">
        <v>129</v>
      </c>
      <c r="AU615" s="248" t="s">
        <v>79</v>
      </c>
      <c r="AV615" s="14" t="s">
        <v>79</v>
      </c>
      <c r="AW615" s="14" t="s">
        <v>33</v>
      </c>
      <c r="AX615" s="14" t="s">
        <v>72</v>
      </c>
      <c r="AY615" s="248" t="s">
        <v>120</v>
      </c>
    </row>
    <row r="616" s="13" customFormat="1">
      <c r="A616" s="13"/>
      <c r="B616" s="227"/>
      <c r="C616" s="228"/>
      <c r="D616" s="229" t="s">
        <v>129</v>
      </c>
      <c r="E616" s="230" t="s">
        <v>19</v>
      </c>
      <c r="F616" s="231" t="s">
        <v>625</v>
      </c>
      <c r="G616" s="228"/>
      <c r="H616" s="230" t="s">
        <v>19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129</v>
      </c>
      <c r="AU616" s="237" t="s">
        <v>79</v>
      </c>
      <c r="AV616" s="13" t="s">
        <v>77</v>
      </c>
      <c r="AW616" s="13" t="s">
        <v>33</v>
      </c>
      <c r="AX616" s="13" t="s">
        <v>72</v>
      </c>
      <c r="AY616" s="237" t="s">
        <v>120</v>
      </c>
    </row>
    <row r="617" s="14" customFormat="1">
      <c r="A617" s="14"/>
      <c r="B617" s="238"/>
      <c r="C617" s="239"/>
      <c r="D617" s="229" t="s">
        <v>129</v>
      </c>
      <c r="E617" s="240" t="s">
        <v>19</v>
      </c>
      <c r="F617" s="241" t="s">
        <v>626</v>
      </c>
      <c r="G617" s="239"/>
      <c r="H617" s="242">
        <v>3.0499999999999998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8" t="s">
        <v>129</v>
      </c>
      <c r="AU617" s="248" t="s">
        <v>79</v>
      </c>
      <c r="AV617" s="14" t="s">
        <v>79</v>
      </c>
      <c r="AW617" s="14" t="s">
        <v>33</v>
      </c>
      <c r="AX617" s="14" t="s">
        <v>72</v>
      </c>
      <c r="AY617" s="248" t="s">
        <v>120</v>
      </c>
    </row>
    <row r="618" s="13" customFormat="1">
      <c r="A618" s="13"/>
      <c r="B618" s="227"/>
      <c r="C618" s="228"/>
      <c r="D618" s="229" t="s">
        <v>129</v>
      </c>
      <c r="E618" s="230" t="s">
        <v>19</v>
      </c>
      <c r="F618" s="231" t="s">
        <v>627</v>
      </c>
      <c r="G618" s="228"/>
      <c r="H618" s="230" t="s">
        <v>19</v>
      </c>
      <c r="I618" s="232"/>
      <c r="J618" s="228"/>
      <c r="K618" s="228"/>
      <c r="L618" s="233"/>
      <c r="M618" s="234"/>
      <c r="N618" s="235"/>
      <c r="O618" s="235"/>
      <c r="P618" s="235"/>
      <c r="Q618" s="235"/>
      <c r="R618" s="235"/>
      <c r="S618" s="235"/>
      <c r="T618" s="23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7" t="s">
        <v>129</v>
      </c>
      <c r="AU618" s="237" t="s">
        <v>79</v>
      </c>
      <c r="AV618" s="13" t="s">
        <v>77</v>
      </c>
      <c r="AW618" s="13" t="s">
        <v>33</v>
      </c>
      <c r="AX618" s="13" t="s">
        <v>72</v>
      </c>
      <c r="AY618" s="237" t="s">
        <v>120</v>
      </c>
    </row>
    <row r="619" s="14" customFormat="1">
      <c r="A619" s="14"/>
      <c r="B619" s="238"/>
      <c r="C619" s="239"/>
      <c r="D619" s="229" t="s">
        <v>129</v>
      </c>
      <c r="E619" s="240" t="s">
        <v>19</v>
      </c>
      <c r="F619" s="241" t="s">
        <v>628</v>
      </c>
      <c r="G619" s="239"/>
      <c r="H619" s="242">
        <v>7.6260000000000003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8" t="s">
        <v>129</v>
      </c>
      <c r="AU619" s="248" t="s">
        <v>79</v>
      </c>
      <c r="AV619" s="14" t="s">
        <v>79</v>
      </c>
      <c r="AW619" s="14" t="s">
        <v>33</v>
      </c>
      <c r="AX619" s="14" t="s">
        <v>72</v>
      </c>
      <c r="AY619" s="248" t="s">
        <v>120</v>
      </c>
    </row>
    <row r="620" s="15" customFormat="1">
      <c r="A620" s="15"/>
      <c r="B620" s="249"/>
      <c r="C620" s="250"/>
      <c r="D620" s="229" t="s">
        <v>129</v>
      </c>
      <c r="E620" s="251" t="s">
        <v>19</v>
      </c>
      <c r="F620" s="252" t="s">
        <v>156</v>
      </c>
      <c r="G620" s="250"/>
      <c r="H620" s="253">
        <v>25.179000000000002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9" t="s">
        <v>129</v>
      </c>
      <c r="AU620" s="259" t="s">
        <v>79</v>
      </c>
      <c r="AV620" s="15" t="s">
        <v>127</v>
      </c>
      <c r="AW620" s="15" t="s">
        <v>33</v>
      </c>
      <c r="AX620" s="15" t="s">
        <v>77</v>
      </c>
      <c r="AY620" s="259" t="s">
        <v>120</v>
      </c>
    </row>
    <row r="621" s="2" customFormat="1" ht="16.5" customHeight="1">
      <c r="A621" s="39"/>
      <c r="B621" s="40"/>
      <c r="C621" s="213" t="s">
        <v>629</v>
      </c>
      <c r="D621" s="213" t="s">
        <v>123</v>
      </c>
      <c r="E621" s="214" t="s">
        <v>630</v>
      </c>
      <c r="F621" s="215" t="s">
        <v>631</v>
      </c>
      <c r="G621" s="216" t="s">
        <v>126</v>
      </c>
      <c r="H621" s="217">
        <v>16.556000000000001</v>
      </c>
      <c r="I621" s="218"/>
      <c r="J621" s="219">
        <f>ROUND(I621*H621,2)</f>
        <v>0</v>
      </c>
      <c r="K621" s="220"/>
      <c r="L621" s="45"/>
      <c r="M621" s="221" t="s">
        <v>19</v>
      </c>
      <c r="N621" s="222" t="s">
        <v>43</v>
      </c>
      <c r="O621" s="85"/>
      <c r="P621" s="223">
        <f>O621*H621</f>
        <v>0</v>
      </c>
      <c r="Q621" s="223">
        <v>6.0000000000000002E-05</v>
      </c>
      <c r="R621" s="223">
        <f>Q621*H621</f>
        <v>0.00099335999999999999</v>
      </c>
      <c r="S621" s="223">
        <v>0</v>
      </c>
      <c r="T621" s="224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5" t="s">
        <v>321</v>
      </c>
      <c r="AT621" s="225" t="s">
        <v>123</v>
      </c>
      <c r="AU621" s="225" t="s">
        <v>79</v>
      </c>
      <c r="AY621" s="18" t="s">
        <v>120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8" t="s">
        <v>77</v>
      </c>
      <c r="BK621" s="226">
        <f>ROUND(I621*H621,2)</f>
        <v>0</v>
      </c>
      <c r="BL621" s="18" t="s">
        <v>321</v>
      </c>
      <c r="BM621" s="225" t="s">
        <v>632</v>
      </c>
    </row>
    <row r="622" s="13" customFormat="1">
      <c r="A622" s="13"/>
      <c r="B622" s="227"/>
      <c r="C622" s="228"/>
      <c r="D622" s="229" t="s">
        <v>129</v>
      </c>
      <c r="E622" s="230" t="s">
        <v>19</v>
      </c>
      <c r="F622" s="231" t="s">
        <v>623</v>
      </c>
      <c r="G622" s="228"/>
      <c r="H622" s="230" t="s">
        <v>19</v>
      </c>
      <c r="I622" s="232"/>
      <c r="J622" s="228"/>
      <c r="K622" s="228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129</v>
      </c>
      <c r="AU622" s="237" t="s">
        <v>79</v>
      </c>
      <c r="AV622" s="13" t="s">
        <v>77</v>
      </c>
      <c r="AW622" s="13" t="s">
        <v>33</v>
      </c>
      <c r="AX622" s="13" t="s">
        <v>72</v>
      </c>
      <c r="AY622" s="237" t="s">
        <v>120</v>
      </c>
    </row>
    <row r="623" s="13" customFormat="1">
      <c r="A623" s="13"/>
      <c r="B623" s="227"/>
      <c r="C623" s="228"/>
      <c r="D623" s="229" t="s">
        <v>129</v>
      </c>
      <c r="E623" s="230" t="s">
        <v>19</v>
      </c>
      <c r="F623" s="231" t="s">
        <v>624</v>
      </c>
      <c r="G623" s="228"/>
      <c r="H623" s="230" t="s">
        <v>19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129</v>
      </c>
      <c r="AU623" s="237" t="s">
        <v>79</v>
      </c>
      <c r="AV623" s="13" t="s">
        <v>77</v>
      </c>
      <c r="AW623" s="13" t="s">
        <v>33</v>
      </c>
      <c r="AX623" s="13" t="s">
        <v>72</v>
      </c>
      <c r="AY623" s="237" t="s">
        <v>120</v>
      </c>
    </row>
    <row r="624" s="14" customFormat="1">
      <c r="A624" s="14"/>
      <c r="B624" s="238"/>
      <c r="C624" s="239"/>
      <c r="D624" s="229" t="s">
        <v>129</v>
      </c>
      <c r="E624" s="240" t="s">
        <v>19</v>
      </c>
      <c r="F624" s="241" t="s">
        <v>279</v>
      </c>
      <c r="G624" s="239"/>
      <c r="H624" s="242">
        <v>5.8799999999999999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129</v>
      </c>
      <c r="AU624" s="248" t="s">
        <v>79</v>
      </c>
      <c r="AV624" s="14" t="s">
        <v>79</v>
      </c>
      <c r="AW624" s="14" t="s">
        <v>33</v>
      </c>
      <c r="AX624" s="14" t="s">
        <v>72</v>
      </c>
      <c r="AY624" s="248" t="s">
        <v>120</v>
      </c>
    </row>
    <row r="625" s="13" customFormat="1">
      <c r="A625" s="13"/>
      <c r="B625" s="227"/>
      <c r="C625" s="228"/>
      <c r="D625" s="229" t="s">
        <v>129</v>
      </c>
      <c r="E625" s="230" t="s">
        <v>19</v>
      </c>
      <c r="F625" s="231" t="s">
        <v>625</v>
      </c>
      <c r="G625" s="228"/>
      <c r="H625" s="230" t="s">
        <v>19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129</v>
      </c>
      <c r="AU625" s="237" t="s">
        <v>79</v>
      </c>
      <c r="AV625" s="13" t="s">
        <v>77</v>
      </c>
      <c r="AW625" s="13" t="s">
        <v>33</v>
      </c>
      <c r="AX625" s="13" t="s">
        <v>72</v>
      </c>
      <c r="AY625" s="237" t="s">
        <v>120</v>
      </c>
    </row>
    <row r="626" s="14" customFormat="1">
      <c r="A626" s="14"/>
      <c r="B626" s="238"/>
      <c r="C626" s="239"/>
      <c r="D626" s="229" t="s">
        <v>129</v>
      </c>
      <c r="E626" s="240" t="s">
        <v>19</v>
      </c>
      <c r="F626" s="241" t="s">
        <v>626</v>
      </c>
      <c r="G626" s="239"/>
      <c r="H626" s="242">
        <v>3.0499999999999998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129</v>
      </c>
      <c r="AU626" s="248" t="s">
        <v>79</v>
      </c>
      <c r="AV626" s="14" t="s">
        <v>79</v>
      </c>
      <c r="AW626" s="14" t="s">
        <v>33</v>
      </c>
      <c r="AX626" s="14" t="s">
        <v>72</v>
      </c>
      <c r="AY626" s="248" t="s">
        <v>120</v>
      </c>
    </row>
    <row r="627" s="13" customFormat="1">
      <c r="A627" s="13"/>
      <c r="B627" s="227"/>
      <c r="C627" s="228"/>
      <c r="D627" s="229" t="s">
        <v>129</v>
      </c>
      <c r="E627" s="230" t="s">
        <v>19</v>
      </c>
      <c r="F627" s="231" t="s">
        <v>627</v>
      </c>
      <c r="G627" s="228"/>
      <c r="H627" s="230" t="s">
        <v>19</v>
      </c>
      <c r="I627" s="232"/>
      <c r="J627" s="228"/>
      <c r="K627" s="228"/>
      <c r="L627" s="233"/>
      <c r="M627" s="234"/>
      <c r="N627" s="235"/>
      <c r="O627" s="235"/>
      <c r="P627" s="235"/>
      <c r="Q627" s="235"/>
      <c r="R627" s="235"/>
      <c r="S627" s="235"/>
      <c r="T627" s="23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7" t="s">
        <v>129</v>
      </c>
      <c r="AU627" s="237" t="s">
        <v>79</v>
      </c>
      <c r="AV627" s="13" t="s">
        <v>77</v>
      </c>
      <c r="AW627" s="13" t="s">
        <v>33</v>
      </c>
      <c r="AX627" s="13" t="s">
        <v>72</v>
      </c>
      <c r="AY627" s="237" t="s">
        <v>120</v>
      </c>
    </row>
    <row r="628" s="14" customFormat="1">
      <c r="A628" s="14"/>
      <c r="B628" s="238"/>
      <c r="C628" s="239"/>
      <c r="D628" s="229" t="s">
        <v>129</v>
      </c>
      <c r="E628" s="240" t="s">
        <v>19</v>
      </c>
      <c r="F628" s="241" t="s">
        <v>628</v>
      </c>
      <c r="G628" s="239"/>
      <c r="H628" s="242">
        <v>7.6260000000000003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8" t="s">
        <v>129</v>
      </c>
      <c r="AU628" s="248" t="s">
        <v>79</v>
      </c>
      <c r="AV628" s="14" t="s">
        <v>79</v>
      </c>
      <c r="AW628" s="14" t="s">
        <v>33</v>
      </c>
      <c r="AX628" s="14" t="s">
        <v>72</v>
      </c>
      <c r="AY628" s="248" t="s">
        <v>120</v>
      </c>
    </row>
    <row r="629" s="15" customFormat="1">
      <c r="A629" s="15"/>
      <c r="B629" s="249"/>
      <c r="C629" s="250"/>
      <c r="D629" s="229" t="s">
        <v>129</v>
      </c>
      <c r="E629" s="251" t="s">
        <v>19</v>
      </c>
      <c r="F629" s="252" t="s">
        <v>156</v>
      </c>
      <c r="G629" s="250"/>
      <c r="H629" s="253">
        <v>16.556000000000001</v>
      </c>
      <c r="I629" s="254"/>
      <c r="J629" s="250"/>
      <c r="K629" s="250"/>
      <c r="L629" s="255"/>
      <c r="M629" s="256"/>
      <c r="N629" s="257"/>
      <c r="O629" s="257"/>
      <c r="P629" s="257"/>
      <c r="Q629" s="257"/>
      <c r="R629" s="257"/>
      <c r="S629" s="257"/>
      <c r="T629" s="258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9" t="s">
        <v>129</v>
      </c>
      <c r="AU629" s="259" t="s">
        <v>79</v>
      </c>
      <c r="AV629" s="15" t="s">
        <v>127</v>
      </c>
      <c r="AW629" s="15" t="s">
        <v>33</v>
      </c>
      <c r="AX629" s="15" t="s">
        <v>77</v>
      </c>
      <c r="AY629" s="259" t="s">
        <v>120</v>
      </c>
    </row>
    <row r="630" s="2" customFormat="1" ht="21.75" customHeight="1">
      <c r="A630" s="39"/>
      <c r="B630" s="40"/>
      <c r="C630" s="213" t="s">
        <v>633</v>
      </c>
      <c r="D630" s="213" t="s">
        <v>123</v>
      </c>
      <c r="E630" s="214" t="s">
        <v>634</v>
      </c>
      <c r="F630" s="215" t="s">
        <v>635</v>
      </c>
      <c r="G630" s="216" t="s">
        <v>324</v>
      </c>
      <c r="H630" s="217">
        <v>0.622</v>
      </c>
      <c r="I630" s="218"/>
      <c r="J630" s="219">
        <f>ROUND(I630*H630,2)</f>
        <v>0</v>
      </c>
      <c r="K630" s="220"/>
      <c r="L630" s="45"/>
      <c r="M630" s="221" t="s">
        <v>19</v>
      </c>
      <c r="N630" s="222" t="s">
        <v>43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321</v>
      </c>
      <c r="AT630" s="225" t="s">
        <v>123</v>
      </c>
      <c r="AU630" s="225" t="s">
        <v>79</v>
      </c>
      <c r="AY630" s="18" t="s">
        <v>120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77</v>
      </c>
      <c r="BK630" s="226">
        <f>ROUND(I630*H630,2)</f>
        <v>0</v>
      </c>
      <c r="BL630" s="18" t="s">
        <v>321</v>
      </c>
      <c r="BM630" s="225" t="s">
        <v>636</v>
      </c>
    </row>
    <row r="631" s="2" customFormat="1" ht="21.75" customHeight="1">
      <c r="A631" s="39"/>
      <c r="B631" s="40"/>
      <c r="C631" s="213" t="s">
        <v>637</v>
      </c>
      <c r="D631" s="213" t="s">
        <v>123</v>
      </c>
      <c r="E631" s="214" t="s">
        <v>638</v>
      </c>
      <c r="F631" s="215" t="s">
        <v>639</v>
      </c>
      <c r="G631" s="216" t="s">
        <v>324</v>
      </c>
      <c r="H631" s="217">
        <v>0.622</v>
      </c>
      <c r="I631" s="218"/>
      <c r="J631" s="219">
        <f>ROUND(I631*H631,2)</f>
        <v>0</v>
      </c>
      <c r="K631" s="220"/>
      <c r="L631" s="45"/>
      <c r="M631" s="221" t="s">
        <v>19</v>
      </c>
      <c r="N631" s="222" t="s">
        <v>43</v>
      </c>
      <c r="O631" s="85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5" t="s">
        <v>321</v>
      </c>
      <c r="AT631" s="225" t="s">
        <v>123</v>
      </c>
      <c r="AU631" s="225" t="s">
        <v>79</v>
      </c>
      <c r="AY631" s="18" t="s">
        <v>120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8" t="s">
        <v>77</v>
      </c>
      <c r="BK631" s="226">
        <f>ROUND(I631*H631,2)</f>
        <v>0</v>
      </c>
      <c r="BL631" s="18" t="s">
        <v>321</v>
      </c>
      <c r="BM631" s="225" t="s">
        <v>640</v>
      </c>
    </row>
    <row r="632" s="2" customFormat="1" ht="21.75" customHeight="1">
      <c r="A632" s="39"/>
      <c r="B632" s="40"/>
      <c r="C632" s="213" t="s">
        <v>641</v>
      </c>
      <c r="D632" s="213" t="s">
        <v>123</v>
      </c>
      <c r="E632" s="214" t="s">
        <v>642</v>
      </c>
      <c r="F632" s="215" t="s">
        <v>643</v>
      </c>
      <c r="G632" s="216" t="s">
        <v>324</v>
      </c>
      <c r="H632" s="217">
        <v>0.622</v>
      </c>
      <c r="I632" s="218"/>
      <c r="J632" s="219">
        <f>ROUND(I632*H632,2)</f>
        <v>0</v>
      </c>
      <c r="K632" s="220"/>
      <c r="L632" s="45"/>
      <c r="M632" s="221" t="s">
        <v>19</v>
      </c>
      <c r="N632" s="222" t="s">
        <v>43</v>
      </c>
      <c r="O632" s="85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321</v>
      </c>
      <c r="AT632" s="225" t="s">
        <v>123</v>
      </c>
      <c r="AU632" s="225" t="s">
        <v>79</v>
      </c>
      <c r="AY632" s="18" t="s">
        <v>120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77</v>
      </c>
      <c r="BK632" s="226">
        <f>ROUND(I632*H632,2)</f>
        <v>0</v>
      </c>
      <c r="BL632" s="18" t="s">
        <v>321</v>
      </c>
      <c r="BM632" s="225" t="s">
        <v>644</v>
      </c>
    </row>
    <row r="633" s="12" customFormat="1" ht="22.8" customHeight="1">
      <c r="A633" s="12"/>
      <c r="B633" s="197"/>
      <c r="C633" s="198"/>
      <c r="D633" s="199" t="s">
        <v>71</v>
      </c>
      <c r="E633" s="211" t="s">
        <v>645</v>
      </c>
      <c r="F633" s="211" t="s">
        <v>646</v>
      </c>
      <c r="G633" s="198"/>
      <c r="H633" s="198"/>
      <c r="I633" s="201"/>
      <c r="J633" s="212">
        <f>BK633</f>
        <v>0</v>
      </c>
      <c r="K633" s="198"/>
      <c r="L633" s="203"/>
      <c r="M633" s="204"/>
      <c r="N633" s="205"/>
      <c r="O633" s="205"/>
      <c r="P633" s="206">
        <f>SUM(P634:P699)</f>
        <v>0</v>
      </c>
      <c r="Q633" s="205"/>
      <c r="R633" s="206">
        <f>SUM(R634:R699)</f>
        <v>0.029504689999999997</v>
      </c>
      <c r="S633" s="205"/>
      <c r="T633" s="207">
        <f>SUM(T634:T699)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08" t="s">
        <v>79</v>
      </c>
      <c r="AT633" s="209" t="s">
        <v>71</v>
      </c>
      <c r="AU633" s="209" t="s">
        <v>77</v>
      </c>
      <c r="AY633" s="208" t="s">
        <v>120</v>
      </c>
      <c r="BK633" s="210">
        <f>SUM(BK634:BK699)</f>
        <v>0</v>
      </c>
    </row>
    <row r="634" s="2" customFormat="1" ht="16.5" customHeight="1">
      <c r="A634" s="39"/>
      <c r="B634" s="40"/>
      <c r="C634" s="213" t="s">
        <v>647</v>
      </c>
      <c r="D634" s="213" t="s">
        <v>123</v>
      </c>
      <c r="E634" s="214" t="s">
        <v>648</v>
      </c>
      <c r="F634" s="215" t="s">
        <v>649</v>
      </c>
      <c r="G634" s="216" t="s">
        <v>126</v>
      </c>
      <c r="H634" s="217">
        <v>50.359999999999999</v>
      </c>
      <c r="I634" s="218"/>
      <c r="J634" s="219">
        <f>ROUND(I634*H634,2)</f>
        <v>0</v>
      </c>
      <c r="K634" s="220"/>
      <c r="L634" s="45"/>
      <c r="M634" s="221" t="s">
        <v>19</v>
      </c>
      <c r="N634" s="222" t="s">
        <v>43</v>
      </c>
      <c r="O634" s="85"/>
      <c r="P634" s="223">
        <f>O634*H634</f>
        <v>0</v>
      </c>
      <c r="Q634" s="223">
        <v>6.9999999999999994E-05</v>
      </c>
      <c r="R634" s="223">
        <f>Q634*H634</f>
        <v>0.0035251999999999996</v>
      </c>
      <c r="S634" s="223">
        <v>0</v>
      </c>
      <c r="T634" s="224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5" t="s">
        <v>321</v>
      </c>
      <c r="AT634" s="225" t="s">
        <v>123</v>
      </c>
      <c r="AU634" s="225" t="s">
        <v>79</v>
      </c>
      <c r="AY634" s="18" t="s">
        <v>120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8" t="s">
        <v>77</v>
      </c>
      <c r="BK634" s="226">
        <f>ROUND(I634*H634,2)</f>
        <v>0</v>
      </c>
      <c r="BL634" s="18" t="s">
        <v>321</v>
      </c>
      <c r="BM634" s="225" t="s">
        <v>650</v>
      </c>
    </row>
    <row r="635" s="13" customFormat="1">
      <c r="A635" s="13"/>
      <c r="B635" s="227"/>
      <c r="C635" s="228"/>
      <c r="D635" s="229" t="s">
        <v>129</v>
      </c>
      <c r="E635" s="230" t="s">
        <v>19</v>
      </c>
      <c r="F635" s="231" t="s">
        <v>623</v>
      </c>
      <c r="G635" s="228"/>
      <c r="H635" s="230" t="s">
        <v>19</v>
      </c>
      <c r="I635" s="232"/>
      <c r="J635" s="228"/>
      <c r="K635" s="228"/>
      <c r="L635" s="233"/>
      <c r="M635" s="234"/>
      <c r="N635" s="235"/>
      <c r="O635" s="235"/>
      <c r="P635" s="235"/>
      <c r="Q635" s="235"/>
      <c r="R635" s="235"/>
      <c r="S635" s="235"/>
      <c r="T635" s="23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7" t="s">
        <v>129</v>
      </c>
      <c r="AU635" s="237" t="s">
        <v>79</v>
      </c>
      <c r="AV635" s="13" t="s">
        <v>77</v>
      </c>
      <c r="AW635" s="13" t="s">
        <v>33</v>
      </c>
      <c r="AX635" s="13" t="s">
        <v>72</v>
      </c>
      <c r="AY635" s="237" t="s">
        <v>120</v>
      </c>
    </row>
    <row r="636" s="13" customFormat="1">
      <c r="A636" s="13"/>
      <c r="B636" s="227"/>
      <c r="C636" s="228"/>
      <c r="D636" s="229" t="s">
        <v>129</v>
      </c>
      <c r="E636" s="230" t="s">
        <v>19</v>
      </c>
      <c r="F636" s="231" t="s">
        <v>624</v>
      </c>
      <c r="G636" s="228"/>
      <c r="H636" s="230" t="s">
        <v>19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129</v>
      </c>
      <c r="AU636" s="237" t="s">
        <v>79</v>
      </c>
      <c r="AV636" s="13" t="s">
        <v>77</v>
      </c>
      <c r="AW636" s="13" t="s">
        <v>33</v>
      </c>
      <c r="AX636" s="13" t="s">
        <v>72</v>
      </c>
      <c r="AY636" s="237" t="s">
        <v>120</v>
      </c>
    </row>
    <row r="637" s="14" customFormat="1">
      <c r="A637" s="14"/>
      <c r="B637" s="238"/>
      <c r="C637" s="239"/>
      <c r="D637" s="229" t="s">
        <v>129</v>
      </c>
      <c r="E637" s="240" t="s">
        <v>19</v>
      </c>
      <c r="F637" s="241" t="s">
        <v>651</v>
      </c>
      <c r="G637" s="239"/>
      <c r="H637" s="242">
        <v>11.76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8" t="s">
        <v>129</v>
      </c>
      <c r="AU637" s="248" t="s">
        <v>79</v>
      </c>
      <c r="AV637" s="14" t="s">
        <v>79</v>
      </c>
      <c r="AW637" s="14" t="s">
        <v>33</v>
      </c>
      <c r="AX637" s="14" t="s">
        <v>72</v>
      </c>
      <c r="AY637" s="248" t="s">
        <v>120</v>
      </c>
    </row>
    <row r="638" s="13" customFormat="1">
      <c r="A638" s="13"/>
      <c r="B638" s="227"/>
      <c r="C638" s="228"/>
      <c r="D638" s="229" t="s">
        <v>129</v>
      </c>
      <c r="E638" s="230" t="s">
        <v>19</v>
      </c>
      <c r="F638" s="231" t="s">
        <v>570</v>
      </c>
      <c r="G638" s="228"/>
      <c r="H638" s="230" t="s">
        <v>19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129</v>
      </c>
      <c r="AU638" s="237" t="s">
        <v>79</v>
      </c>
      <c r="AV638" s="13" t="s">
        <v>77</v>
      </c>
      <c r="AW638" s="13" t="s">
        <v>33</v>
      </c>
      <c r="AX638" s="13" t="s">
        <v>72</v>
      </c>
      <c r="AY638" s="237" t="s">
        <v>120</v>
      </c>
    </row>
    <row r="639" s="14" customFormat="1">
      <c r="A639" s="14"/>
      <c r="B639" s="238"/>
      <c r="C639" s="239"/>
      <c r="D639" s="229" t="s">
        <v>129</v>
      </c>
      <c r="E639" s="240" t="s">
        <v>19</v>
      </c>
      <c r="F639" s="241" t="s">
        <v>652</v>
      </c>
      <c r="G639" s="239"/>
      <c r="H639" s="242">
        <v>8.8499999999999996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8" t="s">
        <v>129</v>
      </c>
      <c r="AU639" s="248" t="s">
        <v>79</v>
      </c>
      <c r="AV639" s="14" t="s">
        <v>79</v>
      </c>
      <c r="AW639" s="14" t="s">
        <v>33</v>
      </c>
      <c r="AX639" s="14" t="s">
        <v>72</v>
      </c>
      <c r="AY639" s="248" t="s">
        <v>120</v>
      </c>
    </row>
    <row r="640" s="13" customFormat="1">
      <c r="A640" s="13"/>
      <c r="B640" s="227"/>
      <c r="C640" s="228"/>
      <c r="D640" s="229" t="s">
        <v>129</v>
      </c>
      <c r="E640" s="230" t="s">
        <v>19</v>
      </c>
      <c r="F640" s="231" t="s">
        <v>571</v>
      </c>
      <c r="G640" s="228"/>
      <c r="H640" s="230" t="s">
        <v>19</v>
      </c>
      <c r="I640" s="232"/>
      <c r="J640" s="228"/>
      <c r="K640" s="228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129</v>
      </c>
      <c r="AU640" s="237" t="s">
        <v>79</v>
      </c>
      <c r="AV640" s="13" t="s">
        <v>77</v>
      </c>
      <c r="AW640" s="13" t="s">
        <v>33</v>
      </c>
      <c r="AX640" s="13" t="s">
        <v>72</v>
      </c>
      <c r="AY640" s="237" t="s">
        <v>120</v>
      </c>
    </row>
    <row r="641" s="14" customFormat="1">
      <c r="A641" s="14"/>
      <c r="B641" s="238"/>
      <c r="C641" s="239"/>
      <c r="D641" s="229" t="s">
        <v>129</v>
      </c>
      <c r="E641" s="240" t="s">
        <v>19</v>
      </c>
      <c r="F641" s="241" t="s">
        <v>653</v>
      </c>
      <c r="G641" s="239"/>
      <c r="H641" s="242">
        <v>8.3970000000000002</v>
      </c>
      <c r="I641" s="243"/>
      <c r="J641" s="239"/>
      <c r="K641" s="239"/>
      <c r="L641" s="244"/>
      <c r="M641" s="245"/>
      <c r="N641" s="246"/>
      <c r="O641" s="246"/>
      <c r="P641" s="246"/>
      <c r="Q641" s="246"/>
      <c r="R641" s="246"/>
      <c r="S641" s="246"/>
      <c r="T641" s="24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8" t="s">
        <v>129</v>
      </c>
      <c r="AU641" s="248" t="s">
        <v>79</v>
      </c>
      <c r="AV641" s="14" t="s">
        <v>79</v>
      </c>
      <c r="AW641" s="14" t="s">
        <v>33</v>
      </c>
      <c r="AX641" s="14" t="s">
        <v>72</v>
      </c>
      <c r="AY641" s="248" t="s">
        <v>120</v>
      </c>
    </row>
    <row r="642" s="13" customFormat="1">
      <c r="A642" s="13"/>
      <c r="B642" s="227"/>
      <c r="C642" s="228"/>
      <c r="D642" s="229" t="s">
        <v>129</v>
      </c>
      <c r="E642" s="230" t="s">
        <v>19</v>
      </c>
      <c r="F642" s="231" t="s">
        <v>625</v>
      </c>
      <c r="G642" s="228"/>
      <c r="H642" s="230" t="s">
        <v>19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129</v>
      </c>
      <c r="AU642" s="237" t="s">
        <v>79</v>
      </c>
      <c r="AV642" s="13" t="s">
        <v>77</v>
      </c>
      <c r="AW642" s="13" t="s">
        <v>33</v>
      </c>
      <c r="AX642" s="13" t="s">
        <v>72</v>
      </c>
      <c r="AY642" s="237" t="s">
        <v>120</v>
      </c>
    </row>
    <row r="643" s="14" customFormat="1">
      <c r="A643" s="14"/>
      <c r="B643" s="238"/>
      <c r="C643" s="239"/>
      <c r="D643" s="229" t="s">
        <v>129</v>
      </c>
      <c r="E643" s="240" t="s">
        <v>19</v>
      </c>
      <c r="F643" s="241" t="s">
        <v>654</v>
      </c>
      <c r="G643" s="239"/>
      <c r="H643" s="242">
        <v>6.101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129</v>
      </c>
      <c r="AU643" s="248" t="s">
        <v>79</v>
      </c>
      <c r="AV643" s="14" t="s">
        <v>79</v>
      </c>
      <c r="AW643" s="14" t="s">
        <v>33</v>
      </c>
      <c r="AX643" s="14" t="s">
        <v>72</v>
      </c>
      <c r="AY643" s="248" t="s">
        <v>120</v>
      </c>
    </row>
    <row r="644" s="13" customFormat="1">
      <c r="A644" s="13"/>
      <c r="B644" s="227"/>
      <c r="C644" s="228"/>
      <c r="D644" s="229" t="s">
        <v>129</v>
      </c>
      <c r="E644" s="230" t="s">
        <v>19</v>
      </c>
      <c r="F644" s="231" t="s">
        <v>627</v>
      </c>
      <c r="G644" s="228"/>
      <c r="H644" s="230" t="s">
        <v>19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129</v>
      </c>
      <c r="AU644" s="237" t="s">
        <v>79</v>
      </c>
      <c r="AV644" s="13" t="s">
        <v>77</v>
      </c>
      <c r="AW644" s="13" t="s">
        <v>33</v>
      </c>
      <c r="AX644" s="13" t="s">
        <v>72</v>
      </c>
      <c r="AY644" s="237" t="s">
        <v>120</v>
      </c>
    </row>
    <row r="645" s="14" customFormat="1">
      <c r="A645" s="14"/>
      <c r="B645" s="238"/>
      <c r="C645" s="239"/>
      <c r="D645" s="229" t="s">
        <v>129</v>
      </c>
      <c r="E645" s="240" t="s">
        <v>19</v>
      </c>
      <c r="F645" s="241" t="s">
        <v>655</v>
      </c>
      <c r="G645" s="239"/>
      <c r="H645" s="242">
        <v>15.252000000000001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8" t="s">
        <v>129</v>
      </c>
      <c r="AU645" s="248" t="s">
        <v>79</v>
      </c>
      <c r="AV645" s="14" t="s">
        <v>79</v>
      </c>
      <c r="AW645" s="14" t="s">
        <v>33</v>
      </c>
      <c r="AX645" s="14" t="s">
        <v>72</v>
      </c>
      <c r="AY645" s="248" t="s">
        <v>120</v>
      </c>
    </row>
    <row r="646" s="15" customFormat="1">
      <c r="A646" s="15"/>
      <c r="B646" s="249"/>
      <c r="C646" s="250"/>
      <c r="D646" s="229" t="s">
        <v>129</v>
      </c>
      <c r="E646" s="251" t="s">
        <v>19</v>
      </c>
      <c r="F646" s="252" t="s">
        <v>156</v>
      </c>
      <c r="G646" s="250"/>
      <c r="H646" s="253">
        <v>50.359999999999999</v>
      </c>
      <c r="I646" s="254"/>
      <c r="J646" s="250"/>
      <c r="K646" s="250"/>
      <c r="L646" s="255"/>
      <c r="M646" s="256"/>
      <c r="N646" s="257"/>
      <c r="O646" s="257"/>
      <c r="P646" s="257"/>
      <c r="Q646" s="257"/>
      <c r="R646" s="257"/>
      <c r="S646" s="257"/>
      <c r="T646" s="25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9" t="s">
        <v>129</v>
      </c>
      <c r="AU646" s="259" t="s">
        <v>79</v>
      </c>
      <c r="AV646" s="15" t="s">
        <v>127</v>
      </c>
      <c r="AW646" s="15" t="s">
        <v>33</v>
      </c>
      <c r="AX646" s="15" t="s">
        <v>77</v>
      </c>
      <c r="AY646" s="259" t="s">
        <v>120</v>
      </c>
    </row>
    <row r="647" s="2" customFormat="1" ht="16.5" customHeight="1">
      <c r="A647" s="39"/>
      <c r="B647" s="40"/>
      <c r="C647" s="213" t="s">
        <v>656</v>
      </c>
      <c r="D647" s="213" t="s">
        <v>123</v>
      </c>
      <c r="E647" s="214" t="s">
        <v>657</v>
      </c>
      <c r="F647" s="215" t="s">
        <v>658</v>
      </c>
      <c r="G647" s="216" t="s">
        <v>126</v>
      </c>
      <c r="H647" s="217">
        <v>17.247</v>
      </c>
      <c r="I647" s="218"/>
      <c r="J647" s="219">
        <f>ROUND(I647*H647,2)</f>
        <v>0</v>
      </c>
      <c r="K647" s="220"/>
      <c r="L647" s="45"/>
      <c r="M647" s="221" t="s">
        <v>19</v>
      </c>
      <c r="N647" s="222" t="s">
        <v>43</v>
      </c>
      <c r="O647" s="85"/>
      <c r="P647" s="223">
        <f>O647*H647</f>
        <v>0</v>
      </c>
      <c r="Q647" s="223">
        <v>2.0000000000000002E-05</v>
      </c>
      <c r="R647" s="223">
        <f>Q647*H647</f>
        <v>0.00034494000000000001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321</v>
      </c>
      <c r="AT647" s="225" t="s">
        <v>123</v>
      </c>
      <c r="AU647" s="225" t="s">
        <v>79</v>
      </c>
      <c r="AY647" s="18" t="s">
        <v>120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77</v>
      </c>
      <c r="BK647" s="226">
        <f>ROUND(I647*H647,2)</f>
        <v>0</v>
      </c>
      <c r="BL647" s="18" t="s">
        <v>321</v>
      </c>
      <c r="BM647" s="225" t="s">
        <v>659</v>
      </c>
    </row>
    <row r="648" s="13" customFormat="1">
      <c r="A648" s="13"/>
      <c r="B648" s="227"/>
      <c r="C648" s="228"/>
      <c r="D648" s="229" t="s">
        <v>129</v>
      </c>
      <c r="E648" s="230" t="s">
        <v>19</v>
      </c>
      <c r="F648" s="231" t="s">
        <v>570</v>
      </c>
      <c r="G648" s="228"/>
      <c r="H648" s="230" t="s">
        <v>19</v>
      </c>
      <c r="I648" s="232"/>
      <c r="J648" s="228"/>
      <c r="K648" s="228"/>
      <c r="L648" s="233"/>
      <c r="M648" s="234"/>
      <c r="N648" s="235"/>
      <c r="O648" s="235"/>
      <c r="P648" s="235"/>
      <c r="Q648" s="235"/>
      <c r="R648" s="235"/>
      <c r="S648" s="235"/>
      <c r="T648" s="23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7" t="s">
        <v>129</v>
      </c>
      <c r="AU648" s="237" t="s">
        <v>79</v>
      </c>
      <c r="AV648" s="13" t="s">
        <v>77</v>
      </c>
      <c r="AW648" s="13" t="s">
        <v>33</v>
      </c>
      <c r="AX648" s="13" t="s">
        <v>72</v>
      </c>
      <c r="AY648" s="237" t="s">
        <v>120</v>
      </c>
    </row>
    <row r="649" s="14" customFormat="1">
      <c r="A649" s="14"/>
      <c r="B649" s="238"/>
      <c r="C649" s="239"/>
      <c r="D649" s="229" t="s">
        <v>129</v>
      </c>
      <c r="E649" s="240" t="s">
        <v>19</v>
      </c>
      <c r="F649" s="241" t="s">
        <v>652</v>
      </c>
      <c r="G649" s="239"/>
      <c r="H649" s="242">
        <v>8.8499999999999996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8" t="s">
        <v>129</v>
      </c>
      <c r="AU649" s="248" t="s">
        <v>79</v>
      </c>
      <c r="AV649" s="14" t="s">
        <v>79</v>
      </c>
      <c r="AW649" s="14" t="s">
        <v>33</v>
      </c>
      <c r="AX649" s="14" t="s">
        <v>72</v>
      </c>
      <c r="AY649" s="248" t="s">
        <v>120</v>
      </c>
    </row>
    <row r="650" s="13" customFormat="1">
      <c r="A650" s="13"/>
      <c r="B650" s="227"/>
      <c r="C650" s="228"/>
      <c r="D650" s="229" t="s">
        <v>129</v>
      </c>
      <c r="E650" s="230" t="s">
        <v>19</v>
      </c>
      <c r="F650" s="231" t="s">
        <v>571</v>
      </c>
      <c r="G650" s="228"/>
      <c r="H650" s="230" t="s">
        <v>19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129</v>
      </c>
      <c r="AU650" s="237" t="s">
        <v>79</v>
      </c>
      <c r="AV650" s="13" t="s">
        <v>77</v>
      </c>
      <c r="AW650" s="13" t="s">
        <v>33</v>
      </c>
      <c r="AX650" s="13" t="s">
        <v>72</v>
      </c>
      <c r="AY650" s="237" t="s">
        <v>120</v>
      </c>
    </row>
    <row r="651" s="14" customFormat="1">
      <c r="A651" s="14"/>
      <c r="B651" s="238"/>
      <c r="C651" s="239"/>
      <c r="D651" s="229" t="s">
        <v>129</v>
      </c>
      <c r="E651" s="240" t="s">
        <v>19</v>
      </c>
      <c r="F651" s="241" t="s">
        <v>653</v>
      </c>
      <c r="G651" s="239"/>
      <c r="H651" s="242">
        <v>8.3970000000000002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8" t="s">
        <v>129</v>
      </c>
      <c r="AU651" s="248" t="s">
        <v>79</v>
      </c>
      <c r="AV651" s="14" t="s">
        <v>79</v>
      </c>
      <c r="AW651" s="14" t="s">
        <v>33</v>
      </c>
      <c r="AX651" s="14" t="s">
        <v>72</v>
      </c>
      <c r="AY651" s="248" t="s">
        <v>120</v>
      </c>
    </row>
    <row r="652" s="15" customFormat="1">
      <c r="A652" s="15"/>
      <c r="B652" s="249"/>
      <c r="C652" s="250"/>
      <c r="D652" s="229" t="s">
        <v>129</v>
      </c>
      <c r="E652" s="251" t="s">
        <v>19</v>
      </c>
      <c r="F652" s="252" t="s">
        <v>156</v>
      </c>
      <c r="G652" s="250"/>
      <c r="H652" s="253">
        <v>17.247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9" t="s">
        <v>129</v>
      </c>
      <c r="AU652" s="259" t="s">
        <v>79</v>
      </c>
      <c r="AV652" s="15" t="s">
        <v>127</v>
      </c>
      <c r="AW652" s="15" t="s">
        <v>33</v>
      </c>
      <c r="AX652" s="15" t="s">
        <v>77</v>
      </c>
      <c r="AY652" s="259" t="s">
        <v>120</v>
      </c>
    </row>
    <row r="653" s="2" customFormat="1" ht="16.5" customHeight="1">
      <c r="A653" s="39"/>
      <c r="B653" s="40"/>
      <c r="C653" s="213" t="s">
        <v>660</v>
      </c>
      <c r="D653" s="213" t="s">
        <v>123</v>
      </c>
      <c r="E653" s="214" t="s">
        <v>661</v>
      </c>
      <c r="F653" s="215" t="s">
        <v>662</v>
      </c>
      <c r="G653" s="216" t="s">
        <v>126</v>
      </c>
      <c r="H653" s="217">
        <v>50.359999999999999</v>
      </c>
      <c r="I653" s="218"/>
      <c r="J653" s="219">
        <f>ROUND(I653*H653,2)</f>
        <v>0</v>
      </c>
      <c r="K653" s="220"/>
      <c r="L653" s="45"/>
      <c r="M653" s="221" t="s">
        <v>19</v>
      </c>
      <c r="N653" s="222" t="s">
        <v>43</v>
      </c>
      <c r="O653" s="85"/>
      <c r="P653" s="223">
        <f>O653*H653</f>
        <v>0</v>
      </c>
      <c r="Q653" s="223">
        <v>0.00013999999999999999</v>
      </c>
      <c r="R653" s="223">
        <f>Q653*H653</f>
        <v>0.0070503999999999992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321</v>
      </c>
      <c r="AT653" s="225" t="s">
        <v>123</v>
      </c>
      <c r="AU653" s="225" t="s">
        <v>79</v>
      </c>
      <c r="AY653" s="18" t="s">
        <v>120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77</v>
      </c>
      <c r="BK653" s="226">
        <f>ROUND(I653*H653,2)</f>
        <v>0</v>
      </c>
      <c r="BL653" s="18" t="s">
        <v>321</v>
      </c>
      <c r="BM653" s="225" t="s">
        <v>663</v>
      </c>
    </row>
    <row r="654" s="13" customFormat="1">
      <c r="A654" s="13"/>
      <c r="B654" s="227"/>
      <c r="C654" s="228"/>
      <c r="D654" s="229" t="s">
        <v>129</v>
      </c>
      <c r="E654" s="230" t="s">
        <v>19</v>
      </c>
      <c r="F654" s="231" t="s">
        <v>623</v>
      </c>
      <c r="G654" s="228"/>
      <c r="H654" s="230" t="s">
        <v>19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129</v>
      </c>
      <c r="AU654" s="237" t="s">
        <v>79</v>
      </c>
      <c r="AV654" s="13" t="s">
        <v>77</v>
      </c>
      <c r="AW654" s="13" t="s">
        <v>33</v>
      </c>
      <c r="AX654" s="13" t="s">
        <v>72</v>
      </c>
      <c r="AY654" s="237" t="s">
        <v>120</v>
      </c>
    </row>
    <row r="655" s="13" customFormat="1">
      <c r="A655" s="13"/>
      <c r="B655" s="227"/>
      <c r="C655" s="228"/>
      <c r="D655" s="229" t="s">
        <v>129</v>
      </c>
      <c r="E655" s="230" t="s">
        <v>19</v>
      </c>
      <c r="F655" s="231" t="s">
        <v>624</v>
      </c>
      <c r="G655" s="228"/>
      <c r="H655" s="230" t="s">
        <v>19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129</v>
      </c>
      <c r="AU655" s="237" t="s">
        <v>79</v>
      </c>
      <c r="AV655" s="13" t="s">
        <v>77</v>
      </c>
      <c r="AW655" s="13" t="s">
        <v>33</v>
      </c>
      <c r="AX655" s="13" t="s">
        <v>72</v>
      </c>
      <c r="AY655" s="237" t="s">
        <v>120</v>
      </c>
    </row>
    <row r="656" s="14" customFormat="1">
      <c r="A656" s="14"/>
      <c r="B656" s="238"/>
      <c r="C656" s="239"/>
      <c r="D656" s="229" t="s">
        <v>129</v>
      </c>
      <c r="E656" s="240" t="s">
        <v>19</v>
      </c>
      <c r="F656" s="241" t="s">
        <v>651</v>
      </c>
      <c r="G656" s="239"/>
      <c r="H656" s="242">
        <v>11.76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129</v>
      </c>
      <c r="AU656" s="248" t="s">
        <v>79</v>
      </c>
      <c r="AV656" s="14" t="s">
        <v>79</v>
      </c>
      <c r="AW656" s="14" t="s">
        <v>33</v>
      </c>
      <c r="AX656" s="14" t="s">
        <v>72</v>
      </c>
      <c r="AY656" s="248" t="s">
        <v>120</v>
      </c>
    </row>
    <row r="657" s="13" customFormat="1">
      <c r="A657" s="13"/>
      <c r="B657" s="227"/>
      <c r="C657" s="228"/>
      <c r="D657" s="229" t="s">
        <v>129</v>
      </c>
      <c r="E657" s="230" t="s">
        <v>19</v>
      </c>
      <c r="F657" s="231" t="s">
        <v>570</v>
      </c>
      <c r="G657" s="228"/>
      <c r="H657" s="230" t="s">
        <v>19</v>
      </c>
      <c r="I657" s="232"/>
      <c r="J657" s="228"/>
      <c r="K657" s="228"/>
      <c r="L657" s="233"/>
      <c r="M657" s="234"/>
      <c r="N657" s="235"/>
      <c r="O657" s="235"/>
      <c r="P657" s="235"/>
      <c r="Q657" s="235"/>
      <c r="R657" s="235"/>
      <c r="S657" s="235"/>
      <c r="T657" s="23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7" t="s">
        <v>129</v>
      </c>
      <c r="AU657" s="237" t="s">
        <v>79</v>
      </c>
      <c r="AV657" s="13" t="s">
        <v>77</v>
      </c>
      <c r="AW657" s="13" t="s">
        <v>33</v>
      </c>
      <c r="AX657" s="13" t="s">
        <v>72</v>
      </c>
      <c r="AY657" s="237" t="s">
        <v>120</v>
      </c>
    </row>
    <row r="658" s="14" customFormat="1">
      <c r="A658" s="14"/>
      <c r="B658" s="238"/>
      <c r="C658" s="239"/>
      <c r="D658" s="229" t="s">
        <v>129</v>
      </c>
      <c r="E658" s="240" t="s">
        <v>19</v>
      </c>
      <c r="F658" s="241" t="s">
        <v>652</v>
      </c>
      <c r="G658" s="239"/>
      <c r="H658" s="242">
        <v>8.8499999999999996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8" t="s">
        <v>129</v>
      </c>
      <c r="AU658" s="248" t="s">
        <v>79</v>
      </c>
      <c r="AV658" s="14" t="s">
        <v>79</v>
      </c>
      <c r="AW658" s="14" t="s">
        <v>33</v>
      </c>
      <c r="AX658" s="14" t="s">
        <v>72</v>
      </c>
      <c r="AY658" s="248" t="s">
        <v>120</v>
      </c>
    </row>
    <row r="659" s="13" customFormat="1">
      <c r="A659" s="13"/>
      <c r="B659" s="227"/>
      <c r="C659" s="228"/>
      <c r="D659" s="229" t="s">
        <v>129</v>
      </c>
      <c r="E659" s="230" t="s">
        <v>19</v>
      </c>
      <c r="F659" s="231" t="s">
        <v>571</v>
      </c>
      <c r="G659" s="228"/>
      <c r="H659" s="230" t="s">
        <v>19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129</v>
      </c>
      <c r="AU659" s="237" t="s">
        <v>79</v>
      </c>
      <c r="AV659" s="13" t="s">
        <v>77</v>
      </c>
      <c r="AW659" s="13" t="s">
        <v>33</v>
      </c>
      <c r="AX659" s="13" t="s">
        <v>72</v>
      </c>
      <c r="AY659" s="237" t="s">
        <v>120</v>
      </c>
    </row>
    <row r="660" s="14" customFormat="1">
      <c r="A660" s="14"/>
      <c r="B660" s="238"/>
      <c r="C660" s="239"/>
      <c r="D660" s="229" t="s">
        <v>129</v>
      </c>
      <c r="E660" s="240" t="s">
        <v>19</v>
      </c>
      <c r="F660" s="241" t="s">
        <v>653</v>
      </c>
      <c r="G660" s="239"/>
      <c r="H660" s="242">
        <v>8.3970000000000002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8" t="s">
        <v>129</v>
      </c>
      <c r="AU660" s="248" t="s">
        <v>79</v>
      </c>
      <c r="AV660" s="14" t="s">
        <v>79</v>
      </c>
      <c r="AW660" s="14" t="s">
        <v>33</v>
      </c>
      <c r="AX660" s="14" t="s">
        <v>72</v>
      </c>
      <c r="AY660" s="248" t="s">
        <v>120</v>
      </c>
    </row>
    <row r="661" s="13" customFormat="1">
      <c r="A661" s="13"/>
      <c r="B661" s="227"/>
      <c r="C661" s="228"/>
      <c r="D661" s="229" t="s">
        <v>129</v>
      </c>
      <c r="E661" s="230" t="s">
        <v>19</v>
      </c>
      <c r="F661" s="231" t="s">
        <v>625</v>
      </c>
      <c r="G661" s="228"/>
      <c r="H661" s="230" t="s">
        <v>19</v>
      </c>
      <c r="I661" s="232"/>
      <c r="J661" s="228"/>
      <c r="K661" s="228"/>
      <c r="L661" s="233"/>
      <c r="M661" s="234"/>
      <c r="N661" s="235"/>
      <c r="O661" s="235"/>
      <c r="P661" s="235"/>
      <c r="Q661" s="235"/>
      <c r="R661" s="235"/>
      <c r="S661" s="235"/>
      <c r="T661" s="23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7" t="s">
        <v>129</v>
      </c>
      <c r="AU661" s="237" t="s">
        <v>79</v>
      </c>
      <c r="AV661" s="13" t="s">
        <v>77</v>
      </c>
      <c r="AW661" s="13" t="s">
        <v>33</v>
      </c>
      <c r="AX661" s="13" t="s">
        <v>72</v>
      </c>
      <c r="AY661" s="237" t="s">
        <v>120</v>
      </c>
    </row>
    <row r="662" s="14" customFormat="1">
      <c r="A662" s="14"/>
      <c r="B662" s="238"/>
      <c r="C662" s="239"/>
      <c r="D662" s="229" t="s">
        <v>129</v>
      </c>
      <c r="E662" s="240" t="s">
        <v>19</v>
      </c>
      <c r="F662" s="241" t="s">
        <v>654</v>
      </c>
      <c r="G662" s="239"/>
      <c r="H662" s="242">
        <v>6.101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8" t="s">
        <v>129</v>
      </c>
      <c r="AU662" s="248" t="s">
        <v>79</v>
      </c>
      <c r="AV662" s="14" t="s">
        <v>79</v>
      </c>
      <c r="AW662" s="14" t="s">
        <v>33</v>
      </c>
      <c r="AX662" s="14" t="s">
        <v>72</v>
      </c>
      <c r="AY662" s="248" t="s">
        <v>120</v>
      </c>
    </row>
    <row r="663" s="13" customFormat="1">
      <c r="A663" s="13"/>
      <c r="B663" s="227"/>
      <c r="C663" s="228"/>
      <c r="D663" s="229" t="s">
        <v>129</v>
      </c>
      <c r="E663" s="230" t="s">
        <v>19</v>
      </c>
      <c r="F663" s="231" t="s">
        <v>627</v>
      </c>
      <c r="G663" s="228"/>
      <c r="H663" s="230" t="s">
        <v>19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129</v>
      </c>
      <c r="AU663" s="237" t="s">
        <v>79</v>
      </c>
      <c r="AV663" s="13" t="s">
        <v>77</v>
      </c>
      <c r="AW663" s="13" t="s">
        <v>33</v>
      </c>
      <c r="AX663" s="13" t="s">
        <v>72</v>
      </c>
      <c r="AY663" s="237" t="s">
        <v>120</v>
      </c>
    </row>
    <row r="664" s="14" customFormat="1">
      <c r="A664" s="14"/>
      <c r="B664" s="238"/>
      <c r="C664" s="239"/>
      <c r="D664" s="229" t="s">
        <v>129</v>
      </c>
      <c r="E664" s="240" t="s">
        <v>19</v>
      </c>
      <c r="F664" s="241" t="s">
        <v>655</v>
      </c>
      <c r="G664" s="239"/>
      <c r="H664" s="242">
        <v>15.252000000000001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129</v>
      </c>
      <c r="AU664" s="248" t="s">
        <v>79</v>
      </c>
      <c r="AV664" s="14" t="s">
        <v>79</v>
      </c>
      <c r="AW664" s="14" t="s">
        <v>33</v>
      </c>
      <c r="AX664" s="14" t="s">
        <v>72</v>
      </c>
      <c r="AY664" s="248" t="s">
        <v>120</v>
      </c>
    </row>
    <row r="665" s="15" customFormat="1">
      <c r="A665" s="15"/>
      <c r="B665" s="249"/>
      <c r="C665" s="250"/>
      <c r="D665" s="229" t="s">
        <v>129</v>
      </c>
      <c r="E665" s="251" t="s">
        <v>19</v>
      </c>
      <c r="F665" s="252" t="s">
        <v>156</v>
      </c>
      <c r="G665" s="250"/>
      <c r="H665" s="253">
        <v>50.359999999999999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9" t="s">
        <v>129</v>
      </c>
      <c r="AU665" s="259" t="s">
        <v>79</v>
      </c>
      <c r="AV665" s="15" t="s">
        <v>127</v>
      </c>
      <c r="AW665" s="15" t="s">
        <v>33</v>
      </c>
      <c r="AX665" s="15" t="s">
        <v>77</v>
      </c>
      <c r="AY665" s="259" t="s">
        <v>120</v>
      </c>
    </row>
    <row r="666" s="2" customFormat="1" ht="16.5" customHeight="1">
      <c r="A666" s="39"/>
      <c r="B666" s="40"/>
      <c r="C666" s="213" t="s">
        <v>664</v>
      </c>
      <c r="D666" s="213" t="s">
        <v>123</v>
      </c>
      <c r="E666" s="214" t="s">
        <v>665</v>
      </c>
      <c r="F666" s="215" t="s">
        <v>666</v>
      </c>
      <c r="G666" s="216" t="s">
        <v>126</v>
      </c>
      <c r="H666" s="217">
        <v>50.359999999999999</v>
      </c>
      <c r="I666" s="218"/>
      <c r="J666" s="219">
        <f>ROUND(I666*H666,2)</f>
        <v>0</v>
      </c>
      <c r="K666" s="220"/>
      <c r="L666" s="45"/>
      <c r="M666" s="221" t="s">
        <v>19</v>
      </c>
      <c r="N666" s="222" t="s">
        <v>43</v>
      </c>
      <c r="O666" s="85"/>
      <c r="P666" s="223">
        <f>O666*H666</f>
        <v>0</v>
      </c>
      <c r="Q666" s="223">
        <v>0.00013999999999999999</v>
      </c>
      <c r="R666" s="223">
        <f>Q666*H666</f>
        <v>0.0070503999999999992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321</v>
      </c>
      <c r="AT666" s="225" t="s">
        <v>123</v>
      </c>
      <c r="AU666" s="225" t="s">
        <v>79</v>
      </c>
      <c r="AY666" s="18" t="s">
        <v>120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77</v>
      </c>
      <c r="BK666" s="226">
        <f>ROUND(I666*H666,2)</f>
        <v>0</v>
      </c>
      <c r="BL666" s="18" t="s">
        <v>321</v>
      </c>
      <c r="BM666" s="225" t="s">
        <v>667</v>
      </c>
    </row>
    <row r="667" s="13" customFormat="1">
      <c r="A667" s="13"/>
      <c r="B667" s="227"/>
      <c r="C667" s="228"/>
      <c r="D667" s="229" t="s">
        <v>129</v>
      </c>
      <c r="E667" s="230" t="s">
        <v>19</v>
      </c>
      <c r="F667" s="231" t="s">
        <v>623</v>
      </c>
      <c r="G667" s="228"/>
      <c r="H667" s="230" t="s">
        <v>19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129</v>
      </c>
      <c r="AU667" s="237" t="s">
        <v>79</v>
      </c>
      <c r="AV667" s="13" t="s">
        <v>77</v>
      </c>
      <c r="AW667" s="13" t="s">
        <v>33</v>
      </c>
      <c r="AX667" s="13" t="s">
        <v>72</v>
      </c>
      <c r="AY667" s="237" t="s">
        <v>120</v>
      </c>
    </row>
    <row r="668" s="13" customFormat="1">
      <c r="A668" s="13"/>
      <c r="B668" s="227"/>
      <c r="C668" s="228"/>
      <c r="D668" s="229" t="s">
        <v>129</v>
      </c>
      <c r="E668" s="230" t="s">
        <v>19</v>
      </c>
      <c r="F668" s="231" t="s">
        <v>624</v>
      </c>
      <c r="G668" s="228"/>
      <c r="H668" s="230" t="s">
        <v>19</v>
      </c>
      <c r="I668" s="232"/>
      <c r="J668" s="228"/>
      <c r="K668" s="228"/>
      <c r="L668" s="233"/>
      <c r="M668" s="234"/>
      <c r="N668" s="235"/>
      <c r="O668" s="235"/>
      <c r="P668" s="235"/>
      <c r="Q668" s="235"/>
      <c r="R668" s="235"/>
      <c r="S668" s="235"/>
      <c r="T668" s="23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7" t="s">
        <v>129</v>
      </c>
      <c r="AU668" s="237" t="s">
        <v>79</v>
      </c>
      <c r="AV668" s="13" t="s">
        <v>77</v>
      </c>
      <c r="AW668" s="13" t="s">
        <v>33</v>
      </c>
      <c r="AX668" s="13" t="s">
        <v>72</v>
      </c>
      <c r="AY668" s="237" t="s">
        <v>120</v>
      </c>
    </row>
    <row r="669" s="14" customFormat="1">
      <c r="A669" s="14"/>
      <c r="B669" s="238"/>
      <c r="C669" s="239"/>
      <c r="D669" s="229" t="s">
        <v>129</v>
      </c>
      <c r="E669" s="240" t="s">
        <v>19</v>
      </c>
      <c r="F669" s="241" t="s">
        <v>651</v>
      </c>
      <c r="G669" s="239"/>
      <c r="H669" s="242">
        <v>11.76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129</v>
      </c>
      <c r="AU669" s="248" t="s">
        <v>79</v>
      </c>
      <c r="AV669" s="14" t="s">
        <v>79</v>
      </c>
      <c r="AW669" s="14" t="s">
        <v>33</v>
      </c>
      <c r="AX669" s="14" t="s">
        <v>72</v>
      </c>
      <c r="AY669" s="248" t="s">
        <v>120</v>
      </c>
    </row>
    <row r="670" s="13" customFormat="1">
      <c r="A670" s="13"/>
      <c r="B670" s="227"/>
      <c r="C670" s="228"/>
      <c r="D670" s="229" t="s">
        <v>129</v>
      </c>
      <c r="E670" s="230" t="s">
        <v>19</v>
      </c>
      <c r="F670" s="231" t="s">
        <v>570</v>
      </c>
      <c r="G670" s="228"/>
      <c r="H670" s="230" t="s">
        <v>19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129</v>
      </c>
      <c r="AU670" s="237" t="s">
        <v>79</v>
      </c>
      <c r="AV670" s="13" t="s">
        <v>77</v>
      </c>
      <c r="AW670" s="13" t="s">
        <v>33</v>
      </c>
      <c r="AX670" s="13" t="s">
        <v>72</v>
      </c>
      <c r="AY670" s="237" t="s">
        <v>120</v>
      </c>
    </row>
    <row r="671" s="14" customFormat="1">
      <c r="A671" s="14"/>
      <c r="B671" s="238"/>
      <c r="C671" s="239"/>
      <c r="D671" s="229" t="s">
        <v>129</v>
      </c>
      <c r="E671" s="240" t="s">
        <v>19</v>
      </c>
      <c r="F671" s="241" t="s">
        <v>652</v>
      </c>
      <c r="G671" s="239"/>
      <c r="H671" s="242">
        <v>8.8499999999999996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8" t="s">
        <v>129</v>
      </c>
      <c r="AU671" s="248" t="s">
        <v>79</v>
      </c>
      <c r="AV671" s="14" t="s">
        <v>79</v>
      </c>
      <c r="AW671" s="14" t="s">
        <v>33</v>
      </c>
      <c r="AX671" s="14" t="s">
        <v>72</v>
      </c>
      <c r="AY671" s="248" t="s">
        <v>120</v>
      </c>
    </row>
    <row r="672" s="13" customFormat="1">
      <c r="A672" s="13"/>
      <c r="B672" s="227"/>
      <c r="C672" s="228"/>
      <c r="D672" s="229" t="s">
        <v>129</v>
      </c>
      <c r="E672" s="230" t="s">
        <v>19</v>
      </c>
      <c r="F672" s="231" t="s">
        <v>571</v>
      </c>
      <c r="G672" s="228"/>
      <c r="H672" s="230" t="s">
        <v>19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129</v>
      </c>
      <c r="AU672" s="237" t="s">
        <v>79</v>
      </c>
      <c r="AV672" s="13" t="s">
        <v>77</v>
      </c>
      <c r="AW672" s="13" t="s">
        <v>33</v>
      </c>
      <c r="AX672" s="13" t="s">
        <v>72</v>
      </c>
      <c r="AY672" s="237" t="s">
        <v>120</v>
      </c>
    </row>
    <row r="673" s="14" customFormat="1">
      <c r="A673" s="14"/>
      <c r="B673" s="238"/>
      <c r="C673" s="239"/>
      <c r="D673" s="229" t="s">
        <v>129</v>
      </c>
      <c r="E673" s="240" t="s">
        <v>19</v>
      </c>
      <c r="F673" s="241" t="s">
        <v>653</v>
      </c>
      <c r="G673" s="239"/>
      <c r="H673" s="242">
        <v>8.3970000000000002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8" t="s">
        <v>129</v>
      </c>
      <c r="AU673" s="248" t="s">
        <v>79</v>
      </c>
      <c r="AV673" s="14" t="s">
        <v>79</v>
      </c>
      <c r="AW673" s="14" t="s">
        <v>33</v>
      </c>
      <c r="AX673" s="14" t="s">
        <v>72</v>
      </c>
      <c r="AY673" s="248" t="s">
        <v>120</v>
      </c>
    </row>
    <row r="674" s="13" customFormat="1">
      <c r="A674" s="13"/>
      <c r="B674" s="227"/>
      <c r="C674" s="228"/>
      <c r="D674" s="229" t="s">
        <v>129</v>
      </c>
      <c r="E674" s="230" t="s">
        <v>19</v>
      </c>
      <c r="F674" s="231" t="s">
        <v>625</v>
      </c>
      <c r="G674" s="228"/>
      <c r="H674" s="230" t="s">
        <v>19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129</v>
      </c>
      <c r="AU674" s="237" t="s">
        <v>79</v>
      </c>
      <c r="AV674" s="13" t="s">
        <v>77</v>
      </c>
      <c r="AW674" s="13" t="s">
        <v>33</v>
      </c>
      <c r="AX674" s="13" t="s">
        <v>72</v>
      </c>
      <c r="AY674" s="237" t="s">
        <v>120</v>
      </c>
    </row>
    <row r="675" s="14" customFormat="1">
      <c r="A675" s="14"/>
      <c r="B675" s="238"/>
      <c r="C675" s="239"/>
      <c r="D675" s="229" t="s">
        <v>129</v>
      </c>
      <c r="E675" s="240" t="s">
        <v>19</v>
      </c>
      <c r="F675" s="241" t="s">
        <v>654</v>
      </c>
      <c r="G675" s="239"/>
      <c r="H675" s="242">
        <v>6.101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129</v>
      </c>
      <c r="AU675" s="248" t="s">
        <v>79</v>
      </c>
      <c r="AV675" s="14" t="s">
        <v>79</v>
      </c>
      <c r="AW675" s="14" t="s">
        <v>33</v>
      </c>
      <c r="AX675" s="14" t="s">
        <v>72</v>
      </c>
      <c r="AY675" s="248" t="s">
        <v>120</v>
      </c>
    </row>
    <row r="676" s="13" customFormat="1">
      <c r="A676" s="13"/>
      <c r="B676" s="227"/>
      <c r="C676" s="228"/>
      <c r="D676" s="229" t="s">
        <v>129</v>
      </c>
      <c r="E676" s="230" t="s">
        <v>19</v>
      </c>
      <c r="F676" s="231" t="s">
        <v>627</v>
      </c>
      <c r="G676" s="228"/>
      <c r="H676" s="230" t="s">
        <v>19</v>
      </c>
      <c r="I676" s="232"/>
      <c r="J676" s="228"/>
      <c r="K676" s="228"/>
      <c r="L676" s="233"/>
      <c r="M676" s="234"/>
      <c r="N676" s="235"/>
      <c r="O676" s="235"/>
      <c r="P676" s="235"/>
      <c r="Q676" s="235"/>
      <c r="R676" s="235"/>
      <c r="S676" s="235"/>
      <c r="T676" s="23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7" t="s">
        <v>129</v>
      </c>
      <c r="AU676" s="237" t="s">
        <v>79</v>
      </c>
      <c r="AV676" s="13" t="s">
        <v>77</v>
      </c>
      <c r="AW676" s="13" t="s">
        <v>33</v>
      </c>
      <c r="AX676" s="13" t="s">
        <v>72</v>
      </c>
      <c r="AY676" s="237" t="s">
        <v>120</v>
      </c>
    </row>
    <row r="677" s="14" customFormat="1">
      <c r="A677" s="14"/>
      <c r="B677" s="238"/>
      <c r="C677" s="239"/>
      <c r="D677" s="229" t="s">
        <v>129</v>
      </c>
      <c r="E677" s="240" t="s">
        <v>19</v>
      </c>
      <c r="F677" s="241" t="s">
        <v>655</v>
      </c>
      <c r="G677" s="239"/>
      <c r="H677" s="242">
        <v>15.252000000000001</v>
      </c>
      <c r="I677" s="243"/>
      <c r="J677" s="239"/>
      <c r="K677" s="239"/>
      <c r="L677" s="244"/>
      <c r="M677" s="245"/>
      <c r="N677" s="246"/>
      <c r="O677" s="246"/>
      <c r="P677" s="246"/>
      <c r="Q677" s="246"/>
      <c r="R677" s="246"/>
      <c r="S677" s="246"/>
      <c r="T677" s="24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8" t="s">
        <v>129</v>
      </c>
      <c r="AU677" s="248" t="s">
        <v>79</v>
      </c>
      <c r="AV677" s="14" t="s">
        <v>79</v>
      </c>
      <c r="AW677" s="14" t="s">
        <v>33</v>
      </c>
      <c r="AX677" s="14" t="s">
        <v>72</v>
      </c>
      <c r="AY677" s="248" t="s">
        <v>120</v>
      </c>
    </row>
    <row r="678" s="15" customFormat="1">
      <c r="A678" s="15"/>
      <c r="B678" s="249"/>
      <c r="C678" s="250"/>
      <c r="D678" s="229" t="s">
        <v>129</v>
      </c>
      <c r="E678" s="251" t="s">
        <v>19</v>
      </c>
      <c r="F678" s="252" t="s">
        <v>156</v>
      </c>
      <c r="G678" s="250"/>
      <c r="H678" s="253">
        <v>50.359999999999999</v>
      </c>
      <c r="I678" s="254"/>
      <c r="J678" s="250"/>
      <c r="K678" s="250"/>
      <c r="L678" s="255"/>
      <c r="M678" s="256"/>
      <c r="N678" s="257"/>
      <c r="O678" s="257"/>
      <c r="P678" s="257"/>
      <c r="Q678" s="257"/>
      <c r="R678" s="257"/>
      <c r="S678" s="257"/>
      <c r="T678" s="25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9" t="s">
        <v>129</v>
      </c>
      <c r="AU678" s="259" t="s">
        <v>79</v>
      </c>
      <c r="AV678" s="15" t="s">
        <v>127</v>
      </c>
      <c r="AW678" s="15" t="s">
        <v>33</v>
      </c>
      <c r="AX678" s="15" t="s">
        <v>77</v>
      </c>
      <c r="AY678" s="259" t="s">
        <v>120</v>
      </c>
    </row>
    <row r="679" s="2" customFormat="1" ht="16.5" customHeight="1">
      <c r="A679" s="39"/>
      <c r="B679" s="40"/>
      <c r="C679" s="213" t="s">
        <v>668</v>
      </c>
      <c r="D679" s="213" t="s">
        <v>123</v>
      </c>
      <c r="E679" s="214" t="s">
        <v>669</v>
      </c>
      <c r="F679" s="215" t="s">
        <v>670</v>
      </c>
      <c r="G679" s="216" t="s">
        <v>126</v>
      </c>
      <c r="H679" s="217">
        <v>50.359999999999999</v>
      </c>
      <c r="I679" s="218"/>
      <c r="J679" s="219">
        <f>ROUND(I679*H679,2)</f>
        <v>0</v>
      </c>
      <c r="K679" s="220"/>
      <c r="L679" s="45"/>
      <c r="M679" s="221" t="s">
        <v>19</v>
      </c>
      <c r="N679" s="222" t="s">
        <v>43</v>
      </c>
      <c r="O679" s="85"/>
      <c r="P679" s="223">
        <f>O679*H679</f>
        <v>0</v>
      </c>
      <c r="Q679" s="223">
        <v>0.00013999999999999999</v>
      </c>
      <c r="R679" s="223">
        <f>Q679*H679</f>
        <v>0.0070503999999999992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321</v>
      </c>
      <c r="AT679" s="225" t="s">
        <v>123</v>
      </c>
      <c r="AU679" s="225" t="s">
        <v>79</v>
      </c>
      <c r="AY679" s="18" t="s">
        <v>120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8" t="s">
        <v>77</v>
      </c>
      <c r="BK679" s="226">
        <f>ROUND(I679*H679,2)</f>
        <v>0</v>
      </c>
      <c r="BL679" s="18" t="s">
        <v>321</v>
      </c>
      <c r="BM679" s="225" t="s">
        <v>671</v>
      </c>
    </row>
    <row r="680" s="13" customFormat="1">
      <c r="A680" s="13"/>
      <c r="B680" s="227"/>
      <c r="C680" s="228"/>
      <c r="D680" s="229" t="s">
        <v>129</v>
      </c>
      <c r="E680" s="230" t="s">
        <v>19</v>
      </c>
      <c r="F680" s="231" t="s">
        <v>623</v>
      </c>
      <c r="G680" s="228"/>
      <c r="H680" s="230" t="s">
        <v>19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129</v>
      </c>
      <c r="AU680" s="237" t="s">
        <v>79</v>
      </c>
      <c r="AV680" s="13" t="s">
        <v>77</v>
      </c>
      <c r="AW680" s="13" t="s">
        <v>33</v>
      </c>
      <c r="AX680" s="13" t="s">
        <v>72</v>
      </c>
      <c r="AY680" s="237" t="s">
        <v>120</v>
      </c>
    </row>
    <row r="681" s="13" customFormat="1">
      <c r="A681" s="13"/>
      <c r="B681" s="227"/>
      <c r="C681" s="228"/>
      <c r="D681" s="229" t="s">
        <v>129</v>
      </c>
      <c r="E681" s="230" t="s">
        <v>19</v>
      </c>
      <c r="F681" s="231" t="s">
        <v>624</v>
      </c>
      <c r="G681" s="228"/>
      <c r="H681" s="230" t="s">
        <v>19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7" t="s">
        <v>129</v>
      </c>
      <c r="AU681" s="237" t="s">
        <v>79</v>
      </c>
      <c r="AV681" s="13" t="s">
        <v>77</v>
      </c>
      <c r="AW681" s="13" t="s">
        <v>33</v>
      </c>
      <c r="AX681" s="13" t="s">
        <v>72</v>
      </c>
      <c r="AY681" s="237" t="s">
        <v>120</v>
      </c>
    </row>
    <row r="682" s="14" customFormat="1">
      <c r="A682" s="14"/>
      <c r="B682" s="238"/>
      <c r="C682" s="239"/>
      <c r="D682" s="229" t="s">
        <v>129</v>
      </c>
      <c r="E682" s="240" t="s">
        <v>19</v>
      </c>
      <c r="F682" s="241" t="s">
        <v>651</v>
      </c>
      <c r="G682" s="239"/>
      <c r="H682" s="242">
        <v>11.76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8" t="s">
        <v>129</v>
      </c>
      <c r="AU682" s="248" t="s">
        <v>79</v>
      </c>
      <c r="AV682" s="14" t="s">
        <v>79</v>
      </c>
      <c r="AW682" s="14" t="s">
        <v>33</v>
      </c>
      <c r="AX682" s="14" t="s">
        <v>72</v>
      </c>
      <c r="AY682" s="248" t="s">
        <v>120</v>
      </c>
    </row>
    <row r="683" s="13" customFormat="1">
      <c r="A683" s="13"/>
      <c r="B683" s="227"/>
      <c r="C683" s="228"/>
      <c r="D683" s="229" t="s">
        <v>129</v>
      </c>
      <c r="E683" s="230" t="s">
        <v>19</v>
      </c>
      <c r="F683" s="231" t="s">
        <v>570</v>
      </c>
      <c r="G683" s="228"/>
      <c r="H683" s="230" t="s">
        <v>19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7" t="s">
        <v>129</v>
      </c>
      <c r="AU683" s="237" t="s">
        <v>79</v>
      </c>
      <c r="AV683" s="13" t="s">
        <v>77</v>
      </c>
      <c r="AW683" s="13" t="s">
        <v>33</v>
      </c>
      <c r="AX683" s="13" t="s">
        <v>72</v>
      </c>
      <c r="AY683" s="237" t="s">
        <v>120</v>
      </c>
    </row>
    <row r="684" s="14" customFormat="1">
      <c r="A684" s="14"/>
      <c r="B684" s="238"/>
      <c r="C684" s="239"/>
      <c r="D684" s="229" t="s">
        <v>129</v>
      </c>
      <c r="E684" s="240" t="s">
        <v>19</v>
      </c>
      <c r="F684" s="241" t="s">
        <v>652</v>
      </c>
      <c r="G684" s="239"/>
      <c r="H684" s="242">
        <v>8.8499999999999996</v>
      </c>
      <c r="I684" s="243"/>
      <c r="J684" s="239"/>
      <c r="K684" s="239"/>
      <c r="L684" s="244"/>
      <c r="M684" s="245"/>
      <c r="N684" s="246"/>
      <c r="O684" s="246"/>
      <c r="P684" s="246"/>
      <c r="Q684" s="246"/>
      <c r="R684" s="246"/>
      <c r="S684" s="246"/>
      <c r="T684" s="24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8" t="s">
        <v>129</v>
      </c>
      <c r="AU684" s="248" t="s">
        <v>79</v>
      </c>
      <c r="AV684" s="14" t="s">
        <v>79</v>
      </c>
      <c r="AW684" s="14" t="s">
        <v>33</v>
      </c>
      <c r="AX684" s="14" t="s">
        <v>72</v>
      </c>
      <c r="AY684" s="248" t="s">
        <v>120</v>
      </c>
    </row>
    <row r="685" s="13" customFormat="1">
      <c r="A685" s="13"/>
      <c r="B685" s="227"/>
      <c r="C685" s="228"/>
      <c r="D685" s="229" t="s">
        <v>129</v>
      </c>
      <c r="E685" s="230" t="s">
        <v>19</v>
      </c>
      <c r="F685" s="231" t="s">
        <v>571</v>
      </c>
      <c r="G685" s="228"/>
      <c r="H685" s="230" t="s">
        <v>19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129</v>
      </c>
      <c r="AU685" s="237" t="s">
        <v>79</v>
      </c>
      <c r="AV685" s="13" t="s">
        <v>77</v>
      </c>
      <c r="AW685" s="13" t="s">
        <v>33</v>
      </c>
      <c r="AX685" s="13" t="s">
        <v>72</v>
      </c>
      <c r="AY685" s="237" t="s">
        <v>120</v>
      </c>
    </row>
    <row r="686" s="14" customFormat="1">
      <c r="A686" s="14"/>
      <c r="B686" s="238"/>
      <c r="C686" s="239"/>
      <c r="D686" s="229" t="s">
        <v>129</v>
      </c>
      <c r="E686" s="240" t="s">
        <v>19</v>
      </c>
      <c r="F686" s="241" t="s">
        <v>653</v>
      </c>
      <c r="G686" s="239"/>
      <c r="H686" s="242">
        <v>8.3970000000000002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129</v>
      </c>
      <c r="AU686" s="248" t="s">
        <v>79</v>
      </c>
      <c r="AV686" s="14" t="s">
        <v>79</v>
      </c>
      <c r="AW686" s="14" t="s">
        <v>33</v>
      </c>
      <c r="AX686" s="14" t="s">
        <v>72</v>
      </c>
      <c r="AY686" s="248" t="s">
        <v>120</v>
      </c>
    </row>
    <row r="687" s="13" customFormat="1">
      <c r="A687" s="13"/>
      <c r="B687" s="227"/>
      <c r="C687" s="228"/>
      <c r="D687" s="229" t="s">
        <v>129</v>
      </c>
      <c r="E687" s="230" t="s">
        <v>19</v>
      </c>
      <c r="F687" s="231" t="s">
        <v>625</v>
      </c>
      <c r="G687" s="228"/>
      <c r="H687" s="230" t="s">
        <v>19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7" t="s">
        <v>129</v>
      </c>
      <c r="AU687" s="237" t="s">
        <v>79</v>
      </c>
      <c r="AV687" s="13" t="s">
        <v>77</v>
      </c>
      <c r="AW687" s="13" t="s">
        <v>33</v>
      </c>
      <c r="AX687" s="13" t="s">
        <v>72</v>
      </c>
      <c r="AY687" s="237" t="s">
        <v>120</v>
      </c>
    </row>
    <row r="688" s="14" customFormat="1">
      <c r="A688" s="14"/>
      <c r="B688" s="238"/>
      <c r="C688" s="239"/>
      <c r="D688" s="229" t="s">
        <v>129</v>
      </c>
      <c r="E688" s="240" t="s">
        <v>19</v>
      </c>
      <c r="F688" s="241" t="s">
        <v>654</v>
      </c>
      <c r="G688" s="239"/>
      <c r="H688" s="242">
        <v>6.101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8" t="s">
        <v>129</v>
      </c>
      <c r="AU688" s="248" t="s">
        <v>79</v>
      </c>
      <c r="AV688" s="14" t="s">
        <v>79</v>
      </c>
      <c r="AW688" s="14" t="s">
        <v>33</v>
      </c>
      <c r="AX688" s="14" t="s">
        <v>72</v>
      </c>
      <c r="AY688" s="248" t="s">
        <v>120</v>
      </c>
    </row>
    <row r="689" s="13" customFormat="1">
      <c r="A689" s="13"/>
      <c r="B689" s="227"/>
      <c r="C689" s="228"/>
      <c r="D689" s="229" t="s">
        <v>129</v>
      </c>
      <c r="E689" s="230" t="s">
        <v>19</v>
      </c>
      <c r="F689" s="231" t="s">
        <v>627</v>
      </c>
      <c r="G689" s="228"/>
      <c r="H689" s="230" t="s">
        <v>19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129</v>
      </c>
      <c r="AU689" s="237" t="s">
        <v>79</v>
      </c>
      <c r="AV689" s="13" t="s">
        <v>77</v>
      </c>
      <c r="AW689" s="13" t="s">
        <v>33</v>
      </c>
      <c r="AX689" s="13" t="s">
        <v>72</v>
      </c>
      <c r="AY689" s="237" t="s">
        <v>120</v>
      </c>
    </row>
    <row r="690" s="14" customFormat="1">
      <c r="A690" s="14"/>
      <c r="B690" s="238"/>
      <c r="C690" s="239"/>
      <c r="D690" s="229" t="s">
        <v>129</v>
      </c>
      <c r="E690" s="240" t="s">
        <v>19</v>
      </c>
      <c r="F690" s="241" t="s">
        <v>655</v>
      </c>
      <c r="G690" s="239"/>
      <c r="H690" s="242">
        <v>15.252000000000001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129</v>
      </c>
      <c r="AU690" s="248" t="s">
        <v>79</v>
      </c>
      <c r="AV690" s="14" t="s">
        <v>79</v>
      </c>
      <c r="AW690" s="14" t="s">
        <v>33</v>
      </c>
      <c r="AX690" s="14" t="s">
        <v>72</v>
      </c>
      <c r="AY690" s="248" t="s">
        <v>120</v>
      </c>
    </row>
    <row r="691" s="15" customFormat="1">
      <c r="A691" s="15"/>
      <c r="B691" s="249"/>
      <c r="C691" s="250"/>
      <c r="D691" s="229" t="s">
        <v>129</v>
      </c>
      <c r="E691" s="251" t="s">
        <v>19</v>
      </c>
      <c r="F691" s="252" t="s">
        <v>156</v>
      </c>
      <c r="G691" s="250"/>
      <c r="H691" s="253">
        <v>50.359999999999999</v>
      </c>
      <c r="I691" s="254"/>
      <c r="J691" s="250"/>
      <c r="K691" s="250"/>
      <c r="L691" s="255"/>
      <c r="M691" s="256"/>
      <c r="N691" s="257"/>
      <c r="O691" s="257"/>
      <c r="P691" s="257"/>
      <c r="Q691" s="257"/>
      <c r="R691" s="257"/>
      <c r="S691" s="257"/>
      <c r="T691" s="25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59" t="s">
        <v>129</v>
      </c>
      <c r="AU691" s="259" t="s">
        <v>79</v>
      </c>
      <c r="AV691" s="15" t="s">
        <v>127</v>
      </c>
      <c r="AW691" s="15" t="s">
        <v>33</v>
      </c>
      <c r="AX691" s="15" t="s">
        <v>77</v>
      </c>
      <c r="AY691" s="259" t="s">
        <v>120</v>
      </c>
    </row>
    <row r="692" s="2" customFormat="1" ht="21.75" customHeight="1">
      <c r="A692" s="39"/>
      <c r="B692" s="40"/>
      <c r="C692" s="213" t="s">
        <v>672</v>
      </c>
      <c r="D692" s="213" t="s">
        <v>123</v>
      </c>
      <c r="E692" s="214" t="s">
        <v>673</v>
      </c>
      <c r="F692" s="215" t="s">
        <v>674</v>
      </c>
      <c r="G692" s="216" t="s">
        <v>126</v>
      </c>
      <c r="H692" s="217">
        <v>16.605</v>
      </c>
      <c r="I692" s="218"/>
      <c r="J692" s="219">
        <f>ROUND(I692*H692,2)</f>
        <v>0</v>
      </c>
      <c r="K692" s="220"/>
      <c r="L692" s="45"/>
      <c r="M692" s="221" t="s">
        <v>19</v>
      </c>
      <c r="N692" s="222" t="s">
        <v>43</v>
      </c>
      <c r="O692" s="85"/>
      <c r="P692" s="223">
        <f>O692*H692</f>
        <v>0</v>
      </c>
      <c r="Q692" s="223">
        <v>0.00027</v>
      </c>
      <c r="R692" s="223">
        <f>Q692*H692</f>
        <v>0.0044833500000000005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321</v>
      </c>
      <c r="AT692" s="225" t="s">
        <v>123</v>
      </c>
      <c r="AU692" s="225" t="s">
        <v>79</v>
      </c>
      <c r="AY692" s="18" t="s">
        <v>120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77</v>
      </c>
      <c r="BK692" s="226">
        <f>ROUND(I692*H692,2)</f>
        <v>0</v>
      </c>
      <c r="BL692" s="18" t="s">
        <v>321</v>
      </c>
      <c r="BM692" s="225" t="s">
        <v>675</v>
      </c>
    </row>
    <row r="693" s="13" customFormat="1">
      <c r="A693" s="13"/>
      <c r="B693" s="227"/>
      <c r="C693" s="228"/>
      <c r="D693" s="229" t="s">
        <v>129</v>
      </c>
      <c r="E693" s="230" t="s">
        <v>19</v>
      </c>
      <c r="F693" s="231" t="s">
        <v>185</v>
      </c>
      <c r="G693" s="228"/>
      <c r="H693" s="230" t="s">
        <v>19</v>
      </c>
      <c r="I693" s="232"/>
      <c r="J693" s="228"/>
      <c r="K693" s="228"/>
      <c r="L693" s="233"/>
      <c r="M693" s="234"/>
      <c r="N693" s="235"/>
      <c r="O693" s="235"/>
      <c r="P693" s="235"/>
      <c r="Q693" s="235"/>
      <c r="R693" s="235"/>
      <c r="S693" s="235"/>
      <c r="T693" s="23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7" t="s">
        <v>129</v>
      </c>
      <c r="AU693" s="237" t="s">
        <v>79</v>
      </c>
      <c r="AV693" s="13" t="s">
        <v>77</v>
      </c>
      <c r="AW693" s="13" t="s">
        <v>33</v>
      </c>
      <c r="AX693" s="13" t="s">
        <v>72</v>
      </c>
      <c r="AY693" s="237" t="s">
        <v>120</v>
      </c>
    </row>
    <row r="694" s="13" customFormat="1">
      <c r="A694" s="13"/>
      <c r="B694" s="227"/>
      <c r="C694" s="228"/>
      <c r="D694" s="229" t="s">
        <v>129</v>
      </c>
      <c r="E694" s="230" t="s">
        <v>19</v>
      </c>
      <c r="F694" s="231" t="s">
        <v>149</v>
      </c>
      <c r="G694" s="228"/>
      <c r="H694" s="230" t="s">
        <v>19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129</v>
      </c>
      <c r="AU694" s="237" t="s">
        <v>79</v>
      </c>
      <c r="AV694" s="13" t="s">
        <v>77</v>
      </c>
      <c r="AW694" s="13" t="s">
        <v>33</v>
      </c>
      <c r="AX694" s="13" t="s">
        <v>72</v>
      </c>
      <c r="AY694" s="237" t="s">
        <v>120</v>
      </c>
    </row>
    <row r="695" s="14" customFormat="1">
      <c r="A695" s="14"/>
      <c r="B695" s="238"/>
      <c r="C695" s="239"/>
      <c r="D695" s="229" t="s">
        <v>129</v>
      </c>
      <c r="E695" s="240" t="s">
        <v>19</v>
      </c>
      <c r="F695" s="241" t="s">
        <v>186</v>
      </c>
      <c r="G695" s="239"/>
      <c r="H695" s="242">
        <v>3.375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8" t="s">
        <v>129</v>
      </c>
      <c r="AU695" s="248" t="s">
        <v>79</v>
      </c>
      <c r="AV695" s="14" t="s">
        <v>79</v>
      </c>
      <c r="AW695" s="14" t="s">
        <v>33</v>
      </c>
      <c r="AX695" s="14" t="s">
        <v>72</v>
      </c>
      <c r="AY695" s="248" t="s">
        <v>120</v>
      </c>
    </row>
    <row r="696" s="14" customFormat="1">
      <c r="A696" s="14"/>
      <c r="B696" s="238"/>
      <c r="C696" s="239"/>
      <c r="D696" s="229" t="s">
        <v>129</v>
      </c>
      <c r="E696" s="240" t="s">
        <v>19</v>
      </c>
      <c r="F696" s="241" t="s">
        <v>187</v>
      </c>
      <c r="G696" s="239"/>
      <c r="H696" s="242">
        <v>3.7799999999999998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8" t="s">
        <v>129</v>
      </c>
      <c r="AU696" s="248" t="s">
        <v>79</v>
      </c>
      <c r="AV696" s="14" t="s">
        <v>79</v>
      </c>
      <c r="AW696" s="14" t="s">
        <v>33</v>
      </c>
      <c r="AX696" s="14" t="s">
        <v>72</v>
      </c>
      <c r="AY696" s="248" t="s">
        <v>120</v>
      </c>
    </row>
    <row r="697" s="14" customFormat="1">
      <c r="A697" s="14"/>
      <c r="B697" s="238"/>
      <c r="C697" s="239"/>
      <c r="D697" s="229" t="s">
        <v>129</v>
      </c>
      <c r="E697" s="240" t="s">
        <v>19</v>
      </c>
      <c r="F697" s="241" t="s">
        <v>188</v>
      </c>
      <c r="G697" s="239"/>
      <c r="H697" s="242">
        <v>6.75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129</v>
      </c>
      <c r="AU697" s="248" t="s">
        <v>79</v>
      </c>
      <c r="AV697" s="14" t="s">
        <v>79</v>
      </c>
      <c r="AW697" s="14" t="s">
        <v>33</v>
      </c>
      <c r="AX697" s="14" t="s">
        <v>72</v>
      </c>
      <c r="AY697" s="248" t="s">
        <v>120</v>
      </c>
    </row>
    <row r="698" s="14" customFormat="1">
      <c r="A698" s="14"/>
      <c r="B698" s="238"/>
      <c r="C698" s="239"/>
      <c r="D698" s="229" t="s">
        <v>129</v>
      </c>
      <c r="E698" s="240" t="s">
        <v>19</v>
      </c>
      <c r="F698" s="241" t="s">
        <v>189</v>
      </c>
      <c r="G698" s="239"/>
      <c r="H698" s="242">
        <v>2.7000000000000002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129</v>
      </c>
      <c r="AU698" s="248" t="s">
        <v>79</v>
      </c>
      <c r="AV698" s="14" t="s">
        <v>79</v>
      </c>
      <c r="AW698" s="14" t="s">
        <v>33</v>
      </c>
      <c r="AX698" s="14" t="s">
        <v>72</v>
      </c>
      <c r="AY698" s="248" t="s">
        <v>120</v>
      </c>
    </row>
    <row r="699" s="15" customFormat="1">
      <c r="A699" s="15"/>
      <c r="B699" s="249"/>
      <c r="C699" s="250"/>
      <c r="D699" s="229" t="s">
        <v>129</v>
      </c>
      <c r="E699" s="251" t="s">
        <v>19</v>
      </c>
      <c r="F699" s="252" t="s">
        <v>156</v>
      </c>
      <c r="G699" s="250"/>
      <c r="H699" s="253">
        <v>16.605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9" t="s">
        <v>129</v>
      </c>
      <c r="AU699" s="259" t="s">
        <v>79</v>
      </c>
      <c r="AV699" s="15" t="s">
        <v>127</v>
      </c>
      <c r="AW699" s="15" t="s">
        <v>33</v>
      </c>
      <c r="AX699" s="15" t="s">
        <v>77</v>
      </c>
      <c r="AY699" s="259" t="s">
        <v>120</v>
      </c>
    </row>
    <row r="700" s="12" customFormat="1" ht="22.8" customHeight="1">
      <c r="A700" s="12"/>
      <c r="B700" s="197"/>
      <c r="C700" s="198"/>
      <c r="D700" s="199" t="s">
        <v>71</v>
      </c>
      <c r="E700" s="211" t="s">
        <v>676</v>
      </c>
      <c r="F700" s="211" t="s">
        <v>677</v>
      </c>
      <c r="G700" s="198"/>
      <c r="H700" s="198"/>
      <c r="I700" s="201"/>
      <c r="J700" s="212">
        <f>BK700</f>
        <v>0</v>
      </c>
      <c r="K700" s="198"/>
      <c r="L700" s="203"/>
      <c r="M700" s="204"/>
      <c r="N700" s="205"/>
      <c r="O700" s="205"/>
      <c r="P700" s="206">
        <f>SUM(P701:P900)</f>
        <v>0</v>
      </c>
      <c r="Q700" s="205"/>
      <c r="R700" s="206">
        <f>SUM(R701:R900)</f>
        <v>1.96664434</v>
      </c>
      <c r="S700" s="205"/>
      <c r="T700" s="207">
        <f>SUM(T701:T900)</f>
        <v>0.38919445999999996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8" t="s">
        <v>79</v>
      </c>
      <c r="AT700" s="209" t="s">
        <v>71</v>
      </c>
      <c r="AU700" s="209" t="s">
        <v>77</v>
      </c>
      <c r="AY700" s="208" t="s">
        <v>120</v>
      </c>
      <c r="BK700" s="210">
        <f>SUM(BK701:BK900)</f>
        <v>0</v>
      </c>
    </row>
    <row r="701" s="2" customFormat="1" ht="16.5" customHeight="1">
      <c r="A701" s="39"/>
      <c r="B701" s="40"/>
      <c r="C701" s="213" t="s">
        <v>678</v>
      </c>
      <c r="D701" s="213" t="s">
        <v>123</v>
      </c>
      <c r="E701" s="214" t="s">
        <v>679</v>
      </c>
      <c r="F701" s="215" t="s">
        <v>680</v>
      </c>
      <c r="G701" s="216" t="s">
        <v>126</v>
      </c>
      <c r="H701" s="217">
        <v>1255.4659999999999</v>
      </c>
      <c r="I701" s="218"/>
      <c r="J701" s="219">
        <f>ROUND(I701*H701,2)</f>
        <v>0</v>
      </c>
      <c r="K701" s="220"/>
      <c r="L701" s="45"/>
      <c r="M701" s="221" t="s">
        <v>19</v>
      </c>
      <c r="N701" s="222" t="s">
        <v>43</v>
      </c>
      <c r="O701" s="85"/>
      <c r="P701" s="223">
        <f>O701*H701</f>
        <v>0</v>
      </c>
      <c r="Q701" s="223">
        <v>0.001</v>
      </c>
      <c r="R701" s="223">
        <f>Q701*H701</f>
        <v>1.255466</v>
      </c>
      <c r="S701" s="223">
        <v>0.00031</v>
      </c>
      <c r="T701" s="224">
        <f>S701*H701</f>
        <v>0.38919445999999996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5" t="s">
        <v>321</v>
      </c>
      <c r="AT701" s="225" t="s">
        <v>123</v>
      </c>
      <c r="AU701" s="225" t="s">
        <v>79</v>
      </c>
      <c r="AY701" s="18" t="s">
        <v>120</v>
      </c>
      <c r="BE701" s="226">
        <f>IF(N701="základní",J701,0)</f>
        <v>0</v>
      </c>
      <c r="BF701" s="226">
        <f>IF(N701="snížená",J701,0)</f>
        <v>0</v>
      </c>
      <c r="BG701" s="226">
        <f>IF(N701="zákl. přenesená",J701,0)</f>
        <v>0</v>
      </c>
      <c r="BH701" s="226">
        <f>IF(N701="sníž. přenesená",J701,0)</f>
        <v>0</v>
      </c>
      <c r="BI701" s="226">
        <f>IF(N701="nulová",J701,0)</f>
        <v>0</v>
      </c>
      <c r="BJ701" s="18" t="s">
        <v>77</v>
      </c>
      <c r="BK701" s="226">
        <f>ROUND(I701*H701,2)</f>
        <v>0</v>
      </c>
      <c r="BL701" s="18" t="s">
        <v>321</v>
      </c>
      <c r="BM701" s="225" t="s">
        <v>681</v>
      </c>
    </row>
    <row r="702" s="13" customFormat="1">
      <c r="A702" s="13"/>
      <c r="B702" s="227"/>
      <c r="C702" s="228"/>
      <c r="D702" s="229" t="s">
        <v>129</v>
      </c>
      <c r="E702" s="230" t="s">
        <v>19</v>
      </c>
      <c r="F702" s="231" t="s">
        <v>201</v>
      </c>
      <c r="G702" s="228"/>
      <c r="H702" s="230" t="s">
        <v>19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129</v>
      </c>
      <c r="AU702" s="237" t="s">
        <v>79</v>
      </c>
      <c r="AV702" s="13" t="s">
        <v>77</v>
      </c>
      <c r="AW702" s="13" t="s">
        <v>33</v>
      </c>
      <c r="AX702" s="13" t="s">
        <v>72</v>
      </c>
      <c r="AY702" s="237" t="s">
        <v>120</v>
      </c>
    </row>
    <row r="703" s="13" customFormat="1">
      <c r="A703" s="13"/>
      <c r="B703" s="227"/>
      <c r="C703" s="228"/>
      <c r="D703" s="229" t="s">
        <v>129</v>
      </c>
      <c r="E703" s="230" t="s">
        <v>19</v>
      </c>
      <c r="F703" s="231" t="s">
        <v>202</v>
      </c>
      <c r="G703" s="228"/>
      <c r="H703" s="230" t="s">
        <v>19</v>
      </c>
      <c r="I703" s="232"/>
      <c r="J703" s="228"/>
      <c r="K703" s="228"/>
      <c r="L703" s="233"/>
      <c r="M703" s="234"/>
      <c r="N703" s="235"/>
      <c r="O703" s="235"/>
      <c r="P703" s="235"/>
      <c r="Q703" s="235"/>
      <c r="R703" s="235"/>
      <c r="S703" s="235"/>
      <c r="T703" s="23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7" t="s">
        <v>129</v>
      </c>
      <c r="AU703" s="237" t="s">
        <v>79</v>
      </c>
      <c r="AV703" s="13" t="s">
        <v>77</v>
      </c>
      <c r="AW703" s="13" t="s">
        <v>33</v>
      </c>
      <c r="AX703" s="13" t="s">
        <v>72</v>
      </c>
      <c r="AY703" s="237" t="s">
        <v>120</v>
      </c>
    </row>
    <row r="704" s="14" customFormat="1">
      <c r="A704" s="14"/>
      <c r="B704" s="238"/>
      <c r="C704" s="239"/>
      <c r="D704" s="229" t="s">
        <v>129</v>
      </c>
      <c r="E704" s="240" t="s">
        <v>19</v>
      </c>
      <c r="F704" s="241" t="s">
        <v>682</v>
      </c>
      <c r="G704" s="239"/>
      <c r="H704" s="242">
        <v>15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8" t="s">
        <v>129</v>
      </c>
      <c r="AU704" s="248" t="s">
        <v>79</v>
      </c>
      <c r="AV704" s="14" t="s">
        <v>79</v>
      </c>
      <c r="AW704" s="14" t="s">
        <v>33</v>
      </c>
      <c r="AX704" s="14" t="s">
        <v>72</v>
      </c>
      <c r="AY704" s="248" t="s">
        <v>120</v>
      </c>
    </row>
    <row r="705" s="13" customFormat="1">
      <c r="A705" s="13"/>
      <c r="B705" s="227"/>
      <c r="C705" s="228"/>
      <c r="D705" s="229" t="s">
        <v>129</v>
      </c>
      <c r="E705" s="230" t="s">
        <v>19</v>
      </c>
      <c r="F705" s="231" t="s">
        <v>204</v>
      </c>
      <c r="G705" s="228"/>
      <c r="H705" s="230" t="s">
        <v>19</v>
      </c>
      <c r="I705" s="232"/>
      <c r="J705" s="228"/>
      <c r="K705" s="228"/>
      <c r="L705" s="233"/>
      <c r="M705" s="234"/>
      <c r="N705" s="235"/>
      <c r="O705" s="235"/>
      <c r="P705" s="235"/>
      <c r="Q705" s="235"/>
      <c r="R705" s="235"/>
      <c r="S705" s="235"/>
      <c r="T705" s="23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7" t="s">
        <v>129</v>
      </c>
      <c r="AU705" s="237" t="s">
        <v>79</v>
      </c>
      <c r="AV705" s="13" t="s">
        <v>77</v>
      </c>
      <c r="AW705" s="13" t="s">
        <v>33</v>
      </c>
      <c r="AX705" s="13" t="s">
        <v>72</v>
      </c>
      <c r="AY705" s="237" t="s">
        <v>120</v>
      </c>
    </row>
    <row r="706" s="14" customFormat="1">
      <c r="A706" s="14"/>
      <c r="B706" s="238"/>
      <c r="C706" s="239"/>
      <c r="D706" s="229" t="s">
        <v>129</v>
      </c>
      <c r="E706" s="240" t="s">
        <v>19</v>
      </c>
      <c r="F706" s="241" t="s">
        <v>683</v>
      </c>
      <c r="G706" s="239"/>
      <c r="H706" s="242">
        <v>15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8" t="s">
        <v>129</v>
      </c>
      <c r="AU706" s="248" t="s">
        <v>79</v>
      </c>
      <c r="AV706" s="14" t="s">
        <v>79</v>
      </c>
      <c r="AW706" s="14" t="s">
        <v>33</v>
      </c>
      <c r="AX706" s="14" t="s">
        <v>72</v>
      </c>
      <c r="AY706" s="248" t="s">
        <v>120</v>
      </c>
    </row>
    <row r="707" s="13" customFormat="1">
      <c r="A707" s="13"/>
      <c r="B707" s="227"/>
      <c r="C707" s="228"/>
      <c r="D707" s="229" t="s">
        <v>129</v>
      </c>
      <c r="E707" s="230" t="s">
        <v>19</v>
      </c>
      <c r="F707" s="231" t="s">
        <v>206</v>
      </c>
      <c r="G707" s="228"/>
      <c r="H707" s="230" t="s">
        <v>19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129</v>
      </c>
      <c r="AU707" s="237" t="s">
        <v>79</v>
      </c>
      <c r="AV707" s="13" t="s">
        <v>77</v>
      </c>
      <c r="AW707" s="13" t="s">
        <v>33</v>
      </c>
      <c r="AX707" s="13" t="s">
        <v>72</v>
      </c>
      <c r="AY707" s="237" t="s">
        <v>120</v>
      </c>
    </row>
    <row r="708" s="14" customFormat="1">
      <c r="A708" s="14"/>
      <c r="B708" s="238"/>
      <c r="C708" s="239"/>
      <c r="D708" s="229" t="s">
        <v>129</v>
      </c>
      <c r="E708" s="240" t="s">
        <v>19</v>
      </c>
      <c r="F708" s="241" t="s">
        <v>684</v>
      </c>
      <c r="G708" s="239"/>
      <c r="H708" s="242">
        <v>7.5</v>
      </c>
      <c r="I708" s="243"/>
      <c r="J708" s="239"/>
      <c r="K708" s="239"/>
      <c r="L708" s="244"/>
      <c r="M708" s="245"/>
      <c r="N708" s="246"/>
      <c r="O708" s="246"/>
      <c r="P708" s="246"/>
      <c r="Q708" s="246"/>
      <c r="R708" s="246"/>
      <c r="S708" s="246"/>
      <c r="T708" s="24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8" t="s">
        <v>129</v>
      </c>
      <c r="AU708" s="248" t="s">
        <v>79</v>
      </c>
      <c r="AV708" s="14" t="s">
        <v>79</v>
      </c>
      <c r="AW708" s="14" t="s">
        <v>33</v>
      </c>
      <c r="AX708" s="14" t="s">
        <v>72</v>
      </c>
      <c r="AY708" s="248" t="s">
        <v>120</v>
      </c>
    </row>
    <row r="709" s="13" customFormat="1">
      <c r="A709" s="13"/>
      <c r="B709" s="227"/>
      <c r="C709" s="228"/>
      <c r="D709" s="229" t="s">
        <v>129</v>
      </c>
      <c r="E709" s="230" t="s">
        <v>19</v>
      </c>
      <c r="F709" s="231" t="s">
        <v>208</v>
      </c>
      <c r="G709" s="228"/>
      <c r="H709" s="230" t="s">
        <v>19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129</v>
      </c>
      <c r="AU709" s="237" t="s">
        <v>79</v>
      </c>
      <c r="AV709" s="13" t="s">
        <v>77</v>
      </c>
      <c r="AW709" s="13" t="s">
        <v>33</v>
      </c>
      <c r="AX709" s="13" t="s">
        <v>72</v>
      </c>
      <c r="AY709" s="237" t="s">
        <v>120</v>
      </c>
    </row>
    <row r="710" s="14" customFormat="1">
      <c r="A710" s="14"/>
      <c r="B710" s="238"/>
      <c r="C710" s="239"/>
      <c r="D710" s="229" t="s">
        <v>129</v>
      </c>
      <c r="E710" s="240" t="s">
        <v>19</v>
      </c>
      <c r="F710" s="241" t="s">
        <v>685</v>
      </c>
      <c r="G710" s="239"/>
      <c r="H710" s="242">
        <v>21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129</v>
      </c>
      <c r="AU710" s="248" t="s">
        <v>79</v>
      </c>
      <c r="AV710" s="14" t="s">
        <v>79</v>
      </c>
      <c r="AW710" s="14" t="s">
        <v>33</v>
      </c>
      <c r="AX710" s="14" t="s">
        <v>72</v>
      </c>
      <c r="AY710" s="248" t="s">
        <v>120</v>
      </c>
    </row>
    <row r="711" s="13" customFormat="1">
      <c r="A711" s="13"/>
      <c r="B711" s="227"/>
      <c r="C711" s="228"/>
      <c r="D711" s="229" t="s">
        <v>129</v>
      </c>
      <c r="E711" s="230" t="s">
        <v>19</v>
      </c>
      <c r="F711" s="231" t="s">
        <v>210</v>
      </c>
      <c r="G711" s="228"/>
      <c r="H711" s="230" t="s">
        <v>19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7" t="s">
        <v>129</v>
      </c>
      <c r="AU711" s="237" t="s">
        <v>79</v>
      </c>
      <c r="AV711" s="13" t="s">
        <v>77</v>
      </c>
      <c r="AW711" s="13" t="s">
        <v>33</v>
      </c>
      <c r="AX711" s="13" t="s">
        <v>72</v>
      </c>
      <c r="AY711" s="237" t="s">
        <v>120</v>
      </c>
    </row>
    <row r="712" s="14" customFormat="1">
      <c r="A712" s="14"/>
      <c r="B712" s="238"/>
      <c r="C712" s="239"/>
      <c r="D712" s="229" t="s">
        <v>129</v>
      </c>
      <c r="E712" s="240" t="s">
        <v>19</v>
      </c>
      <c r="F712" s="241" t="s">
        <v>686</v>
      </c>
      <c r="G712" s="239"/>
      <c r="H712" s="242">
        <v>56.340000000000003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8" t="s">
        <v>129</v>
      </c>
      <c r="AU712" s="248" t="s">
        <v>79</v>
      </c>
      <c r="AV712" s="14" t="s">
        <v>79</v>
      </c>
      <c r="AW712" s="14" t="s">
        <v>33</v>
      </c>
      <c r="AX712" s="14" t="s">
        <v>72</v>
      </c>
      <c r="AY712" s="248" t="s">
        <v>120</v>
      </c>
    </row>
    <row r="713" s="13" customFormat="1">
      <c r="A713" s="13"/>
      <c r="B713" s="227"/>
      <c r="C713" s="228"/>
      <c r="D713" s="229" t="s">
        <v>129</v>
      </c>
      <c r="E713" s="230" t="s">
        <v>19</v>
      </c>
      <c r="F713" s="231" t="s">
        <v>212</v>
      </c>
      <c r="G713" s="228"/>
      <c r="H713" s="230" t="s">
        <v>19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129</v>
      </c>
      <c r="AU713" s="237" t="s">
        <v>79</v>
      </c>
      <c r="AV713" s="13" t="s">
        <v>77</v>
      </c>
      <c r="AW713" s="13" t="s">
        <v>33</v>
      </c>
      <c r="AX713" s="13" t="s">
        <v>72</v>
      </c>
      <c r="AY713" s="237" t="s">
        <v>120</v>
      </c>
    </row>
    <row r="714" s="14" customFormat="1">
      <c r="A714" s="14"/>
      <c r="B714" s="238"/>
      <c r="C714" s="239"/>
      <c r="D714" s="229" t="s">
        <v>129</v>
      </c>
      <c r="E714" s="240" t="s">
        <v>19</v>
      </c>
      <c r="F714" s="241" t="s">
        <v>687</v>
      </c>
      <c r="G714" s="239"/>
      <c r="H714" s="242">
        <v>38.063000000000002</v>
      </c>
      <c r="I714" s="243"/>
      <c r="J714" s="239"/>
      <c r="K714" s="239"/>
      <c r="L714" s="244"/>
      <c r="M714" s="245"/>
      <c r="N714" s="246"/>
      <c r="O714" s="246"/>
      <c r="P714" s="246"/>
      <c r="Q714" s="246"/>
      <c r="R714" s="246"/>
      <c r="S714" s="246"/>
      <c r="T714" s="24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8" t="s">
        <v>129</v>
      </c>
      <c r="AU714" s="248" t="s">
        <v>79</v>
      </c>
      <c r="AV714" s="14" t="s">
        <v>79</v>
      </c>
      <c r="AW714" s="14" t="s">
        <v>33</v>
      </c>
      <c r="AX714" s="14" t="s">
        <v>72</v>
      </c>
      <c r="AY714" s="248" t="s">
        <v>120</v>
      </c>
    </row>
    <row r="715" s="13" customFormat="1">
      <c r="A715" s="13"/>
      <c r="B715" s="227"/>
      <c r="C715" s="228"/>
      <c r="D715" s="229" t="s">
        <v>129</v>
      </c>
      <c r="E715" s="230" t="s">
        <v>19</v>
      </c>
      <c r="F715" s="231" t="s">
        <v>688</v>
      </c>
      <c r="G715" s="228"/>
      <c r="H715" s="230" t="s">
        <v>19</v>
      </c>
      <c r="I715" s="232"/>
      <c r="J715" s="228"/>
      <c r="K715" s="228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129</v>
      </c>
      <c r="AU715" s="237" t="s">
        <v>79</v>
      </c>
      <c r="AV715" s="13" t="s">
        <v>77</v>
      </c>
      <c r="AW715" s="13" t="s">
        <v>33</v>
      </c>
      <c r="AX715" s="13" t="s">
        <v>72</v>
      </c>
      <c r="AY715" s="237" t="s">
        <v>120</v>
      </c>
    </row>
    <row r="716" s="14" customFormat="1">
      <c r="A716" s="14"/>
      <c r="B716" s="238"/>
      <c r="C716" s="239"/>
      <c r="D716" s="229" t="s">
        <v>129</v>
      </c>
      <c r="E716" s="240" t="s">
        <v>19</v>
      </c>
      <c r="F716" s="241" t="s">
        <v>689</v>
      </c>
      <c r="G716" s="239"/>
      <c r="H716" s="242">
        <v>50.490000000000002</v>
      </c>
      <c r="I716" s="243"/>
      <c r="J716" s="239"/>
      <c r="K716" s="239"/>
      <c r="L716" s="244"/>
      <c r="M716" s="245"/>
      <c r="N716" s="246"/>
      <c r="O716" s="246"/>
      <c r="P716" s="246"/>
      <c r="Q716" s="246"/>
      <c r="R716" s="246"/>
      <c r="S716" s="246"/>
      <c r="T716" s="24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8" t="s">
        <v>129</v>
      </c>
      <c r="AU716" s="248" t="s">
        <v>79</v>
      </c>
      <c r="AV716" s="14" t="s">
        <v>79</v>
      </c>
      <c r="AW716" s="14" t="s">
        <v>33</v>
      </c>
      <c r="AX716" s="14" t="s">
        <v>72</v>
      </c>
      <c r="AY716" s="248" t="s">
        <v>120</v>
      </c>
    </row>
    <row r="717" s="13" customFormat="1">
      <c r="A717" s="13"/>
      <c r="B717" s="227"/>
      <c r="C717" s="228"/>
      <c r="D717" s="229" t="s">
        <v>129</v>
      </c>
      <c r="E717" s="230" t="s">
        <v>19</v>
      </c>
      <c r="F717" s="231" t="s">
        <v>214</v>
      </c>
      <c r="G717" s="228"/>
      <c r="H717" s="230" t="s">
        <v>19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129</v>
      </c>
      <c r="AU717" s="237" t="s">
        <v>79</v>
      </c>
      <c r="AV717" s="13" t="s">
        <v>77</v>
      </c>
      <c r="AW717" s="13" t="s">
        <v>33</v>
      </c>
      <c r="AX717" s="13" t="s">
        <v>72</v>
      </c>
      <c r="AY717" s="237" t="s">
        <v>120</v>
      </c>
    </row>
    <row r="718" s="14" customFormat="1">
      <c r="A718" s="14"/>
      <c r="B718" s="238"/>
      <c r="C718" s="239"/>
      <c r="D718" s="229" t="s">
        <v>129</v>
      </c>
      <c r="E718" s="240" t="s">
        <v>19</v>
      </c>
      <c r="F718" s="241" t="s">
        <v>690</v>
      </c>
      <c r="G718" s="239"/>
      <c r="H718" s="242">
        <v>117.938</v>
      </c>
      <c r="I718" s="243"/>
      <c r="J718" s="239"/>
      <c r="K718" s="239"/>
      <c r="L718" s="244"/>
      <c r="M718" s="245"/>
      <c r="N718" s="246"/>
      <c r="O718" s="246"/>
      <c r="P718" s="246"/>
      <c r="Q718" s="246"/>
      <c r="R718" s="246"/>
      <c r="S718" s="246"/>
      <c r="T718" s="24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8" t="s">
        <v>129</v>
      </c>
      <c r="AU718" s="248" t="s">
        <v>79</v>
      </c>
      <c r="AV718" s="14" t="s">
        <v>79</v>
      </c>
      <c r="AW718" s="14" t="s">
        <v>33</v>
      </c>
      <c r="AX718" s="14" t="s">
        <v>72</v>
      </c>
      <c r="AY718" s="248" t="s">
        <v>120</v>
      </c>
    </row>
    <row r="719" s="13" customFormat="1">
      <c r="A719" s="13"/>
      <c r="B719" s="227"/>
      <c r="C719" s="228"/>
      <c r="D719" s="229" t="s">
        <v>129</v>
      </c>
      <c r="E719" s="230" t="s">
        <v>19</v>
      </c>
      <c r="F719" s="231" t="s">
        <v>216</v>
      </c>
      <c r="G719" s="228"/>
      <c r="H719" s="230" t="s">
        <v>19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7" t="s">
        <v>129</v>
      </c>
      <c r="AU719" s="237" t="s">
        <v>79</v>
      </c>
      <c r="AV719" s="13" t="s">
        <v>77</v>
      </c>
      <c r="AW719" s="13" t="s">
        <v>33</v>
      </c>
      <c r="AX719" s="13" t="s">
        <v>72</v>
      </c>
      <c r="AY719" s="237" t="s">
        <v>120</v>
      </c>
    </row>
    <row r="720" s="14" customFormat="1">
      <c r="A720" s="14"/>
      <c r="B720" s="238"/>
      <c r="C720" s="239"/>
      <c r="D720" s="229" t="s">
        <v>129</v>
      </c>
      <c r="E720" s="240" t="s">
        <v>19</v>
      </c>
      <c r="F720" s="241" t="s">
        <v>691</v>
      </c>
      <c r="G720" s="239"/>
      <c r="H720" s="242">
        <v>13.65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8" t="s">
        <v>129</v>
      </c>
      <c r="AU720" s="248" t="s">
        <v>79</v>
      </c>
      <c r="AV720" s="14" t="s">
        <v>79</v>
      </c>
      <c r="AW720" s="14" t="s">
        <v>33</v>
      </c>
      <c r="AX720" s="14" t="s">
        <v>72</v>
      </c>
      <c r="AY720" s="248" t="s">
        <v>120</v>
      </c>
    </row>
    <row r="721" s="13" customFormat="1">
      <c r="A721" s="13"/>
      <c r="B721" s="227"/>
      <c r="C721" s="228"/>
      <c r="D721" s="229" t="s">
        <v>129</v>
      </c>
      <c r="E721" s="230" t="s">
        <v>19</v>
      </c>
      <c r="F721" s="231" t="s">
        <v>218</v>
      </c>
      <c r="G721" s="228"/>
      <c r="H721" s="230" t="s">
        <v>19</v>
      </c>
      <c r="I721" s="232"/>
      <c r="J721" s="228"/>
      <c r="K721" s="228"/>
      <c r="L721" s="233"/>
      <c r="M721" s="234"/>
      <c r="N721" s="235"/>
      <c r="O721" s="235"/>
      <c r="P721" s="235"/>
      <c r="Q721" s="235"/>
      <c r="R721" s="235"/>
      <c r="S721" s="235"/>
      <c r="T721" s="23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7" t="s">
        <v>129</v>
      </c>
      <c r="AU721" s="237" t="s">
        <v>79</v>
      </c>
      <c r="AV721" s="13" t="s">
        <v>77</v>
      </c>
      <c r="AW721" s="13" t="s">
        <v>33</v>
      </c>
      <c r="AX721" s="13" t="s">
        <v>72</v>
      </c>
      <c r="AY721" s="237" t="s">
        <v>120</v>
      </c>
    </row>
    <row r="722" s="14" customFormat="1">
      <c r="A722" s="14"/>
      <c r="B722" s="238"/>
      <c r="C722" s="239"/>
      <c r="D722" s="229" t="s">
        <v>129</v>
      </c>
      <c r="E722" s="240" t="s">
        <v>19</v>
      </c>
      <c r="F722" s="241" t="s">
        <v>692</v>
      </c>
      <c r="G722" s="239"/>
      <c r="H722" s="242">
        <v>251.25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8" t="s">
        <v>129</v>
      </c>
      <c r="AU722" s="248" t="s">
        <v>79</v>
      </c>
      <c r="AV722" s="14" t="s">
        <v>79</v>
      </c>
      <c r="AW722" s="14" t="s">
        <v>33</v>
      </c>
      <c r="AX722" s="14" t="s">
        <v>72</v>
      </c>
      <c r="AY722" s="248" t="s">
        <v>120</v>
      </c>
    </row>
    <row r="723" s="13" customFormat="1">
      <c r="A723" s="13"/>
      <c r="B723" s="227"/>
      <c r="C723" s="228"/>
      <c r="D723" s="229" t="s">
        <v>129</v>
      </c>
      <c r="E723" s="230" t="s">
        <v>19</v>
      </c>
      <c r="F723" s="231" t="s">
        <v>693</v>
      </c>
      <c r="G723" s="228"/>
      <c r="H723" s="230" t="s">
        <v>19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129</v>
      </c>
      <c r="AU723" s="237" t="s">
        <v>79</v>
      </c>
      <c r="AV723" s="13" t="s">
        <v>77</v>
      </c>
      <c r="AW723" s="13" t="s">
        <v>33</v>
      </c>
      <c r="AX723" s="13" t="s">
        <v>72</v>
      </c>
      <c r="AY723" s="237" t="s">
        <v>120</v>
      </c>
    </row>
    <row r="724" s="14" customFormat="1">
      <c r="A724" s="14"/>
      <c r="B724" s="238"/>
      <c r="C724" s="239"/>
      <c r="D724" s="229" t="s">
        <v>129</v>
      </c>
      <c r="E724" s="240" t="s">
        <v>19</v>
      </c>
      <c r="F724" s="241" t="s">
        <v>689</v>
      </c>
      <c r="G724" s="239"/>
      <c r="H724" s="242">
        <v>50.490000000000002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8" t="s">
        <v>129</v>
      </c>
      <c r="AU724" s="248" t="s">
        <v>79</v>
      </c>
      <c r="AV724" s="14" t="s">
        <v>79</v>
      </c>
      <c r="AW724" s="14" t="s">
        <v>33</v>
      </c>
      <c r="AX724" s="14" t="s">
        <v>72</v>
      </c>
      <c r="AY724" s="248" t="s">
        <v>120</v>
      </c>
    </row>
    <row r="725" s="13" customFormat="1">
      <c r="A725" s="13"/>
      <c r="B725" s="227"/>
      <c r="C725" s="228"/>
      <c r="D725" s="229" t="s">
        <v>129</v>
      </c>
      <c r="E725" s="230" t="s">
        <v>19</v>
      </c>
      <c r="F725" s="231" t="s">
        <v>220</v>
      </c>
      <c r="G725" s="228"/>
      <c r="H725" s="230" t="s">
        <v>19</v>
      </c>
      <c r="I725" s="232"/>
      <c r="J725" s="228"/>
      <c r="K725" s="228"/>
      <c r="L725" s="233"/>
      <c r="M725" s="234"/>
      <c r="N725" s="235"/>
      <c r="O725" s="235"/>
      <c r="P725" s="235"/>
      <c r="Q725" s="235"/>
      <c r="R725" s="235"/>
      <c r="S725" s="235"/>
      <c r="T725" s="23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7" t="s">
        <v>129</v>
      </c>
      <c r="AU725" s="237" t="s">
        <v>79</v>
      </c>
      <c r="AV725" s="13" t="s">
        <v>77</v>
      </c>
      <c r="AW725" s="13" t="s">
        <v>33</v>
      </c>
      <c r="AX725" s="13" t="s">
        <v>72</v>
      </c>
      <c r="AY725" s="237" t="s">
        <v>120</v>
      </c>
    </row>
    <row r="726" s="14" customFormat="1">
      <c r="A726" s="14"/>
      <c r="B726" s="238"/>
      <c r="C726" s="239"/>
      <c r="D726" s="229" t="s">
        <v>129</v>
      </c>
      <c r="E726" s="240" t="s">
        <v>19</v>
      </c>
      <c r="F726" s="241" t="s">
        <v>690</v>
      </c>
      <c r="G726" s="239"/>
      <c r="H726" s="242">
        <v>117.938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8" t="s">
        <v>129</v>
      </c>
      <c r="AU726" s="248" t="s">
        <v>79</v>
      </c>
      <c r="AV726" s="14" t="s">
        <v>79</v>
      </c>
      <c r="AW726" s="14" t="s">
        <v>33</v>
      </c>
      <c r="AX726" s="14" t="s">
        <v>72</v>
      </c>
      <c r="AY726" s="248" t="s">
        <v>120</v>
      </c>
    </row>
    <row r="727" s="13" customFormat="1">
      <c r="A727" s="13"/>
      <c r="B727" s="227"/>
      <c r="C727" s="228"/>
      <c r="D727" s="229" t="s">
        <v>129</v>
      </c>
      <c r="E727" s="230" t="s">
        <v>19</v>
      </c>
      <c r="F727" s="231" t="s">
        <v>221</v>
      </c>
      <c r="G727" s="228"/>
      <c r="H727" s="230" t="s">
        <v>19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129</v>
      </c>
      <c r="AU727" s="237" t="s">
        <v>79</v>
      </c>
      <c r="AV727" s="13" t="s">
        <v>77</v>
      </c>
      <c r="AW727" s="13" t="s">
        <v>33</v>
      </c>
      <c r="AX727" s="13" t="s">
        <v>72</v>
      </c>
      <c r="AY727" s="237" t="s">
        <v>120</v>
      </c>
    </row>
    <row r="728" s="14" customFormat="1">
      <c r="A728" s="14"/>
      <c r="B728" s="238"/>
      <c r="C728" s="239"/>
      <c r="D728" s="229" t="s">
        <v>129</v>
      </c>
      <c r="E728" s="240" t="s">
        <v>19</v>
      </c>
      <c r="F728" s="241" t="s">
        <v>691</v>
      </c>
      <c r="G728" s="239"/>
      <c r="H728" s="242">
        <v>13.65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8" t="s">
        <v>129</v>
      </c>
      <c r="AU728" s="248" t="s">
        <v>79</v>
      </c>
      <c r="AV728" s="14" t="s">
        <v>79</v>
      </c>
      <c r="AW728" s="14" t="s">
        <v>33</v>
      </c>
      <c r="AX728" s="14" t="s">
        <v>72</v>
      </c>
      <c r="AY728" s="248" t="s">
        <v>120</v>
      </c>
    </row>
    <row r="729" s="13" customFormat="1">
      <c r="A729" s="13"/>
      <c r="B729" s="227"/>
      <c r="C729" s="228"/>
      <c r="D729" s="229" t="s">
        <v>129</v>
      </c>
      <c r="E729" s="230" t="s">
        <v>19</v>
      </c>
      <c r="F729" s="231" t="s">
        <v>222</v>
      </c>
      <c r="G729" s="228"/>
      <c r="H729" s="230" t="s">
        <v>19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129</v>
      </c>
      <c r="AU729" s="237" t="s">
        <v>79</v>
      </c>
      <c r="AV729" s="13" t="s">
        <v>77</v>
      </c>
      <c r="AW729" s="13" t="s">
        <v>33</v>
      </c>
      <c r="AX729" s="13" t="s">
        <v>72</v>
      </c>
      <c r="AY729" s="237" t="s">
        <v>120</v>
      </c>
    </row>
    <row r="730" s="14" customFormat="1">
      <c r="A730" s="14"/>
      <c r="B730" s="238"/>
      <c r="C730" s="239"/>
      <c r="D730" s="229" t="s">
        <v>129</v>
      </c>
      <c r="E730" s="240" t="s">
        <v>19</v>
      </c>
      <c r="F730" s="241" t="s">
        <v>694</v>
      </c>
      <c r="G730" s="239"/>
      <c r="H730" s="242">
        <v>25.199999999999999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8" t="s">
        <v>129</v>
      </c>
      <c r="AU730" s="248" t="s">
        <v>79</v>
      </c>
      <c r="AV730" s="14" t="s">
        <v>79</v>
      </c>
      <c r="AW730" s="14" t="s">
        <v>33</v>
      </c>
      <c r="AX730" s="14" t="s">
        <v>72</v>
      </c>
      <c r="AY730" s="248" t="s">
        <v>120</v>
      </c>
    </row>
    <row r="731" s="13" customFormat="1">
      <c r="A731" s="13"/>
      <c r="B731" s="227"/>
      <c r="C731" s="228"/>
      <c r="D731" s="229" t="s">
        <v>129</v>
      </c>
      <c r="E731" s="230" t="s">
        <v>19</v>
      </c>
      <c r="F731" s="231" t="s">
        <v>224</v>
      </c>
      <c r="G731" s="228"/>
      <c r="H731" s="230" t="s">
        <v>19</v>
      </c>
      <c r="I731" s="232"/>
      <c r="J731" s="228"/>
      <c r="K731" s="228"/>
      <c r="L731" s="233"/>
      <c r="M731" s="234"/>
      <c r="N731" s="235"/>
      <c r="O731" s="235"/>
      <c r="P731" s="235"/>
      <c r="Q731" s="235"/>
      <c r="R731" s="235"/>
      <c r="S731" s="235"/>
      <c r="T731" s="23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7" t="s">
        <v>129</v>
      </c>
      <c r="AU731" s="237" t="s">
        <v>79</v>
      </c>
      <c r="AV731" s="13" t="s">
        <v>77</v>
      </c>
      <c r="AW731" s="13" t="s">
        <v>33</v>
      </c>
      <c r="AX731" s="13" t="s">
        <v>72</v>
      </c>
      <c r="AY731" s="237" t="s">
        <v>120</v>
      </c>
    </row>
    <row r="732" s="14" customFormat="1">
      <c r="A732" s="14"/>
      <c r="B732" s="238"/>
      <c r="C732" s="239"/>
      <c r="D732" s="229" t="s">
        <v>129</v>
      </c>
      <c r="E732" s="240" t="s">
        <v>19</v>
      </c>
      <c r="F732" s="241" t="s">
        <v>695</v>
      </c>
      <c r="G732" s="239"/>
      <c r="H732" s="242">
        <v>36.375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8" t="s">
        <v>129</v>
      </c>
      <c r="AU732" s="248" t="s">
        <v>79</v>
      </c>
      <c r="AV732" s="14" t="s">
        <v>79</v>
      </c>
      <c r="AW732" s="14" t="s">
        <v>33</v>
      </c>
      <c r="AX732" s="14" t="s">
        <v>72</v>
      </c>
      <c r="AY732" s="248" t="s">
        <v>120</v>
      </c>
    </row>
    <row r="733" s="13" customFormat="1">
      <c r="A733" s="13"/>
      <c r="B733" s="227"/>
      <c r="C733" s="228"/>
      <c r="D733" s="229" t="s">
        <v>129</v>
      </c>
      <c r="E733" s="230" t="s">
        <v>19</v>
      </c>
      <c r="F733" s="231" t="s">
        <v>696</v>
      </c>
      <c r="G733" s="228"/>
      <c r="H733" s="230" t="s">
        <v>19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7" t="s">
        <v>129</v>
      </c>
      <c r="AU733" s="237" t="s">
        <v>79</v>
      </c>
      <c r="AV733" s="13" t="s">
        <v>77</v>
      </c>
      <c r="AW733" s="13" t="s">
        <v>33</v>
      </c>
      <c r="AX733" s="13" t="s">
        <v>72</v>
      </c>
      <c r="AY733" s="237" t="s">
        <v>120</v>
      </c>
    </row>
    <row r="734" s="14" customFormat="1">
      <c r="A734" s="14"/>
      <c r="B734" s="238"/>
      <c r="C734" s="239"/>
      <c r="D734" s="229" t="s">
        <v>129</v>
      </c>
      <c r="E734" s="240" t="s">
        <v>19</v>
      </c>
      <c r="F734" s="241" t="s">
        <v>689</v>
      </c>
      <c r="G734" s="239"/>
      <c r="H734" s="242">
        <v>50.490000000000002</v>
      </c>
      <c r="I734" s="243"/>
      <c r="J734" s="239"/>
      <c r="K734" s="239"/>
      <c r="L734" s="244"/>
      <c r="M734" s="245"/>
      <c r="N734" s="246"/>
      <c r="O734" s="246"/>
      <c r="P734" s="246"/>
      <c r="Q734" s="246"/>
      <c r="R734" s="246"/>
      <c r="S734" s="246"/>
      <c r="T734" s="24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8" t="s">
        <v>129</v>
      </c>
      <c r="AU734" s="248" t="s">
        <v>79</v>
      </c>
      <c r="AV734" s="14" t="s">
        <v>79</v>
      </c>
      <c r="AW734" s="14" t="s">
        <v>33</v>
      </c>
      <c r="AX734" s="14" t="s">
        <v>72</v>
      </c>
      <c r="AY734" s="248" t="s">
        <v>120</v>
      </c>
    </row>
    <row r="735" s="13" customFormat="1">
      <c r="A735" s="13"/>
      <c r="B735" s="227"/>
      <c r="C735" s="228"/>
      <c r="D735" s="229" t="s">
        <v>129</v>
      </c>
      <c r="E735" s="230" t="s">
        <v>19</v>
      </c>
      <c r="F735" s="231" t="s">
        <v>226</v>
      </c>
      <c r="G735" s="228"/>
      <c r="H735" s="230" t="s">
        <v>19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7" t="s">
        <v>129</v>
      </c>
      <c r="AU735" s="237" t="s">
        <v>79</v>
      </c>
      <c r="AV735" s="13" t="s">
        <v>77</v>
      </c>
      <c r="AW735" s="13" t="s">
        <v>33</v>
      </c>
      <c r="AX735" s="13" t="s">
        <v>72</v>
      </c>
      <c r="AY735" s="237" t="s">
        <v>120</v>
      </c>
    </row>
    <row r="736" s="14" customFormat="1">
      <c r="A736" s="14"/>
      <c r="B736" s="238"/>
      <c r="C736" s="239"/>
      <c r="D736" s="229" t="s">
        <v>129</v>
      </c>
      <c r="E736" s="240" t="s">
        <v>19</v>
      </c>
      <c r="F736" s="241" t="s">
        <v>690</v>
      </c>
      <c r="G736" s="239"/>
      <c r="H736" s="242">
        <v>117.938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8" t="s">
        <v>129</v>
      </c>
      <c r="AU736" s="248" t="s">
        <v>79</v>
      </c>
      <c r="AV736" s="14" t="s">
        <v>79</v>
      </c>
      <c r="AW736" s="14" t="s">
        <v>33</v>
      </c>
      <c r="AX736" s="14" t="s">
        <v>72</v>
      </c>
      <c r="AY736" s="248" t="s">
        <v>120</v>
      </c>
    </row>
    <row r="737" s="13" customFormat="1">
      <c r="A737" s="13"/>
      <c r="B737" s="227"/>
      <c r="C737" s="228"/>
      <c r="D737" s="229" t="s">
        <v>129</v>
      </c>
      <c r="E737" s="230" t="s">
        <v>19</v>
      </c>
      <c r="F737" s="231" t="s">
        <v>227</v>
      </c>
      <c r="G737" s="228"/>
      <c r="H737" s="230" t="s">
        <v>19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129</v>
      </c>
      <c r="AU737" s="237" t="s">
        <v>79</v>
      </c>
      <c r="AV737" s="13" t="s">
        <v>77</v>
      </c>
      <c r="AW737" s="13" t="s">
        <v>33</v>
      </c>
      <c r="AX737" s="13" t="s">
        <v>72</v>
      </c>
      <c r="AY737" s="237" t="s">
        <v>120</v>
      </c>
    </row>
    <row r="738" s="14" customFormat="1">
      <c r="A738" s="14"/>
      <c r="B738" s="238"/>
      <c r="C738" s="239"/>
      <c r="D738" s="229" t="s">
        <v>129</v>
      </c>
      <c r="E738" s="240" t="s">
        <v>19</v>
      </c>
      <c r="F738" s="241" t="s">
        <v>691</v>
      </c>
      <c r="G738" s="239"/>
      <c r="H738" s="242">
        <v>13.65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8" t="s">
        <v>129</v>
      </c>
      <c r="AU738" s="248" t="s">
        <v>79</v>
      </c>
      <c r="AV738" s="14" t="s">
        <v>79</v>
      </c>
      <c r="AW738" s="14" t="s">
        <v>33</v>
      </c>
      <c r="AX738" s="14" t="s">
        <v>72</v>
      </c>
      <c r="AY738" s="248" t="s">
        <v>120</v>
      </c>
    </row>
    <row r="739" s="13" customFormat="1">
      <c r="A739" s="13"/>
      <c r="B739" s="227"/>
      <c r="C739" s="228"/>
      <c r="D739" s="229" t="s">
        <v>129</v>
      </c>
      <c r="E739" s="230" t="s">
        <v>19</v>
      </c>
      <c r="F739" s="231" t="s">
        <v>228</v>
      </c>
      <c r="G739" s="228"/>
      <c r="H739" s="230" t="s">
        <v>19</v>
      </c>
      <c r="I739" s="232"/>
      <c r="J739" s="228"/>
      <c r="K739" s="228"/>
      <c r="L739" s="233"/>
      <c r="M739" s="234"/>
      <c r="N739" s="235"/>
      <c r="O739" s="235"/>
      <c r="P739" s="235"/>
      <c r="Q739" s="235"/>
      <c r="R739" s="235"/>
      <c r="S739" s="235"/>
      <c r="T739" s="23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7" t="s">
        <v>129</v>
      </c>
      <c r="AU739" s="237" t="s">
        <v>79</v>
      </c>
      <c r="AV739" s="13" t="s">
        <v>77</v>
      </c>
      <c r="AW739" s="13" t="s">
        <v>33</v>
      </c>
      <c r="AX739" s="13" t="s">
        <v>72</v>
      </c>
      <c r="AY739" s="237" t="s">
        <v>120</v>
      </c>
    </row>
    <row r="740" s="14" customFormat="1">
      <c r="A740" s="14"/>
      <c r="B740" s="238"/>
      <c r="C740" s="239"/>
      <c r="D740" s="229" t="s">
        <v>129</v>
      </c>
      <c r="E740" s="240" t="s">
        <v>19</v>
      </c>
      <c r="F740" s="241" t="s">
        <v>697</v>
      </c>
      <c r="G740" s="239"/>
      <c r="H740" s="242">
        <v>12.863</v>
      </c>
      <c r="I740" s="243"/>
      <c r="J740" s="239"/>
      <c r="K740" s="239"/>
      <c r="L740" s="244"/>
      <c r="M740" s="245"/>
      <c r="N740" s="246"/>
      <c r="O740" s="246"/>
      <c r="P740" s="246"/>
      <c r="Q740" s="246"/>
      <c r="R740" s="246"/>
      <c r="S740" s="246"/>
      <c r="T740" s="24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8" t="s">
        <v>129</v>
      </c>
      <c r="AU740" s="248" t="s">
        <v>79</v>
      </c>
      <c r="AV740" s="14" t="s">
        <v>79</v>
      </c>
      <c r="AW740" s="14" t="s">
        <v>33</v>
      </c>
      <c r="AX740" s="14" t="s">
        <v>72</v>
      </c>
      <c r="AY740" s="248" t="s">
        <v>120</v>
      </c>
    </row>
    <row r="741" s="13" customFormat="1">
      <c r="A741" s="13"/>
      <c r="B741" s="227"/>
      <c r="C741" s="228"/>
      <c r="D741" s="229" t="s">
        <v>129</v>
      </c>
      <c r="E741" s="230" t="s">
        <v>19</v>
      </c>
      <c r="F741" s="231" t="s">
        <v>230</v>
      </c>
      <c r="G741" s="228"/>
      <c r="H741" s="230" t="s">
        <v>19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129</v>
      </c>
      <c r="AU741" s="237" t="s">
        <v>79</v>
      </c>
      <c r="AV741" s="13" t="s">
        <v>77</v>
      </c>
      <c r="AW741" s="13" t="s">
        <v>33</v>
      </c>
      <c r="AX741" s="13" t="s">
        <v>72</v>
      </c>
      <c r="AY741" s="237" t="s">
        <v>120</v>
      </c>
    </row>
    <row r="742" s="14" customFormat="1">
      <c r="A742" s="14"/>
      <c r="B742" s="238"/>
      <c r="C742" s="239"/>
      <c r="D742" s="229" t="s">
        <v>129</v>
      </c>
      <c r="E742" s="240" t="s">
        <v>19</v>
      </c>
      <c r="F742" s="241" t="s">
        <v>698</v>
      </c>
      <c r="G742" s="239"/>
      <c r="H742" s="242">
        <v>48.563000000000002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129</v>
      </c>
      <c r="AU742" s="248" t="s">
        <v>79</v>
      </c>
      <c r="AV742" s="14" t="s">
        <v>79</v>
      </c>
      <c r="AW742" s="14" t="s">
        <v>33</v>
      </c>
      <c r="AX742" s="14" t="s">
        <v>72</v>
      </c>
      <c r="AY742" s="248" t="s">
        <v>120</v>
      </c>
    </row>
    <row r="743" s="13" customFormat="1">
      <c r="A743" s="13"/>
      <c r="B743" s="227"/>
      <c r="C743" s="228"/>
      <c r="D743" s="229" t="s">
        <v>129</v>
      </c>
      <c r="E743" s="230" t="s">
        <v>19</v>
      </c>
      <c r="F743" s="231" t="s">
        <v>699</v>
      </c>
      <c r="G743" s="228"/>
      <c r="H743" s="230" t="s">
        <v>19</v>
      </c>
      <c r="I743" s="232"/>
      <c r="J743" s="228"/>
      <c r="K743" s="228"/>
      <c r="L743" s="233"/>
      <c r="M743" s="234"/>
      <c r="N743" s="235"/>
      <c r="O743" s="235"/>
      <c r="P743" s="235"/>
      <c r="Q743" s="235"/>
      <c r="R743" s="235"/>
      <c r="S743" s="235"/>
      <c r="T743" s="23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7" t="s">
        <v>129</v>
      </c>
      <c r="AU743" s="237" t="s">
        <v>79</v>
      </c>
      <c r="AV743" s="13" t="s">
        <v>77</v>
      </c>
      <c r="AW743" s="13" t="s">
        <v>33</v>
      </c>
      <c r="AX743" s="13" t="s">
        <v>72</v>
      </c>
      <c r="AY743" s="237" t="s">
        <v>120</v>
      </c>
    </row>
    <row r="744" s="14" customFormat="1">
      <c r="A744" s="14"/>
      <c r="B744" s="238"/>
      <c r="C744" s="239"/>
      <c r="D744" s="229" t="s">
        <v>129</v>
      </c>
      <c r="E744" s="240" t="s">
        <v>19</v>
      </c>
      <c r="F744" s="241" t="s">
        <v>689</v>
      </c>
      <c r="G744" s="239"/>
      <c r="H744" s="242">
        <v>50.490000000000002</v>
      </c>
      <c r="I744" s="243"/>
      <c r="J744" s="239"/>
      <c r="K744" s="239"/>
      <c r="L744" s="244"/>
      <c r="M744" s="245"/>
      <c r="N744" s="246"/>
      <c r="O744" s="246"/>
      <c r="P744" s="246"/>
      <c r="Q744" s="246"/>
      <c r="R744" s="246"/>
      <c r="S744" s="246"/>
      <c r="T744" s="24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8" t="s">
        <v>129</v>
      </c>
      <c r="AU744" s="248" t="s">
        <v>79</v>
      </c>
      <c r="AV744" s="14" t="s">
        <v>79</v>
      </c>
      <c r="AW744" s="14" t="s">
        <v>33</v>
      </c>
      <c r="AX744" s="14" t="s">
        <v>72</v>
      </c>
      <c r="AY744" s="248" t="s">
        <v>120</v>
      </c>
    </row>
    <row r="745" s="13" customFormat="1">
      <c r="A745" s="13"/>
      <c r="B745" s="227"/>
      <c r="C745" s="228"/>
      <c r="D745" s="229" t="s">
        <v>129</v>
      </c>
      <c r="E745" s="230" t="s">
        <v>19</v>
      </c>
      <c r="F745" s="231" t="s">
        <v>232</v>
      </c>
      <c r="G745" s="228"/>
      <c r="H745" s="230" t="s">
        <v>19</v>
      </c>
      <c r="I745" s="232"/>
      <c r="J745" s="228"/>
      <c r="K745" s="228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129</v>
      </c>
      <c r="AU745" s="237" t="s">
        <v>79</v>
      </c>
      <c r="AV745" s="13" t="s">
        <v>77</v>
      </c>
      <c r="AW745" s="13" t="s">
        <v>33</v>
      </c>
      <c r="AX745" s="13" t="s">
        <v>72</v>
      </c>
      <c r="AY745" s="237" t="s">
        <v>120</v>
      </c>
    </row>
    <row r="746" s="14" customFormat="1">
      <c r="A746" s="14"/>
      <c r="B746" s="238"/>
      <c r="C746" s="239"/>
      <c r="D746" s="229" t="s">
        <v>129</v>
      </c>
      <c r="E746" s="240" t="s">
        <v>19</v>
      </c>
      <c r="F746" s="241" t="s">
        <v>690</v>
      </c>
      <c r="G746" s="239"/>
      <c r="H746" s="242">
        <v>117.938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8" t="s">
        <v>129</v>
      </c>
      <c r="AU746" s="248" t="s">
        <v>79</v>
      </c>
      <c r="AV746" s="14" t="s">
        <v>79</v>
      </c>
      <c r="AW746" s="14" t="s">
        <v>33</v>
      </c>
      <c r="AX746" s="14" t="s">
        <v>72</v>
      </c>
      <c r="AY746" s="248" t="s">
        <v>120</v>
      </c>
    </row>
    <row r="747" s="13" customFormat="1">
      <c r="A747" s="13"/>
      <c r="B747" s="227"/>
      <c r="C747" s="228"/>
      <c r="D747" s="229" t="s">
        <v>129</v>
      </c>
      <c r="E747" s="230" t="s">
        <v>19</v>
      </c>
      <c r="F747" s="231" t="s">
        <v>233</v>
      </c>
      <c r="G747" s="228"/>
      <c r="H747" s="230" t="s">
        <v>19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129</v>
      </c>
      <c r="AU747" s="237" t="s">
        <v>79</v>
      </c>
      <c r="AV747" s="13" t="s">
        <v>77</v>
      </c>
      <c r="AW747" s="13" t="s">
        <v>33</v>
      </c>
      <c r="AX747" s="13" t="s">
        <v>72</v>
      </c>
      <c r="AY747" s="237" t="s">
        <v>120</v>
      </c>
    </row>
    <row r="748" s="14" customFormat="1">
      <c r="A748" s="14"/>
      <c r="B748" s="238"/>
      <c r="C748" s="239"/>
      <c r="D748" s="229" t="s">
        <v>129</v>
      </c>
      <c r="E748" s="240" t="s">
        <v>19</v>
      </c>
      <c r="F748" s="241" t="s">
        <v>691</v>
      </c>
      <c r="G748" s="239"/>
      <c r="H748" s="242">
        <v>13.65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8" t="s">
        <v>129</v>
      </c>
      <c r="AU748" s="248" t="s">
        <v>79</v>
      </c>
      <c r="AV748" s="14" t="s">
        <v>79</v>
      </c>
      <c r="AW748" s="14" t="s">
        <v>33</v>
      </c>
      <c r="AX748" s="14" t="s">
        <v>72</v>
      </c>
      <c r="AY748" s="248" t="s">
        <v>120</v>
      </c>
    </row>
    <row r="749" s="15" customFormat="1">
      <c r="A749" s="15"/>
      <c r="B749" s="249"/>
      <c r="C749" s="250"/>
      <c r="D749" s="229" t="s">
        <v>129</v>
      </c>
      <c r="E749" s="251" t="s">
        <v>19</v>
      </c>
      <c r="F749" s="252" t="s">
        <v>156</v>
      </c>
      <c r="G749" s="250"/>
      <c r="H749" s="253">
        <v>1255.4659999999999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9" t="s">
        <v>129</v>
      </c>
      <c r="AU749" s="259" t="s">
        <v>79</v>
      </c>
      <c r="AV749" s="15" t="s">
        <v>127</v>
      </c>
      <c r="AW749" s="15" t="s">
        <v>33</v>
      </c>
      <c r="AX749" s="15" t="s">
        <v>77</v>
      </c>
      <c r="AY749" s="259" t="s">
        <v>120</v>
      </c>
    </row>
    <row r="750" s="2" customFormat="1" ht="16.5" customHeight="1">
      <c r="A750" s="39"/>
      <c r="B750" s="40"/>
      <c r="C750" s="213" t="s">
        <v>700</v>
      </c>
      <c r="D750" s="213" t="s">
        <v>123</v>
      </c>
      <c r="E750" s="214" t="s">
        <v>701</v>
      </c>
      <c r="F750" s="215" t="s">
        <v>702</v>
      </c>
      <c r="G750" s="216" t="s">
        <v>126</v>
      </c>
      <c r="H750" s="217">
        <v>1255.4659999999999</v>
      </c>
      <c r="I750" s="218"/>
      <c r="J750" s="219">
        <f>ROUND(I750*H750,2)</f>
        <v>0</v>
      </c>
      <c r="K750" s="220"/>
      <c r="L750" s="45"/>
      <c r="M750" s="221" t="s">
        <v>19</v>
      </c>
      <c r="N750" s="222" t="s">
        <v>43</v>
      </c>
      <c r="O750" s="85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5" t="s">
        <v>321</v>
      </c>
      <c r="AT750" s="225" t="s">
        <v>123</v>
      </c>
      <c r="AU750" s="225" t="s">
        <v>79</v>
      </c>
      <c r="AY750" s="18" t="s">
        <v>120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8" t="s">
        <v>77</v>
      </c>
      <c r="BK750" s="226">
        <f>ROUND(I750*H750,2)</f>
        <v>0</v>
      </c>
      <c r="BL750" s="18" t="s">
        <v>321</v>
      </c>
      <c r="BM750" s="225" t="s">
        <v>703</v>
      </c>
    </row>
    <row r="751" s="13" customFormat="1">
      <c r="A751" s="13"/>
      <c r="B751" s="227"/>
      <c r="C751" s="228"/>
      <c r="D751" s="229" t="s">
        <v>129</v>
      </c>
      <c r="E751" s="230" t="s">
        <v>19</v>
      </c>
      <c r="F751" s="231" t="s">
        <v>201</v>
      </c>
      <c r="G751" s="228"/>
      <c r="H751" s="230" t="s">
        <v>19</v>
      </c>
      <c r="I751" s="232"/>
      <c r="J751" s="228"/>
      <c r="K751" s="228"/>
      <c r="L751" s="233"/>
      <c r="M751" s="234"/>
      <c r="N751" s="235"/>
      <c r="O751" s="235"/>
      <c r="P751" s="235"/>
      <c r="Q751" s="235"/>
      <c r="R751" s="235"/>
      <c r="S751" s="235"/>
      <c r="T751" s="23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7" t="s">
        <v>129</v>
      </c>
      <c r="AU751" s="237" t="s">
        <v>79</v>
      </c>
      <c r="AV751" s="13" t="s">
        <v>77</v>
      </c>
      <c r="AW751" s="13" t="s">
        <v>33</v>
      </c>
      <c r="AX751" s="13" t="s">
        <v>72</v>
      </c>
      <c r="AY751" s="237" t="s">
        <v>120</v>
      </c>
    </row>
    <row r="752" s="13" customFormat="1">
      <c r="A752" s="13"/>
      <c r="B752" s="227"/>
      <c r="C752" s="228"/>
      <c r="D752" s="229" t="s">
        <v>129</v>
      </c>
      <c r="E752" s="230" t="s">
        <v>19</v>
      </c>
      <c r="F752" s="231" t="s">
        <v>202</v>
      </c>
      <c r="G752" s="228"/>
      <c r="H752" s="230" t="s">
        <v>19</v>
      </c>
      <c r="I752" s="232"/>
      <c r="J752" s="228"/>
      <c r="K752" s="228"/>
      <c r="L752" s="233"/>
      <c r="M752" s="234"/>
      <c r="N752" s="235"/>
      <c r="O752" s="235"/>
      <c r="P752" s="235"/>
      <c r="Q752" s="235"/>
      <c r="R752" s="235"/>
      <c r="S752" s="235"/>
      <c r="T752" s="23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7" t="s">
        <v>129</v>
      </c>
      <c r="AU752" s="237" t="s">
        <v>79</v>
      </c>
      <c r="AV752" s="13" t="s">
        <v>77</v>
      </c>
      <c r="AW752" s="13" t="s">
        <v>33</v>
      </c>
      <c r="AX752" s="13" t="s">
        <v>72</v>
      </c>
      <c r="AY752" s="237" t="s">
        <v>120</v>
      </c>
    </row>
    <row r="753" s="14" customFormat="1">
      <c r="A753" s="14"/>
      <c r="B753" s="238"/>
      <c r="C753" s="239"/>
      <c r="D753" s="229" t="s">
        <v>129</v>
      </c>
      <c r="E753" s="240" t="s">
        <v>19</v>
      </c>
      <c r="F753" s="241" t="s">
        <v>682</v>
      </c>
      <c r="G753" s="239"/>
      <c r="H753" s="242">
        <v>15</v>
      </c>
      <c r="I753" s="243"/>
      <c r="J753" s="239"/>
      <c r="K753" s="239"/>
      <c r="L753" s="244"/>
      <c r="M753" s="245"/>
      <c r="N753" s="246"/>
      <c r="O753" s="246"/>
      <c r="P753" s="246"/>
      <c r="Q753" s="246"/>
      <c r="R753" s="246"/>
      <c r="S753" s="246"/>
      <c r="T753" s="24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8" t="s">
        <v>129</v>
      </c>
      <c r="AU753" s="248" t="s">
        <v>79</v>
      </c>
      <c r="AV753" s="14" t="s">
        <v>79</v>
      </c>
      <c r="AW753" s="14" t="s">
        <v>33</v>
      </c>
      <c r="AX753" s="14" t="s">
        <v>72</v>
      </c>
      <c r="AY753" s="248" t="s">
        <v>120</v>
      </c>
    </row>
    <row r="754" s="13" customFormat="1">
      <c r="A754" s="13"/>
      <c r="B754" s="227"/>
      <c r="C754" s="228"/>
      <c r="D754" s="229" t="s">
        <v>129</v>
      </c>
      <c r="E754" s="230" t="s">
        <v>19</v>
      </c>
      <c r="F754" s="231" t="s">
        <v>204</v>
      </c>
      <c r="G754" s="228"/>
      <c r="H754" s="230" t="s">
        <v>19</v>
      </c>
      <c r="I754" s="232"/>
      <c r="J754" s="228"/>
      <c r="K754" s="228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129</v>
      </c>
      <c r="AU754" s="237" t="s">
        <v>79</v>
      </c>
      <c r="AV754" s="13" t="s">
        <v>77</v>
      </c>
      <c r="AW754" s="13" t="s">
        <v>33</v>
      </c>
      <c r="AX754" s="13" t="s">
        <v>72</v>
      </c>
      <c r="AY754" s="237" t="s">
        <v>120</v>
      </c>
    </row>
    <row r="755" s="14" customFormat="1">
      <c r="A755" s="14"/>
      <c r="B755" s="238"/>
      <c r="C755" s="239"/>
      <c r="D755" s="229" t="s">
        <v>129</v>
      </c>
      <c r="E755" s="240" t="s">
        <v>19</v>
      </c>
      <c r="F755" s="241" t="s">
        <v>683</v>
      </c>
      <c r="G755" s="239"/>
      <c r="H755" s="242">
        <v>15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129</v>
      </c>
      <c r="AU755" s="248" t="s">
        <v>79</v>
      </c>
      <c r="AV755" s="14" t="s">
        <v>79</v>
      </c>
      <c r="AW755" s="14" t="s">
        <v>33</v>
      </c>
      <c r="AX755" s="14" t="s">
        <v>72</v>
      </c>
      <c r="AY755" s="248" t="s">
        <v>120</v>
      </c>
    </row>
    <row r="756" s="13" customFormat="1">
      <c r="A756" s="13"/>
      <c r="B756" s="227"/>
      <c r="C756" s="228"/>
      <c r="D756" s="229" t="s">
        <v>129</v>
      </c>
      <c r="E756" s="230" t="s">
        <v>19</v>
      </c>
      <c r="F756" s="231" t="s">
        <v>206</v>
      </c>
      <c r="G756" s="228"/>
      <c r="H756" s="230" t="s">
        <v>19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129</v>
      </c>
      <c r="AU756" s="237" t="s">
        <v>79</v>
      </c>
      <c r="AV756" s="13" t="s">
        <v>77</v>
      </c>
      <c r="AW756" s="13" t="s">
        <v>33</v>
      </c>
      <c r="AX756" s="13" t="s">
        <v>72</v>
      </c>
      <c r="AY756" s="237" t="s">
        <v>120</v>
      </c>
    </row>
    <row r="757" s="14" customFormat="1">
      <c r="A757" s="14"/>
      <c r="B757" s="238"/>
      <c r="C757" s="239"/>
      <c r="D757" s="229" t="s">
        <v>129</v>
      </c>
      <c r="E757" s="240" t="s">
        <v>19</v>
      </c>
      <c r="F757" s="241" t="s">
        <v>684</v>
      </c>
      <c r="G757" s="239"/>
      <c r="H757" s="242">
        <v>7.5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129</v>
      </c>
      <c r="AU757" s="248" t="s">
        <v>79</v>
      </c>
      <c r="AV757" s="14" t="s">
        <v>79</v>
      </c>
      <c r="AW757" s="14" t="s">
        <v>33</v>
      </c>
      <c r="AX757" s="14" t="s">
        <v>72</v>
      </c>
      <c r="AY757" s="248" t="s">
        <v>120</v>
      </c>
    </row>
    <row r="758" s="13" customFormat="1">
      <c r="A758" s="13"/>
      <c r="B758" s="227"/>
      <c r="C758" s="228"/>
      <c r="D758" s="229" t="s">
        <v>129</v>
      </c>
      <c r="E758" s="230" t="s">
        <v>19</v>
      </c>
      <c r="F758" s="231" t="s">
        <v>208</v>
      </c>
      <c r="G758" s="228"/>
      <c r="H758" s="230" t="s">
        <v>19</v>
      </c>
      <c r="I758" s="232"/>
      <c r="J758" s="228"/>
      <c r="K758" s="228"/>
      <c r="L758" s="233"/>
      <c r="M758" s="234"/>
      <c r="N758" s="235"/>
      <c r="O758" s="235"/>
      <c r="P758" s="235"/>
      <c r="Q758" s="235"/>
      <c r="R758" s="235"/>
      <c r="S758" s="235"/>
      <c r="T758" s="23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7" t="s">
        <v>129</v>
      </c>
      <c r="AU758" s="237" t="s">
        <v>79</v>
      </c>
      <c r="AV758" s="13" t="s">
        <v>77</v>
      </c>
      <c r="AW758" s="13" t="s">
        <v>33</v>
      </c>
      <c r="AX758" s="13" t="s">
        <v>72</v>
      </c>
      <c r="AY758" s="237" t="s">
        <v>120</v>
      </c>
    </row>
    <row r="759" s="14" customFormat="1">
      <c r="A759" s="14"/>
      <c r="B759" s="238"/>
      <c r="C759" s="239"/>
      <c r="D759" s="229" t="s">
        <v>129</v>
      </c>
      <c r="E759" s="240" t="s">
        <v>19</v>
      </c>
      <c r="F759" s="241" t="s">
        <v>685</v>
      </c>
      <c r="G759" s="239"/>
      <c r="H759" s="242">
        <v>21</v>
      </c>
      <c r="I759" s="243"/>
      <c r="J759" s="239"/>
      <c r="K759" s="239"/>
      <c r="L759" s="244"/>
      <c r="M759" s="245"/>
      <c r="N759" s="246"/>
      <c r="O759" s="246"/>
      <c r="P759" s="246"/>
      <c r="Q759" s="246"/>
      <c r="R759" s="246"/>
      <c r="S759" s="246"/>
      <c r="T759" s="24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8" t="s">
        <v>129</v>
      </c>
      <c r="AU759" s="248" t="s">
        <v>79</v>
      </c>
      <c r="AV759" s="14" t="s">
        <v>79</v>
      </c>
      <c r="AW759" s="14" t="s">
        <v>33</v>
      </c>
      <c r="AX759" s="14" t="s">
        <v>72</v>
      </c>
      <c r="AY759" s="248" t="s">
        <v>120</v>
      </c>
    </row>
    <row r="760" s="13" customFormat="1">
      <c r="A760" s="13"/>
      <c r="B760" s="227"/>
      <c r="C760" s="228"/>
      <c r="D760" s="229" t="s">
        <v>129</v>
      </c>
      <c r="E760" s="230" t="s">
        <v>19</v>
      </c>
      <c r="F760" s="231" t="s">
        <v>210</v>
      </c>
      <c r="G760" s="228"/>
      <c r="H760" s="230" t="s">
        <v>19</v>
      </c>
      <c r="I760" s="232"/>
      <c r="J760" s="228"/>
      <c r="K760" s="228"/>
      <c r="L760" s="233"/>
      <c r="M760" s="234"/>
      <c r="N760" s="235"/>
      <c r="O760" s="235"/>
      <c r="P760" s="235"/>
      <c r="Q760" s="235"/>
      <c r="R760" s="235"/>
      <c r="S760" s="235"/>
      <c r="T760" s="23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7" t="s">
        <v>129</v>
      </c>
      <c r="AU760" s="237" t="s">
        <v>79</v>
      </c>
      <c r="AV760" s="13" t="s">
        <v>77</v>
      </c>
      <c r="AW760" s="13" t="s">
        <v>33</v>
      </c>
      <c r="AX760" s="13" t="s">
        <v>72</v>
      </c>
      <c r="AY760" s="237" t="s">
        <v>120</v>
      </c>
    </row>
    <row r="761" s="14" customFormat="1">
      <c r="A761" s="14"/>
      <c r="B761" s="238"/>
      <c r="C761" s="239"/>
      <c r="D761" s="229" t="s">
        <v>129</v>
      </c>
      <c r="E761" s="240" t="s">
        <v>19</v>
      </c>
      <c r="F761" s="241" t="s">
        <v>686</v>
      </c>
      <c r="G761" s="239"/>
      <c r="H761" s="242">
        <v>56.340000000000003</v>
      </c>
      <c r="I761" s="243"/>
      <c r="J761" s="239"/>
      <c r="K761" s="239"/>
      <c r="L761" s="244"/>
      <c r="M761" s="245"/>
      <c r="N761" s="246"/>
      <c r="O761" s="246"/>
      <c r="P761" s="246"/>
      <c r="Q761" s="246"/>
      <c r="R761" s="246"/>
      <c r="S761" s="246"/>
      <c r="T761" s="24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8" t="s">
        <v>129</v>
      </c>
      <c r="AU761" s="248" t="s">
        <v>79</v>
      </c>
      <c r="AV761" s="14" t="s">
        <v>79</v>
      </c>
      <c r="AW761" s="14" t="s">
        <v>33</v>
      </c>
      <c r="AX761" s="14" t="s">
        <v>72</v>
      </c>
      <c r="AY761" s="248" t="s">
        <v>120</v>
      </c>
    </row>
    <row r="762" s="13" customFormat="1">
      <c r="A762" s="13"/>
      <c r="B762" s="227"/>
      <c r="C762" s="228"/>
      <c r="D762" s="229" t="s">
        <v>129</v>
      </c>
      <c r="E762" s="230" t="s">
        <v>19</v>
      </c>
      <c r="F762" s="231" t="s">
        <v>212</v>
      </c>
      <c r="G762" s="228"/>
      <c r="H762" s="230" t="s">
        <v>19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129</v>
      </c>
      <c r="AU762" s="237" t="s">
        <v>79</v>
      </c>
      <c r="AV762" s="13" t="s">
        <v>77</v>
      </c>
      <c r="AW762" s="13" t="s">
        <v>33</v>
      </c>
      <c r="AX762" s="13" t="s">
        <v>72</v>
      </c>
      <c r="AY762" s="237" t="s">
        <v>120</v>
      </c>
    </row>
    <row r="763" s="14" customFormat="1">
      <c r="A763" s="14"/>
      <c r="B763" s="238"/>
      <c r="C763" s="239"/>
      <c r="D763" s="229" t="s">
        <v>129</v>
      </c>
      <c r="E763" s="240" t="s">
        <v>19</v>
      </c>
      <c r="F763" s="241" t="s">
        <v>687</v>
      </c>
      <c r="G763" s="239"/>
      <c r="H763" s="242">
        <v>38.063000000000002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8" t="s">
        <v>129</v>
      </c>
      <c r="AU763" s="248" t="s">
        <v>79</v>
      </c>
      <c r="AV763" s="14" t="s">
        <v>79</v>
      </c>
      <c r="AW763" s="14" t="s">
        <v>33</v>
      </c>
      <c r="AX763" s="14" t="s">
        <v>72</v>
      </c>
      <c r="AY763" s="248" t="s">
        <v>120</v>
      </c>
    </row>
    <row r="764" s="13" customFormat="1">
      <c r="A764" s="13"/>
      <c r="B764" s="227"/>
      <c r="C764" s="228"/>
      <c r="D764" s="229" t="s">
        <v>129</v>
      </c>
      <c r="E764" s="230" t="s">
        <v>19</v>
      </c>
      <c r="F764" s="231" t="s">
        <v>688</v>
      </c>
      <c r="G764" s="228"/>
      <c r="H764" s="230" t="s">
        <v>19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7" t="s">
        <v>129</v>
      </c>
      <c r="AU764" s="237" t="s">
        <v>79</v>
      </c>
      <c r="AV764" s="13" t="s">
        <v>77</v>
      </c>
      <c r="AW764" s="13" t="s">
        <v>33</v>
      </c>
      <c r="AX764" s="13" t="s">
        <v>72</v>
      </c>
      <c r="AY764" s="237" t="s">
        <v>120</v>
      </c>
    </row>
    <row r="765" s="14" customFormat="1">
      <c r="A765" s="14"/>
      <c r="B765" s="238"/>
      <c r="C765" s="239"/>
      <c r="D765" s="229" t="s">
        <v>129</v>
      </c>
      <c r="E765" s="240" t="s">
        <v>19</v>
      </c>
      <c r="F765" s="241" t="s">
        <v>689</v>
      </c>
      <c r="G765" s="239"/>
      <c r="H765" s="242">
        <v>50.490000000000002</v>
      </c>
      <c r="I765" s="243"/>
      <c r="J765" s="239"/>
      <c r="K765" s="239"/>
      <c r="L765" s="244"/>
      <c r="M765" s="245"/>
      <c r="N765" s="246"/>
      <c r="O765" s="246"/>
      <c r="P765" s="246"/>
      <c r="Q765" s="246"/>
      <c r="R765" s="246"/>
      <c r="S765" s="246"/>
      <c r="T765" s="24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8" t="s">
        <v>129</v>
      </c>
      <c r="AU765" s="248" t="s">
        <v>79</v>
      </c>
      <c r="AV765" s="14" t="s">
        <v>79</v>
      </c>
      <c r="AW765" s="14" t="s">
        <v>33</v>
      </c>
      <c r="AX765" s="14" t="s">
        <v>72</v>
      </c>
      <c r="AY765" s="248" t="s">
        <v>120</v>
      </c>
    </row>
    <row r="766" s="13" customFormat="1">
      <c r="A766" s="13"/>
      <c r="B766" s="227"/>
      <c r="C766" s="228"/>
      <c r="D766" s="229" t="s">
        <v>129</v>
      </c>
      <c r="E766" s="230" t="s">
        <v>19</v>
      </c>
      <c r="F766" s="231" t="s">
        <v>214</v>
      </c>
      <c r="G766" s="228"/>
      <c r="H766" s="230" t="s">
        <v>19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7" t="s">
        <v>129</v>
      </c>
      <c r="AU766" s="237" t="s">
        <v>79</v>
      </c>
      <c r="AV766" s="13" t="s">
        <v>77</v>
      </c>
      <c r="AW766" s="13" t="s">
        <v>33</v>
      </c>
      <c r="AX766" s="13" t="s">
        <v>72</v>
      </c>
      <c r="AY766" s="237" t="s">
        <v>120</v>
      </c>
    </row>
    <row r="767" s="14" customFormat="1">
      <c r="A767" s="14"/>
      <c r="B767" s="238"/>
      <c r="C767" s="239"/>
      <c r="D767" s="229" t="s">
        <v>129</v>
      </c>
      <c r="E767" s="240" t="s">
        <v>19</v>
      </c>
      <c r="F767" s="241" t="s">
        <v>690</v>
      </c>
      <c r="G767" s="239"/>
      <c r="H767" s="242">
        <v>117.938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8" t="s">
        <v>129</v>
      </c>
      <c r="AU767" s="248" t="s">
        <v>79</v>
      </c>
      <c r="AV767" s="14" t="s">
        <v>79</v>
      </c>
      <c r="AW767" s="14" t="s">
        <v>33</v>
      </c>
      <c r="AX767" s="14" t="s">
        <v>72</v>
      </c>
      <c r="AY767" s="248" t="s">
        <v>120</v>
      </c>
    </row>
    <row r="768" s="13" customFormat="1">
      <c r="A768" s="13"/>
      <c r="B768" s="227"/>
      <c r="C768" s="228"/>
      <c r="D768" s="229" t="s">
        <v>129</v>
      </c>
      <c r="E768" s="230" t="s">
        <v>19</v>
      </c>
      <c r="F768" s="231" t="s">
        <v>216</v>
      </c>
      <c r="G768" s="228"/>
      <c r="H768" s="230" t="s">
        <v>19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129</v>
      </c>
      <c r="AU768" s="237" t="s">
        <v>79</v>
      </c>
      <c r="AV768" s="13" t="s">
        <v>77</v>
      </c>
      <c r="AW768" s="13" t="s">
        <v>33</v>
      </c>
      <c r="AX768" s="13" t="s">
        <v>72</v>
      </c>
      <c r="AY768" s="237" t="s">
        <v>120</v>
      </c>
    </row>
    <row r="769" s="14" customFormat="1">
      <c r="A769" s="14"/>
      <c r="B769" s="238"/>
      <c r="C769" s="239"/>
      <c r="D769" s="229" t="s">
        <v>129</v>
      </c>
      <c r="E769" s="240" t="s">
        <v>19</v>
      </c>
      <c r="F769" s="241" t="s">
        <v>691</v>
      </c>
      <c r="G769" s="239"/>
      <c r="H769" s="242">
        <v>13.65</v>
      </c>
      <c r="I769" s="243"/>
      <c r="J769" s="239"/>
      <c r="K769" s="239"/>
      <c r="L769" s="244"/>
      <c r="M769" s="245"/>
      <c r="N769" s="246"/>
      <c r="O769" s="246"/>
      <c r="P769" s="246"/>
      <c r="Q769" s="246"/>
      <c r="R769" s="246"/>
      <c r="S769" s="246"/>
      <c r="T769" s="24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8" t="s">
        <v>129</v>
      </c>
      <c r="AU769" s="248" t="s">
        <v>79</v>
      </c>
      <c r="AV769" s="14" t="s">
        <v>79</v>
      </c>
      <c r="AW769" s="14" t="s">
        <v>33</v>
      </c>
      <c r="AX769" s="14" t="s">
        <v>72</v>
      </c>
      <c r="AY769" s="248" t="s">
        <v>120</v>
      </c>
    </row>
    <row r="770" s="13" customFormat="1">
      <c r="A770" s="13"/>
      <c r="B770" s="227"/>
      <c r="C770" s="228"/>
      <c r="D770" s="229" t="s">
        <v>129</v>
      </c>
      <c r="E770" s="230" t="s">
        <v>19</v>
      </c>
      <c r="F770" s="231" t="s">
        <v>218</v>
      </c>
      <c r="G770" s="228"/>
      <c r="H770" s="230" t="s">
        <v>19</v>
      </c>
      <c r="I770" s="232"/>
      <c r="J770" s="228"/>
      <c r="K770" s="228"/>
      <c r="L770" s="233"/>
      <c r="M770" s="234"/>
      <c r="N770" s="235"/>
      <c r="O770" s="235"/>
      <c r="P770" s="235"/>
      <c r="Q770" s="235"/>
      <c r="R770" s="235"/>
      <c r="S770" s="235"/>
      <c r="T770" s="236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7" t="s">
        <v>129</v>
      </c>
      <c r="AU770" s="237" t="s">
        <v>79</v>
      </c>
      <c r="AV770" s="13" t="s">
        <v>77</v>
      </c>
      <c r="AW770" s="13" t="s">
        <v>33</v>
      </c>
      <c r="AX770" s="13" t="s">
        <v>72</v>
      </c>
      <c r="AY770" s="237" t="s">
        <v>120</v>
      </c>
    </row>
    <row r="771" s="14" customFormat="1">
      <c r="A771" s="14"/>
      <c r="B771" s="238"/>
      <c r="C771" s="239"/>
      <c r="D771" s="229" t="s">
        <v>129</v>
      </c>
      <c r="E771" s="240" t="s">
        <v>19</v>
      </c>
      <c r="F771" s="241" t="s">
        <v>692</v>
      </c>
      <c r="G771" s="239"/>
      <c r="H771" s="242">
        <v>251.25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8" t="s">
        <v>129</v>
      </c>
      <c r="AU771" s="248" t="s">
        <v>79</v>
      </c>
      <c r="AV771" s="14" t="s">
        <v>79</v>
      </c>
      <c r="AW771" s="14" t="s">
        <v>33</v>
      </c>
      <c r="AX771" s="14" t="s">
        <v>72</v>
      </c>
      <c r="AY771" s="248" t="s">
        <v>120</v>
      </c>
    </row>
    <row r="772" s="13" customFormat="1">
      <c r="A772" s="13"/>
      <c r="B772" s="227"/>
      <c r="C772" s="228"/>
      <c r="D772" s="229" t="s">
        <v>129</v>
      </c>
      <c r="E772" s="230" t="s">
        <v>19</v>
      </c>
      <c r="F772" s="231" t="s">
        <v>693</v>
      </c>
      <c r="G772" s="228"/>
      <c r="H772" s="230" t="s">
        <v>19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7" t="s">
        <v>129</v>
      </c>
      <c r="AU772" s="237" t="s">
        <v>79</v>
      </c>
      <c r="AV772" s="13" t="s">
        <v>77</v>
      </c>
      <c r="AW772" s="13" t="s">
        <v>33</v>
      </c>
      <c r="AX772" s="13" t="s">
        <v>72</v>
      </c>
      <c r="AY772" s="237" t="s">
        <v>120</v>
      </c>
    </row>
    <row r="773" s="14" customFormat="1">
      <c r="A773" s="14"/>
      <c r="B773" s="238"/>
      <c r="C773" s="239"/>
      <c r="D773" s="229" t="s">
        <v>129</v>
      </c>
      <c r="E773" s="240" t="s">
        <v>19</v>
      </c>
      <c r="F773" s="241" t="s">
        <v>689</v>
      </c>
      <c r="G773" s="239"/>
      <c r="H773" s="242">
        <v>50.490000000000002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8" t="s">
        <v>129</v>
      </c>
      <c r="AU773" s="248" t="s">
        <v>79</v>
      </c>
      <c r="AV773" s="14" t="s">
        <v>79</v>
      </c>
      <c r="AW773" s="14" t="s">
        <v>33</v>
      </c>
      <c r="AX773" s="14" t="s">
        <v>72</v>
      </c>
      <c r="AY773" s="248" t="s">
        <v>120</v>
      </c>
    </row>
    <row r="774" s="13" customFormat="1">
      <c r="A774" s="13"/>
      <c r="B774" s="227"/>
      <c r="C774" s="228"/>
      <c r="D774" s="229" t="s">
        <v>129</v>
      </c>
      <c r="E774" s="230" t="s">
        <v>19</v>
      </c>
      <c r="F774" s="231" t="s">
        <v>220</v>
      </c>
      <c r="G774" s="228"/>
      <c r="H774" s="230" t="s">
        <v>19</v>
      </c>
      <c r="I774" s="232"/>
      <c r="J774" s="228"/>
      <c r="K774" s="228"/>
      <c r="L774" s="233"/>
      <c r="M774" s="234"/>
      <c r="N774" s="235"/>
      <c r="O774" s="235"/>
      <c r="P774" s="235"/>
      <c r="Q774" s="235"/>
      <c r="R774" s="235"/>
      <c r="S774" s="235"/>
      <c r="T774" s="23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7" t="s">
        <v>129</v>
      </c>
      <c r="AU774" s="237" t="s">
        <v>79</v>
      </c>
      <c r="AV774" s="13" t="s">
        <v>77</v>
      </c>
      <c r="AW774" s="13" t="s">
        <v>33</v>
      </c>
      <c r="AX774" s="13" t="s">
        <v>72</v>
      </c>
      <c r="AY774" s="237" t="s">
        <v>120</v>
      </c>
    </row>
    <row r="775" s="14" customFormat="1">
      <c r="A775" s="14"/>
      <c r="B775" s="238"/>
      <c r="C775" s="239"/>
      <c r="D775" s="229" t="s">
        <v>129</v>
      </c>
      <c r="E775" s="240" t="s">
        <v>19</v>
      </c>
      <c r="F775" s="241" t="s">
        <v>690</v>
      </c>
      <c r="G775" s="239"/>
      <c r="H775" s="242">
        <v>117.938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129</v>
      </c>
      <c r="AU775" s="248" t="s">
        <v>79</v>
      </c>
      <c r="AV775" s="14" t="s">
        <v>79</v>
      </c>
      <c r="AW775" s="14" t="s">
        <v>33</v>
      </c>
      <c r="AX775" s="14" t="s">
        <v>72</v>
      </c>
      <c r="AY775" s="248" t="s">
        <v>120</v>
      </c>
    </row>
    <row r="776" s="13" customFormat="1">
      <c r="A776" s="13"/>
      <c r="B776" s="227"/>
      <c r="C776" s="228"/>
      <c r="D776" s="229" t="s">
        <v>129</v>
      </c>
      <c r="E776" s="230" t="s">
        <v>19</v>
      </c>
      <c r="F776" s="231" t="s">
        <v>221</v>
      </c>
      <c r="G776" s="228"/>
      <c r="H776" s="230" t="s">
        <v>19</v>
      </c>
      <c r="I776" s="232"/>
      <c r="J776" s="228"/>
      <c r="K776" s="228"/>
      <c r="L776" s="233"/>
      <c r="M776" s="234"/>
      <c r="N776" s="235"/>
      <c r="O776" s="235"/>
      <c r="P776" s="235"/>
      <c r="Q776" s="235"/>
      <c r="R776" s="235"/>
      <c r="S776" s="235"/>
      <c r="T776" s="23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7" t="s">
        <v>129</v>
      </c>
      <c r="AU776" s="237" t="s">
        <v>79</v>
      </c>
      <c r="AV776" s="13" t="s">
        <v>77</v>
      </c>
      <c r="AW776" s="13" t="s">
        <v>33</v>
      </c>
      <c r="AX776" s="13" t="s">
        <v>72</v>
      </c>
      <c r="AY776" s="237" t="s">
        <v>120</v>
      </c>
    </row>
    <row r="777" s="14" customFormat="1">
      <c r="A777" s="14"/>
      <c r="B777" s="238"/>
      <c r="C777" s="239"/>
      <c r="D777" s="229" t="s">
        <v>129</v>
      </c>
      <c r="E777" s="240" t="s">
        <v>19</v>
      </c>
      <c r="F777" s="241" t="s">
        <v>691</v>
      </c>
      <c r="G777" s="239"/>
      <c r="H777" s="242">
        <v>13.65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8" t="s">
        <v>129</v>
      </c>
      <c r="AU777" s="248" t="s">
        <v>79</v>
      </c>
      <c r="AV777" s="14" t="s">
        <v>79</v>
      </c>
      <c r="AW777" s="14" t="s">
        <v>33</v>
      </c>
      <c r="AX777" s="14" t="s">
        <v>72</v>
      </c>
      <c r="AY777" s="248" t="s">
        <v>120</v>
      </c>
    </row>
    <row r="778" s="13" customFormat="1">
      <c r="A778" s="13"/>
      <c r="B778" s="227"/>
      <c r="C778" s="228"/>
      <c r="D778" s="229" t="s">
        <v>129</v>
      </c>
      <c r="E778" s="230" t="s">
        <v>19</v>
      </c>
      <c r="F778" s="231" t="s">
        <v>222</v>
      </c>
      <c r="G778" s="228"/>
      <c r="H778" s="230" t="s">
        <v>19</v>
      </c>
      <c r="I778" s="232"/>
      <c r="J778" s="228"/>
      <c r="K778" s="228"/>
      <c r="L778" s="233"/>
      <c r="M778" s="234"/>
      <c r="N778" s="235"/>
      <c r="O778" s="235"/>
      <c r="P778" s="235"/>
      <c r="Q778" s="235"/>
      <c r="R778" s="235"/>
      <c r="S778" s="235"/>
      <c r="T778" s="23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7" t="s">
        <v>129</v>
      </c>
      <c r="AU778" s="237" t="s">
        <v>79</v>
      </c>
      <c r="AV778" s="13" t="s">
        <v>77</v>
      </c>
      <c r="AW778" s="13" t="s">
        <v>33</v>
      </c>
      <c r="AX778" s="13" t="s">
        <v>72</v>
      </c>
      <c r="AY778" s="237" t="s">
        <v>120</v>
      </c>
    </row>
    <row r="779" s="14" customFormat="1">
      <c r="A779" s="14"/>
      <c r="B779" s="238"/>
      <c r="C779" s="239"/>
      <c r="D779" s="229" t="s">
        <v>129</v>
      </c>
      <c r="E779" s="240" t="s">
        <v>19</v>
      </c>
      <c r="F779" s="241" t="s">
        <v>694</v>
      </c>
      <c r="G779" s="239"/>
      <c r="H779" s="242">
        <v>25.199999999999999</v>
      </c>
      <c r="I779" s="243"/>
      <c r="J779" s="239"/>
      <c r="K779" s="239"/>
      <c r="L779" s="244"/>
      <c r="M779" s="245"/>
      <c r="N779" s="246"/>
      <c r="O779" s="246"/>
      <c r="P779" s="246"/>
      <c r="Q779" s="246"/>
      <c r="R779" s="246"/>
      <c r="S779" s="246"/>
      <c r="T779" s="24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8" t="s">
        <v>129</v>
      </c>
      <c r="AU779" s="248" t="s">
        <v>79</v>
      </c>
      <c r="AV779" s="14" t="s">
        <v>79</v>
      </c>
      <c r="AW779" s="14" t="s">
        <v>33</v>
      </c>
      <c r="AX779" s="14" t="s">
        <v>72</v>
      </c>
      <c r="AY779" s="248" t="s">
        <v>120</v>
      </c>
    </row>
    <row r="780" s="13" customFormat="1">
      <c r="A780" s="13"/>
      <c r="B780" s="227"/>
      <c r="C780" s="228"/>
      <c r="D780" s="229" t="s">
        <v>129</v>
      </c>
      <c r="E780" s="230" t="s">
        <v>19</v>
      </c>
      <c r="F780" s="231" t="s">
        <v>224</v>
      </c>
      <c r="G780" s="228"/>
      <c r="H780" s="230" t="s">
        <v>19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129</v>
      </c>
      <c r="AU780" s="237" t="s">
        <v>79</v>
      </c>
      <c r="AV780" s="13" t="s">
        <v>77</v>
      </c>
      <c r="AW780" s="13" t="s">
        <v>33</v>
      </c>
      <c r="AX780" s="13" t="s">
        <v>72</v>
      </c>
      <c r="AY780" s="237" t="s">
        <v>120</v>
      </c>
    </row>
    <row r="781" s="14" customFormat="1">
      <c r="A781" s="14"/>
      <c r="B781" s="238"/>
      <c r="C781" s="239"/>
      <c r="D781" s="229" t="s">
        <v>129</v>
      </c>
      <c r="E781" s="240" t="s">
        <v>19</v>
      </c>
      <c r="F781" s="241" t="s">
        <v>695</v>
      </c>
      <c r="G781" s="239"/>
      <c r="H781" s="242">
        <v>36.375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129</v>
      </c>
      <c r="AU781" s="248" t="s">
        <v>79</v>
      </c>
      <c r="AV781" s="14" t="s">
        <v>79</v>
      </c>
      <c r="AW781" s="14" t="s">
        <v>33</v>
      </c>
      <c r="AX781" s="14" t="s">
        <v>72</v>
      </c>
      <c r="AY781" s="248" t="s">
        <v>120</v>
      </c>
    </row>
    <row r="782" s="13" customFormat="1">
      <c r="A782" s="13"/>
      <c r="B782" s="227"/>
      <c r="C782" s="228"/>
      <c r="D782" s="229" t="s">
        <v>129</v>
      </c>
      <c r="E782" s="230" t="s">
        <v>19</v>
      </c>
      <c r="F782" s="231" t="s">
        <v>696</v>
      </c>
      <c r="G782" s="228"/>
      <c r="H782" s="230" t="s">
        <v>19</v>
      </c>
      <c r="I782" s="232"/>
      <c r="J782" s="228"/>
      <c r="K782" s="228"/>
      <c r="L782" s="233"/>
      <c r="M782" s="234"/>
      <c r="N782" s="235"/>
      <c r="O782" s="235"/>
      <c r="P782" s="235"/>
      <c r="Q782" s="235"/>
      <c r="R782" s="235"/>
      <c r="S782" s="235"/>
      <c r="T782" s="236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7" t="s">
        <v>129</v>
      </c>
      <c r="AU782" s="237" t="s">
        <v>79</v>
      </c>
      <c r="AV782" s="13" t="s">
        <v>77</v>
      </c>
      <c r="AW782" s="13" t="s">
        <v>33</v>
      </c>
      <c r="AX782" s="13" t="s">
        <v>72</v>
      </c>
      <c r="AY782" s="237" t="s">
        <v>120</v>
      </c>
    </row>
    <row r="783" s="14" customFormat="1">
      <c r="A783" s="14"/>
      <c r="B783" s="238"/>
      <c r="C783" s="239"/>
      <c r="D783" s="229" t="s">
        <v>129</v>
      </c>
      <c r="E783" s="240" t="s">
        <v>19</v>
      </c>
      <c r="F783" s="241" t="s">
        <v>689</v>
      </c>
      <c r="G783" s="239"/>
      <c r="H783" s="242">
        <v>50.490000000000002</v>
      </c>
      <c r="I783" s="243"/>
      <c r="J783" s="239"/>
      <c r="K783" s="239"/>
      <c r="L783" s="244"/>
      <c r="M783" s="245"/>
      <c r="N783" s="246"/>
      <c r="O783" s="246"/>
      <c r="P783" s="246"/>
      <c r="Q783" s="246"/>
      <c r="R783" s="246"/>
      <c r="S783" s="246"/>
      <c r="T783" s="24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8" t="s">
        <v>129</v>
      </c>
      <c r="AU783" s="248" t="s">
        <v>79</v>
      </c>
      <c r="AV783" s="14" t="s">
        <v>79</v>
      </c>
      <c r="AW783" s="14" t="s">
        <v>33</v>
      </c>
      <c r="AX783" s="14" t="s">
        <v>72</v>
      </c>
      <c r="AY783" s="248" t="s">
        <v>120</v>
      </c>
    </row>
    <row r="784" s="13" customFormat="1">
      <c r="A784" s="13"/>
      <c r="B784" s="227"/>
      <c r="C784" s="228"/>
      <c r="D784" s="229" t="s">
        <v>129</v>
      </c>
      <c r="E784" s="230" t="s">
        <v>19</v>
      </c>
      <c r="F784" s="231" t="s">
        <v>226</v>
      </c>
      <c r="G784" s="228"/>
      <c r="H784" s="230" t="s">
        <v>19</v>
      </c>
      <c r="I784" s="232"/>
      <c r="J784" s="228"/>
      <c r="K784" s="228"/>
      <c r="L784" s="233"/>
      <c r="M784" s="234"/>
      <c r="N784" s="235"/>
      <c r="O784" s="235"/>
      <c r="P784" s="235"/>
      <c r="Q784" s="235"/>
      <c r="R784" s="235"/>
      <c r="S784" s="235"/>
      <c r="T784" s="23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7" t="s">
        <v>129</v>
      </c>
      <c r="AU784" s="237" t="s">
        <v>79</v>
      </c>
      <c r="AV784" s="13" t="s">
        <v>77</v>
      </c>
      <c r="AW784" s="13" t="s">
        <v>33</v>
      </c>
      <c r="AX784" s="13" t="s">
        <v>72</v>
      </c>
      <c r="AY784" s="237" t="s">
        <v>120</v>
      </c>
    </row>
    <row r="785" s="14" customFormat="1">
      <c r="A785" s="14"/>
      <c r="B785" s="238"/>
      <c r="C785" s="239"/>
      <c r="D785" s="229" t="s">
        <v>129</v>
      </c>
      <c r="E785" s="240" t="s">
        <v>19</v>
      </c>
      <c r="F785" s="241" t="s">
        <v>690</v>
      </c>
      <c r="G785" s="239"/>
      <c r="H785" s="242">
        <v>117.938</v>
      </c>
      <c r="I785" s="243"/>
      <c r="J785" s="239"/>
      <c r="K785" s="239"/>
      <c r="L785" s="244"/>
      <c r="M785" s="245"/>
      <c r="N785" s="246"/>
      <c r="O785" s="246"/>
      <c r="P785" s="246"/>
      <c r="Q785" s="246"/>
      <c r="R785" s="246"/>
      <c r="S785" s="246"/>
      <c r="T785" s="247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8" t="s">
        <v>129</v>
      </c>
      <c r="AU785" s="248" t="s">
        <v>79</v>
      </c>
      <c r="AV785" s="14" t="s">
        <v>79</v>
      </c>
      <c r="AW785" s="14" t="s">
        <v>33</v>
      </c>
      <c r="AX785" s="14" t="s">
        <v>72</v>
      </c>
      <c r="AY785" s="248" t="s">
        <v>120</v>
      </c>
    </row>
    <row r="786" s="13" customFormat="1">
      <c r="A786" s="13"/>
      <c r="B786" s="227"/>
      <c r="C786" s="228"/>
      <c r="D786" s="229" t="s">
        <v>129</v>
      </c>
      <c r="E786" s="230" t="s">
        <v>19</v>
      </c>
      <c r="F786" s="231" t="s">
        <v>227</v>
      </c>
      <c r="G786" s="228"/>
      <c r="H786" s="230" t="s">
        <v>19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7" t="s">
        <v>129</v>
      </c>
      <c r="AU786" s="237" t="s">
        <v>79</v>
      </c>
      <c r="AV786" s="13" t="s">
        <v>77</v>
      </c>
      <c r="AW786" s="13" t="s">
        <v>33</v>
      </c>
      <c r="AX786" s="13" t="s">
        <v>72</v>
      </c>
      <c r="AY786" s="237" t="s">
        <v>120</v>
      </c>
    </row>
    <row r="787" s="14" customFormat="1">
      <c r="A787" s="14"/>
      <c r="B787" s="238"/>
      <c r="C787" s="239"/>
      <c r="D787" s="229" t="s">
        <v>129</v>
      </c>
      <c r="E787" s="240" t="s">
        <v>19</v>
      </c>
      <c r="F787" s="241" t="s">
        <v>691</v>
      </c>
      <c r="G787" s="239"/>
      <c r="H787" s="242">
        <v>13.65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8" t="s">
        <v>129</v>
      </c>
      <c r="AU787" s="248" t="s">
        <v>79</v>
      </c>
      <c r="AV787" s="14" t="s">
        <v>79</v>
      </c>
      <c r="AW787" s="14" t="s">
        <v>33</v>
      </c>
      <c r="AX787" s="14" t="s">
        <v>72</v>
      </c>
      <c r="AY787" s="248" t="s">
        <v>120</v>
      </c>
    </row>
    <row r="788" s="13" customFormat="1">
      <c r="A788" s="13"/>
      <c r="B788" s="227"/>
      <c r="C788" s="228"/>
      <c r="D788" s="229" t="s">
        <v>129</v>
      </c>
      <c r="E788" s="230" t="s">
        <v>19</v>
      </c>
      <c r="F788" s="231" t="s">
        <v>228</v>
      </c>
      <c r="G788" s="228"/>
      <c r="H788" s="230" t="s">
        <v>19</v>
      </c>
      <c r="I788" s="232"/>
      <c r="J788" s="228"/>
      <c r="K788" s="228"/>
      <c r="L788" s="233"/>
      <c r="M788" s="234"/>
      <c r="N788" s="235"/>
      <c r="O788" s="235"/>
      <c r="P788" s="235"/>
      <c r="Q788" s="235"/>
      <c r="R788" s="235"/>
      <c r="S788" s="235"/>
      <c r="T788" s="236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7" t="s">
        <v>129</v>
      </c>
      <c r="AU788" s="237" t="s">
        <v>79</v>
      </c>
      <c r="AV788" s="13" t="s">
        <v>77</v>
      </c>
      <c r="AW788" s="13" t="s">
        <v>33</v>
      </c>
      <c r="AX788" s="13" t="s">
        <v>72</v>
      </c>
      <c r="AY788" s="237" t="s">
        <v>120</v>
      </c>
    </row>
    <row r="789" s="14" customFormat="1">
      <c r="A789" s="14"/>
      <c r="B789" s="238"/>
      <c r="C789" s="239"/>
      <c r="D789" s="229" t="s">
        <v>129</v>
      </c>
      <c r="E789" s="240" t="s">
        <v>19</v>
      </c>
      <c r="F789" s="241" t="s">
        <v>697</v>
      </c>
      <c r="G789" s="239"/>
      <c r="H789" s="242">
        <v>12.863</v>
      </c>
      <c r="I789" s="243"/>
      <c r="J789" s="239"/>
      <c r="K789" s="239"/>
      <c r="L789" s="244"/>
      <c r="M789" s="245"/>
      <c r="N789" s="246"/>
      <c r="O789" s="246"/>
      <c r="P789" s="246"/>
      <c r="Q789" s="246"/>
      <c r="R789" s="246"/>
      <c r="S789" s="246"/>
      <c r="T789" s="24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8" t="s">
        <v>129</v>
      </c>
      <c r="AU789" s="248" t="s">
        <v>79</v>
      </c>
      <c r="AV789" s="14" t="s">
        <v>79</v>
      </c>
      <c r="AW789" s="14" t="s">
        <v>33</v>
      </c>
      <c r="AX789" s="14" t="s">
        <v>72</v>
      </c>
      <c r="AY789" s="248" t="s">
        <v>120</v>
      </c>
    </row>
    <row r="790" s="13" customFormat="1">
      <c r="A790" s="13"/>
      <c r="B790" s="227"/>
      <c r="C790" s="228"/>
      <c r="D790" s="229" t="s">
        <v>129</v>
      </c>
      <c r="E790" s="230" t="s">
        <v>19</v>
      </c>
      <c r="F790" s="231" t="s">
        <v>230</v>
      </c>
      <c r="G790" s="228"/>
      <c r="H790" s="230" t="s">
        <v>19</v>
      </c>
      <c r="I790" s="232"/>
      <c r="J790" s="228"/>
      <c r="K790" s="228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129</v>
      </c>
      <c r="AU790" s="237" t="s">
        <v>79</v>
      </c>
      <c r="AV790" s="13" t="s">
        <v>77</v>
      </c>
      <c r="AW790" s="13" t="s">
        <v>33</v>
      </c>
      <c r="AX790" s="13" t="s">
        <v>72</v>
      </c>
      <c r="AY790" s="237" t="s">
        <v>120</v>
      </c>
    </row>
    <row r="791" s="14" customFormat="1">
      <c r="A791" s="14"/>
      <c r="B791" s="238"/>
      <c r="C791" s="239"/>
      <c r="D791" s="229" t="s">
        <v>129</v>
      </c>
      <c r="E791" s="240" t="s">
        <v>19</v>
      </c>
      <c r="F791" s="241" t="s">
        <v>698</v>
      </c>
      <c r="G791" s="239"/>
      <c r="H791" s="242">
        <v>48.563000000000002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8" t="s">
        <v>129</v>
      </c>
      <c r="AU791" s="248" t="s">
        <v>79</v>
      </c>
      <c r="AV791" s="14" t="s">
        <v>79</v>
      </c>
      <c r="AW791" s="14" t="s">
        <v>33</v>
      </c>
      <c r="AX791" s="14" t="s">
        <v>72</v>
      </c>
      <c r="AY791" s="248" t="s">
        <v>120</v>
      </c>
    </row>
    <row r="792" s="13" customFormat="1">
      <c r="A792" s="13"/>
      <c r="B792" s="227"/>
      <c r="C792" s="228"/>
      <c r="D792" s="229" t="s">
        <v>129</v>
      </c>
      <c r="E792" s="230" t="s">
        <v>19</v>
      </c>
      <c r="F792" s="231" t="s">
        <v>699</v>
      </c>
      <c r="G792" s="228"/>
      <c r="H792" s="230" t="s">
        <v>19</v>
      </c>
      <c r="I792" s="232"/>
      <c r="J792" s="228"/>
      <c r="K792" s="228"/>
      <c r="L792" s="233"/>
      <c r="M792" s="234"/>
      <c r="N792" s="235"/>
      <c r="O792" s="235"/>
      <c r="P792" s="235"/>
      <c r="Q792" s="235"/>
      <c r="R792" s="235"/>
      <c r="S792" s="235"/>
      <c r="T792" s="23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7" t="s">
        <v>129</v>
      </c>
      <c r="AU792" s="237" t="s">
        <v>79</v>
      </c>
      <c r="AV792" s="13" t="s">
        <v>77</v>
      </c>
      <c r="AW792" s="13" t="s">
        <v>33</v>
      </c>
      <c r="AX792" s="13" t="s">
        <v>72</v>
      </c>
      <c r="AY792" s="237" t="s">
        <v>120</v>
      </c>
    </row>
    <row r="793" s="14" customFormat="1">
      <c r="A793" s="14"/>
      <c r="B793" s="238"/>
      <c r="C793" s="239"/>
      <c r="D793" s="229" t="s">
        <v>129</v>
      </c>
      <c r="E793" s="240" t="s">
        <v>19</v>
      </c>
      <c r="F793" s="241" t="s">
        <v>689</v>
      </c>
      <c r="G793" s="239"/>
      <c r="H793" s="242">
        <v>50.490000000000002</v>
      </c>
      <c r="I793" s="243"/>
      <c r="J793" s="239"/>
      <c r="K793" s="239"/>
      <c r="L793" s="244"/>
      <c r="M793" s="245"/>
      <c r="N793" s="246"/>
      <c r="O793" s="246"/>
      <c r="P793" s="246"/>
      <c r="Q793" s="246"/>
      <c r="R793" s="246"/>
      <c r="S793" s="246"/>
      <c r="T793" s="24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8" t="s">
        <v>129</v>
      </c>
      <c r="AU793" s="248" t="s">
        <v>79</v>
      </c>
      <c r="AV793" s="14" t="s">
        <v>79</v>
      </c>
      <c r="AW793" s="14" t="s">
        <v>33</v>
      </c>
      <c r="AX793" s="14" t="s">
        <v>72</v>
      </c>
      <c r="AY793" s="248" t="s">
        <v>120</v>
      </c>
    </row>
    <row r="794" s="13" customFormat="1">
      <c r="A794" s="13"/>
      <c r="B794" s="227"/>
      <c r="C794" s="228"/>
      <c r="D794" s="229" t="s">
        <v>129</v>
      </c>
      <c r="E794" s="230" t="s">
        <v>19</v>
      </c>
      <c r="F794" s="231" t="s">
        <v>232</v>
      </c>
      <c r="G794" s="228"/>
      <c r="H794" s="230" t="s">
        <v>19</v>
      </c>
      <c r="I794" s="232"/>
      <c r="J794" s="228"/>
      <c r="K794" s="228"/>
      <c r="L794" s="233"/>
      <c r="M794" s="234"/>
      <c r="N794" s="235"/>
      <c r="O794" s="235"/>
      <c r="P794" s="235"/>
      <c r="Q794" s="235"/>
      <c r="R794" s="235"/>
      <c r="S794" s="235"/>
      <c r="T794" s="23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7" t="s">
        <v>129</v>
      </c>
      <c r="AU794" s="237" t="s">
        <v>79</v>
      </c>
      <c r="AV794" s="13" t="s">
        <v>77</v>
      </c>
      <c r="AW794" s="13" t="s">
        <v>33</v>
      </c>
      <c r="AX794" s="13" t="s">
        <v>72</v>
      </c>
      <c r="AY794" s="237" t="s">
        <v>120</v>
      </c>
    </row>
    <row r="795" s="14" customFormat="1">
      <c r="A795" s="14"/>
      <c r="B795" s="238"/>
      <c r="C795" s="239"/>
      <c r="D795" s="229" t="s">
        <v>129</v>
      </c>
      <c r="E795" s="240" t="s">
        <v>19</v>
      </c>
      <c r="F795" s="241" t="s">
        <v>690</v>
      </c>
      <c r="G795" s="239"/>
      <c r="H795" s="242">
        <v>117.938</v>
      </c>
      <c r="I795" s="243"/>
      <c r="J795" s="239"/>
      <c r="K795" s="239"/>
      <c r="L795" s="244"/>
      <c r="M795" s="245"/>
      <c r="N795" s="246"/>
      <c r="O795" s="246"/>
      <c r="P795" s="246"/>
      <c r="Q795" s="246"/>
      <c r="R795" s="246"/>
      <c r="S795" s="246"/>
      <c r="T795" s="24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8" t="s">
        <v>129</v>
      </c>
      <c r="AU795" s="248" t="s">
        <v>79</v>
      </c>
      <c r="AV795" s="14" t="s">
        <v>79</v>
      </c>
      <c r="AW795" s="14" t="s">
        <v>33</v>
      </c>
      <c r="AX795" s="14" t="s">
        <v>72</v>
      </c>
      <c r="AY795" s="248" t="s">
        <v>120</v>
      </c>
    </row>
    <row r="796" s="13" customFormat="1">
      <c r="A796" s="13"/>
      <c r="B796" s="227"/>
      <c r="C796" s="228"/>
      <c r="D796" s="229" t="s">
        <v>129</v>
      </c>
      <c r="E796" s="230" t="s">
        <v>19</v>
      </c>
      <c r="F796" s="231" t="s">
        <v>233</v>
      </c>
      <c r="G796" s="228"/>
      <c r="H796" s="230" t="s">
        <v>19</v>
      </c>
      <c r="I796" s="232"/>
      <c r="J796" s="228"/>
      <c r="K796" s="228"/>
      <c r="L796" s="233"/>
      <c r="M796" s="234"/>
      <c r="N796" s="235"/>
      <c r="O796" s="235"/>
      <c r="P796" s="235"/>
      <c r="Q796" s="235"/>
      <c r="R796" s="235"/>
      <c r="S796" s="235"/>
      <c r="T796" s="236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7" t="s">
        <v>129</v>
      </c>
      <c r="AU796" s="237" t="s">
        <v>79</v>
      </c>
      <c r="AV796" s="13" t="s">
        <v>77</v>
      </c>
      <c r="AW796" s="13" t="s">
        <v>33</v>
      </c>
      <c r="AX796" s="13" t="s">
        <v>72</v>
      </c>
      <c r="AY796" s="237" t="s">
        <v>120</v>
      </c>
    </row>
    <row r="797" s="14" customFormat="1">
      <c r="A797" s="14"/>
      <c r="B797" s="238"/>
      <c r="C797" s="239"/>
      <c r="D797" s="229" t="s">
        <v>129</v>
      </c>
      <c r="E797" s="240" t="s">
        <v>19</v>
      </c>
      <c r="F797" s="241" t="s">
        <v>691</v>
      </c>
      <c r="G797" s="239"/>
      <c r="H797" s="242">
        <v>13.65</v>
      </c>
      <c r="I797" s="243"/>
      <c r="J797" s="239"/>
      <c r="K797" s="239"/>
      <c r="L797" s="244"/>
      <c r="M797" s="245"/>
      <c r="N797" s="246"/>
      <c r="O797" s="246"/>
      <c r="P797" s="246"/>
      <c r="Q797" s="246"/>
      <c r="R797" s="246"/>
      <c r="S797" s="246"/>
      <c r="T797" s="24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8" t="s">
        <v>129</v>
      </c>
      <c r="AU797" s="248" t="s">
        <v>79</v>
      </c>
      <c r="AV797" s="14" t="s">
        <v>79</v>
      </c>
      <c r="AW797" s="14" t="s">
        <v>33</v>
      </c>
      <c r="AX797" s="14" t="s">
        <v>72</v>
      </c>
      <c r="AY797" s="248" t="s">
        <v>120</v>
      </c>
    </row>
    <row r="798" s="15" customFormat="1">
      <c r="A798" s="15"/>
      <c r="B798" s="249"/>
      <c r="C798" s="250"/>
      <c r="D798" s="229" t="s">
        <v>129</v>
      </c>
      <c r="E798" s="251" t="s">
        <v>19</v>
      </c>
      <c r="F798" s="252" t="s">
        <v>156</v>
      </c>
      <c r="G798" s="250"/>
      <c r="H798" s="253">
        <v>1255.4659999999999</v>
      </c>
      <c r="I798" s="254"/>
      <c r="J798" s="250"/>
      <c r="K798" s="250"/>
      <c r="L798" s="255"/>
      <c r="M798" s="256"/>
      <c r="N798" s="257"/>
      <c r="O798" s="257"/>
      <c r="P798" s="257"/>
      <c r="Q798" s="257"/>
      <c r="R798" s="257"/>
      <c r="S798" s="257"/>
      <c r="T798" s="258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9" t="s">
        <v>129</v>
      </c>
      <c r="AU798" s="259" t="s">
        <v>79</v>
      </c>
      <c r="AV798" s="15" t="s">
        <v>127</v>
      </c>
      <c r="AW798" s="15" t="s">
        <v>33</v>
      </c>
      <c r="AX798" s="15" t="s">
        <v>77</v>
      </c>
      <c r="AY798" s="259" t="s">
        <v>120</v>
      </c>
    </row>
    <row r="799" s="2" customFormat="1" ht="21.75" customHeight="1">
      <c r="A799" s="39"/>
      <c r="B799" s="40"/>
      <c r="C799" s="213" t="s">
        <v>704</v>
      </c>
      <c r="D799" s="213" t="s">
        <v>123</v>
      </c>
      <c r="E799" s="214" t="s">
        <v>705</v>
      </c>
      <c r="F799" s="215" t="s">
        <v>706</v>
      </c>
      <c r="G799" s="216" t="s">
        <v>435</v>
      </c>
      <c r="H799" s="217">
        <v>200</v>
      </c>
      <c r="I799" s="218"/>
      <c r="J799" s="219">
        <f>ROUND(I799*H799,2)</f>
        <v>0</v>
      </c>
      <c r="K799" s="220"/>
      <c r="L799" s="45"/>
      <c r="M799" s="221" t="s">
        <v>19</v>
      </c>
      <c r="N799" s="222" t="s">
        <v>43</v>
      </c>
      <c r="O799" s="85"/>
      <c r="P799" s="223">
        <f>O799*H799</f>
        <v>0</v>
      </c>
      <c r="Q799" s="223">
        <v>0.00048000000000000001</v>
      </c>
      <c r="R799" s="223">
        <f>Q799*H799</f>
        <v>0.096000000000000002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321</v>
      </c>
      <c r="AT799" s="225" t="s">
        <v>123</v>
      </c>
      <c r="AU799" s="225" t="s">
        <v>79</v>
      </c>
      <c r="AY799" s="18" t="s">
        <v>120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77</v>
      </c>
      <c r="BK799" s="226">
        <f>ROUND(I799*H799,2)</f>
        <v>0</v>
      </c>
      <c r="BL799" s="18" t="s">
        <v>321</v>
      </c>
      <c r="BM799" s="225" t="s">
        <v>707</v>
      </c>
    </row>
    <row r="800" s="13" customFormat="1">
      <c r="A800" s="13"/>
      <c r="B800" s="227"/>
      <c r="C800" s="228"/>
      <c r="D800" s="229" t="s">
        <v>129</v>
      </c>
      <c r="E800" s="230" t="s">
        <v>19</v>
      </c>
      <c r="F800" s="231" t="s">
        <v>708</v>
      </c>
      <c r="G800" s="228"/>
      <c r="H800" s="230" t="s">
        <v>19</v>
      </c>
      <c r="I800" s="232"/>
      <c r="J800" s="228"/>
      <c r="K800" s="228"/>
      <c r="L800" s="233"/>
      <c r="M800" s="234"/>
      <c r="N800" s="235"/>
      <c r="O800" s="235"/>
      <c r="P800" s="235"/>
      <c r="Q800" s="235"/>
      <c r="R800" s="235"/>
      <c r="S800" s="235"/>
      <c r="T800" s="23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7" t="s">
        <v>129</v>
      </c>
      <c r="AU800" s="237" t="s">
        <v>79</v>
      </c>
      <c r="AV800" s="13" t="s">
        <v>77</v>
      </c>
      <c r="AW800" s="13" t="s">
        <v>33</v>
      </c>
      <c r="AX800" s="13" t="s">
        <v>72</v>
      </c>
      <c r="AY800" s="237" t="s">
        <v>120</v>
      </c>
    </row>
    <row r="801" s="14" customFormat="1">
      <c r="A801" s="14"/>
      <c r="B801" s="238"/>
      <c r="C801" s="239"/>
      <c r="D801" s="229" t="s">
        <v>129</v>
      </c>
      <c r="E801" s="240" t="s">
        <v>19</v>
      </c>
      <c r="F801" s="241" t="s">
        <v>709</v>
      </c>
      <c r="G801" s="239"/>
      <c r="H801" s="242">
        <v>200</v>
      </c>
      <c r="I801" s="243"/>
      <c r="J801" s="239"/>
      <c r="K801" s="239"/>
      <c r="L801" s="244"/>
      <c r="M801" s="245"/>
      <c r="N801" s="246"/>
      <c r="O801" s="246"/>
      <c r="P801" s="246"/>
      <c r="Q801" s="246"/>
      <c r="R801" s="246"/>
      <c r="S801" s="246"/>
      <c r="T801" s="24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8" t="s">
        <v>129</v>
      </c>
      <c r="AU801" s="248" t="s">
        <v>79</v>
      </c>
      <c r="AV801" s="14" t="s">
        <v>79</v>
      </c>
      <c r="AW801" s="14" t="s">
        <v>33</v>
      </c>
      <c r="AX801" s="14" t="s">
        <v>72</v>
      </c>
      <c r="AY801" s="248" t="s">
        <v>120</v>
      </c>
    </row>
    <row r="802" s="15" customFormat="1">
      <c r="A802" s="15"/>
      <c r="B802" s="249"/>
      <c r="C802" s="250"/>
      <c r="D802" s="229" t="s">
        <v>129</v>
      </c>
      <c r="E802" s="251" t="s">
        <v>19</v>
      </c>
      <c r="F802" s="252" t="s">
        <v>156</v>
      </c>
      <c r="G802" s="250"/>
      <c r="H802" s="253">
        <v>200</v>
      </c>
      <c r="I802" s="254"/>
      <c r="J802" s="250"/>
      <c r="K802" s="250"/>
      <c r="L802" s="255"/>
      <c r="M802" s="256"/>
      <c r="N802" s="257"/>
      <c r="O802" s="257"/>
      <c r="P802" s="257"/>
      <c r="Q802" s="257"/>
      <c r="R802" s="257"/>
      <c r="S802" s="257"/>
      <c r="T802" s="258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9" t="s">
        <v>129</v>
      </c>
      <c r="AU802" s="259" t="s">
        <v>79</v>
      </c>
      <c r="AV802" s="15" t="s">
        <v>127</v>
      </c>
      <c r="AW802" s="15" t="s">
        <v>33</v>
      </c>
      <c r="AX802" s="15" t="s">
        <v>77</v>
      </c>
      <c r="AY802" s="259" t="s">
        <v>120</v>
      </c>
    </row>
    <row r="803" s="2" customFormat="1" ht="16.5" customHeight="1">
      <c r="A803" s="39"/>
      <c r="B803" s="40"/>
      <c r="C803" s="213" t="s">
        <v>710</v>
      </c>
      <c r="D803" s="213" t="s">
        <v>123</v>
      </c>
      <c r="E803" s="214" t="s">
        <v>711</v>
      </c>
      <c r="F803" s="215" t="s">
        <v>712</v>
      </c>
      <c r="G803" s="216" t="s">
        <v>126</v>
      </c>
      <c r="H803" s="217">
        <v>1255.4659999999999</v>
      </c>
      <c r="I803" s="218"/>
      <c r="J803" s="219">
        <f>ROUND(I803*H803,2)</f>
        <v>0</v>
      </c>
      <c r="K803" s="220"/>
      <c r="L803" s="45"/>
      <c r="M803" s="221" t="s">
        <v>19</v>
      </c>
      <c r="N803" s="222" t="s">
        <v>43</v>
      </c>
      <c r="O803" s="85"/>
      <c r="P803" s="223">
        <f>O803*H803</f>
        <v>0</v>
      </c>
      <c r="Q803" s="223">
        <v>0.00020000000000000001</v>
      </c>
      <c r="R803" s="223">
        <f>Q803*H803</f>
        <v>0.25109320000000002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321</v>
      </c>
      <c r="AT803" s="225" t="s">
        <v>123</v>
      </c>
      <c r="AU803" s="225" t="s">
        <v>79</v>
      </c>
      <c r="AY803" s="18" t="s">
        <v>120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77</v>
      </c>
      <c r="BK803" s="226">
        <f>ROUND(I803*H803,2)</f>
        <v>0</v>
      </c>
      <c r="BL803" s="18" t="s">
        <v>321</v>
      </c>
      <c r="BM803" s="225" t="s">
        <v>713</v>
      </c>
    </row>
    <row r="804" s="13" customFormat="1">
      <c r="A804" s="13"/>
      <c r="B804" s="227"/>
      <c r="C804" s="228"/>
      <c r="D804" s="229" t="s">
        <v>129</v>
      </c>
      <c r="E804" s="230" t="s">
        <v>19</v>
      </c>
      <c r="F804" s="231" t="s">
        <v>201</v>
      </c>
      <c r="G804" s="228"/>
      <c r="H804" s="230" t="s">
        <v>19</v>
      </c>
      <c r="I804" s="232"/>
      <c r="J804" s="228"/>
      <c r="K804" s="228"/>
      <c r="L804" s="233"/>
      <c r="M804" s="234"/>
      <c r="N804" s="235"/>
      <c r="O804" s="235"/>
      <c r="P804" s="235"/>
      <c r="Q804" s="235"/>
      <c r="R804" s="235"/>
      <c r="S804" s="235"/>
      <c r="T804" s="23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7" t="s">
        <v>129</v>
      </c>
      <c r="AU804" s="237" t="s">
        <v>79</v>
      </c>
      <c r="AV804" s="13" t="s">
        <v>77</v>
      </c>
      <c r="AW804" s="13" t="s">
        <v>33</v>
      </c>
      <c r="AX804" s="13" t="s">
        <v>72</v>
      </c>
      <c r="AY804" s="237" t="s">
        <v>120</v>
      </c>
    </row>
    <row r="805" s="13" customFormat="1">
      <c r="A805" s="13"/>
      <c r="B805" s="227"/>
      <c r="C805" s="228"/>
      <c r="D805" s="229" t="s">
        <v>129</v>
      </c>
      <c r="E805" s="230" t="s">
        <v>19</v>
      </c>
      <c r="F805" s="231" t="s">
        <v>202</v>
      </c>
      <c r="G805" s="228"/>
      <c r="H805" s="230" t="s">
        <v>19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129</v>
      </c>
      <c r="AU805" s="237" t="s">
        <v>79</v>
      </c>
      <c r="AV805" s="13" t="s">
        <v>77</v>
      </c>
      <c r="AW805" s="13" t="s">
        <v>33</v>
      </c>
      <c r="AX805" s="13" t="s">
        <v>72</v>
      </c>
      <c r="AY805" s="237" t="s">
        <v>120</v>
      </c>
    </row>
    <row r="806" s="14" customFormat="1">
      <c r="A806" s="14"/>
      <c r="B806" s="238"/>
      <c r="C806" s="239"/>
      <c r="D806" s="229" t="s">
        <v>129</v>
      </c>
      <c r="E806" s="240" t="s">
        <v>19</v>
      </c>
      <c r="F806" s="241" t="s">
        <v>682</v>
      </c>
      <c r="G806" s="239"/>
      <c r="H806" s="242">
        <v>15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129</v>
      </c>
      <c r="AU806" s="248" t="s">
        <v>79</v>
      </c>
      <c r="AV806" s="14" t="s">
        <v>79</v>
      </c>
      <c r="AW806" s="14" t="s">
        <v>33</v>
      </c>
      <c r="AX806" s="14" t="s">
        <v>72</v>
      </c>
      <c r="AY806" s="248" t="s">
        <v>120</v>
      </c>
    </row>
    <row r="807" s="13" customFormat="1">
      <c r="A807" s="13"/>
      <c r="B807" s="227"/>
      <c r="C807" s="228"/>
      <c r="D807" s="229" t="s">
        <v>129</v>
      </c>
      <c r="E807" s="230" t="s">
        <v>19</v>
      </c>
      <c r="F807" s="231" t="s">
        <v>204</v>
      </c>
      <c r="G807" s="228"/>
      <c r="H807" s="230" t="s">
        <v>19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129</v>
      </c>
      <c r="AU807" s="237" t="s">
        <v>79</v>
      </c>
      <c r="AV807" s="13" t="s">
        <v>77</v>
      </c>
      <c r="AW807" s="13" t="s">
        <v>33</v>
      </c>
      <c r="AX807" s="13" t="s">
        <v>72</v>
      </c>
      <c r="AY807" s="237" t="s">
        <v>120</v>
      </c>
    </row>
    <row r="808" s="14" customFormat="1">
      <c r="A808" s="14"/>
      <c r="B808" s="238"/>
      <c r="C808" s="239"/>
      <c r="D808" s="229" t="s">
        <v>129</v>
      </c>
      <c r="E808" s="240" t="s">
        <v>19</v>
      </c>
      <c r="F808" s="241" t="s">
        <v>683</v>
      </c>
      <c r="G808" s="239"/>
      <c r="H808" s="242">
        <v>15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129</v>
      </c>
      <c r="AU808" s="248" t="s">
        <v>79</v>
      </c>
      <c r="AV808" s="14" t="s">
        <v>79</v>
      </c>
      <c r="AW808" s="14" t="s">
        <v>33</v>
      </c>
      <c r="AX808" s="14" t="s">
        <v>72</v>
      </c>
      <c r="AY808" s="248" t="s">
        <v>120</v>
      </c>
    </row>
    <row r="809" s="13" customFormat="1">
      <c r="A809" s="13"/>
      <c r="B809" s="227"/>
      <c r="C809" s="228"/>
      <c r="D809" s="229" t="s">
        <v>129</v>
      </c>
      <c r="E809" s="230" t="s">
        <v>19</v>
      </c>
      <c r="F809" s="231" t="s">
        <v>206</v>
      </c>
      <c r="G809" s="228"/>
      <c r="H809" s="230" t="s">
        <v>19</v>
      </c>
      <c r="I809" s="232"/>
      <c r="J809" s="228"/>
      <c r="K809" s="228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129</v>
      </c>
      <c r="AU809" s="237" t="s">
        <v>79</v>
      </c>
      <c r="AV809" s="13" t="s">
        <v>77</v>
      </c>
      <c r="AW809" s="13" t="s">
        <v>33</v>
      </c>
      <c r="AX809" s="13" t="s">
        <v>72</v>
      </c>
      <c r="AY809" s="237" t="s">
        <v>120</v>
      </c>
    </row>
    <row r="810" s="14" customFormat="1">
      <c r="A810" s="14"/>
      <c r="B810" s="238"/>
      <c r="C810" s="239"/>
      <c r="D810" s="229" t="s">
        <v>129</v>
      </c>
      <c r="E810" s="240" t="s">
        <v>19</v>
      </c>
      <c r="F810" s="241" t="s">
        <v>684</v>
      </c>
      <c r="G810" s="239"/>
      <c r="H810" s="242">
        <v>7.5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8" t="s">
        <v>129</v>
      </c>
      <c r="AU810" s="248" t="s">
        <v>79</v>
      </c>
      <c r="AV810" s="14" t="s">
        <v>79</v>
      </c>
      <c r="AW810" s="14" t="s">
        <v>33</v>
      </c>
      <c r="AX810" s="14" t="s">
        <v>72</v>
      </c>
      <c r="AY810" s="248" t="s">
        <v>120</v>
      </c>
    </row>
    <row r="811" s="13" customFormat="1">
      <c r="A811" s="13"/>
      <c r="B811" s="227"/>
      <c r="C811" s="228"/>
      <c r="D811" s="229" t="s">
        <v>129</v>
      </c>
      <c r="E811" s="230" t="s">
        <v>19</v>
      </c>
      <c r="F811" s="231" t="s">
        <v>208</v>
      </c>
      <c r="G811" s="228"/>
      <c r="H811" s="230" t="s">
        <v>19</v>
      </c>
      <c r="I811" s="232"/>
      <c r="J811" s="228"/>
      <c r="K811" s="228"/>
      <c r="L811" s="233"/>
      <c r="M811" s="234"/>
      <c r="N811" s="235"/>
      <c r="O811" s="235"/>
      <c r="P811" s="235"/>
      <c r="Q811" s="235"/>
      <c r="R811" s="235"/>
      <c r="S811" s="235"/>
      <c r="T811" s="23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7" t="s">
        <v>129</v>
      </c>
      <c r="AU811" s="237" t="s">
        <v>79</v>
      </c>
      <c r="AV811" s="13" t="s">
        <v>77</v>
      </c>
      <c r="AW811" s="13" t="s">
        <v>33</v>
      </c>
      <c r="AX811" s="13" t="s">
        <v>72</v>
      </c>
      <c r="AY811" s="237" t="s">
        <v>120</v>
      </c>
    </row>
    <row r="812" s="14" customFormat="1">
      <c r="A812" s="14"/>
      <c r="B812" s="238"/>
      <c r="C812" s="239"/>
      <c r="D812" s="229" t="s">
        <v>129</v>
      </c>
      <c r="E812" s="240" t="s">
        <v>19</v>
      </c>
      <c r="F812" s="241" t="s">
        <v>685</v>
      </c>
      <c r="G812" s="239"/>
      <c r="H812" s="242">
        <v>21</v>
      </c>
      <c r="I812" s="243"/>
      <c r="J812" s="239"/>
      <c r="K812" s="239"/>
      <c r="L812" s="244"/>
      <c r="M812" s="245"/>
      <c r="N812" s="246"/>
      <c r="O812" s="246"/>
      <c r="P812" s="246"/>
      <c r="Q812" s="246"/>
      <c r="R812" s="246"/>
      <c r="S812" s="246"/>
      <c r="T812" s="24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8" t="s">
        <v>129</v>
      </c>
      <c r="AU812" s="248" t="s">
        <v>79</v>
      </c>
      <c r="AV812" s="14" t="s">
        <v>79</v>
      </c>
      <c r="AW812" s="14" t="s">
        <v>33</v>
      </c>
      <c r="AX812" s="14" t="s">
        <v>72</v>
      </c>
      <c r="AY812" s="248" t="s">
        <v>120</v>
      </c>
    </row>
    <row r="813" s="13" customFormat="1">
      <c r="A813" s="13"/>
      <c r="B813" s="227"/>
      <c r="C813" s="228"/>
      <c r="D813" s="229" t="s">
        <v>129</v>
      </c>
      <c r="E813" s="230" t="s">
        <v>19</v>
      </c>
      <c r="F813" s="231" t="s">
        <v>210</v>
      </c>
      <c r="G813" s="228"/>
      <c r="H813" s="230" t="s">
        <v>19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129</v>
      </c>
      <c r="AU813" s="237" t="s">
        <v>79</v>
      </c>
      <c r="AV813" s="13" t="s">
        <v>77</v>
      </c>
      <c r="AW813" s="13" t="s">
        <v>33</v>
      </c>
      <c r="AX813" s="13" t="s">
        <v>72</v>
      </c>
      <c r="AY813" s="237" t="s">
        <v>120</v>
      </c>
    </row>
    <row r="814" s="14" customFormat="1">
      <c r="A814" s="14"/>
      <c r="B814" s="238"/>
      <c r="C814" s="239"/>
      <c r="D814" s="229" t="s">
        <v>129</v>
      </c>
      <c r="E814" s="240" t="s">
        <v>19</v>
      </c>
      <c r="F814" s="241" t="s">
        <v>686</v>
      </c>
      <c r="G814" s="239"/>
      <c r="H814" s="242">
        <v>56.340000000000003</v>
      </c>
      <c r="I814" s="243"/>
      <c r="J814" s="239"/>
      <c r="K814" s="239"/>
      <c r="L814" s="244"/>
      <c r="M814" s="245"/>
      <c r="N814" s="246"/>
      <c r="O814" s="246"/>
      <c r="P814" s="246"/>
      <c r="Q814" s="246"/>
      <c r="R814" s="246"/>
      <c r="S814" s="246"/>
      <c r="T814" s="24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8" t="s">
        <v>129</v>
      </c>
      <c r="AU814" s="248" t="s">
        <v>79</v>
      </c>
      <c r="AV814" s="14" t="s">
        <v>79</v>
      </c>
      <c r="AW814" s="14" t="s">
        <v>33</v>
      </c>
      <c r="AX814" s="14" t="s">
        <v>72</v>
      </c>
      <c r="AY814" s="248" t="s">
        <v>120</v>
      </c>
    </row>
    <row r="815" s="13" customFormat="1">
      <c r="A815" s="13"/>
      <c r="B815" s="227"/>
      <c r="C815" s="228"/>
      <c r="D815" s="229" t="s">
        <v>129</v>
      </c>
      <c r="E815" s="230" t="s">
        <v>19</v>
      </c>
      <c r="F815" s="231" t="s">
        <v>212</v>
      </c>
      <c r="G815" s="228"/>
      <c r="H815" s="230" t="s">
        <v>19</v>
      </c>
      <c r="I815" s="232"/>
      <c r="J815" s="228"/>
      <c r="K815" s="228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129</v>
      </c>
      <c r="AU815" s="237" t="s">
        <v>79</v>
      </c>
      <c r="AV815" s="13" t="s">
        <v>77</v>
      </c>
      <c r="AW815" s="13" t="s">
        <v>33</v>
      </c>
      <c r="AX815" s="13" t="s">
        <v>72</v>
      </c>
      <c r="AY815" s="237" t="s">
        <v>120</v>
      </c>
    </row>
    <row r="816" s="14" customFormat="1">
      <c r="A816" s="14"/>
      <c r="B816" s="238"/>
      <c r="C816" s="239"/>
      <c r="D816" s="229" t="s">
        <v>129</v>
      </c>
      <c r="E816" s="240" t="s">
        <v>19</v>
      </c>
      <c r="F816" s="241" t="s">
        <v>687</v>
      </c>
      <c r="G816" s="239"/>
      <c r="H816" s="242">
        <v>38.063000000000002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8" t="s">
        <v>129</v>
      </c>
      <c r="AU816" s="248" t="s">
        <v>79</v>
      </c>
      <c r="AV816" s="14" t="s">
        <v>79</v>
      </c>
      <c r="AW816" s="14" t="s">
        <v>33</v>
      </c>
      <c r="AX816" s="14" t="s">
        <v>72</v>
      </c>
      <c r="AY816" s="248" t="s">
        <v>120</v>
      </c>
    </row>
    <row r="817" s="13" customFormat="1">
      <c r="A817" s="13"/>
      <c r="B817" s="227"/>
      <c r="C817" s="228"/>
      <c r="D817" s="229" t="s">
        <v>129</v>
      </c>
      <c r="E817" s="230" t="s">
        <v>19</v>
      </c>
      <c r="F817" s="231" t="s">
        <v>214</v>
      </c>
      <c r="G817" s="228"/>
      <c r="H817" s="230" t="s">
        <v>19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7" t="s">
        <v>129</v>
      </c>
      <c r="AU817" s="237" t="s">
        <v>79</v>
      </c>
      <c r="AV817" s="13" t="s">
        <v>77</v>
      </c>
      <c r="AW817" s="13" t="s">
        <v>33</v>
      </c>
      <c r="AX817" s="13" t="s">
        <v>72</v>
      </c>
      <c r="AY817" s="237" t="s">
        <v>120</v>
      </c>
    </row>
    <row r="818" s="14" customFormat="1">
      <c r="A818" s="14"/>
      <c r="B818" s="238"/>
      <c r="C818" s="239"/>
      <c r="D818" s="229" t="s">
        <v>129</v>
      </c>
      <c r="E818" s="240" t="s">
        <v>19</v>
      </c>
      <c r="F818" s="241" t="s">
        <v>690</v>
      </c>
      <c r="G818" s="239"/>
      <c r="H818" s="242">
        <v>117.938</v>
      </c>
      <c r="I818" s="243"/>
      <c r="J818" s="239"/>
      <c r="K818" s="239"/>
      <c r="L818" s="244"/>
      <c r="M818" s="245"/>
      <c r="N818" s="246"/>
      <c r="O818" s="246"/>
      <c r="P818" s="246"/>
      <c r="Q818" s="246"/>
      <c r="R818" s="246"/>
      <c r="S818" s="246"/>
      <c r="T818" s="24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8" t="s">
        <v>129</v>
      </c>
      <c r="AU818" s="248" t="s">
        <v>79</v>
      </c>
      <c r="AV818" s="14" t="s">
        <v>79</v>
      </c>
      <c r="AW818" s="14" t="s">
        <v>33</v>
      </c>
      <c r="AX818" s="14" t="s">
        <v>72</v>
      </c>
      <c r="AY818" s="248" t="s">
        <v>120</v>
      </c>
    </row>
    <row r="819" s="13" customFormat="1">
      <c r="A819" s="13"/>
      <c r="B819" s="227"/>
      <c r="C819" s="228"/>
      <c r="D819" s="229" t="s">
        <v>129</v>
      </c>
      <c r="E819" s="230" t="s">
        <v>19</v>
      </c>
      <c r="F819" s="231" t="s">
        <v>216</v>
      </c>
      <c r="G819" s="228"/>
      <c r="H819" s="230" t="s">
        <v>19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7" t="s">
        <v>129</v>
      </c>
      <c r="AU819" s="237" t="s">
        <v>79</v>
      </c>
      <c r="AV819" s="13" t="s">
        <v>77</v>
      </c>
      <c r="AW819" s="13" t="s">
        <v>33</v>
      </c>
      <c r="AX819" s="13" t="s">
        <v>72</v>
      </c>
      <c r="AY819" s="237" t="s">
        <v>120</v>
      </c>
    </row>
    <row r="820" s="14" customFormat="1">
      <c r="A820" s="14"/>
      <c r="B820" s="238"/>
      <c r="C820" s="239"/>
      <c r="D820" s="229" t="s">
        <v>129</v>
      </c>
      <c r="E820" s="240" t="s">
        <v>19</v>
      </c>
      <c r="F820" s="241" t="s">
        <v>691</v>
      </c>
      <c r="G820" s="239"/>
      <c r="H820" s="242">
        <v>13.65</v>
      </c>
      <c r="I820" s="243"/>
      <c r="J820" s="239"/>
      <c r="K820" s="239"/>
      <c r="L820" s="244"/>
      <c r="M820" s="245"/>
      <c r="N820" s="246"/>
      <c r="O820" s="246"/>
      <c r="P820" s="246"/>
      <c r="Q820" s="246"/>
      <c r="R820" s="246"/>
      <c r="S820" s="246"/>
      <c r="T820" s="24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8" t="s">
        <v>129</v>
      </c>
      <c r="AU820" s="248" t="s">
        <v>79</v>
      </c>
      <c r="AV820" s="14" t="s">
        <v>79</v>
      </c>
      <c r="AW820" s="14" t="s">
        <v>33</v>
      </c>
      <c r="AX820" s="14" t="s">
        <v>72</v>
      </c>
      <c r="AY820" s="248" t="s">
        <v>120</v>
      </c>
    </row>
    <row r="821" s="13" customFormat="1">
      <c r="A821" s="13"/>
      <c r="B821" s="227"/>
      <c r="C821" s="228"/>
      <c r="D821" s="229" t="s">
        <v>129</v>
      </c>
      <c r="E821" s="230" t="s">
        <v>19</v>
      </c>
      <c r="F821" s="231" t="s">
        <v>218</v>
      </c>
      <c r="G821" s="228"/>
      <c r="H821" s="230" t="s">
        <v>19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7" t="s">
        <v>129</v>
      </c>
      <c r="AU821" s="237" t="s">
        <v>79</v>
      </c>
      <c r="AV821" s="13" t="s">
        <v>77</v>
      </c>
      <c r="AW821" s="13" t="s">
        <v>33</v>
      </c>
      <c r="AX821" s="13" t="s">
        <v>72</v>
      </c>
      <c r="AY821" s="237" t="s">
        <v>120</v>
      </c>
    </row>
    <row r="822" s="14" customFormat="1">
      <c r="A822" s="14"/>
      <c r="B822" s="238"/>
      <c r="C822" s="239"/>
      <c r="D822" s="229" t="s">
        <v>129</v>
      </c>
      <c r="E822" s="240" t="s">
        <v>19</v>
      </c>
      <c r="F822" s="241" t="s">
        <v>692</v>
      </c>
      <c r="G822" s="239"/>
      <c r="H822" s="242">
        <v>251.25</v>
      </c>
      <c r="I822" s="243"/>
      <c r="J822" s="239"/>
      <c r="K822" s="239"/>
      <c r="L822" s="244"/>
      <c r="M822" s="245"/>
      <c r="N822" s="246"/>
      <c r="O822" s="246"/>
      <c r="P822" s="246"/>
      <c r="Q822" s="246"/>
      <c r="R822" s="246"/>
      <c r="S822" s="246"/>
      <c r="T822" s="24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8" t="s">
        <v>129</v>
      </c>
      <c r="AU822" s="248" t="s">
        <v>79</v>
      </c>
      <c r="AV822" s="14" t="s">
        <v>79</v>
      </c>
      <c r="AW822" s="14" t="s">
        <v>33</v>
      </c>
      <c r="AX822" s="14" t="s">
        <v>72</v>
      </c>
      <c r="AY822" s="248" t="s">
        <v>120</v>
      </c>
    </row>
    <row r="823" s="13" customFormat="1">
      <c r="A823" s="13"/>
      <c r="B823" s="227"/>
      <c r="C823" s="228"/>
      <c r="D823" s="229" t="s">
        <v>129</v>
      </c>
      <c r="E823" s="230" t="s">
        <v>19</v>
      </c>
      <c r="F823" s="231" t="s">
        <v>220</v>
      </c>
      <c r="G823" s="228"/>
      <c r="H823" s="230" t="s">
        <v>19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129</v>
      </c>
      <c r="AU823" s="237" t="s">
        <v>79</v>
      </c>
      <c r="AV823" s="13" t="s">
        <v>77</v>
      </c>
      <c r="AW823" s="13" t="s">
        <v>33</v>
      </c>
      <c r="AX823" s="13" t="s">
        <v>72</v>
      </c>
      <c r="AY823" s="237" t="s">
        <v>120</v>
      </c>
    </row>
    <row r="824" s="14" customFormat="1">
      <c r="A824" s="14"/>
      <c r="B824" s="238"/>
      <c r="C824" s="239"/>
      <c r="D824" s="229" t="s">
        <v>129</v>
      </c>
      <c r="E824" s="240" t="s">
        <v>19</v>
      </c>
      <c r="F824" s="241" t="s">
        <v>690</v>
      </c>
      <c r="G824" s="239"/>
      <c r="H824" s="242">
        <v>117.938</v>
      </c>
      <c r="I824" s="243"/>
      <c r="J824" s="239"/>
      <c r="K824" s="239"/>
      <c r="L824" s="244"/>
      <c r="M824" s="245"/>
      <c r="N824" s="246"/>
      <c r="O824" s="246"/>
      <c r="P824" s="246"/>
      <c r="Q824" s="246"/>
      <c r="R824" s="246"/>
      <c r="S824" s="246"/>
      <c r="T824" s="24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8" t="s">
        <v>129</v>
      </c>
      <c r="AU824" s="248" t="s">
        <v>79</v>
      </c>
      <c r="AV824" s="14" t="s">
        <v>79</v>
      </c>
      <c r="AW824" s="14" t="s">
        <v>33</v>
      </c>
      <c r="AX824" s="14" t="s">
        <v>72</v>
      </c>
      <c r="AY824" s="248" t="s">
        <v>120</v>
      </c>
    </row>
    <row r="825" s="13" customFormat="1">
      <c r="A825" s="13"/>
      <c r="B825" s="227"/>
      <c r="C825" s="228"/>
      <c r="D825" s="229" t="s">
        <v>129</v>
      </c>
      <c r="E825" s="230" t="s">
        <v>19</v>
      </c>
      <c r="F825" s="231" t="s">
        <v>221</v>
      </c>
      <c r="G825" s="228"/>
      <c r="H825" s="230" t="s">
        <v>19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7" t="s">
        <v>129</v>
      </c>
      <c r="AU825" s="237" t="s">
        <v>79</v>
      </c>
      <c r="AV825" s="13" t="s">
        <v>77</v>
      </c>
      <c r="AW825" s="13" t="s">
        <v>33</v>
      </c>
      <c r="AX825" s="13" t="s">
        <v>72</v>
      </c>
      <c r="AY825" s="237" t="s">
        <v>120</v>
      </c>
    </row>
    <row r="826" s="14" customFormat="1">
      <c r="A826" s="14"/>
      <c r="B826" s="238"/>
      <c r="C826" s="239"/>
      <c r="D826" s="229" t="s">
        <v>129</v>
      </c>
      <c r="E826" s="240" t="s">
        <v>19</v>
      </c>
      <c r="F826" s="241" t="s">
        <v>691</v>
      </c>
      <c r="G826" s="239"/>
      <c r="H826" s="242">
        <v>13.65</v>
      </c>
      <c r="I826" s="243"/>
      <c r="J826" s="239"/>
      <c r="K826" s="239"/>
      <c r="L826" s="244"/>
      <c r="M826" s="245"/>
      <c r="N826" s="246"/>
      <c r="O826" s="246"/>
      <c r="P826" s="246"/>
      <c r="Q826" s="246"/>
      <c r="R826" s="246"/>
      <c r="S826" s="246"/>
      <c r="T826" s="24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8" t="s">
        <v>129</v>
      </c>
      <c r="AU826" s="248" t="s">
        <v>79</v>
      </c>
      <c r="AV826" s="14" t="s">
        <v>79</v>
      </c>
      <c r="AW826" s="14" t="s">
        <v>33</v>
      </c>
      <c r="AX826" s="14" t="s">
        <v>72</v>
      </c>
      <c r="AY826" s="248" t="s">
        <v>120</v>
      </c>
    </row>
    <row r="827" s="13" customFormat="1">
      <c r="A827" s="13"/>
      <c r="B827" s="227"/>
      <c r="C827" s="228"/>
      <c r="D827" s="229" t="s">
        <v>129</v>
      </c>
      <c r="E827" s="230" t="s">
        <v>19</v>
      </c>
      <c r="F827" s="231" t="s">
        <v>222</v>
      </c>
      <c r="G827" s="228"/>
      <c r="H827" s="230" t="s">
        <v>19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7" t="s">
        <v>129</v>
      </c>
      <c r="AU827" s="237" t="s">
        <v>79</v>
      </c>
      <c r="AV827" s="13" t="s">
        <v>77</v>
      </c>
      <c r="AW827" s="13" t="s">
        <v>33</v>
      </c>
      <c r="AX827" s="13" t="s">
        <v>72</v>
      </c>
      <c r="AY827" s="237" t="s">
        <v>120</v>
      </c>
    </row>
    <row r="828" s="14" customFormat="1">
      <c r="A828" s="14"/>
      <c r="B828" s="238"/>
      <c r="C828" s="239"/>
      <c r="D828" s="229" t="s">
        <v>129</v>
      </c>
      <c r="E828" s="240" t="s">
        <v>19</v>
      </c>
      <c r="F828" s="241" t="s">
        <v>694</v>
      </c>
      <c r="G828" s="239"/>
      <c r="H828" s="242">
        <v>25.199999999999999</v>
      </c>
      <c r="I828" s="243"/>
      <c r="J828" s="239"/>
      <c r="K828" s="239"/>
      <c r="L828" s="244"/>
      <c r="M828" s="245"/>
      <c r="N828" s="246"/>
      <c r="O828" s="246"/>
      <c r="P828" s="246"/>
      <c r="Q828" s="246"/>
      <c r="R828" s="246"/>
      <c r="S828" s="246"/>
      <c r="T828" s="24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8" t="s">
        <v>129</v>
      </c>
      <c r="AU828" s="248" t="s">
        <v>79</v>
      </c>
      <c r="AV828" s="14" t="s">
        <v>79</v>
      </c>
      <c r="AW828" s="14" t="s">
        <v>33</v>
      </c>
      <c r="AX828" s="14" t="s">
        <v>72</v>
      </c>
      <c r="AY828" s="248" t="s">
        <v>120</v>
      </c>
    </row>
    <row r="829" s="13" customFormat="1">
      <c r="A829" s="13"/>
      <c r="B829" s="227"/>
      <c r="C829" s="228"/>
      <c r="D829" s="229" t="s">
        <v>129</v>
      </c>
      <c r="E829" s="230" t="s">
        <v>19</v>
      </c>
      <c r="F829" s="231" t="s">
        <v>224</v>
      </c>
      <c r="G829" s="228"/>
      <c r="H829" s="230" t="s">
        <v>19</v>
      </c>
      <c r="I829" s="232"/>
      <c r="J829" s="228"/>
      <c r="K829" s="228"/>
      <c r="L829" s="233"/>
      <c r="M829" s="234"/>
      <c r="N829" s="235"/>
      <c r="O829" s="235"/>
      <c r="P829" s="235"/>
      <c r="Q829" s="235"/>
      <c r="R829" s="235"/>
      <c r="S829" s="235"/>
      <c r="T829" s="23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7" t="s">
        <v>129</v>
      </c>
      <c r="AU829" s="237" t="s">
        <v>79</v>
      </c>
      <c r="AV829" s="13" t="s">
        <v>77</v>
      </c>
      <c r="AW829" s="13" t="s">
        <v>33</v>
      </c>
      <c r="AX829" s="13" t="s">
        <v>72</v>
      </c>
      <c r="AY829" s="237" t="s">
        <v>120</v>
      </c>
    </row>
    <row r="830" s="14" customFormat="1">
      <c r="A830" s="14"/>
      <c r="B830" s="238"/>
      <c r="C830" s="239"/>
      <c r="D830" s="229" t="s">
        <v>129</v>
      </c>
      <c r="E830" s="240" t="s">
        <v>19</v>
      </c>
      <c r="F830" s="241" t="s">
        <v>695</v>
      </c>
      <c r="G830" s="239"/>
      <c r="H830" s="242">
        <v>36.375</v>
      </c>
      <c r="I830" s="243"/>
      <c r="J830" s="239"/>
      <c r="K830" s="239"/>
      <c r="L830" s="244"/>
      <c r="M830" s="245"/>
      <c r="N830" s="246"/>
      <c r="O830" s="246"/>
      <c r="P830" s="246"/>
      <c r="Q830" s="246"/>
      <c r="R830" s="246"/>
      <c r="S830" s="246"/>
      <c r="T830" s="24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8" t="s">
        <v>129</v>
      </c>
      <c r="AU830" s="248" t="s">
        <v>79</v>
      </c>
      <c r="AV830" s="14" t="s">
        <v>79</v>
      </c>
      <c r="AW830" s="14" t="s">
        <v>33</v>
      </c>
      <c r="AX830" s="14" t="s">
        <v>72</v>
      </c>
      <c r="AY830" s="248" t="s">
        <v>120</v>
      </c>
    </row>
    <row r="831" s="13" customFormat="1">
      <c r="A831" s="13"/>
      <c r="B831" s="227"/>
      <c r="C831" s="228"/>
      <c r="D831" s="229" t="s">
        <v>129</v>
      </c>
      <c r="E831" s="230" t="s">
        <v>19</v>
      </c>
      <c r="F831" s="231" t="s">
        <v>226</v>
      </c>
      <c r="G831" s="228"/>
      <c r="H831" s="230" t="s">
        <v>19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7" t="s">
        <v>129</v>
      </c>
      <c r="AU831" s="237" t="s">
        <v>79</v>
      </c>
      <c r="AV831" s="13" t="s">
        <v>77</v>
      </c>
      <c r="AW831" s="13" t="s">
        <v>33</v>
      </c>
      <c r="AX831" s="13" t="s">
        <v>72</v>
      </c>
      <c r="AY831" s="237" t="s">
        <v>120</v>
      </c>
    </row>
    <row r="832" s="14" customFormat="1">
      <c r="A832" s="14"/>
      <c r="B832" s="238"/>
      <c r="C832" s="239"/>
      <c r="D832" s="229" t="s">
        <v>129</v>
      </c>
      <c r="E832" s="240" t="s">
        <v>19</v>
      </c>
      <c r="F832" s="241" t="s">
        <v>690</v>
      </c>
      <c r="G832" s="239"/>
      <c r="H832" s="242">
        <v>117.938</v>
      </c>
      <c r="I832" s="243"/>
      <c r="J832" s="239"/>
      <c r="K832" s="239"/>
      <c r="L832" s="244"/>
      <c r="M832" s="245"/>
      <c r="N832" s="246"/>
      <c r="O832" s="246"/>
      <c r="P832" s="246"/>
      <c r="Q832" s="246"/>
      <c r="R832" s="246"/>
      <c r="S832" s="246"/>
      <c r="T832" s="24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8" t="s">
        <v>129</v>
      </c>
      <c r="AU832" s="248" t="s">
        <v>79</v>
      </c>
      <c r="AV832" s="14" t="s">
        <v>79</v>
      </c>
      <c r="AW832" s="14" t="s">
        <v>33</v>
      </c>
      <c r="AX832" s="14" t="s">
        <v>72</v>
      </c>
      <c r="AY832" s="248" t="s">
        <v>120</v>
      </c>
    </row>
    <row r="833" s="13" customFormat="1">
      <c r="A833" s="13"/>
      <c r="B833" s="227"/>
      <c r="C833" s="228"/>
      <c r="D833" s="229" t="s">
        <v>129</v>
      </c>
      <c r="E833" s="230" t="s">
        <v>19</v>
      </c>
      <c r="F833" s="231" t="s">
        <v>227</v>
      </c>
      <c r="G833" s="228"/>
      <c r="H833" s="230" t="s">
        <v>19</v>
      </c>
      <c r="I833" s="232"/>
      <c r="J833" s="228"/>
      <c r="K833" s="228"/>
      <c r="L833" s="233"/>
      <c r="M833" s="234"/>
      <c r="N833" s="235"/>
      <c r="O833" s="235"/>
      <c r="P833" s="235"/>
      <c r="Q833" s="235"/>
      <c r="R833" s="235"/>
      <c r="S833" s="235"/>
      <c r="T833" s="23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7" t="s">
        <v>129</v>
      </c>
      <c r="AU833" s="237" t="s">
        <v>79</v>
      </c>
      <c r="AV833" s="13" t="s">
        <v>77</v>
      </c>
      <c r="AW833" s="13" t="s">
        <v>33</v>
      </c>
      <c r="AX833" s="13" t="s">
        <v>72</v>
      </c>
      <c r="AY833" s="237" t="s">
        <v>120</v>
      </c>
    </row>
    <row r="834" s="14" customFormat="1">
      <c r="A834" s="14"/>
      <c r="B834" s="238"/>
      <c r="C834" s="239"/>
      <c r="D834" s="229" t="s">
        <v>129</v>
      </c>
      <c r="E834" s="240" t="s">
        <v>19</v>
      </c>
      <c r="F834" s="241" t="s">
        <v>691</v>
      </c>
      <c r="G834" s="239"/>
      <c r="H834" s="242">
        <v>13.65</v>
      </c>
      <c r="I834" s="243"/>
      <c r="J834" s="239"/>
      <c r="K834" s="239"/>
      <c r="L834" s="244"/>
      <c r="M834" s="245"/>
      <c r="N834" s="246"/>
      <c r="O834" s="246"/>
      <c r="P834" s="246"/>
      <c r="Q834" s="246"/>
      <c r="R834" s="246"/>
      <c r="S834" s="246"/>
      <c r="T834" s="24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8" t="s">
        <v>129</v>
      </c>
      <c r="AU834" s="248" t="s">
        <v>79</v>
      </c>
      <c r="AV834" s="14" t="s">
        <v>79</v>
      </c>
      <c r="AW834" s="14" t="s">
        <v>33</v>
      </c>
      <c r="AX834" s="14" t="s">
        <v>72</v>
      </c>
      <c r="AY834" s="248" t="s">
        <v>120</v>
      </c>
    </row>
    <row r="835" s="13" customFormat="1">
      <c r="A835" s="13"/>
      <c r="B835" s="227"/>
      <c r="C835" s="228"/>
      <c r="D835" s="229" t="s">
        <v>129</v>
      </c>
      <c r="E835" s="230" t="s">
        <v>19</v>
      </c>
      <c r="F835" s="231" t="s">
        <v>228</v>
      </c>
      <c r="G835" s="228"/>
      <c r="H835" s="230" t="s">
        <v>19</v>
      </c>
      <c r="I835" s="232"/>
      <c r="J835" s="228"/>
      <c r="K835" s="228"/>
      <c r="L835" s="233"/>
      <c r="M835" s="234"/>
      <c r="N835" s="235"/>
      <c r="O835" s="235"/>
      <c r="P835" s="235"/>
      <c r="Q835" s="235"/>
      <c r="R835" s="235"/>
      <c r="S835" s="235"/>
      <c r="T835" s="23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7" t="s">
        <v>129</v>
      </c>
      <c r="AU835" s="237" t="s">
        <v>79</v>
      </c>
      <c r="AV835" s="13" t="s">
        <v>77</v>
      </c>
      <c r="AW835" s="13" t="s">
        <v>33</v>
      </c>
      <c r="AX835" s="13" t="s">
        <v>72</v>
      </c>
      <c r="AY835" s="237" t="s">
        <v>120</v>
      </c>
    </row>
    <row r="836" s="14" customFormat="1">
      <c r="A836" s="14"/>
      <c r="B836" s="238"/>
      <c r="C836" s="239"/>
      <c r="D836" s="229" t="s">
        <v>129</v>
      </c>
      <c r="E836" s="240" t="s">
        <v>19</v>
      </c>
      <c r="F836" s="241" t="s">
        <v>697</v>
      </c>
      <c r="G836" s="239"/>
      <c r="H836" s="242">
        <v>12.863</v>
      </c>
      <c r="I836" s="243"/>
      <c r="J836" s="239"/>
      <c r="K836" s="239"/>
      <c r="L836" s="244"/>
      <c r="M836" s="245"/>
      <c r="N836" s="246"/>
      <c r="O836" s="246"/>
      <c r="P836" s="246"/>
      <c r="Q836" s="246"/>
      <c r="R836" s="246"/>
      <c r="S836" s="246"/>
      <c r="T836" s="24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8" t="s">
        <v>129</v>
      </c>
      <c r="AU836" s="248" t="s">
        <v>79</v>
      </c>
      <c r="AV836" s="14" t="s">
        <v>79</v>
      </c>
      <c r="AW836" s="14" t="s">
        <v>33</v>
      </c>
      <c r="AX836" s="14" t="s">
        <v>72</v>
      </c>
      <c r="AY836" s="248" t="s">
        <v>120</v>
      </c>
    </row>
    <row r="837" s="13" customFormat="1">
      <c r="A837" s="13"/>
      <c r="B837" s="227"/>
      <c r="C837" s="228"/>
      <c r="D837" s="229" t="s">
        <v>129</v>
      </c>
      <c r="E837" s="230" t="s">
        <v>19</v>
      </c>
      <c r="F837" s="231" t="s">
        <v>230</v>
      </c>
      <c r="G837" s="228"/>
      <c r="H837" s="230" t="s">
        <v>19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129</v>
      </c>
      <c r="AU837" s="237" t="s">
        <v>79</v>
      </c>
      <c r="AV837" s="13" t="s">
        <v>77</v>
      </c>
      <c r="AW837" s="13" t="s">
        <v>33</v>
      </c>
      <c r="AX837" s="13" t="s">
        <v>72</v>
      </c>
      <c r="AY837" s="237" t="s">
        <v>120</v>
      </c>
    </row>
    <row r="838" s="14" customFormat="1">
      <c r="A838" s="14"/>
      <c r="B838" s="238"/>
      <c r="C838" s="239"/>
      <c r="D838" s="229" t="s">
        <v>129</v>
      </c>
      <c r="E838" s="240" t="s">
        <v>19</v>
      </c>
      <c r="F838" s="241" t="s">
        <v>698</v>
      </c>
      <c r="G838" s="239"/>
      <c r="H838" s="242">
        <v>48.563000000000002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129</v>
      </c>
      <c r="AU838" s="248" t="s">
        <v>79</v>
      </c>
      <c r="AV838" s="14" t="s">
        <v>79</v>
      </c>
      <c r="AW838" s="14" t="s">
        <v>33</v>
      </c>
      <c r="AX838" s="14" t="s">
        <v>72</v>
      </c>
      <c r="AY838" s="248" t="s">
        <v>120</v>
      </c>
    </row>
    <row r="839" s="13" customFormat="1">
      <c r="A839" s="13"/>
      <c r="B839" s="227"/>
      <c r="C839" s="228"/>
      <c r="D839" s="229" t="s">
        <v>129</v>
      </c>
      <c r="E839" s="230" t="s">
        <v>19</v>
      </c>
      <c r="F839" s="231" t="s">
        <v>232</v>
      </c>
      <c r="G839" s="228"/>
      <c r="H839" s="230" t="s">
        <v>19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7" t="s">
        <v>129</v>
      </c>
      <c r="AU839" s="237" t="s">
        <v>79</v>
      </c>
      <c r="AV839" s="13" t="s">
        <v>77</v>
      </c>
      <c r="AW839" s="13" t="s">
        <v>33</v>
      </c>
      <c r="AX839" s="13" t="s">
        <v>72</v>
      </c>
      <c r="AY839" s="237" t="s">
        <v>120</v>
      </c>
    </row>
    <row r="840" s="14" customFormat="1">
      <c r="A840" s="14"/>
      <c r="B840" s="238"/>
      <c r="C840" s="239"/>
      <c r="D840" s="229" t="s">
        <v>129</v>
      </c>
      <c r="E840" s="240" t="s">
        <v>19</v>
      </c>
      <c r="F840" s="241" t="s">
        <v>690</v>
      </c>
      <c r="G840" s="239"/>
      <c r="H840" s="242">
        <v>117.938</v>
      </c>
      <c r="I840" s="243"/>
      <c r="J840" s="239"/>
      <c r="K840" s="239"/>
      <c r="L840" s="244"/>
      <c r="M840" s="245"/>
      <c r="N840" s="246"/>
      <c r="O840" s="246"/>
      <c r="P840" s="246"/>
      <c r="Q840" s="246"/>
      <c r="R840" s="246"/>
      <c r="S840" s="246"/>
      <c r="T840" s="24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8" t="s">
        <v>129</v>
      </c>
      <c r="AU840" s="248" t="s">
        <v>79</v>
      </c>
      <c r="AV840" s="14" t="s">
        <v>79</v>
      </c>
      <c r="AW840" s="14" t="s">
        <v>33</v>
      </c>
      <c r="AX840" s="14" t="s">
        <v>72</v>
      </c>
      <c r="AY840" s="248" t="s">
        <v>120</v>
      </c>
    </row>
    <row r="841" s="13" customFormat="1">
      <c r="A841" s="13"/>
      <c r="B841" s="227"/>
      <c r="C841" s="228"/>
      <c r="D841" s="229" t="s">
        <v>129</v>
      </c>
      <c r="E841" s="230" t="s">
        <v>19</v>
      </c>
      <c r="F841" s="231" t="s">
        <v>233</v>
      </c>
      <c r="G841" s="228"/>
      <c r="H841" s="230" t="s">
        <v>19</v>
      </c>
      <c r="I841" s="232"/>
      <c r="J841" s="228"/>
      <c r="K841" s="228"/>
      <c r="L841" s="233"/>
      <c r="M841" s="234"/>
      <c r="N841" s="235"/>
      <c r="O841" s="235"/>
      <c r="P841" s="235"/>
      <c r="Q841" s="235"/>
      <c r="R841" s="235"/>
      <c r="S841" s="235"/>
      <c r="T841" s="23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7" t="s">
        <v>129</v>
      </c>
      <c r="AU841" s="237" t="s">
        <v>79</v>
      </c>
      <c r="AV841" s="13" t="s">
        <v>77</v>
      </c>
      <c r="AW841" s="13" t="s">
        <v>33</v>
      </c>
      <c r="AX841" s="13" t="s">
        <v>72</v>
      </c>
      <c r="AY841" s="237" t="s">
        <v>120</v>
      </c>
    </row>
    <row r="842" s="14" customFormat="1">
      <c r="A842" s="14"/>
      <c r="B842" s="238"/>
      <c r="C842" s="239"/>
      <c r="D842" s="229" t="s">
        <v>129</v>
      </c>
      <c r="E842" s="240" t="s">
        <v>19</v>
      </c>
      <c r="F842" s="241" t="s">
        <v>691</v>
      </c>
      <c r="G842" s="239"/>
      <c r="H842" s="242">
        <v>13.65</v>
      </c>
      <c r="I842" s="243"/>
      <c r="J842" s="239"/>
      <c r="K842" s="239"/>
      <c r="L842" s="244"/>
      <c r="M842" s="245"/>
      <c r="N842" s="246"/>
      <c r="O842" s="246"/>
      <c r="P842" s="246"/>
      <c r="Q842" s="246"/>
      <c r="R842" s="246"/>
      <c r="S842" s="246"/>
      <c r="T842" s="24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8" t="s">
        <v>129</v>
      </c>
      <c r="AU842" s="248" t="s">
        <v>79</v>
      </c>
      <c r="AV842" s="14" t="s">
        <v>79</v>
      </c>
      <c r="AW842" s="14" t="s">
        <v>33</v>
      </c>
      <c r="AX842" s="14" t="s">
        <v>72</v>
      </c>
      <c r="AY842" s="248" t="s">
        <v>120</v>
      </c>
    </row>
    <row r="843" s="13" customFormat="1">
      <c r="A843" s="13"/>
      <c r="B843" s="227"/>
      <c r="C843" s="228"/>
      <c r="D843" s="229" t="s">
        <v>129</v>
      </c>
      <c r="E843" s="230" t="s">
        <v>19</v>
      </c>
      <c r="F843" s="231" t="s">
        <v>688</v>
      </c>
      <c r="G843" s="228"/>
      <c r="H843" s="230" t="s">
        <v>19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7" t="s">
        <v>129</v>
      </c>
      <c r="AU843" s="237" t="s">
        <v>79</v>
      </c>
      <c r="AV843" s="13" t="s">
        <v>77</v>
      </c>
      <c r="AW843" s="13" t="s">
        <v>33</v>
      </c>
      <c r="AX843" s="13" t="s">
        <v>72</v>
      </c>
      <c r="AY843" s="237" t="s">
        <v>120</v>
      </c>
    </row>
    <row r="844" s="14" customFormat="1">
      <c r="A844" s="14"/>
      <c r="B844" s="238"/>
      <c r="C844" s="239"/>
      <c r="D844" s="229" t="s">
        <v>129</v>
      </c>
      <c r="E844" s="240" t="s">
        <v>19</v>
      </c>
      <c r="F844" s="241" t="s">
        <v>689</v>
      </c>
      <c r="G844" s="239"/>
      <c r="H844" s="242">
        <v>50.490000000000002</v>
      </c>
      <c r="I844" s="243"/>
      <c r="J844" s="239"/>
      <c r="K844" s="239"/>
      <c r="L844" s="244"/>
      <c r="M844" s="245"/>
      <c r="N844" s="246"/>
      <c r="O844" s="246"/>
      <c r="P844" s="246"/>
      <c r="Q844" s="246"/>
      <c r="R844" s="246"/>
      <c r="S844" s="246"/>
      <c r="T844" s="24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8" t="s">
        <v>129</v>
      </c>
      <c r="AU844" s="248" t="s">
        <v>79</v>
      </c>
      <c r="AV844" s="14" t="s">
        <v>79</v>
      </c>
      <c r="AW844" s="14" t="s">
        <v>33</v>
      </c>
      <c r="AX844" s="14" t="s">
        <v>72</v>
      </c>
      <c r="AY844" s="248" t="s">
        <v>120</v>
      </c>
    </row>
    <row r="845" s="13" customFormat="1">
      <c r="A845" s="13"/>
      <c r="B845" s="227"/>
      <c r="C845" s="228"/>
      <c r="D845" s="229" t="s">
        <v>129</v>
      </c>
      <c r="E845" s="230" t="s">
        <v>19</v>
      </c>
      <c r="F845" s="231" t="s">
        <v>693</v>
      </c>
      <c r="G845" s="228"/>
      <c r="H845" s="230" t="s">
        <v>19</v>
      </c>
      <c r="I845" s="232"/>
      <c r="J845" s="228"/>
      <c r="K845" s="228"/>
      <c r="L845" s="233"/>
      <c r="M845" s="234"/>
      <c r="N845" s="235"/>
      <c r="O845" s="235"/>
      <c r="P845" s="235"/>
      <c r="Q845" s="235"/>
      <c r="R845" s="235"/>
      <c r="S845" s="235"/>
      <c r="T845" s="236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7" t="s">
        <v>129</v>
      </c>
      <c r="AU845" s="237" t="s">
        <v>79</v>
      </c>
      <c r="AV845" s="13" t="s">
        <v>77</v>
      </c>
      <c r="AW845" s="13" t="s">
        <v>33</v>
      </c>
      <c r="AX845" s="13" t="s">
        <v>72</v>
      </c>
      <c r="AY845" s="237" t="s">
        <v>120</v>
      </c>
    </row>
    <row r="846" s="14" customFormat="1">
      <c r="A846" s="14"/>
      <c r="B846" s="238"/>
      <c r="C846" s="239"/>
      <c r="D846" s="229" t="s">
        <v>129</v>
      </c>
      <c r="E846" s="240" t="s">
        <v>19</v>
      </c>
      <c r="F846" s="241" t="s">
        <v>689</v>
      </c>
      <c r="G846" s="239"/>
      <c r="H846" s="242">
        <v>50.490000000000002</v>
      </c>
      <c r="I846" s="243"/>
      <c r="J846" s="239"/>
      <c r="K846" s="239"/>
      <c r="L846" s="244"/>
      <c r="M846" s="245"/>
      <c r="N846" s="246"/>
      <c r="O846" s="246"/>
      <c r="P846" s="246"/>
      <c r="Q846" s="246"/>
      <c r="R846" s="246"/>
      <c r="S846" s="246"/>
      <c r="T846" s="24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8" t="s">
        <v>129</v>
      </c>
      <c r="AU846" s="248" t="s">
        <v>79</v>
      </c>
      <c r="AV846" s="14" t="s">
        <v>79</v>
      </c>
      <c r="AW846" s="14" t="s">
        <v>33</v>
      </c>
      <c r="AX846" s="14" t="s">
        <v>72</v>
      </c>
      <c r="AY846" s="248" t="s">
        <v>120</v>
      </c>
    </row>
    <row r="847" s="13" customFormat="1">
      <c r="A847" s="13"/>
      <c r="B847" s="227"/>
      <c r="C847" s="228"/>
      <c r="D847" s="229" t="s">
        <v>129</v>
      </c>
      <c r="E847" s="230" t="s">
        <v>19</v>
      </c>
      <c r="F847" s="231" t="s">
        <v>696</v>
      </c>
      <c r="G847" s="228"/>
      <c r="H847" s="230" t="s">
        <v>19</v>
      </c>
      <c r="I847" s="232"/>
      <c r="J847" s="228"/>
      <c r="K847" s="228"/>
      <c r="L847" s="233"/>
      <c r="M847" s="234"/>
      <c r="N847" s="235"/>
      <c r="O847" s="235"/>
      <c r="P847" s="235"/>
      <c r="Q847" s="235"/>
      <c r="R847" s="235"/>
      <c r="S847" s="235"/>
      <c r="T847" s="23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7" t="s">
        <v>129</v>
      </c>
      <c r="AU847" s="237" t="s">
        <v>79</v>
      </c>
      <c r="AV847" s="13" t="s">
        <v>77</v>
      </c>
      <c r="AW847" s="13" t="s">
        <v>33</v>
      </c>
      <c r="AX847" s="13" t="s">
        <v>72</v>
      </c>
      <c r="AY847" s="237" t="s">
        <v>120</v>
      </c>
    </row>
    <row r="848" s="14" customFormat="1">
      <c r="A848" s="14"/>
      <c r="B848" s="238"/>
      <c r="C848" s="239"/>
      <c r="D848" s="229" t="s">
        <v>129</v>
      </c>
      <c r="E848" s="240" t="s">
        <v>19</v>
      </c>
      <c r="F848" s="241" t="s">
        <v>689</v>
      </c>
      <c r="G848" s="239"/>
      <c r="H848" s="242">
        <v>50.490000000000002</v>
      </c>
      <c r="I848" s="243"/>
      <c r="J848" s="239"/>
      <c r="K848" s="239"/>
      <c r="L848" s="244"/>
      <c r="M848" s="245"/>
      <c r="N848" s="246"/>
      <c r="O848" s="246"/>
      <c r="P848" s="246"/>
      <c r="Q848" s="246"/>
      <c r="R848" s="246"/>
      <c r="S848" s="246"/>
      <c r="T848" s="247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8" t="s">
        <v>129</v>
      </c>
      <c r="AU848" s="248" t="s">
        <v>79</v>
      </c>
      <c r="AV848" s="14" t="s">
        <v>79</v>
      </c>
      <c r="AW848" s="14" t="s">
        <v>33</v>
      </c>
      <c r="AX848" s="14" t="s">
        <v>72</v>
      </c>
      <c r="AY848" s="248" t="s">
        <v>120</v>
      </c>
    </row>
    <row r="849" s="13" customFormat="1">
      <c r="A849" s="13"/>
      <c r="B849" s="227"/>
      <c r="C849" s="228"/>
      <c r="D849" s="229" t="s">
        <v>129</v>
      </c>
      <c r="E849" s="230" t="s">
        <v>19</v>
      </c>
      <c r="F849" s="231" t="s">
        <v>699</v>
      </c>
      <c r="G849" s="228"/>
      <c r="H849" s="230" t="s">
        <v>19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129</v>
      </c>
      <c r="AU849" s="237" t="s">
        <v>79</v>
      </c>
      <c r="AV849" s="13" t="s">
        <v>77</v>
      </c>
      <c r="AW849" s="13" t="s">
        <v>33</v>
      </c>
      <c r="AX849" s="13" t="s">
        <v>72</v>
      </c>
      <c r="AY849" s="237" t="s">
        <v>120</v>
      </c>
    </row>
    <row r="850" s="14" customFormat="1">
      <c r="A850" s="14"/>
      <c r="B850" s="238"/>
      <c r="C850" s="239"/>
      <c r="D850" s="229" t="s">
        <v>129</v>
      </c>
      <c r="E850" s="240" t="s">
        <v>19</v>
      </c>
      <c r="F850" s="241" t="s">
        <v>689</v>
      </c>
      <c r="G850" s="239"/>
      <c r="H850" s="242">
        <v>50.490000000000002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129</v>
      </c>
      <c r="AU850" s="248" t="s">
        <v>79</v>
      </c>
      <c r="AV850" s="14" t="s">
        <v>79</v>
      </c>
      <c r="AW850" s="14" t="s">
        <v>33</v>
      </c>
      <c r="AX850" s="14" t="s">
        <v>72</v>
      </c>
      <c r="AY850" s="248" t="s">
        <v>120</v>
      </c>
    </row>
    <row r="851" s="15" customFormat="1">
      <c r="A851" s="15"/>
      <c r="B851" s="249"/>
      <c r="C851" s="250"/>
      <c r="D851" s="229" t="s">
        <v>129</v>
      </c>
      <c r="E851" s="251" t="s">
        <v>19</v>
      </c>
      <c r="F851" s="252" t="s">
        <v>156</v>
      </c>
      <c r="G851" s="250"/>
      <c r="H851" s="253">
        <v>1255.4659999999999</v>
      </c>
      <c r="I851" s="254"/>
      <c r="J851" s="250"/>
      <c r="K851" s="250"/>
      <c r="L851" s="255"/>
      <c r="M851" s="256"/>
      <c r="N851" s="257"/>
      <c r="O851" s="257"/>
      <c r="P851" s="257"/>
      <c r="Q851" s="257"/>
      <c r="R851" s="257"/>
      <c r="S851" s="257"/>
      <c r="T851" s="258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9" t="s">
        <v>129</v>
      </c>
      <c r="AU851" s="259" t="s">
        <v>79</v>
      </c>
      <c r="AV851" s="15" t="s">
        <v>127</v>
      </c>
      <c r="AW851" s="15" t="s">
        <v>33</v>
      </c>
      <c r="AX851" s="15" t="s">
        <v>77</v>
      </c>
      <c r="AY851" s="259" t="s">
        <v>120</v>
      </c>
    </row>
    <row r="852" s="2" customFormat="1" ht="21.75" customHeight="1">
      <c r="A852" s="39"/>
      <c r="B852" s="40"/>
      <c r="C852" s="213" t="s">
        <v>714</v>
      </c>
      <c r="D852" s="213" t="s">
        <v>123</v>
      </c>
      <c r="E852" s="214" t="s">
        <v>715</v>
      </c>
      <c r="F852" s="215" t="s">
        <v>716</v>
      </c>
      <c r="G852" s="216" t="s">
        <v>126</v>
      </c>
      <c r="H852" s="217">
        <v>1255.4659999999999</v>
      </c>
      <c r="I852" s="218"/>
      <c r="J852" s="219">
        <f>ROUND(I852*H852,2)</f>
        <v>0</v>
      </c>
      <c r="K852" s="220"/>
      <c r="L852" s="45"/>
      <c r="M852" s="221" t="s">
        <v>19</v>
      </c>
      <c r="N852" s="222" t="s">
        <v>43</v>
      </c>
      <c r="O852" s="85"/>
      <c r="P852" s="223">
        <f>O852*H852</f>
        <v>0</v>
      </c>
      <c r="Q852" s="223">
        <v>0.00029</v>
      </c>
      <c r="R852" s="223">
        <f>Q852*H852</f>
        <v>0.36408513999999997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321</v>
      </c>
      <c r="AT852" s="225" t="s">
        <v>123</v>
      </c>
      <c r="AU852" s="225" t="s">
        <v>79</v>
      </c>
      <c r="AY852" s="18" t="s">
        <v>120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77</v>
      </c>
      <c r="BK852" s="226">
        <f>ROUND(I852*H852,2)</f>
        <v>0</v>
      </c>
      <c r="BL852" s="18" t="s">
        <v>321</v>
      </c>
      <c r="BM852" s="225" t="s">
        <v>717</v>
      </c>
    </row>
    <row r="853" s="13" customFormat="1">
      <c r="A853" s="13"/>
      <c r="B853" s="227"/>
      <c r="C853" s="228"/>
      <c r="D853" s="229" t="s">
        <v>129</v>
      </c>
      <c r="E853" s="230" t="s">
        <v>19</v>
      </c>
      <c r="F853" s="231" t="s">
        <v>201</v>
      </c>
      <c r="G853" s="228"/>
      <c r="H853" s="230" t="s">
        <v>19</v>
      </c>
      <c r="I853" s="232"/>
      <c r="J853" s="228"/>
      <c r="K853" s="228"/>
      <c r="L853" s="233"/>
      <c r="M853" s="234"/>
      <c r="N853" s="235"/>
      <c r="O853" s="235"/>
      <c r="P853" s="235"/>
      <c r="Q853" s="235"/>
      <c r="R853" s="235"/>
      <c r="S853" s="235"/>
      <c r="T853" s="23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7" t="s">
        <v>129</v>
      </c>
      <c r="AU853" s="237" t="s">
        <v>79</v>
      </c>
      <c r="AV853" s="13" t="s">
        <v>77</v>
      </c>
      <c r="AW853" s="13" t="s">
        <v>33</v>
      </c>
      <c r="AX853" s="13" t="s">
        <v>72</v>
      </c>
      <c r="AY853" s="237" t="s">
        <v>120</v>
      </c>
    </row>
    <row r="854" s="13" customFormat="1">
      <c r="A854" s="13"/>
      <c r="B854" s="227"/>
      <c r="C854" s="228"/>
      <c r="D854" s="229" t="s">
        <v>129</v>
      </c>
      <c r="E854" s="230" t="s">
        <v>19</v>
      </c>
      <c r="F854" s="231" t="s">
        <v>202</v>
      </c>
      <c r="G854" s="228"/>
      <c r="H854" s="230" t="s">
        <v>19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7" t="s">
        <v>129</v>
      </c>
      <c r="AU854" s="237" t="s">
        <v>79</v>
      </c>
      <c r="AV854" s="13" t="s">
        <v>77</v>
      </c>
      <c r="AW854" s="13" t="s">
        <v>33</v>
      </c>
      <c r="AX854" s="13" t="s">
        <v>72</v>
      </c>
      <c r="AY854" s="237" t="s">
        <v>120</v>
      </c>
    </row>
    <row r="855" s="14" customFormat="1">
      <c r="A855" s="14"/>
      <c r="B855" s="238"/>
      <c r="C855" s="239"/>
      <c r="D855" s="229" t="s">
        <v>129</v>
      </c>
      <c r="E855" s="240" t="s">
        <v>19</v>
      </c>
      <c r="F855" s="241" t="s">
        <v>682</v>
      </c>
      <c r="G855" s="239"/>
      <c r="H855" s="242">
        <v>15</v>
      </c>
      <c r="I855" s="243"/>
      <c r="J855" s="239"/>
      <c r="K855" s="239"/>
      <c r="L855" s="244"/>
      <c r="M855" s="245"/>
      <c r="N855" s="246"/>
      <c r="O855" s="246"/>
      <c r="P855" s="246"/>
      <c r="Q855" s="246"/>
      <c r="R855" s="246"/>
      <c r="S855" s="246"/>
      <c r="T855" s="24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8" t="s">
        <v>129</v>
      </c>
      <c r="AU855" s="248" t="s">
        <v>79</v>
      </c>
      <c r="AV855" s="14" t="s">
        <v>79</v>
      </c>
      <c r="AW855" s="14" t="s">
        <v>33</v>
      </c>
      <c r="AX855" s="14" t="s">
        <v>72</v>
      </c>
      <c r="AY855" s="248" t="s">
        <v>120</v>
      </c>
    </row>
    <row r="856" s="13" customFormat="1">
      <c r="A856" s="13"/>
      <c r="B856" s="227"/>
      <c r="C856" s="228"/>
      <c r="D856" s="229" t="s">
        <v>129</v>
      </c>
      <c r="E856" s="230" t="s">
        <v>19</v>
      </c>
      <c r="F856" s="231" t="s">
        <v>204</v>
      </c>
      <c r="G856" s="228"/>
      <c r="H856" s="230" t="s">
        <v>19</v>
      </c>
      <c r="I856" s="232"/>
      <c r="J856" s="228"/>
      <c r="K856" s="228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129</v>
      </c>
      <c r="AU856" s="237" t="s">
        <v>79</v>
      </c>
      <c r="AV856" s="13" t="s">
        <v>77</v>
      </c>
      <c r="AW856" s="13" t="s">
        <v>33</v>
      </c>
      <c r="AX856" s="13" t="s">
        <v>72</v>
      </c>
      <c r="AY856" s="237" t="s">
        <v>120</v>
      </c>
    </row>
    <row r="857" s="14" customFormat="1">
      <c r="A857" s="14"/>
      <c r="B857" s="238"/>
      <c r="C857" s="239"/>
      <c r="D857" s="229" t="s">
        <v>129</v>
      </c>
      <c r="E857" s="240" t="s">
        <v>19</v>
      </c>
      <c r="F857" s="241" t="s">
        <v>683</v>
      </c>
      <c r="G857" s="239"/>
      <c r="H857" s="242">
        <v>15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129</v>
      </c>
      <c r="AU857" s="248" t="s">
        <v>79</v>
      </c>
      <c r="AV857" s="14" t="s">
        <v>79</v>
      </c>
      <c r="AW857" s="14" t="s">
        <v>33</v>
      </c>
      <c r="AX857" s="14" t="s">
        <v>72</v>
      </c>
      <c r="AY857" s="248" t="s">
        <v>120</v>
      </c>
    </row>
    <row r="858" s="13" customFormat="1">
      <c r="A858" s="13"/>
      <c r="B858" s="227"/>
      <c r="C858" s="228"/>
      <c r="D858" s="229" t="s">
        <v>129</v>
      </c>
      <c r="E858" s="230" t="s">
        <v>19</v>
      </c>
      <c r="F858" s="231" t="s">
        <v>206</v>
      </c>
      <c r="G858" s="228"/>
      <c r="H858" s="230" t="s">
        <v>19</v>
      </c>
      <c r="I858" s="232"/>
      <c r="J858" s="228"/>
      <c r="K858" s="228"/>
      <c r="L858" s="233"/>
      <c r="M858" s="234"/>
      <c r="N858" s="235"/>
      <c r="O858" s="235"/>
      <c r="P858" s="235"/>
      <c r="Q858" s="235"/>
      <c r="R858" s="235"/>
      <c r="S858" s="235"/>
      <c r="T858" s="23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7" t="s">
        <v>129</v>
      </c>
      <c r="AU858" s="237" t="s">
        <v>79</v>
      </c>
      <c r="AV858" s="13" t="s">
        <v>77</v>
      </c>
      <c r="AW858" s="13" t="s">
        <v>33</v>
      </c>
      <c r="AX858" s="13" t="s">
        <v>72</v>
      </c>
      <c r="AY858" s="237" t="s">
        <v>120</v>
      </c>
    </row>
    <row r="859" s="14" customFormat="1">
      <c r="A859" s="14"/>
      <c r="B859" s="238"/>
      <c r="C859" s="239"/>
      <c r="D859" s="229" t="s">
        <v>129</v>
      </c>
      <c r="E859" s="240" t="s">
        <v>19</v>
      </c>
      <c r="F859" s="241" t="s">
        <v>684</v>
      </c>
      <c r="G859" s="239"/>
      <c r="H859" s="242">
        <v>7.5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129</v>
      </c>
      <c r="AU859" s="248" t="s">
        <v>79</v>
      </c>
      <c r="AV859" s="14" t="s">
        <v>79</v>
      </c>
      <c r="AW859" s="14" t="s">
        <v>33</v>
      </c>
      <c r="AX859" s="14" t="s">
        <v>72</v>
      </c>
      <c r="AY859" s="248" t="s">
        <v>120</v>
      </c>
    </row>
    <row r="860" s="13" customFormat="1">
      <c r="A860" s="13"/>
      <c r="B860" s="227"/>
      <c r="C860" s="228"/>
      <c r="D860" s="229" t="s">
        <v>129</v>
      </c>
      <c r="E860" s="230" t="s">
        <v>19</v>
      </c>
      <c r="F860" s="231" t="s">
        <v>208</v>
      </c>
      <c r="G860" s="228"/>
      <c r="H860" s="230" t="s">
        <v>19</v>
      </c>
      <c r="I860" s="232"/>
      <c r="J860" s="228"/>
      <c r="K860" s="228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129</v>
      </c>
      <c r="AU860" s="237" t="s">
        <v>79</v>
      </c>
      <c r="AV860" s="13" t="s">
        <v>77</v>
      </c>
      <c r="AW860" s="13" t="s">
        <v>33</v>
      </c>
      <c r="AX860" s="13" t="s">
        <v>72</v>
      </c>
      <c r="AY860" s="237" t="s">
        <v>120</v>
      </c>
    </row>
    <row r="861" s="14" customFormat="1">
      <c r="A861" s="14"/>
      <c r="B861" s="238"/>
      <c r="C861" s="239"/>
      <c r="D861" s="229" t="s">
        <v>129</v>
      </c>
      <c r="E861" s="240" t="s">
        <v>19</v>
      </c>
      <c r="F861" s="241" t="s">
        <v>685</v>
      </c>
      <c r="G861" s="239"/>
      <c r="H861" s="242">
        <v>21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8" t="s">
        <v>129</v>
      </c>
      <c r="AU861" s="248" t="s">
        <v>79</v>
      </c>
      <c r="AV861" s="14" t="s">
        <v>79</v>
      </c>
      <c r="AW861" s="14" t="s">
        <v>33</v>
      </c>
      <c r="AX861" s="14" t="s">
        <v>72</v>
      </c>
      <c r="AY861" s="248" t="s">
        <v>120</v>
      </c>
    </row>
    <row r="862" s="13" customFormat="1">
      <c r="A862" s="13"/>
      <c r="B862" s="227"/>
      <c r="C862" s="228"/>
      <c r="D862" s="229" t="s">
        <v>129</v>
      </c>
      <c r="E862" s="230" t="s">
        <v>19</v>
      </c>
      <c r="F862" s="231" t="s">
        <v>210</v>
      </c>
      <c r="G862" s="228"/>
      <c r="H862" s="230" t="s">
        <v>19</v>
      </c>
      <c r="I862" s="232"/>
      <c r="J862" s="228"/>
      <c r="K862" s="228"/>
      <c r="L862" s="233"/>
      <c r="M862" s="234"/>
      <c r="N862" s="235"/>
      <c r="O862" s="235"/>
      <c r="P862" s="235"/>
      <c r="Q862" s="235"/>
      <c r="R862" s="235"/>
      <c r="S862" s="235"/>
      <c r="T862" s="23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7" t="s">
        <v>129</v>
      </c>
      <c r="AU862" s="237" t="s">
        <v>79</v>
      </c>
      <c r="AV862" s="13" t="s">
        <v>77</v>
      </c>
      <c r="AW862" s="13" t="s">
        <v>33</v>
      </c>
      <c r="AX862" s="13" t="s">
        <v>72</v>
      </c>
      <c r="AY862" s="237" t="s">
        <v>120</v>
      </c>
    </row>
    <row r="863" s="14" customFormat="1">
      <c r="A863" s="14"/>
      <c r="B863" s="238"/>
      <c r="C863" s="239"/>
      <c r="D863" s="229" t="s">
        <v>129</v>
      </c>
      <c r="E863" s="240" t="s">
        <v>19</v>
      </c>
      <c r="F863" s="241" t="s">
        <v>686</v>
      </c>
      <c r="G863" s="239"/>
      <c r="H863" s="242">
        <v>56.340000000000003</v>
      </c>
      <c r="I863" s="243"/>
      <c r="J863" s="239"/>
      <c r="K863" s="239"/>
      <c r="L863" s="244"/>
      <c r="M863" s="245"/>
      <c r="N863" s="246"/>
      <c r="O863" s="246"/>
      <c r="P863" s="246"/>
      <c r="Q863" s="246"/>
      <c r="R863" s="246"/>
      <c r="S863" s="246"/>
      <c r="T863" s="24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8" t="s">
        <v>129</v>
      </c>
      <c r="AU863" s="248" t="s">
        <v>79</v>
      </c>
      <c r="AV863" s="14" t="s">
        <v>79</v>
      </c>
      <c r="AW863" s="14" t="s">
        <v>33</v>
      </c>
      <c r="AX863" s="14" t="s">
        <v>72</v>
      </c>
      <c r="AY863" s="248" t="s">
        <v>120</v>
      </c>
    </row>
    <row r="864" s="13" customFormat="1">
      <c r="A864" s="13"/>
      <c r="B864" s="227"/>
      <c r="C864" s="228"/>
      <c r="D864" s="229" t="s">
        <v>129</v>
      </c>
      <c r="E864" s="230" t="s">
        <v>19</v>
      </c>
      <c r="F864" s="231" t="s">
        <v>212</v>
      </c>
      <c r="G864" s="228"/>
      <c r="H864" s="230" t="s">
        <v>19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7" t="s">
        <v>129</v>
      </c>
      <c r="AU864" s="237" t="s">
        <v>79</v>
      </c>
      <c r="AV864" s="13" t="s">
        <v>77</v>
      </c>
      <c r="AW864" s="13" t="s">
        <v>33</v>
      </c>
      <c r="AX864" s="13" t="s">
        <v>72</v>
      </c>
      <c r="AY864" s="237" t="s">
        <v>120</v>
      </c>
    </row>
    <row r="865" s="14" customFormat="1">
      <c r="A865" s="14"/>
      <c r="B865" s="238"/>
      <c r="C865" s="239"/>
      <c r="D865" s="229" t="s">
        <v>129</v>
      </c>
      <c r="E865" s="240" t="s">
        <v>19</v>
      </c>
      <c r="F865" s="241" t="s">
        <v>687</v>
      </c>
      <c r="G865" s="239"/>
      <c r="H865" s="242">
        <v>38.063000000000002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129</v>
      </c>
      <c r="AU865" s="248" t="s">
        <v>79</v>
      </c>
      <c r="AV865" s="14" t="s">
        <v>79</v>
      </c>
      <c r="AW865" s="14" t="s">
        <v>33</v>
      </c>
      <c r="AX865" s="14" t="s">
        <v>72</v>
      </c>
      <c r="AY865" s="248" t="s">
        <v>120</v>
      </c>
    </row>
    <row r="866" s="13" customFormat="1">
      <c r="A866" s="13"/>
      <c r="B866" s="227"/>
      <c r="C866" s="228"/>
      <c r="D866" s="229" t="s">
        <v>129</v>
      </c>
      <c r="E866" s="230" t="s">
        <v>19</v>
      </c>
      <c r="F866" s="231" t="s">
        <v>214</v>
      </c>
      <c r="G866" s="228"/>
      <c r="H866" s="230" t="s">
        <v>19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7" t="s">
        <v>129</v>
      </c>
      <c r="AU866" s="237" t="s">
        <v>79</v>
      </c>
      <c r="AV866" s="13" t="s">
        <v>77</v>
      </c>
      <c r="AW866" s="13" t="s">
        <v>33</v>
      </c>
      <c r="AX866" s="13" t="s">
        <v>72</v>
      </c>
      <c r="AY866" s="237" t="s">
        <v>120</v>
      </c>
    </row>
    <row r="867" s="14" customFormat="1">
      <c r="A867" s="14"/>
      <c r="B867" s="238"/>
      <c r="C867" s="239"/>
      <c r="D867" s="229" t="s">
        <v>129</v>
      </c>
      <c r="E867" s="240" t="s">
        <v>19</v>
      </c>
      <c r="F867" s="241" t="s">
        <v>690</v>
      </c>
      <c r="G867" s="239"/>
      <c r="H867" s="242">
        <v>117.938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8" t="s">
        <v>129</v>
      </c>
      <c r="AU867" s="248" t="s">
        <v>79</v>
      </c>
      <c r="AV867" s="14" t="s">
        <v>79</v>
      </c>
      <c r="AW867" s="14" t="s">
        <v>33</v>
      </c>
      <c r="AX867" s="14" t="s">
        <v>72</v>
      </c>
      <c r="AY867" s="248" t="s">
        <v>120</v>
      </c>
    </row>
    <row r="868" s="13" customFormat="1">
      <c r="A868" s="13"/>
      <c r="B868" s="227"/>
      <c r="C868" s="228"/>
      <c r="D868" s="229" t="s">
        <v>129</v>
      </c>
      <c r="E868" s="230" t="s">
        <v>19</v>
      </c>
      <c r="F868" s="231" t="s">
        <v>216</v>
      </c>
      <c r="G868" s="228"/>
      <c r="H868" s="230" t="s">
        <v>19</v>
      </c>
      <c r="I868" s="232"/>
      <c r="J868" s="228"/>
      <c r="K868" s="228"/>
      <c r="L868" s="233"/>
      <c r="M868" s="234"/>
      <c r="N868" s="235"/>
      <c r="O868" s="235"/>
      <c r="P868" s="235"/>
      <c r="Q868" s="235"/>
      <c r="R868" s="235"/>
      <c r="S868" s="235"/>
      <c r="T868" s="23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7" t="s">
        <v>129</v>
      </c>
      <c r="AU868" s="237" t="s">
        <v>79</v>
      </c>
      <c r="AV868" s="13" t="s">
        <v>77</v>
      </c>
      <c r="AW868" s="13" t="s">
        <v>33</v>
      </c>
      <c r="AX868" s="13" t="s">
        <v>72</v>
      </c>
      <c r="AY868" s="237" t="s">
        <v>120</v>
      </c>
    </row>
    <row r="869" s="14" customFormat="1">
      <c r="A869" s="14"/>
      <c r="B869" s="238"/>
      <c r="C869" s="239"/>
      <c r="D869" s="229" t="s">
        <v>129</v>
      </c>
      <c r="E869" s="240" t="s">
        <v>19</v>
      </c>
      <c r="F869" s="241" t="s">
        <v>691</v>
      </c>
      <c r="G869" s="239"/>
      <c r="H869" s="242">
        <v>13.65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8" t="s">
        <v>129</v>
      </c>
      <c r="AU869" s="248" t="s">
        <v>79</v>
      </c>
      <c r="AV869" s="14" t="s">
        <v>79</v>
      </c>
      <c r="AW869" s="14" t="s">
        <v>33</v>
      </c>
      <c r="AX869" s="14" t="s">
        <v>72</v>
      </c>
      <c r="AY869" s="248" t="s">
        <v>120</v>
      </c>
    </row>
    <row r="870" s="13" customFormat="1">
      <c r="A870" s="13"/>
      <c r="B870" s="227"/>
      <c r="C870" s="228"/>
      <c r="D870" s="229" t="s">
        <v>129</v>
      </c>
      <c r="E870" s="230" t="s">
        <v>19</v>
      </c>
      <c r="F870" s="231" t="s">
        <v>218</v>
      </c>
      <c r="G870" s="228"/>
      <c r="H870" s="230" t="s">
        <v>19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129</v>
      </c>
      <c r="AU870" s="237" t="s">
        <v>79</v>
      </c>
      <c r="AV870" s="13" t="s">
        <v>77</v>
      </c>
      <c r="AW870" s="13" t="s">
        <v>33</v>
      </c>
      <c r="AX870" s="13" t="s">
        <v>72</v>
      </c>
      <c r="AY870" s="237" t="s">
        <v>120</v>
      </c>
    </row>
    <row r="871" s="14" customFormat="1">
      <c r="A871" s="14"/>
      <c r="B871" s="238"/>
      <c r="C871" s="239"/>
      <c r="D871" s="229" t="s">
        <v>129</v>
      </c>
      <c r="E871" s="240" t="s">
        <v>19</v>
      </c>
      <c r="F871" s="241" t="s">
        <v>692</v>
      </c>
      <c r="G871" s="239"/>
      <c r="H871" s="242">
        <v>251.25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8" t="s">
        <v>129</v>
      </c>
      <c r="AU871" s="248" t="s">
        <v>79</v>
      </c>
      <c r="AV871" s="14" t="s">
        <v>79</v>
      </c>
      <c r="AW871" s="14" t="s">
        <v>33</v>
      </c>
      <c r="AX871" s="14" t="s">
        <v>72</v>
      </c>
      <c r="AY871" s="248" t="s">
        <v>120</v>
      </c>
    </row>
    <row r="872" s="13" customFormat="1">
      <c r="A872" s="13"/>
      <c r="B872" s="227"/>
      <c r="C872" s="228"/>
      <c r="D872" s="229" t="s">
        <v>129</v>
      </c>
      <c r="E872" s="230" t="s">
        <v>19</v>
      </c>
      <c r="F872" s="231" t="s">
        <v>220</v>
      </c>
      <c r="G872" s="228"/>
      <c r="H872" s="230" t="s">
        <v>19</v>
      </c>
      <c r="I872" s="232"/>
      <c r="J872" s="228"/>
      <c r="K872" s="228"/>
      <c r="L872" s="233"/>
      <c r="M872" s="234"/>
      <c r="N872" s="235"/>
      <c r="O872" s="235"/>
      <c r="P872" s="235"/>
      <c r="Q872" s="235"/>
      <c r="R872" s="235"/>
      <c r="S872" s="235"/>
      <c r="T872" s="23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7" t="s">
        <v>129</v>
      </c>
      <c r="AU872" s="237" t="s">
        <v>79</v>
      </c>
      <c r="AV872" s="13" t="s">
        <v>77</v>
      </c>
      <c r="AW872" s="13" t="s">
        <v>33</v>
      </c>
      <c r="AX872" s="13" t="s">
        <v>72</v>
      </c>
      <c r="AY872" s="237" t="s">
        <v>120</v>
      </c>
    </row>
    <row r="873" s="14" customFormat="1">
      <c r="A873" s="14"/>
      <c r="B873" s="238"/>
      <c r="C873" s="239"/>
      <c r="D873" s="229" t="s">
        <v>129</v>
      </c>
      <c r="E873" s="240" t="s">
        <v>19</v>
      </c>
      <c r="F873" s="241" t="s">
        <v>690</v>
      </c>
      <c r="G873" s="239"/>
      <c r="H873" s="242">
        <v>117.938</v>
      </c>
      <c r="I873" s="243"/>
      <c r="J873" s="239"/>
      <c r="K873" s="239"/>
      <c r="L873" s="244"/>
      <c r="M873" s="245"/>
      <c r="N873" s="246"/>
      <c r="O873" s="246"/>
      <c r="P873" s="246"/>
      <c r="Q873" s="246"/>
      <c r="R873" s="246"/>
      <c r="S873" s="246"/>
      <c r="T873" s="24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8" t="s">
        <v>129</v>
      </c>
      <c r="AU873" s="248" t="s">
        <v>79</v>
      </c>
      <c r="AV873" s="14" t="s">
        <v>79</v>
      </c>
      <c r="AW873" s="14" t="s">
        <v>33</v>
      </c>
      <c r="AX873" s="14" t="s">
        <v>72</v>
      </c>
      <c r="AY873" s="248" t="s">
        <v>120</v>
      </c>
    </row>
    <row r="874" s="13" customFormat="1">
      <c r="A874" s="13"/>
      <c r="B874" s="227"/>
      <c r="C874" s="228"/>
      <c r="D874" s="229" t="s">
        <v>129</v>
      </c>
      <c r="E874" s="230" t="s">
        <v>19</v>
      </c>
      <c r="F874" s="231" t="s">
        <v>221</v>
      </c>
      <c r="G874" s="228"/>
      <c r="H874" s="230" t="s">
        <v>19</v>
      </c>
      <c r="I874" s="232"/>
      <c r="J874" s="228"/>
      <c r="K874" s="228"/>
      <c r="L874" s="233"/>
      <c r="M874" s="234"/>
      <c r="N874" s="235"/>
      <c r="O874" s="235"/>
      <c r="P874" s="235"/>
      <c r="Q874" s="235"/>
      <c r="R874" s="235"/>
      <c r="S874" s="235"/>
      <c r="T874" s="23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7" t="s">
        <v>129</v>
      </c>
      <c r="AU874" s="237" t="s">
        <v>79</v>
      </c>
      <c r="AV874" s="13" t="s">
        <v>77</v>
      </c>
      <c r="AW874" s="13" t="s">
        <v>33</v>
      </c>
      <c r="AX874" s="13" t="s">
        <v>72</v>
      </c>
      <c r="AY874" s="237" t="s">
        <v>120</v>
      </c>
    </row>
    <row r="875" s="14" customFormat="1">
      <c r="A875" s="14"/>
      <c r="B875" s="238"/>
      <c r="C875" s="239"/>
      <c r="D875" s="229" t="s">
        <v>129</v>
      </c>
      <c r="E875" s="240" t="s">
        <v>19</v>
      </c>
      <c r="F875" s="241" t="s">
        <v>691</v>
      </c>
      <c r="G875" s="239"/>
      <c r="H875" s="242">
        <v>13.65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8" t="s">
        <v>129</v>
      </c>
      <c r="AU875" s="248" t="s">
        <v>79</v>
      </c>
      <c r="AV875" s="14" t="s">
        <v>79</v>
      </c>
      <c r="AW875" s="14" t="s">
        <v>33</v>
      </c>
      <c r="AX875" s="14" t="s">
        <v>72</v>
      </c>
      <c r="AY875" s="248" t="s">
        <v>120</v>
      </c>
    </row>
    <row r="876" s="13" customFormat="1">
      <c r="A876" s="13"/>
      <c r="B876" s="227"/>
      <c r="C876" s="228"/>
      <c r="D876" s="229" t="s">
        <v>129</v>
      </c>
      <c r="E876" s="230" t="s">
        <v>19</v>
      </c>
      <c r="F876" s="231" t="s">
        <v>222</v>
      </c>
      <c r="G876" s="228"/>
      <c r="H876" s="230" t="s">
        <v>19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7" t="s">
        <v>129</v>
      </c>
      <c r="AU876" s="237" t="s">
        <v>79</v>
      </c>
      <c r="AV876" s="13" t="s">
        <v>77</v>
      </c>
      <c r="AW876" s="13" t="s">
        <v>33</v>
      </c>
      <c r="AX876" s="13" t="s">
        <v>72</v>
      </c>
      <c r="AY876" s="237" t="s">
        <v>120</v>
      </c>
    </row>
    <row r="877" s="14" customFormat="1">
      <c r="A877" s="14"/>
      <c r="B877" s="238"/>
      <c r="C877" s="239"/>
      <c r="D877" s="229" t="s">
        <v>129</v>
      </c>
      <c r="E877" s="240" t="s">
        <v>19</v>
      </c>
      <c r="F877" s="241" t="s">
        <v>694</v>
      </c>
      <c r="G877" s="239"/>
      <c r="H877" s="242">
        <v>25.199999999999999</v>
      </c>
      <c r="I877" s="243"/>
      <c r="J877" s="239"/>
      <c r="K877" s="239"/>
      <c r="L877" s="244"/>
      <c r="M877" s="245"/>
      <c r="N877" s="246"/>
      <c r="O877" s="246"/>
      <c r="P877" s="246"/>
      <c r="Q877" s="246"/>
      <c r="R877" s="246"/>
      <c r="S877" s="246"/>
      <c r="T877" s="24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8" t="s">
        <v>129</v>
      </c>
      <c r="AU877" s="248" t="s">
        <v>79</v>
      </c>
      <c r="AV877" s="14" t="s">
        <v>79</v>
      </c>
      <c r="AW877" s="14" t="s">
        <v>33</v>
      </c>
      <c r="AX877" s="14" t="s">
        <v>72</v>
      </c>
      <c r="AY877" s="248" t="s">
        <v>120</v>
      </c>
    </row>
    <row r="878" s="13" customFormat="1">
      <c r="A878" s="13"/>
      <c r="B878" s="227"/>
      <c r="C878" s="228"/>
      <c r="D878" s="229" t="s">
        <v>129</v>
      </c>
      <c r="E878" s="230" t="s">
        <v>19</v>
      </c>
      <c r="F878" s="231" t="s">
        <v>224</v>
      </c>
      <c r="G878" s="228"/>
      <c r="H878" s="230" t="s">
        <v>19</v>
      </c>
      <c r="I878" s="232"/>
      <c r="J878" s="228"/>
      <c r="K878" s="228"/>
      <c r="L878" s="233"/>
      <c r="M878" s="234"/>
      <c r="N878" s="235"/>
      <c r="O878" s="235"/>
      <c r="P878" s="235"/>
      <c r="Q878" s="235"/>
      <c r="R878" s="235"/>
      <c r="S878" s="235"/>
      <c r="T878" s="23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7" t="s">
        <v>129</v>
      </c>
      <c r="AU878" s="237" t="s">
        <v>79</v>
      </c>
      <c r="AV878" s="13" t="s">
        <v>77</v>
      </c>
      <c r="AW878" s="13" t="s">
        <v>33</v>
      </c>
      <c r="AX878" s="13" t="s">
        <v>72</v>
      </c>
      <c r="AY878" s="237" t="s">
        <v>120</v>
      </c>
    </row>
    <row r="879" s="14" customFormat="1">
      <c r="A879" s="14"/>
      <c r="B879" s="238"/>
      <c r="C879" s="239"/>
      <c r="D879" s="229" t="s">
        <v>129</v>
      </c>
      <c r="E879" s="240" t="s">
        <v>19</v>
      </c>
      <c r="F879" s="241" t="s">
        <v>695</v>
      </c>
      <c r="G879" s="239"/>
      <c r="H879" s="242">
        <v>36.375</v>
      </c>
      <c r="I879" s="243"/>
      <c r="J879" s="239"/>
      <c r="K879" s="239"/>
      <c r="L879" s="244"/>
      <c r="M879" s="245"/>
      <c r="N879" s="246"/>
      <c r="O879" s="246"/>
      <c r="P879" s="246"/>
      <c r="Q879" s="246"/>
      <c r="R879" s="246"/>
      <c r="S879" s="246"/>
      <c r="T879" s="24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8" t="s">
        <v>129</v>
      </c>
      <c r="AU879" s="248" t="s">
        <v>79</v>
      </c>
      <c r="AV879" s="14" t="s">
        <v>79</v>
      </c>
      <c r="AW879" s="14" t="s">
        <v>33</v>
      </c>
      <c r="AX879" s="14" t="s">
        <v>72</v>
      </c>
      <c r="AY879" s="248" t="s">
        <v>120</v>
      </c>
    </row>
    <row r="880" s="13" customFormat="1">
      <c r="A880" s="13"/>
      <c r="B880" s="227"/>
      <c r="C880" s="228"/>
      <c r="D880" s="229" t="s">
        <v>129</v>
      </c>
      <c r="E880" s="230" t="s">
        <v>19</v>
      </c>
      <c r="F880" s="231" t="s">
        <v>226</v>
      </c>
      <c r="G880" s="228"/>
      <c r="H880" s="230" t="s">
        <v>19</v>
      </c>
      <c r="I880" s="232"/>
      <c r="J880" s="228"/>
      <c r="K880" s="228"/>
      <c r="L880" s="233"/>
      <c r="M880" s="234"/>
      <c r="N880" s="235"/>
      <c r="O880" s="235"/>
      <c r="P880" s="235"/>
      <c r="Q880" s="235"/>
      <c r="R880" s="235"/>
      <c r="S880" s="235"/>
      <c r="T880" s="23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7" t="s">
        <v>129</v>
      </c>
      <c r="AU880" s="237" t="s">
        <v>79</v>
      </c>
      <c r="AV880" s="13" t="s">
        <v>77</v>
      </c>
      <c r="AW880" s="13" t="s">
        <v>33</v>
      </c>
      <c r="AX880" s="13" t="s">
        <v>72</v>
      </c>
      <c r="AY880" s="237" t="s">
        <v>120</v>
      </c>
    </row>
    <row r="881" s="14" customFormat="1">
      <c r="A881" s="14"/>
      <c r="B881" s="238"/>
      <c r="C881" s="239"/>
      <c r="D881" s="229" t="s">
        <v>129</v>
      </c>
      <c r="E881" s="240" t="s">
        <v>19</v>
      </c>
      <c r="F881" s="241" t="s">
        <v>690</v>
      </c>
      <c r="G881" s="239"/>
      <c r="H881" s="242">
        <v>117.938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8" t="s">
        <v>129</v>
      </c>
      <c r="AU881" s="248" t="s">
        <v>79</v>
      </c>
      <c r="AV881" s="14" t="s">
        <v>79</v>
      </c>
      <c r="AW881" s="14" t="s">
        <v>33</v>
      </c>
      <c r="AX881" s="14" t="s">
        <v>72</v>
      </c>
      <c r="AY881" s="248" t="s">
        <v>120</v>
      </c>
    </row>
    <row r="882" s="13" customFormat="1">
      <c r="A882" s="13"/>
      <c r="B882" s="227"/>
      <c r="C882" s="228"/>
      <c r="D882" s="229" t="s">
        <v>129</v>
      </c>
      <c r="E882" s="230" t="s">
        <v>19</v>
      </c>
      <c r="F882" s="231" t="s">
        <v>227</v>
      </c>
      <c r="G882" s="228"/>
      <c r="H882" s="230" t="s">
        <v>19</v>
      </c>
      <c r="I882" s="232"/>
      <c r="J882" s="228"/>
      <c r="K882" s="228"/>
      <c r="L882" s="233"/>
      <c r="M882" s="234"/>
      <c r="N882" s="235"/>
      <c r="O882" s="235"/>
      <c r="P882" s="235"/>
      <c r="Q882" s="235"/>
      <c r="R882" s="235"/>
      <c r="S882" s="235"/>
      <c r="T882" s="23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7" t="s">
        <v>129</v>
      </c>
      <c r="AU882" s="237" t="s">
        <v>79</v>
      </c>
      <c r="AV882" s="13" t="s">
        <v>77</v>
      </c>
      <c r="AW882" s="13" t="s">
        <v>33</v>
      </c>
      <c r="AX882" s="13" t="s">
        <v>72</v>
      </c>
      <c r="AY882" s="237" t="s">
        <v>120</v>
      </c>
    </row>
    <row r="883" s="14" customFormat="1">
      <c r="A883" s="14"/>
      <c r="B883" s="238"/>
      <c r="C883" s="239"/>
      <c r="D883" s="229" t="s">
        <v>129</v>
      </c>
      <c r="E883" s="240" t="s">
        <v>19</v>
      </c>
      <c r="F883" s="241" t="s">
        <v>691</v>
      </c>
      <c r="G883" s="239"/>
      <c r="H883" s="242">
        <v>13.65</v>
      </c>
      <c r="I883" s="243"/>
      <c r="J883" s="239"/>
      <c r="K883" s="239"/>
      <c r="L883" s="244"/>
      <c r="M883" s="245"/>
      <c r="N883" s="246"/>
      <c r="O883" s="246"/>
      <c r="P883" s="246"/>
      <c r="Q883" s="246"/>
      <c r="R883" s="246"/>
      <c r="S883" s="246"/>
      <c r="T883" s="24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8" t="s">
        <v>129</v>
      </c>
      <c r="AU883" s="248" t="s">
        <v>79</v>
      </c>
      <c r="AV883" s="14" t="s">
        <v>79</v>
      </c>
      <c r="AW883" s="14" t="s">
        <v>33</v>
      </c>
      <c r="AX883" s="14" t="s">
        <v>72</v>
      </c>
      <c r="AY883" s="248" t="s">
        <v>120</v>
      </c>
    </row>
    <row r="884" s="13" customFormat="1">
      <c r="A884" s="13"/>
      <c r="B884" s="227"/>
      <c r="C884" s="228"/>
      <c r="D884" s="229" t="s">
        <v>129</v>
      </c>
      <c r="E884" s="230" t="s">
        <v>19</v>
      </c>
      <c r="F884" s="231" t="s">
        <v>228</v>
      </c>
      <c r="G884" s="228"/>
      <c r="H884" s="230" t="s">
        <v>19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7" t="s">
        <v>129</v>
      </c>
      <c r="AU884" s="237" t="s">
        <v>79</v>
      </c>
      <c r="AV884" s="13" t="s">
        <v>77</v>
      </c>
      <c r="AW884" s="13" t="s">
        <v>33</v>
      </c>
      <c r="AX884" s="13" t="s">
        <v>72</v>
      </c>
      <c r="AY884" s="237" t="s">
        <v>120</v>
      </c>
    </row>
    <row r="885" s="14" customFormat="1">
      <c r="A885" s="14"/>
      <c r="B885" s="238"/>
      <c r="C885" s="239"/>
      <c r="D885" s="229" t="s">
        <v>129</v>
      </c>
      <c r="E885" s="240" t="s">
        <v>19</v>
      </c>
      <c r="F885" s="241" t="s">
        <v>697</v>
      </c>
      <c r="G885" s="239"/>
      <c r="H885" s="242">
        <v>12.863</v>
      </c>
      <c r="I885" s="243"/>
      <c r="J885" s="239"/>
      <c r="K885" s="239"/>
      <c r="L885" s="244"/>
      <c r="M885" s="245"/>
      <c r="N885" s="246"/>
      <c r="O885" s="246"/>
      <c r="P885" s="246"/>
      <c r="Q885" s="246"/>
      <c r="R885" s="246"/>
      <c r="S885" s="246"/>
      <c r="T885" s="24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8" t="s">
        <v>129</v>
      </c>
      <c r="AU885" s="248" t="s">
        <v>79</v>
      </c>
      <c r="AV885" s="14" t="s">
        <v>79</v>
      </c>
      <c r="AW885" s="14" t="s">
        <v>33</v>
      </c>
      <c r="AX885" s="14" t="s">
        <v>72</v>
      </c>
      <c r="AY885" s="248" t="s">
        <v>120</v>
      </c>
    </row>
    <row r="886" s="13" customFormat="1">
      <c r="A886" s="13"/>
      <c r="B886" s="227"/>
      <c r="C886" s="228"/>
      <c r="D886" s="229" t="s">
        <v>129</v>
      </c>
      <c r="E886" s="230" t="s">
        <v>19</v>
      </c>
      <c r="F886" s="231" t="s">
        <v>230</v>
      </c>
      <c r="G886" s="228"/>
      <c r="H886" s="230" t="s">
        <v>19</v>
      </c>
      <c r="I886" s="232"/>
      <c r="J886" s="228"/>
      <c r="K886" s="228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129</v>
      </c>
      <c r="AU886" s="237" t="s">
        <v>79</v>
      </c>
      <c r="AV886" s="13" t="s">
        <v>77</v>
      </c>
      <c r="AW886" s="13" t="s">
        <v>33</v>
      </c>
      <c r="AX886" s="13" t="s">
        <v>72</v>
      </c>
      <c r="AY886" s="237" t="s">
        <v>120</v>
      </c>
    </row>
    <row r="887" s="14" customFormat="1">
      <c r="A887" s="14"/>
      <c r="B887" s="238"/>
      <c r="C887" s="239"/>
      <c r="D887" s="229" t="s">
        <v>129</v>
      </c>
      <c r="E887" s="240" t="s">
        <v>19</v>
      </c>
      <c r="F887" s="241" t="s">
        <v>698</v>
      </c>
      <c r="G887" s="239"/>
      <c r="H887" s="242">
        <v>48.563000000000002</v>
      </c>
      <c r="I887" s="243"/>
      <c r="J887" s="239"/>
      <c r="K887" s="239"/>
      <c r="L887" s="244"/>
      <c r="M887" s="245"/>
      <c r="N887" s="246"/>
      <c r="O887" s="246"/>
      <c r="P887" s="246"/>
      <c r="Q887" s="246"/>
      <c r="R887" s="246"/>
      <c r="S887" s="246"/>
      <c r="T887" s="24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8" t="s">
        <v>129</v>
      </c>
      <c r="AU887" s="248" t="s">
        <v>79</v>
      </c>
      <c r="AV887" s="14" t="s">
        <v>79</v>
      </c>
      <c r="AW887" s="14" t="s">
        <v>33</v>
      </c>
      <c r="AX887" s="14" t="s">
        <v>72</v>
      </c>
      <c r="AY887" s="248" t="s">
        <v>120</v>
      </c>
    </row>
    <row r="888" s="13" customFormat="1">
      <c r="A888" s="13"/>
      <c r="B888" s="227"/>
      <c r="C888" s="228"/>
      <c r="D888" s="229" t="s">
        <v>129</v>
      </c>
      <c r="E888" s="230" t="s">
        <v>19</v>
      </c>
      <c r="F888" s="231" t="s">
        <v>232</v>
      </c>
      <c r="G888" s="228"/>
      <c r="H888" s="230" t="s">
        <v>19</v>
      </c>
      <c r="I888" s="232"/>
      <c r="J888" s="228"/>
      <c r="K888" s="228"/>
      <c r="L888" s="233"/>
      <c r="M888" s="234"/>
      <c r="N888" s="235"/>
      <c r="O888" s="235"/>
      <c r="P888" s="235"/>
      <c r="Q888" s="235"/>
      <c r="R888" s="235"/>
      <c r="S888" s="235"/>
      <c r="T888" s="23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7" t="s">
        <v>129</v>
      </c>
      <c r="AU888" s="237" t="s">
        <v>79</v>
      </c>
      <c r="AV888" s="13" t="s">
        <v>77</v>
      </c>
      <c r="AW888" s="13" t="s">
        <v>33</v>
      </c>
      <c r="AX888" s="13" t="s">
        <v>72</v>
      </c>
      <c r="AY888" s="237" t="s">
        <v>120</v>
      </c>
    </row>
    <row r="889" s="14" customFormat="1">
      <c r="A889" s="14"/>
      <c r="B889" s="238"/>
      <c r="C889" s="239"/>
      <c r="D889" s="229" t="s">
        <v>129</v>
      </c>
      <c r="E889" s="240" t="s">
        <v>19</v>
      </c>
      <c r="F889" s="241" t="s">
        <v>690</v>
      </c>
      <c r="G889" s="239"/>
      <c r="H889" s="242">
        <v>117.938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8" t="s">
        <v>129</v>
      </c>
      <c r="AU889" s="248" t="s">
        <v>79</v>
      </c>
      <c r="AV889" s="14" t="s">
        <v>79</v>
      </c>
      <c r="AW889" s="14" t="s">
        <v>33</v>
      </c>
      <c r="AX889" s="14" t="s">
        <v>72</v>
      </c>
      <c r="AY889" s="248" t="s">
        <v>120</v>
      </c>
    </row>
    <row r="890" s="13" customFormat="1">
      <c r="A890" s="13"/>
      <c r="B890" s="227"/>
      <c r="C890" s="228"/>
      <c r="D890" s="229" t="s">
        <v>129</v>
      </c>
      <c r="E890" s="230" t="s">
        <v>19</v>
      </c>
      <c r="F890" s="231" t="s">
        <v>233</v>
      </c>
      <c r="G890" s="228"/>
      <c r="H890" s="230" t="s">
        <v>19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7" t="s">
        <v>129</v>
      </c>
      <c r="AU890" s="237" t="s">
        <v>79</v>
      </c>
      <c r="AV890" s="13" t="s">
        <v>77</v>
      </c>
      <c r="AW890" s="13" t="s">
        <v>33</v>
      </c>
      <c r="AX890" s="13" t="s">
        <v>72</v>
      </c>
      <c r="AY890" s="237" t="s">
        <v>120</v>
      </c>
    </row>
    <row r="891" s="14" customFormat="1">
      <c r="A891" s="14"/>
      <c r="B891" s="238"/>
      <c r="C891" s="239"/>
      <c r="D891" s="229" t="s">
        <v>129</v>
      </c>
      <c r="E891" s="240" t="s">
        <v>19</v>
      </c>
      <c r="F891" s="241" t="s">
        <v>691</v>
      </c>
      <c r="G891" s="239"/>
      <c r="H891" s="242">
        <v>13.65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8" t="s">
        <v>129</v>
      </c>
      <c r="AU891" s="248" t="s">
        <v>79</v>
      </c>
      <c r="AV891" s="14" t="s">
        <v>79</v>
      </c>
      <c r="AW891" s="14" t="s">
        <v>33</v>
      </c>
      <c r="AX891" s="14" t="s">
        <v>72</v>
      </c>
      <c r="AY891" s="248" t="s">
        <v>120</v>
      </c>
    </row>
    <row r="892" s="13" customFormat="1">
      <c r="A892" s="13"/>
      <c r="B892" s="227"/>
      <c r="C892" s="228"/>
      <c r="D892" s="229" t="s">
        <v>129</v>
      </c>
      <c r="E892" s="230" t="s">
        <v>19</v>
      </c>
      <c r="F892" s="231" t="s">
        <v>688</v>
      </c>
      <c r="G892" s="228"/>
      <c r="H892" s="230" t="s">
        <v>19</v>
      </c>
      <c r="I892" s="232"/>
      <c r="J892" s="228"/>
      <c r="K892" s="228"/>
      <c r="L892" s="233"/>
      <c r="M892" s="234"/>
      <c r="N892" s="235"/>
      <c r="O892" s="235"/>
      <c r="P892" s="235"/>
      <c r="Q892" s="235"/>
      <c r="R892" s="235"/>
      <c r="S892" s="235"/>
      <c r="T892" s="23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7" t="s">
        <v>129</v>
      </c>
      <c r="AU892" s="237" t="s">
        <v>79</v>
      </c>
      <c r="AV892" s="13" t="s">
        <v>77</v>
      </c>
      <c r="AW892" s="13" t="s">
        <v>33</v>
      </c>
      <c r="AX892" s="13" t="s">
        <v>72</v>
      </c>
      <c r="AY892" s="237" t="s">
        <v>120</v>
      </c>
    </row>
    <row r="893" s="14" customFormat="1">
      <c r="A893" s="14"/>
      <c r="B893" s="238"/>
      <c r="C893" s="239"/>
      <c r="D893" s="229" t="s">
        <v>129</v>
      </c>
      <c r="E893" s="240" t="s">
        <v>19</v>
      </c>
      <c r="F893" s="241" t="s">
        <v>689</v>
      </c>
      <c r="G893" s="239"/>
      <c r="H893" s="242">
        <v>50.490000000000002</v>
      </c>
      <c r="I893" s="243"/>
      <c r="J893" s="239"/>
      <c r="K893" s="239"/>
      <c r="L893" s="244"/>
      <c r="M893" s="245"/>
      <c r="N893" s="246"/>
      <c r="O893" s="246"/>
      <c r="P893" s="246"/>
      <c r="Q893" s="246"/>
      <c r="R893" s="246"/>
      <c r="S893" s="246"/>
      <c r="T893" s="24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8" t="s">
        <v>129</v>
      </c>
      <c r="AU893" s="248" t="s">
        <v>79</v>
      </c>
      <c r="AV893" s="14" t="s">
        <v>79</v>
      </c>
      <c r="AW893" s="14" t="s">
        <v>33</v>
      </c>
      <c r="AX893" s="14" t="s">
        <v>72</v>
      </c>
      <c r="AY893" s="248" t="s">
        <v>120</v>
      </c>
    </row>
    <row r="894" s="13" customFormat="1">
      <c r="A894" s="13"/>
      <c r="B894" s="227"/>
      <c r="C894" s="228"/>
      <c r="D894" s="229" t="s">
        <v>129</v>
      </c>
      <c r="E894" s="230" t="s">
        <v>19</v>
      </c>
      <c r="F894" s="231" t="s">
        <v>693</v>
      </c>
      <c r="G894" s="228"/>
      <c r="H894" s="230" t="s">
        <v>19</v>
      </c>
      <c r="I894" s="232"/>
      <c r="J894" s="228"/>
      <c r="K894" s="228"/>
      <c r="L894" s="233"/>
      <c r="M894" s="234"/>
      <c r="N894" s="235"/>
      <c r="O894" s="235"/>
      <c r="P894" s="235"/>
      <c r="Q894" s="235"/>
      <c r="R894" s="235"/>
      <c r="S894" s="235"/>
      <c r="T894" s="23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7" t="s">
        <v>129</v>
      </c>
      <c r="AU894" s="237" t="s">
        <v>79</v>
      </c>
      <c r="AV894" s="13" t="s">
        <v>77</v>
      </c>
      <c r="AW894" s="13" t="s">
        <v>33</v>
      </c>
      <c r="AX894" s="13" t="s">
        <v>72</v>
      </c>
      <c r="AY894" s="237" t="s">
        <v>120</v>
      </c>
    </row>
    <row r="895" s="14" customFormat="1">
      <c r="A895" s="14"/>
      <c r="B895" s="238"/>
      <c r="C895" s="239"/>
      <c r="D895" s="229" t="s">
        <v>129</v>
      </c>
      <c r="E895" s="240" t="s">
        <v>19</v>
      </c>
      <c r="F895" s="241" t="s">
        <v>689</v>
      </c>
      <c r="G895" s="239"/>
      <c r="H895" s="242">
        <v>50.490000000000002</v>
      </c>
      <c r="I895" s="243"/>
      <c r="J895" s="239"/>
      <c r="K895" s="239"/>
      <c r="L895" s="244"/>
      <c r="M895" s="245"/>
      <c r="N895" s="246"/>
      <c r="O895" s="246"/>
      <c r="P895" s="246"/>
      <c r="Q895" s="246"/>
      <c r="R895" s="246"/>
      <c r="S895" s="246"/>
      <c r="T895" s="24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8" t="s">
        <v>129</v>
      </c>
      <c r="AU895" s="248" t="s">
        <v>79</v>
      </c>
      <c r="AV895" s="14" t="s">
        <v>79</v>
      </c>
      <c r="AW895" s="14" t="s">
        <v>33</v>
      </c>
      <c r="AX895" s="14" t="s">
        <v>72</v>
      </c>
      <c r="AY895" s="248" t="s">
        <v>120</v>
      </c>
    </row>
    <row r="896" s="13" customFormat="1">
      <c r="A896" s="13"/>
      <c r="B896" s="227"/>
      <c r="C896" s="228"/>
      <c r="D896" s="229" t="s">
        <v>129</v>
      </c>
      <c r="E896" s="230" t="s">
        <v>19</v>
      </c>
      <c r="F896" s="231" t="s">
        <v>696</v>
      </c>
      <c r="G896" s="228"/>
      <c r="H896" s="230" t="s">
        <v>19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7" t="s">
        <v>129</v>
      </c>
      <c r="AU896" s="237" t="s">
        <v>79</v>
      </c>
      <c r="AV896" s="13" t="s">
        <v>77</v>
      </c>
      <c r="AW896" s="13" t="s">
        <v>33</v>
      </c>
      <c r="AX896" s="13" t="s">
        <v>72</v>
      </c>
      <c r="AY896" s="237" t="s">
        <v>120</v>
      </c>
    </row>
    <row r="897" s="14" customFormat="1">
      <c r="A897" s="14"/>
      <c r="B897" s="238"/>
      <c r="C897" s="239"/>
      <c r="D897" s="229" t="s">
        <v>129</v>
      </c>
      <c r="E897" s="240" t="s">
        <v>19</v>
      </c>
      <c r="F897" s="241" t="s">
        <v>689</v>
      </c>
      <c r="G897" s="239"/>
      <c r="H897" s="242">
        <v>50.490000000000002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129</v>
      </c>
      <c r="AU897" s="248" t="s">
        <v>79</v>
      </c>
      <c r="AV897" s="14" t="s">
        <v>79</v>
      </c>
      <c r="AW897" s="14" t="s">
        <v>33</v>
      </c>
      <c r="AX897" s="14" t="s">
        <v>72</v>
      </c>
      <c r="AY897" s="248" t="s">
        <v>120</v>
      </c>
    </row>
    <row r="898" s="13" customFormat="1">
      <c r="A898" s="13"/>
      <c r="B898" s="227"/>
      <c r="C898" s="228"/>
      <c r="D898" s="229" t="s">
        <v>129</v>
      </c>
      <c r="E898" s="230" t="s">
        <v>19</v>
      </c>
      <c r="F898" s="231" t="s">
        <v>699</v>
      </c>
      <c r="G898" s="228"/>
      <c r="H898" s="230" t="s">
        <v>19</v>
      </c>
      <c r="I898" s="232"/>
      <c r="J898" s="228"/>
      <c r="K898" s="228"/>
      <c r="L898" s="233"/>
      <c r="M898" s="234"/>
      <c r="N898" s="235"/>
      <c r="O898" s="235"/>
      <c r="P898" s="235"/>
      <c r="Q898" s="235"/>
      <c r="R898" s="235"/>
      <c r="S898" s="235"/>
      <c r="T898" s="23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7" t="s">
        <v>129</v>
      </c>
      <c r="AU898" s="237" t="s">
        <v>79</v>
      </c>
      <c r="AV898" s="13" t="s">
        <v>77</v>
      </c>
      <c r="AW898" s="13" t="s">
        <v>33</v>
      </c>
      <c r="AX898" s="13" t="s">
        <v>72</v>
      </c>
      <c r="AY898" s="237" t="s">
        <v>120</v>
      </c>
    </row>
    <row r="899" s="14" customFormat="1">
      <c r="A899" s="14"/>
      <c r="B899" s="238"/>
      <c r="C899" s="239"/>
      <c r="D899" s="229" t="s">
        <v>129</v>
      </c>
      <c r="E899" s="240" t="s">
        <v>19</v>
      </c>
      <c r="F899" s="241" t="s">
        <v>689</v>
      </c>
      <c r="G899" s="239"/>
      <c r="H899" s="242">
        <v>50.490000000000002</v>
      </c>
      <c r="I899" s="243"/>
      <c r="J899" s="239"/>
      <c r="K899" s="239"/>
      <c r="L899" s="244"/>
      <c r="M899" s="245"/>
      <c r="N899" s="246"/>
      <c r="O899" s="246"/>
      <c r="P899" s="246"/>
      <c r="Q899" s="246"/>
      <c r="R899" s="246"/>
      <c r="S899" s="246"/>
      <c r="T899" s="24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8" t="s">
        <v>129</v>
      </c>
      <c r="AU899" s="248" t="s">
        <v>79</v>
      </c>
      <c r="AV899" s="14" t="s">
        <v>79</v>
      </c>
      <c r="AW899" s="14" t="s">
        <v>33</v>
      </c>
      <c r="AX899" s="14" t="s">
        <v>72</v>
      </c>
      <c r="AY899" s="248" t="s">
        <v>120</v>
      </c>
    </row>
    <row r="900" s="15" customFormat="1">
      <c r="A900" s="15"/>
      <c r="B900" s="249"/>
      <c r="C900" s="250"/>
      <c r="D900" s="229" t="s">
        <v>129</v>
      </c>
      <c r="E900" s="251" t="s">
        <v>19</v>
      </c>
      <c r="F900" s="252" t="s">
        <v>156</v>
      </c>
      <c r="G900" s="250"/>
      <c r="H900" s="253">
        <v>1255.4659999999999</v>
      </c>
      <c r="I900" s="254"/>
      <c r="J900" s="250"/>
      <c r="K900" s="250"/>
      <c r="L900" s="255"/>
      <c r="M900" s="256"/>
      <c r="N900" s="257"/>
      <c r="O900" s="257"/>
      <c r="P900" s="257"/>
      <c r="Q900" s="257"/>
      <c r="R900" s="257"/>
      <c r="S900" s="257"/>
      <c r="T900" s="25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9" t="s">
        <v>129</v>
      </c>
      <c r="AU900" s="259" t="s">
        <v>79</v>
      </c>
      <c r="AV900" s="15" t="s">
        <v>127</v>
      </c>
      <c r="AW900" s="15" t="s">
        <v>33</v>
      </c>
      <c r="AX900" s="15" t="s">
        <v>77</v>
      </c>
      <c r="AY900" s="259" t="s">
        <v>120</v>
      </c>
    </row>
    <row r="901" s="12" customFormat="1" ht="22.8" customHeight="1">
      <c r="A901" s="12"/>
      <c r="B901" s="197"/>
      <c r="C901" s="198"/>
      <c r="D901" s="199" t="s">
        <v>71</v>
      </c>
      <c r="E901" s="211" t="s">
        <v>718</v>
      </c>
      <c r="F901" s="211" t="s">
        <v>719</v>
      </c>
      <c r="G901" s="198"/>
      <c r="H901" s="198"/>
      <c r="I901" s="201"/>
      <c r="J901" s="212">
        <f>BK901</f>
        <v>0</v>
      </c>
      <c r="K901" s="198"/>
      <c r="L901" s="203"/>
      <c r="M901" s="204"/>
      <c r="N901" s="205"/>
      <c r="O901" s="205"/>
      <c r="P901" s="206">
        <f>SUM(P902:P912)</f>
        <v>0</v>
      </c>
      <c r="Q901" s="205"/>
      <c r="R901" s="206">
        <f>SUM(R902:R912)</f>
        <v>0.018800000000000001</v>
      </c>
      <c r="S901" s="205"/>
      <c r="T901" s="207">
        <f>SUM(T902:T912)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08" t="s">
        <v>79</v>
      </c>
      <c r="AT901" s="209" t="s">
        <v>71</v>
      </c>
      <c r="AU901" s="209" t="s">
        <v>77</v>
      </c>
      <c r="AY901" s="208" t="s">
        <v>120</v>
      </c>
      <c r="BK901" s="210">
        <f>SUM(BK902:BK912)</f>
        <v>0</v>
      </c>
    </row>
    <row r="902" s="2" customFormat="1" ht="16.5" customHeight="1">
      <c r="A902" s="39"/>
      <c r="B902" s="40"/>
      <c r="C902" s="213" t="s">
        <v>720</v>
      </c>
      <c r="D902" s="213" t="s">
        <v>123</v>
      </c>
      <c r="E902" s="214" t="s">
        <v>721</v>
      </c>
      <c r="F902" s="215" t="s">
        <v>722</v>
      </c>
      <c r="G902" s="216" t="s">
        <v>126</v>
      </c>
      <c r="H902" s="217">
        <v>51.450000000000003</v>
      </c>
      <c r="I902" s="218"/>
      <c r="J902" s="219">
        <f>ROUND(I902*H902,2)</f>
        <v>0</v>
      </c>
      <c r="K902" s="220"/>
      <c r="L902" s="45"/>
      <c r="M902" s="221" t="s">
        <v>19</v>
      </c>
      <c r="N902" s="222" t="s">
        <v>43</v>
      </c>
      <c r="O902" s="85"/>
      <c r="P902" s="223">
        <f>O902*H902</f>
        <v>0</v>
      </c>
      <c r="Q902" s="223">
        <v>0</v>
      </c>
      <c r="R902" s="223">
        <f>Q902*H902</f>
        <v>0</v>
      </c>
      <c r="S902" s="223">
        <v>0</v>
      </c>
      <c r="T902" s="224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25" t="s">
        <v>321</v>
      </c>
      <c r="AT902" s="225" t="s">
        <v>123</v>
      </c>
      <c r="AU902" s="225" t="s">
        <v>79</v>
      </c>
      <c r="AY902" s="18" t="s">
        <v>120</v>
      </c>
      <c r="BE902" s="226">
        <f>IF(N902="základní",J902,0)</f>
        <v>0</v>
      </c>
      <c r="BF902" s="226">
        <f>IF(N902="snížená",J902,0)</f>
        <v>0</v>
      </c>
      <c r="BG902" s="226">
        <f>IF(N902="zákl. přenesená",J902,0)</f>
        <v>0</v>
      </c>
      <c r="BH902" s="226">
        <f>IF(N902="sníž. přenesená",J902,0)</f>
        <v>0</v>
      </c>
      <c r="BI902" s="226">
        <f>IF(N902="nulová",J902,0)</f>
        <v>0</v>
      </c>
      <c r="BJ902" s="18" t="s">
        <v>77</v>
      </c>
      <c r="BK902" s="226">
        <f>ROUND(I902*H902,2)</f>
        <v>0</v>
      </c>
      <c r="BL902" s="18" t="s">
        <v>321</v>
      </c>
      <c r="BM902" s="225" t="s">
        <v>723</v>
      </c>
    </row>
    <row r="903" s="13" customFormat="1">
      <c r="A903" s="13"/>
      <c r="B903" s="227"/>
      <c r="C903" s="228"/>
      <c r="D903" s="229" t="s">
        <v>129</v>
      </c>
      <c r="E903" s="230" t="s">
        <v>19</v>
      </c>
      <c r="F903" s="231" t="s">
        <v>724</v>
      </c>
      <c r="G903" s="228"/>
      <c r="H903" s="230" t="s">
        <v>19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7" t="s">
        <v>129</v>
      </c>
      <c r="AU903" s="237" t="s">
        <v>79</v>
      </c>
      <c r="AV903" s="13" t="s">
        <v>77</v>
      </c>
      <c r="AW903" s="13" t="s">
        <v>33</v>
      </c>
      <c r="AX903" s="13" t="s">
        <v>72</v>
      </c>
      <c r="AY903" s="237" t="s">
        <v>120</v>
      </c>
    </row>
    <row r="904" s="14" customFormat="1">
      <c r="A904" s="14"/>
      <c r="B904" s="238"/>
      <c r="C904" s="239"/>
      <c r="D904" s="229" t="s">
        <v>129</v>
      </c>
      <c r="E904" s="240" t="s">
        <v>19</v>
      </c>
      <c r="F904" s="241" t="s">
        <v>725</v>
      </c>
      <c r="G904" s="239"/>
      <c r="H904" s="242">
        <v>51.450000000000003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8" t="s">
        <v>129</v>
      </c>
      <c r="AU904" s="248" t="s">
        <v>79</v>
      </c>
      <c r="AV904" s="14" t="s">
        <v>79</v>
      </c>
      <c r="AW904" s="14" t="s">
        <v>33</v>
      </c>
      <c r="AX904" s="14" t="s">
        <v>72</v>
      </c>
      <c r="AY904" s="248" t="s">
        <v>120</v>
      </c>
    </row>
    <row r="905" s="15" customFormat="1">
      <c r="A905" s="15"/>
      <c r="B905" s="249"/>
      <c r="C905" s="250"/>
      <c r="D905" s="229" t="s">
        <v>129</v>
      </c>
      <c r="E905" s="251" t="s">
        <v>19</v>
      </c>
      <c r="F905" s="252" t="s">
        <v>156</v>
      </c>
      <c r="G905" s="250"/>
      <c r="H905" s="253">
        <v>51.450000000000003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59" t="s">
        <v>129</v>
      </c>
      <c r="AU905" s="259" t="s">
        <v>79</v>
      </c>
      <c r="AV905" s="15" t="s">
        <v>127</v>
      </c>
      <c r="AW905" s="15" t="s">
        <v>33</v>
      </c>
      <c r="AX905" s="15" t="s">
        <v>77</v>
      </c>
      <c r="AY905" s="259" t="s">
        <v>120</v>
      </c>
    </row>
    <row r="906" s="2" customFormat="1" ht="16.5" customHeight="1">
      <c r="A906" s="39"/>
      <c r="B906" s="40"/>
      <c r="C906" s="260" t="s">
        <v>726</v>
      </c>
      <c r="D906" s="260" t="s">
        <v>381</v>
      </c>
      <c r="E906" s="261" t="s">
        <v>727</v>
      </c>
      <c r="F906" s="262" t="s">
        <v>728</v>
      </c>
      <c r="G906" s="263" t="s">
        <v>435</v>
      </c>
      <c r="H906" s="264">
        <v>10</v>
      </c>
      <c r="I906" s="265"/>
      <c r="J906" s="266">
        <f>ROUND(I906*H906,2)</f>
        <v>0</v>
      </c>
      <c r="K906" s="267"/>
      <c r="L906" s="268"/>
      <c r="M906" s="269" t="s">
        <v>19</v>
      </c>
      <c r="N906" s="270" t="s">
        <v>43</v>
      </c>
      <c r="O906" s="85"/>
      <c r="P906" s="223">
        <f>O906*H906</f>
        <v>0</v>
      </c>
      <c r="Q906" s="223">
        <v>0.0018799999999999999</v>
      </c>
      <c r="R906" s="223">
        <f>Q906*H906</f>
        <v>0.018800000000000001</v>
      </c>
      <c r="S906" s="223">
        <v>0</v>
      </c>
      <c r="T906" s="224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25" t="s">
        <v>384</v>
      </c>
      <c r="AT906" s="225" t="s">
        <v>381</v>
      </c>
      <c r="AU906" s="225" t="s">
        <v>79</v>
      </c>
      <c r="AY906" s="18" t="s">
        <v>120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8" t="s">
        <v>77</v>
      </c>
      <c r="BK906" s="226">
        <f>ROUND(I906*H906,2)</f>
        <v>0</v>
      </c>
      <c r="BL906" s="18" t="s">
        <v>321</v>
      </c>
      <c r="BM906" s="225" t="s">
        <v>729</v>
      </c>
    </row>
    <row r="907" s="13" customFormat="1">
      <c r="A907" s="13"/>
      <c r="B907" s="227"/>
      <c r="C907" s="228"/>
      <c r="D907" s="229" t="s">
        <v>129</v>
      </c>
      <c r="E907" s="230" t="s">
        <v>19</v>
      </c>
      <c r="F907" s="231" t="s">
        <v>730</v>
      </c>
      <c r="G907" s="228"/>
      <c r="H907" s="230" t="s">
        <v>19</v>
      </c>
      <c r="I907" s="232"/>
      <c r="J907" s="228"/>
      <c r="K907" s="228"/>
      <c r="L907" s="233"/>
      <c r="M907" s="234"/>
      <c r="N907" s="235"/>
      <c r="O907" s="235"/>
      <c r="P907" s="235"/>
      <c r="Q907" s="235"/>
      <c r="R907" s="235"/>
      <c r="S907" s="235"/>
      <c r="T907" s="236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7" t="s">
        <v>129</v>
      </c>
      <c r="AU907" s="237" t="s">
        <v>79</v>
      </c>
      <c r="AV907" s="13" t="s">
        <v>77</v>
      </c>
      <c r="AW907" s="13" t="s">
        <v>33</v>
      </c>
      <c r="AX907" s="13" t="s">
        <v>72</v>
      </c>
      <c r="AY907" s="237" t="s">
        <v>120</v>
      </c>
    </row>
    <row r="908" s="14" customFormat="1">
      <c r="A908" s="14"/>
      <c r="B908" s="238"/>
      <c r="C908" s="239"/>
      <c r="D908" s="229" t="s">
        <v>129</v>
      </c>
      <c r="E908" s="240" t="s">
        <v>19</v>
      </c>
      <c r="F908" s="241" t="s">
        <v>257</v>
      </c>
      <c r="G908" s="239"/>
      <c r="H908" s="242">
        <v>10</v>
      </c>
      <c r="I908" s="243"/>
      <c r="J908" s="239"/>
      <c r="K908" s="239"/>
      <c r="L908" s="244"/>
      <c r="M908" s="245"/>
      <c r="N908" s="246"/>
      <c r="O908" s="246"/>
      <c r="P908" s="246"/>
      <c r="Q908" s="246"/>
      <c r="R908" s="246"/>
      <c r="S908" s="246"/>
      <c r="T908" s="24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8" t="s">
        <v>129</v>
      </c>
      <c r="AU908" s="248" t="s">
        <v>79</v>
      </c>
      <c r="AV908" s="14" t="s">
        <v>79</v>
      </c>
      <c r="AW908" s="14" t="s">
        <v>33</v>
      </c>
      <c r="AX908" s="14" t="s">
        <v>72</v>
      </c>
      <c r="AY908" s="248" t="s">
        <v>120</v>
      </c>
    </row>
    <row r="909" s="15" customFormat="1">
      <c r="A909" s="15"/>
      <c r="B909" s="249"/>
      <c r="C909" s="250"/>
      <c r="D909" s="229" t="s">
        <v>129</v>
      </c>
      <c r="E909" s="251" t="s">
        <v>19</v>
      </c>
      <c r="F909" s="252" t="s">
        <v>156</v>
      </c>
      <c r="G909" s="250"/>
      <c r="H909" s="253">
        <v>10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9" t="s">
        <v>129</v>
      </c>
      <c r="AU909" s="259" t="s">
        <v>79</v>
      </c>
      <c r="AV909" s="15" t="s">
        <v>127</v>
      </c>
      <c r="AW909" s="15" t="s">
        <v>33</v>
      </c>
      <c r="AX909" s="15" t="s">
        <v>77</v>
      </c>
      <c r="AY909" s="259" t="s">
        <v>120</v>
      </c>
    </row>
    <row r="910" s="2" customFormat="1" ht="21.75" customHeight="1">
      <c r="A910" s="39"/>
      <c r="B910" s="40"/>
      <c r="C910" s="213" t="s">
        <v>731</v>
      </c>
      <c r="D910" s="213" t="s">
        <v>123</v>
      </c>
      <c r="E910" s="214" t="s">
        <v>732</v>
      </c>
      <c r="F910" s="215" t="s">
        <v>733</v>
      </c>
      <c r="G910" s="216" t="s">
        <v>324</v>
      </c>
      <c r="H910" s="217">
        <v>0.16900000000000001</v>
      </c>
      <c r="I910" s="218"/>
      <c r="J910" s="219">
        <f>ROUND(I910*H910,2)</f>
        <v>0</v>
      </c>
      <c r="K910" s="220"/>
      <c r="L910" s="45"/>
      <c r="M910" s="221" t="s">
        <v>19</v>
      </c>
      <c r="N910" s="222" t="s">
        <v>43</v>
      </c>
      <c r="O910" s="85"/>
      <c r="P910" s="223">
        <f>O910*H910</f>
        <v>0</v>
      </c>
      <c r="Q910" s="223">
        <v>0</v>
      </c>
      <c r="R910" s="223">
        <f>Q910*H910</f>
        <v>0</v>
      </c>
      <c r="S910" s="223">
        <v>0</v>
      </c>
      <c r="T910" s="224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25" t="s">
        <v>321</v>
      </c>
      <c r="AT910" s="225" t="s">
        <v>123</v>
      </c>
      <c r="AU910" s="225" t="s">
        <v>79</v>
      </c>
      <c r="AY910" s="18" t="s">
        <v>120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8" t="s">
        <v>77</v>
      </c>
      <c r="BK910" s="226">
        <f>ROUND(I910*H910,2)</f>
        <v>0</v>
      </c>
      <c r="BL910" s="18" t="s">
        <v>321</v>
      </c>
      <c r="BM910" s="225" t="s">
        <v>734</v>
      </c>
    </row>
    <row r="911" s="2" customFormat="1" ht="21.75" customHeight="1">
      <c r="A911" s="39"/>
      <c r="B911" s="40"/>
      <c r="C911" s="213" t="s">
        <v>735</v>
      </c>
      <c r="D911" s="213" t="s">
        <v>123</v>
      </c>
      <c r="E911" s="214" t="s">
        <v>736</v>
      </c>
      <c r="F911" s="215" t="s">
        <v>737</v>
      </c>
      <c r="G911" s="216" t="s">
        <v>324</v>
      </c>
      <c r="H911" s="217">
        <v>0.16900000000000001</v>
      </c>
      <c r="I911" s="218"/>
      <c r="J911" s="219">
        <f>ROUND(I911*H911,2)</f>
        <v>0</v>
      </c>
      <c r="K911" s="220"/>
      <c r="L911" s="45"/>
      <c r="M911" s="221" t="s">
        <v>19</v>
      </c>
      <c r="N911" s="222" t="s">
        <v>43</v>
      </c>
      <c r="O911" s="85"/>
      <c r="P911" s="223">
        <f>O911*H911</f>
        <v>0</v>
      </c>
      <c r="Q911" s="223">
        <v>0</v>
      </c>
      <c r="R911" s="223">
        <f>Q911*H911</f>
        <v>0</v>
      </c>
      <c r="S911" s="223">
        <v>0</v>
      </c>
      <c r="T911" s="224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25" t="s">
        <v>321</v>
      </c>
      <c r="AT911" s="225" t="s">
        <v>123</v>
      </c>
      <c r="AU911" s="225" t="s">
        <v>79</v>
      </c>
      <c r="AY911" s="18" t="s">
        <v>120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8" t="s">
        <v>77</v>
      </c>
      <c r="BK911" s="226">
        <f>ROUND(I911*H911,2)</f>
        <v>0</v>
      </c>
      <c r="BL911" s="18" t="s">
        <v>321</v>
      </c>
      <c r="BM911" s="225" t="s">
        <v>738</v>
      </c>
    </row>
    <row r="912" s="2" customFormat="1" ht="21.75" customHeight="1">
      <c r="A912" s="39"/>
      <c r="B912" s="40"/>
      <c r="C912" s="213" t="s">
        <v>739</v>
      </c>
      <c r="D912" s="213" t="s">
        <v>123</v>
      </c>
      <c r="E912" s="214" t="s">
        <v>740</v>
      </c>
      <c r="F912" s="215" t="s">
        <v>741</v>
      </c>
      <c r="G912" s="216" t="s">
        <v>324</v>
      </c>
      <c r="H912" s="217">
        <v>0.16900000000000001</v>
      </c>
      <c r="I912" s="218"/>
      <c r="J912" s="219">
        <f>ROUND(I912*H912,2)</f>
        <v>0</v>
      </c>
      <c r="K912" s="220"/>
      <c r="L912" s="45"/>
      <c r="M912" s="221" t="s">
        <v>19</v>
      </c>
      <c r="N912" s="222" t="s">
        <v>43</v>
      </c>
      <c r="O912" s="85"/>
      <c r="P912" s="223">
        <f>O912*H912</f>
        <v>0</v>
      </c>
      <c r="Q912" s="223">
        <v>0</v>
      </c>
      <c r="R912" s="223">
        <f>Q912*H912</f>
        <v>0</v>
      </c>
      <c r="S912" s="223">
        <v>0</v>
      </c>
      <c r="T912" s="224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25" t="s">
        <v>321</v>
      </c>
      <c r="AT912" s="225" t="s">
        <v>123</v>
      </c>
      <c r="AU912" s="225" t="s">
        <v>79</v>
      </c>
      <c r="AY912" s="18" t="s">
        <v>120</v>
      </c>
      <c r="BE912" s="226">
        <f>IF(N912="základní",J912,0)</f>
        <v>0</v>
      </c>
      <c r="BF912" s="226">
        <f>IF(N912="snížená",J912,0)</f>
        <v>0</v>
      </c>
      <c r="BG912" s="226">
        <f>IF(N912="zákl. přenesená",J912,0)</f>
        <v>0</v>
      </c>
      <c r="BH912" s="226">
        <f>IF(N912="sníž. přenesená",J912,0)</f>
        <v>0</v>
      </c>
      <c r="BI912" s="226">
        <f>IF(N912="nulová",J912,0)</f>
        <v>0</v>
      </c>
      <c r="BJ912" s="18" t="s">
        <v>77</v>
      </c>
      <c r="BK912" s="226">
        <f>ROUND(I912*H912,2)</f>
        <v>0</v>
      </c>
      <c r="BL912" s="18" t="s">
        <v>321</v>
      </c>
      <c r="BM912" s="225" t="s">
        <v>742</v>
      </c>
    </row>
    <row r="913" s="12" customFormat="1" ht="22.8" customHeight="1">
      <c r="A913" s="12"/>
      <c r="B913" s="197"/>
      <c r="C913" s="198"/>
      <c r="D913" s="199" t="s">
        <v>71</v>
      </c>
      <c r="E913" s="211" t="s">
        <v>743</v>
      </c>
      <c r="F913" s="211" t="s">
        <v>744</v>
      </c>
      <c r="G913" s="198"/>
      <c r="H913" s="198"/>
      <c r="I913" s="201"/>
      <c r="J913" s="212">
        <f>BK913</f>
        <v>0</v>
      </c>
      <c r="K913" s="198"/>
      <c r="L913" s="203"/>
      <c r="M913" s="204"/>
      <c r="N913" s="205"/>
      <c r="O913" s="205"/>
      <c r="P913" s="206">
        <f>SUM(P914:P959)</f>
        <v>0</v>
      </c>
      <c r="Q913" s="205"/>
      <c r="R913" s="206">
        <f>SUM(R914:R959)</f>
        <v>0</v>
      </c>
      <c r="S913" s="205"/>
      <c r="T913" s="207">
        <f>SUM(T914:T959)</f>
        <v>5.8183699999999998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08" t="s">
        <v>79</v>
      </c>
      <c r="AT913" s="209" t="s">
        <v>71</v>
      </c>
      <c r="AU913" s="209" t="s">
        <v>77</v>
      </c>
      <c r="AY913" s="208" t="s">
        <v>120</v>
      </c>
      <c r="BK913" s="210">
        <f>SUM(BK914:BK959)</f>
        <v>0</v>
      </c>
    </row>
    <row r="914" s="2" customFormat="1" ht="16.5" customHeight="1">
      <c r="A914" s="39"/>
      <c r="B914" s="40"/>
      <c r="C914" s="213" t="s">
        <v>745</v>
      </c>
      <c r="D914" s="213" t="s">
        <v>123</v>
      </c>
      <c r="E914" s="214" t="s">
        <v>746</v>
      </c>
      <c r="F914" s="215" t="s">
        <v>747</v>
      </c>
      <c r="G914" s="216" t="s">
        <v>126</v>
      </c>
      <c r="H914" s="217">
        <v>581.83699999999999</v>
      </c>
      <c r="I914" s="218"/>
      <c r="J914" s="219">
        <f>ROUND(I914*H914,2)</f>
        <v>0</v>
      </c>
      <c r="K914" s="220"/>
      <c r="L914" s="45"/>
      <c r="M914" s="221" t="s">
        <v>19</v>
      </c>
      <c r="N914" s="222" t="s">
        <v>43</v>
      </c>
      <c r="O914" s="85"/>
      <c r="P914" s="223">
        <f>O914*H914</f>
        <v>0</v>
      </c>
      <c r="Q914" s="223">
        <v>0</v>
      </c>
      <c r="R914" s="223">
        <f>Q914*H914</f>
        <v>0</v>
      </c>
      <c r="S914" s="223">
        <v>0.01</v>
      </c>
      <c r="T914" s="224">
        <f>S914*H914</f>
        <v>5.8183699999999998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5" t="s">
        <v>321</v>
      </c>
      <c r="AT914" s="225" t="s">
        <v>123</v>
      </c>
      <c r="AU914" s="225" t="s">
        <v>79</v>
      </c>
      <c r="AY914" s="18" t="s">
        <v>120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8" t="s">
        <v>77</v>
      </c>
      <c r="BK914" s="226">
        <f>ROUND(I914*H914,2)</f>
        <v>0</v>
      </c>
      <c r="BL914" s="18" t="s">
        <v>321</v>
      </c>
      <c r="BM914" s="225" t="s">
        <v>748</v>
      </c>
    </row>
    <row r="915" s="13" customFormat="1">
      <c r="A915" s="13"/>
      <c r="B915" s="227"/>
      <c r="C915" s="228"/>
      <c r="D915" s="229" t="s">
        <v>129</v>
      </c>
      <c r="E915" s="230" t="s">
        <v>19</v>
      </c>
      <c r="F915" s="231" t="s">
        <v>749</v>
      </c>
      <c r="G915" s="228"/>
      <c r="H915" s="230" t="s">
        <v>19</v>
      </c>
      <c r="I915" s="232"/>
      <c r="J915" s="228"/>
      <c r="K915" s="228"/>
      <c r="L915" s="233"/>
      <c r="M915" s="234"/>
      <c r="N915" s="235"/>
      <c r="O915" s="235"/>
      <c r="P915" s="235"/>
      <c r="Q915" s="235"/>
      <c r="R915" s="235"/>
      <c r="S915" s="235"/>
      <c r="T915" s="23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7" t="s">
        <v>129</v>
      </c>
      <c r="AU915" s="237" t="s">
        <v>79</v>
      </c>
      <c r="AV915" s="13" t="s">
        <v>77</v>
      </c>
      <c r="AW915" s="13" t="s">
        <v>33</v>
      </c>
      <c r="AX915" s="13" t="s">
        <v>72</v>
      </c>
      <c r="AY915" s="237" t="s">
        <v>120</v>
      </c>
    </row>
    <row r="916" s="14" customFormat="1">
      <c r="A916" s="14"/>
      <c r="B916" s="238"/>
      <c r="C916" s="239"/>
      <c r="D916" s="229" t="s">
        <v>129</v>
      </c>
      <c r="E916" s="240" t="s">
        <v>19</v>
      </c>
      <c r="F916" s="241" t="s">
        <v>750</v>
      </c>
      <c r="G916" s="239"/>
      <c r="H916" s="242">
        <v>533.25599999999997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8" t="s">
        <v>129</v>
      </c>
      <c r="AU916" s="248" t="s">
        <v>79</v>
      </c>
      <c r="AV916" s="14" t="s">
        <v>79</v>
      </c>
      <c r="AW916" s="14" t="s">
        <v>33</v>
      </c>
      <c r="AX916" s="14" t="s">
        <v>72</v>
      </c>
      <c r="AY916" s="248" t="s">
        <v>120</v>
      </c>
    </row>
    <row r="917" s="14" customFormat="1">
      <c r="A917" s="14"/>
      <c r="B917" s="238"/>
      <c r="C917" s="239"/>
      <c r="D917" s="229" t="s">
        <v>129</v>
      </c>
      <c r="E917" s="240" t="s">
        <v>19</v>
      </c>
      <c r="F917" s="241" t="s">
        <v>751</v>
      </c>
      <c r="G917" s="239"/>
      <c r="H917" s="242">
        <v>44.567999999999998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8" t="s">
        <v>129</v>
      </c>
      <c r="AU917" s="248" t="s">
        <v>79</v>
      </c>
      <c r="AV917" s="14" t="s">
        <v>79</v>
      </c>
      <c r="AW917" s="14" t="s">
        <v>33</v>
      </c>
      <c r="AX917" s="14" t="s">
        <v>72</v>
      </c>
      <c r="AY917" s="248" t="s">
        <v>120</v>
      </c>
    </row>
    <row r="918" s="13" customFormat="1">
      <c r="A918" s="13"/>
      <c r="B918" s="227"/>
      <c r="C918" s="228"/>
      <c r="D918" s="229" t="s">
        <v>129</v>
      </c>
      <c r="E918" s="230" t="s">
        <v>19</v>
      </c>
      <c r="F918" s="231" t="s">
        <v>752</v>
      </c>
      <c r="G918" s="228"/>
      <c r="H918" s="230" t="s">
        <v>19</v>
      </c>
      <c r="I918" s="232"/>
      <c r="J918" s="228"/>
      <c r="K918" s="228"/>
      <c r="L918" s="233"/>
      <c r="M918" s="234"/>
      <c r="N918" s="235"/>
      <c r="O918" s="235"/>
      <c r="P918" s="235"/>
      <c r="Q918" s="235"/>
      <c r="R918" s="235"/>
      <c r="S918" s="235"/>
      <c r="T918" s="23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7" t="s">
        <v>129</v>
      </c>
      <c r="AU918" s="237" t="s">
        <v>79</v>
      </c>
      <c r="AV918" s="13" t="s">
        <v>77</v>
      </c>
      <c r="AW918" s="13" t="s">
        <v>33</v>
      </c>
      <c r="AX918" s="13" t="s">
        <v>72</v>
      </c>
      <c r="AY918" s="237" t="s">
        <v>120</v>
      </c>
    </row>
    <row r="919" s="14" customFormat="1">
      <c r="A919" s="14"/>
      <c r="B919" s="238"/>
      <c r="C919" s="239"/>
      <c r="D919" s="229" t="s">
        <v>129</v>
      </c>
      <c r="E919" s="240" t="s">
        <v>19</v>
      </c>
      <c r="F919" s="241" t="s">
        <v>753</v>
      </c>
      <c r="G919" s="239"/>
      <c r="H919" s="242">
        <v>4.0129999999999999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129</v>
      </c>
      <c r="AU919" s="248" t="s">
        <v>79</v>
      </c>
      <c r="AV919" s="14" t="s">
        <v>79</v>
      </c>
      <c r="AW919" s="14" t="s">
        <v>33</v>
      </c>
      <c r="AX919" s="14" t="s">
        <v>72</v>
      </c>
      <c r="AY919" s="248" t="s">
        <v>120</v>
      </c>
    </row>
    <row r="920" s="15" customFormat="1">
      <c r="A920" s="15"/>
      <c r="B920" s="249"/>
      <c r="C920" s="250"/>
      <c r="D920" s="229" t="s">
        <v>129</v>
      </c>
      <c r="E920" s="251" t="s">
        <v>19</v>
      </c>
      <c r="F920" s="252" t="s">
        <v>156</v>
      </c>
      <c r="G920" s="250"/>
      <c r="H920" s="253">
        <v>581.83699999999999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59" t="s">
        <v>129</v>
      </c>
      <c r="AU920" s="259" t="s">
        <v>79</v>
      </c>
      <c r="AV920" s="15" t="s">
        <v>127</v>
      </c>
      <c r="AW920" s="15" t="s">
        <v>33</v>
      </c>
      <c r="AX920" s="15" t="s">
        <v>77</v>
      </c>
      <c r="AY920" s="259" t="s">
        <v>120</v>
      </c>
    </row>
    <row r="921" s="2" customFormat="1" ht="16.5" customHeight="1">
      <c r="A921" s="39"/>
      <c r="B921" s="40"/>
      <c r="C921" s="213" t="s">
        <v>754</v>
      </c>
      <c r="D921" s="213" t="s">
        <v>123</v>
      </c>
      <c r="E921" s="214" t="s">
        <v>755</v>
      </c>
      <c r="F921" s="215" t="s">
        <v>756</v>
      </c>
      <c r="G921" s="216" t="s">
        <v>126</v>
      </c>
      <c r="H921" s="217">
        <v>37.265999999999998</v>
      </c>
      <c r="I921" s="218"/>
      <c r="J921" s="219">
        <f>ROUND(I921*H921,2)</f>
        <v>0</v>
      </c>
      <c r="K921" s="220"/>
      <c r="L921" s="45"/>
      <c r="M921" s="221" t="s">
        <v>19</v>
      </c>
      <c r="N921" s="222" t="s">
        <v>43</v>
      </c>
      <c r="O921" s="85"/>
      <c r="P921" s="223">
        <f>O921*H921</f>
        <v>0</v>
      </c>
      <c r="Q921" s="223">
        <v>0</v>
      </c>
      <c r="R921" s="223">
        <f>Q921*H921</f>
        <v>0</v>
      </c>
      <c r="S921" s="223">
        <v>0</v>
      </c>
      <c r="T921" s="224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25" t="s">
        <v>321</v>
      </c>
      <c r="AT921" s="225" t="s">
        <v>123</v>
      </c>
      <c r="AU921" s="225" t="s">
        <v>79</v>
      </c>
      <c r="AY921" s="18" t="s">
        <v>120</v>
      </c>
      <c r="BE921" s="226">
        <f>IF(N921="základní",J921,0)</f>
        <v>0</v>
      </c>
      <c r="BF921" s="226">
        <f>IF(N921="snížená",J921,0)</f>
        <v>0</v>
      </c>
      <c r="BG921" s="226">
        <f>IF(N921="zákl. přenesená",J921,0)</f>
        <v>0</v>
      </c>
      <c r="BH921" s="226">
        <f>IF(N921="sníž. přenesená",J921,0)</f>
        <v>0</v>
      </c>
      <c r="BI921" s="226">
        <f>IF(N921="nulová",J921,0)</f>
        <v>0</v>
      </c>
      <c r="BJ921" s="18" t="s">
        <v>77</v>
      </c>
      <c r="BK921" s="226">
        <f>ROUND(I921*H921,2)</f>
        <v>0</v>
      </c>
      <c r="BL921" s="18" t="s">
        <v>321</v>
      </c>
      <c r="BM921" s="225" t="s">
        <v>757</v>
      </c>
    </row>
    <row r="922" s="13" customFormat="1">
      <c r="A922" s="13"/>
      <c r="B922" s="227"/>
      <c r="C922" s="228"/>
      <c r="D922" s="229" t="s">
        <v>129</v>
      </c>
      <c r="E922" s="230" t="s">
        <v>19</v>
      </c>
      <c r="F922" s="231" t="s">
        <v>758</v>
      </c>
      <c r="G922" s="228"/>
      <c r="H922" s="230" t="s">
        <v>19</v>
      </c>
      <c r="I922" s="232"/>
      <c r="J922" s="228"/>
      <c r="K922" s="228"/>
      <c r="L922" s="233"/>
      <c r="M922" s="234"/>
      <c r="N922" s="235"/>
      <c r="O922" s="235"/>
      <c r="P922" s="235"/>
      <c r="Q922" s="235"/>
      <c r="R922" s="235"/>
      <c r="S922" s="235"/>
      <c r="T922" s="23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7" t="s">
        <v>129</v>
      </c>
      <c r="AU922" s="237" t="s">
        <v>79</v>
      </c>
      <c r="AV922" s="13" t="s">
        <v>77</v>
      </c>
      <c r="AW922" s="13" t="s">
        <v>33</v>
      </c>
      <c r="AX922" s="13" t="s">
        <v>72</v>
      </c>
      <c r="AY922" s="237" t="s">
        <v>120</v>
      </c>
    </row>
    <row r="923" s="14" customFormat="1">
      <c r="A923" s="14"/>
      <c r="B923" s="238"/>
      <c r="C923" s="239"/>
      <c r="D923" s="229" t="s">
        <v>129</v>
      </c>
      <c r="E923" s="240" t="s">
        <v>19</v>
      </c>
      <c r="F923" s="241" t="s">
        <v>759</v>
      </c>
      <c r="G923" s="239"/>
      <c r="H923" s="242">
        <v>1.901</v>
      </c>
      <c r="I923" s="243"/>
      <c r="J923" s="239"/>
      <c r="K923" s="239"/>
      <c r="L923" s="244"/>
      <c r="M923" s="245"/>
      <c r="N923" s="246"/>
      <c r="O923" s="246"/>
      <c r="P923" s="246"/>
      <c r="Q923" s="246"/>
      <c r="R923" s="246"/>
      <c r="S923" s="246"/>
      <c r="T923" s="24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8" t="s">
        <v>129</v>
      </c>
      <c r="AU923" s="248" t="s">
        <v>79</v>
      </c>
      <c r="AV923" s="14" t="s">
        <v>79</v>
      </c>
      <c r="AW923" s="14" t="s">
        <v>33</v>
      </c>
      <c r="AX923" s="14" t="s">
        <v>72</v>
      </c>
      <c r="AY923" s="248" t="s">
        <v>120</v>
      </c>
    </row>
    <row r="924" s="13" customFormat="1">
      <c r="A924" s="13"/>
      <c r="B924" s="227"/>
      <c r="C924" s="228"/>
      <c r="D924" s="229" t="s">
        <v>129</v>
      </c>
      <c r="E924" s="230" t="s">
        <v>19</v>
      </c>
      <c r="F924" s="231" t="s">
        <v>760</v>
      </c>
      <c r="G924" s="228"/>
      <c r="H924" s="230" t="s">
        <v>19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7" t="s">
        <v>129</v>
      </c>
      <c r="AU924" s="237" t="s">
        <v>79</v>
      </c>
      <c r="AV924" s="13" t="s">
        <v>77</v>
      </c>
      <c r="AW924" s="13" t="s">
        <v>33</v>
      </c>
      <c r="AX924" s="13" t="s">
        <v>72</v>
      </c>
      <c r="AY924" s="237" t="s">
        <v>120</v>
      </c>
    </row>
    <row r="925" s="14" customFormat="1">
      <c r="A925" s="14"/>
      <c r="B925" s="238"/>
      <c r="C925" s="239"/>
      <c r="D925" s="229" t="s">
        <v>129</v>
      </c>
      <c r="E925" s="240" t="s">
        <v>19</v>
      </c>
      <c r="F925" s="241" t="s">
        <v>761</v>
      </c>
      <c r="G925" s="239"/>
      <c r="H925" s="242">
        <v>6.8399999999999999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8" t="s">
        <v>129</v>
      </c>
      <c r="AU925" s="248" t="s">
        <v>79</v>
      </c>
      <c r="AV925" s="14" t="s">
        <v>79</v>
      </c>
      <c r="AW925" s="14" t="s">
        <v>33</v>
      </c>
      <c r="AX925" s="14" t="s">
        <v>72</v>
      </c>
      <c r="AY925" s="248" t="s">
        <v>120</v>
      </c>
    </row>
    <row r="926" s="14" customFormat="1">
      <c r="A926" s="14"/>
      <c r="B926" s="238"/>
      <c r="C926" s="239"/>
      <c r="D926" s="229" t="s">
        <v>129</v>
      </c>
      <c r="E926" s="240" t="s">
        <v>19</v>
      </c>
      <c r="F926" s="241" t="s">
        <v>762</v>
      </c>
      <c r="G926" s="239"/>
      <c r="H926" s="242">
        <v>6.4800000000000004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8" t="s">
        <v>129</v>
      </c>
      <c r="AU926" s="248" t="s">
        <v>79</v>
      </c>
      <c r="AV926" s="14" t="s">
        <v>79</v>
      </c>
      <c r="AW926" s="14" t="s">
        <v>33</v>
      </c>
      <c r="AX926" s="14" t="s">
        <v>72</v>
      </c>
      <c r="AY926" s="248" t="s">
        <v>120</v>
      </c>
    </row>
    <row r="927" s="14" customFormat="1">
      <c r="A927" s="14"/>
      <c r="B927" s="238"/>
      <c r="C927" s="239"/>
      <c r="D927" s="229" t="s">
        <v>129</v>
      </c>
      <c r="E927" s="240" t="s">
        <v>19</v>
      </c>
      <c r="F927" s="241" t="s">
        <v>761</v>
      </c>
      <c r="G927" s="239"/>
      <c r="H927" s="242">
        <v>6.8399999999999999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8" t="s">
        <v>129</v>
      </c>
      <c r="AU927" s="248" t="s">
        <v>79</v>
      </c>
      <c r="AV927" s="14" t="s">
        <v>79</v>
      </c>
      <c r="AW927" s="14" t="s">
        <v>33</v>
      </c>
      <c r="AX927" s="14" t="s">
        <v>72</v>
      </c>
      <c r="AY927" s="248" t="s">
        <v>120</v>
      </c>
    </row>
    <row r="928" s="13" customFormat="1">
      <c r="A928" s="13"/>
      <c r="B928" s="227"/>
      <c r="C928" s="228"/>
      <c r="D928" s="229" t="s">
        <v>129</v>
      </c>
      <c r="E928" s="230" t="s">
        <v>19</v>
      </c>
      <c r="F928" s="231" t="s">
        <v>763</v>
      </c>
      <c r="G928" s="228"/>
      <c r="H928" s="230" t="s">
        <v>19</v>
      </c>
      <c r="I928" s="232"/>
      <c r="J928" s="228"/>
      <c r="K928" s="228"/>
      <c r="L928" s="233"/>
      <c r="M928" s="234"/>
      <c r="N928" s="235"/>
      <c r="O928" s="235"/>
      <c r="P928" s="235"/>
      <c r="Q928" s="235"/>
      <c r="R928" s="235"/>
      <c r="S928" s="235"/>
      <c r="T928" s="23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7" t="s">
        <v>129</v>
      </c>
      <c r="AU928" s="237" t="s">
        <v>79</v>
      </c>
      <c r="AV928" s="13" t="s">
        <v>77</v>
      </c>
      <c r="AW928" s="13" t="s">
        <v>33</v>
      </c>
      <c r="AX928" s="13" t="s">
        <v>72</v>
      </c>
      <c r="AY928" s="237" t="s">
        <v>120</v>
      </c>
    </row>
    <row r="929" s="14" customFormat="1">
      <c r="A929" s="14"/>
      <c r="B929" s="238"/>
      <c r="C929" s="239"/>
      <c r="D929" s="229" t="s">
        <v>129</v>
      </c>
      <c r="E929" s="240" t="s">
        <v>19</v>
      </c>
      <c r="F929" s="241" t="s">
        <v>764</v>
      </c>
      <c r="G929" s="239"/>
      <c r="H929" s="242">
        <v>4.5039999999999996</v>
      </c>
      <c r="I929" s="243"/>
      <c r="J929" s="239"/>
      <c r="K929" s="239"/>
      <c r="L929" s="244"/>
      <c r="M929" s="245"/>
      <c r="N929" s="246"/>
      <c r="O929" s="246"/>
      <c r="P929" s="246"/>
      <c r="Q929" s="246"/>
      <c r="R929" s="246"/>
      <c r="S929" s="246"/>
      <c r="T929" s="24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8" t="s">
        <v>129</v>
      </c>
      <c r="AU929" s="248" t="s">
        <v>79</v>
      </c>
      <c r="AV929" s="14" t="s">
        <v>79</v>
      </c>
      <c r="AW929" s="14" t="s">
        <v>33</v>
      </c>
      <c r="AX929" s="14" t="s">
        <v>72</v>
      </c>
      <c r="AY929" s="248" t="s">
        <v>120</v>
      </c>
    </row>
    <row r="930" s="14" customFormat="1">
      <c r="A930" s="14"/>
      <c r="B930" s="238"/>
      <c r="C930" s="239"/>
      <c r="D930" s="229" t="s">
        <v>129</v>
      </c>
      <c r="E930" s="240" t="s">
        <v>19</v>
      </c>
      <c r="F930" s="241" t="s">
        <v>765</v>
      </c>
      <c r="G930" s="239"/>
      <c r="H930" s="242">
        <v>6.8710000000000004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8" t="s">
        <v>129</v>
      </c>
      <c r="AU930" s="248" t="s">
        <v>79</v>
      </c>
      <c r="AV930" s="14" t="s">
        <v>79</v>
      </c>
      <c r="AW930" s="14" t="s">
        <v>33</v>
      </c>
      <c r="AX930" s="14" t="s">
        <v>72</v>
      </c>
      <c r="AY930" s="248" t="s">
        <v>120</v>
      </c>
    </row>
    <row r="931" s="14" customFormat="1">
      <c r="A931" s="14"/>
      <c r="B931" s="238"/>
      <c r="C931" s="239"/>
      <c r="D931" s="229" t="s">
        <v>129</v>
      </c>
      <c r="E931" s="240" t="s">
        <v>19</v>
      </c>
      <c r="F931" s="241" t="s">
        <v>766</v>
      </c>
      <c r="G931" s="239"/>
      <c r="H931" s="242">
        <v>3.8300000000000001</v>
      </c>
      <c r="I931" s="243"/>
      <c r="J931" s="239"/>
      <c r="K931" s="239"/>
      <c r="L931" s="244"/>
      <c r="M931" s="245"/>
      <c r="N931" s="246"/>
      <c r="O931" s="246"/>
      <c r="P931" s="246"/>
      <c r="Q931" s="246"/>
      <c r="R931" s="246"/>
      <c r="S931" s="246"/>
      <c r="T931" s="24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8" t="s">
        <v>129</v>
      </c>
      <c r="AU931" s="248" t="s">
        <v>79</v>
      </c>
      <c r="AV931" s="14" t="s">
        <v>79</v>
      </c>
      <c r="AW931" s="14" t="s">
        <v>33</v>
      </c>
      <c r="AX931" s="14" t="s">
        <v>72</v>
      </c>
      <c r="AY931" s="248" t="s">
        <v>120</v>
      </c>
    </row>
    <row r="932" s="15" customFormat="1">
      <c r="A932" s="15"/>
      <c r="B932" s="249"/>
      <c r="C932" s="250"/>
      <c r="D932" s="229" t="s">
        <v>129</v>
      </c>
      <c r="E932" s="251" t="s">
        <v>19</v>
      </c>
      <c r="F932" s="252" t="s">
        <v>156</v>
      </c>
      <c r="G932" s="250"/>
      <c r="H932" s="253">
        <v>37.265999999999998</v>
      </c>
      <c r="I932" s="254"/>
      <c r="J932" s="250"/>
      <c r="K932" s="250"/>
      <c r="L932" s="255"/>
      <c r="M932" s="256"/>
      <c r="N932" s="257"/>
      <c r="O932" s="257"/>
      <c r="P932" s="257"/>
      <c r="Q932" s="257"/>
      <c r="R932" s="257"/>
      <c r="S932" s="257"/>
      <c r="T932" s="258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59" t="s">
        <v>129</v>
      </c>
      <c r="AU932" s="259" t="s">
        <v>79</v>
      </c>
      <c r="AV932" s="15" t="s">
        <v>127</v>
      </c>
      <c r="AW932" s="15" t="s">
        <v>33</v>
      </c>
      <c r="AX932" s="15" t="s">
        <v>77</v>
      </c>
      <c r="AY932" s="259" t="s">
        <v>120</v>
      </c>
    </row>
    <row r="933" s="2" customFormat="1" ht="16.5" customHeight="1">
      <c r="A933" s="39"/>
      <c r="B933" s="40"/>
      <c r="C933" s="213" t="s">
        <v>767</v>
      </c>
      <c r="D933" s="213" t="s">
        <v>123</v>
      </c>
      <c r="E933" s="214" t="s">
        <v>768</v>
      </c>
      <c r="F933" s="215" t="s">
        <v>769</v>
      </c>
      <c r="G933" s="216" t="s">
        <v>126</v>
      </c>
      <c r="H933" s="217">
        <v>37.265999999999998</v>
      </c>
      <c r="I933" s="218"/>
      <c r="J933" s="219">
        <f>ROUND(I933*H933,2)</f>
        <v>0</v>
      </c>
      <c r="K933" s="220"/>
      <c r="L933" s="45"/>
      <c r="M933" s="221" t="s">
        <v>19</v>
      </c>
      <c r="N933" s="222" t="s">
        <v>43</v>
      </c>
      <c r="O933" s="85"/>
      <c r="P933" s="223">
        <f>O933*H933</f>
        <v>0</v>
      </c>
      <c r="Q933" s="223">
        <v>0</v>
      </c>
      <c r="R933" s="223">
        <f>Q933*H933</f>
        <v>0</v>
      </c>
      <c r="S933" s="223">
        <v>0</v>
      </c>
      <c r="T933" s="224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25" t="s">
        <v>321</v>
      </c>
      <c r="AT933" s="225" t="s">
        <v>123</v>
      </c>
      <c r="AU933" s="225" t="s">
        <v>79</v>
      </c>
      <c r="AY933" s="18" t="s">
        <v>120</v>
      </c>
      <c r="BE933" s="226">
        <f>IF(N933="základní",J933,0)</f>
        <v>0</v>
      </c>
      <c r="BF933" s="226">
        <f>IF(N933="snížená",J933,0)</f>
        <v>0</v>
      </c>
      <c r="BG933" s="226">
        <f>IF(N933="zákl. přenesená",J933,0)</f>
        <v>0</v>
      </c>
      <c r="BH933" s="226">
        <f>IF(N933="sníž. přenesená",J933,0)</f>
        <v>0</v>
      </c>
      <c r="BI933" s="226">
        <f>IF(N933="nulová",J933,0)</f>
        <v>0</v>
      </c>
      <c r="BJ933" s="18" t="s">
        <v>77</v>
      </c>
      <c r="BK933" s="226">
        <f>ROUND(I933*H933,2)</f>
        <v>0</v>
      </c>
      <c r="BL933" s="18" t="s">
        <v>321</v>
      </c>
      <c r="BM933" s="225" t="s">
        <v>770</v>
      </c>
    </row>
    <row r="934" s="13" customFormat="1">
      <c r="A934" s="13"/>
      <c r="B934" s="227"/>
      <c r="C934" s="228"/>
      <c r="D934" s="229" t="s">
        <v>129</v>
      </c>
      <c r="E934" s="230" t="s">
        <v>19</v>
      </c>
      <c r="F934" s="231" t="s">
        <v>758</v>
      </c>
      <c r="G934" s="228"/>
      <c r="H934" s="230" t="s">
        <v>19</v>
      </c>
      <c r="I934" s="232"/>
      <c r="J934" s="228"/>
      <c r="K934" s="228"/>
      <c r="L934" s="233"/>
      <c r="M934" s="234"/>
      <c r="N934" s="235"/>
      <c r="O934" s="235"/>
      <c r="P934" s="235"/>
      <c r="Q934" s="235"/>
      <c r="R934" s="235"/>
      <c r="S934" s="235"/>
      <c r="T934" s="23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7" t="s">
        <v>129</v>
      </c>
      <c r="AU934" s="237" t="s">
        <v>79</v>
      </c>
      <c r="AV934" s="13" t="s">
        <v>77</v>
      </c>
      <c r="AW934" s="13" t="s">
        <v>33</v>
      </c>
      <c r="AX934" s="13" t="s">
        <v>72</v>
      </c>
      <c r="AY934" s="237" t="s">
        <v>120</v>
      </c>
    </row>
    <row r="935" s="14" customFormat="1">
      <c r="A935" s="14"/>
      <c r="B935" s="238"/>
      <c r="C935" s="239"/>
      <c r="D935" s="229" t="s">
        <v>129</v>
      </c>
      <c r="E935" s="240" t="s">
        <v>19</v>
      </c>
      <c r="F935" s="241" t="s">
        <v>759</v>
      </c>
      <c r="G935" s="239"/>
      <c r="H935" s="242">
        <v>1.901</v>
      </c>
      <c r="I935" s="243"/>
      <c r="J935" s="239"/>
      <c r="K935" s="239"/>
      <c r="L935" s="244"/>
      <c r="M935" s="245"/>
      <c r="N935" s="246"/>
      <c r="O935" s="246"/>
      <c r="P935" s="246"/>
      <c r="Q935" s="246"/>
      <c r="R935" s="246"/>
      <c r="S935" s="246"/>
      <c r="T935" s="24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8" t="s">
        <v>129</v>
      </c>
      <c r="AU935" s="248" t="s">
        <v>79</v>
      </c>
      <c r="AV935" s="14" t="s">
        <v>79</v>
      </c>
      <c r="AW935" s="14" t="s">
        <v>33</v>
      </c>
      <c r="AX935" s="14" t="s">
        <v>72</v>
      </c>
      <c r="AY935" s="248" t="s">
        <v>120</v>
      </c>
    </row>
    <row r="936" s="13" customFormat="1">
      <c r="A936" s="13"/>
      <c r="B936" s="227"/>
      <c r="C936" s="228"/>
      <c r="D936" s="229" t="s">
        <v>129</v>
      </c>
      <c r="E936" s="230" t="s">
        <v>19</v>
      </c>
      <c r="F936" s="231" t="s">
        <v>760</v>
      </c>
      <c r="G936" s="228"/>
      <c r="H936" s="230" t="s">
        <v>19</v>
      </c>
      <c r="I936" s="232"/>
      <c r="J936" s="228"/>
      <c r="K936" s="228"/>
      <c r="L936" s="233"/>
      <c r="M936" s="234"/>
      <c r="N936" s="235"/>
      <c r="O936" s="235"/>
      <c r="P936" s="235"/>
      <c r="Q936" s="235"/>
      <c r="R936" s="235"/>
      <c r="S936" s="235"/>
      <c r="T936" s="23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7" t="s">
        <v>129</v>
      </c>
      <c r="AU936" s="237" t="s">
        <v>79</v>
      </c>
      <c r="AV936" s="13" t="s">
        <v>77</v>
      </c>
      <c r="AW936" s="13" t="s">
        <v>33</v>
      </c>
      <c r="AX936" s="13" t="s">
        <v>72</v>
      </c>
      <c r="AY936" s="237" t="s">
        <v>120</v>
      </c>
    </row>
    <row r="937" s="14" customFormat="1">
      <c r="A937" s="14"/>
      <c r="B937" s="238"/>
      <c r="C937" s="239"/>
      <c r="D937" s="229" t="s">
        <v>129</v>
      </c>
      <c r="E937" s="240" t="s">
        <v>19</v>
      </c>
      <c r="F937" s="241" t="s">
        <v>761</v>
      </c>
      <c r="G937" s="239"/>
      <c r="H937" s="242">
        <v>6.8399999999999999</v>
      </c>
      <c r="I937" s="243"/>
      <c r="J937" s="239"/>
      <c r="K937" s="239"/>
      <c r="L937" s="244"/>
      <c r="M937" s="245"/>
      <c r="N937" s="246"/>
      <c r="O937" s="246"/>
      <c r="P937" s="246"/>
      <c r="Q937" s="246"/>
      <c r="R937" s="246"/>
      <c r="S937" s="246"/>
      <c r="T937" s="24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8" t="s">
        <v>129</v>
      </c>
      <c r="AU937" s="248" t="s">
        <v>79</v>
      </c>
      <c r="AV937" s="14" t="s">
        <v>79</v>
      </c>
      <c r="AW937" s="14" t="s">
        <v>33</v>
      </c>
      <c r="AX937" s="14" t="s">
        <v>72</v>
      </c>
      <c r="AY937" s="248" t="s">
        <v>120</v>
      </c>
    </row>
    <row r="938" s="14" customFormat="1">
      <c r="A938" s="14"/>
      <c r="B938" s="238"/>
      <c r="C938" s="239"/>
      <c r="D938" s="229" t="s">
        <v>129</v>
      </c>
      <c r="E938" s="240" t="s">
        <v>19</v>
      </c>
      <c r="F938" s="241" t="s">
        <v>762</v>
      </c>
      <c r="G938" s="239"/>
      <c r="H938" s="242">
        <v>6.4800000000000004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8" t="s">
        <v>129</v>
      </c>
      <c r="AU938" s="248" t="s">
        <v>79</v>
      </c>
      <c r="AV938" s="14" t="s">
        <v>79</v>
      </c>
      <c r="AW938" s="14" t="s">
        <v>33</v>
      </c>
      <c r="AX938" s="14" t="s">
        <v>72</v>
      </c>
      <c r="AY938" s="248" t="s">
        <v>120</v>
      </c>
    </row>
    <row r="939" s="14" customFormat="1">
      <c r="A939" s="14"/>
      <c r="B939" s="238"/>
      <c r="C939" s="239"/>
      <c r="D939" s="229" t="s">
        <v>129</v>
      </c>
      <c r="E939" s="240" t="s">
        <v>19</v>
      </c>
      <c r="F939" s="241" t="s">
        <v>761</v>
      </c>
      <c r="G939" s="239"/>
      <c r="H939" s="242">
        <v>6.8399999999999999</v>
      </c>
      <c r="I939" s="243"/>
      <c r="J939" s="239"/>
      <c r="K939" s="239"/>
      <c r="L939" s="244"/>
      <c r="M939" s="245"/>
      <c r="N939" s="246"/>
      <c r="O939" s="246"/>
      <c r="P939" s="246"/>
      <c r="Q939" s="246"/>
      <c r="R939" s="246"/>
      <c r="S939" s="246"/>
      <c r="T939" s="24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8" t="s">
        <v>129</v>
      </c>
      <c r="AU939" s="248" t="s">
        <v>79</v>
      </c>
      <c r="AV939" s="14" t="s">
        <v>79</v>
      </c>
      <c r="AW939" s="14" t="s">
        <v>33</v>
      </c>
      <c r="AX939" s="14" t="s">
        <v>72</v>
      </c>
      <c r="AY939" s="248" t="s">
        <v>120</v>
      </c>
    </row>
    <row r="940" s="13" customFormat="1">
      <c r="A940" s="13"/>
      <c r="B940" s="227"/>
      <c r="C940" s="228"/>
      <c r="D940" s="229" t="s">
        <v>129</v>
      </c>
      <c r="E940" s="230" t="s">
        <v>19</v>
      </c>
      <c r="F940" s="231" t="s">
        <v>763</v>
      </c>
      <c r="G940" s="228"/>
      <c r="H940" s="230" t="s">
        <v>19</v>
      </c>
      <c r="I940" s="232"/>
      <c r="J940" s="228"/>
      <c r="K940" s="228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129</v>
      </c>
      <c r="AU940" s="237" t="s">
        <v>79</v>
      </c>
      <c r="AV940" s="13" t="s">
        <v>77</v>
      </c>
      <c r="AW940" s="13" t="s">
        <v>33</v>
      </c>
      <c r="AX940" s="13" t="s">
        <v>72</v>
      </c>
      <c r="AY940" s="237" t="s">
        <v>120</v>
      </c>
    </row>
    <row r="941" s="14" customFormat="1">
      <c r="A941" s="14"/>
      <c r="B941" s="238"/>
      <c r="C941" s="239"/>
      <c r="D941" s="229" t="s">
        <v>129</v>
      </c>
      <c r="E941" s="240" t="s">
        <v>19</v>
      </c>
      <c r="F941" s="241" t="s">
        <v>764</v>
      </c>
      <c r="G941" s="239"/>
      <c r="H941" s="242">
        <v>4.5039999999999996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8" t="s">
        <v>129</v>
      </c>
      <c r="AU941" s="248" t="s">
        <v>79</v>
      </c>
      <c r="AV941" s="14" t="s">
        <v>79</v>
      </c>
      <c r="AW941" s="14" t="s">
        <v>33</v>
      </c>
      <c r="AX941" s="14" t="s">
        <v>72</v>
      </c>
      <c r="AY941" s="248" t="s">
        <v>120</v>
      </c>
    </row>
    <row r="942" s="14" customFormat="1">
      <c r="A942" s="14"/>
      <c r="B942" s="238"/>
      <c r="C942" s="239"/>
      <c r="D942" s="229" t="s">
        <v>129</v>
      </c>
      <c r="E942" s="240" t="s">
        <v>19</v>
      </c>
      <c r="F942" s="241" t="s">
        <v>765</v>
      </c>
      <c r="G942" s="239"/>
      <c r="H942" s="242">
        <v>6.8710000000000004</v>
      </c>
      <c r="I942" s="243"/>
      <c r="J942" s="239"/>
      <c r="K942" s="239"/>
      <c r="L942" s="244"/>
      <c r="M942" s="245"/>
      <c r="N942" s="246"/>
      <c r="O942" s="246"/>
      <c r="P942" s="246"/>
      <c r="Q942" s="246"/>
      <c r="R942" s="246"/>
      <c r="S942" s="246"/>
      <c r="T942" s="24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8" t="s">
        <v>129</v>
      </c>
      <c r="AU942" s="248" t="s">
        <v>79</v>
      </c>
      <c r="AV942" s="14" t="s">
        <v>79</v>
      </c>
      <c r="AW942" s="14" t="s">
        <v>33</v>
      </c>
      <c r="AX942" s="14" t="s">
        <v>72</v>
      </c>
      <c r="AY942" s="248" t="s">
        <v>120</v>
      </c>
    </row>
    <row r="943" s="14" customFormat="1">
      <c r="A943" s="14"/>
      <c r="B943" s="238"/>
      <c r="C943" s="239"/>
      <c r="D943" s="229" t="s">
        <v>129</v>
      </c>
      <c r="E943" s="240" t="s">
        <v>19</v>
      </c>
      <c r="F943" s="241" t="s">
        <v>766</v>
      </c>
      <c r="G943" s="239"/>
      <c r="H943" s="242">
        <v>3.8300000000000001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8" t="s">
        <v>129</v>
      </c>
      <c r="AU943" s="248" t="s">
        <v>79</v>
      </c>
      <c r="AV943" s="14" t="s">
        <v>79</v>
      </c>
      <c r="AW943" s="14" t="s">
        <v>33</v>
      </c>
      <c r="AX943" s="14" t="s">
        <v>72</v>
      </c>
      <c r="AY943" s="248" t="s">
        <v>120</v>
      </c>
    </row>
    <row r="944" s="15" customFormat="1">
      <c r="A944" s="15"/>
      <c r="B944" s="249"/>
      <c r="C944" s="250"/>
      <c r="D944" s="229" t="s">
        <v>129</v>
      </c>
      <c r="E944" s="251" t="s">
        <v>19</v>
      </c>
      <c r="F944" s="252" t="s">
        <v>156</v>
      </c>
      <c r="G944" s="250"/>
      <c r="H944" s="253">
        <v>37.265999999999998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9" t="s">
        <v>129</v>
      </c>
      <c r="AU944" s="259" t="s">
        <v>79</v>
      </c>
      <c r="AV944" s="15" t="s">
        <v>127</v>
      </c>
      <c r="AW944" s="15" t="s">
        <v>33</v>
      </c>
      <c r="AX944" s="15" t="s">
        <v>77</v>
      </c>
      <c r="AY944" s="259" t="s">
        <v>120</v>
      </c>
    </row>
    <row r="945" s="2" customFormat="1" ht="16.5" customHeight="1">
      <c r="A945" s="39"/>
      <c r="B945" s="40"/>
      <c r="C945" s="213" t="s">
        <v>771</v>
      </c>
      <c r="D945" s="213" t="s">
        <v>123</v>
      </c>
      <c r="E945" s="214" t="s">
        <v>772</v>
      </c>
      <c r="F945" s="215" t="s">
        <v>773</v>
      </c>
      <c r="G945" s="216" t="s">
        <v>126</v>
      </c>
      <c r="H945" s="217">
        <v>37.265999999999998</v>
      </c>
      <c r="I945" s="218"/>
      <c r="J945" s="219">
        <f>ROUND(I945*H945,2)</f>
        <v>0</v>
      </c>
      <c r="K945" s="220"/>
      <c r="L945" s="45"/>
      <c r="M945" s="221" t="s">
        <v>19</v>
      </c>
      <c r="N945" s="222" t="s">
        <v>43</v>
      </c>
      <c r="O945" s="85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25" t="s">
        <v>321</v>
      </c>
      <c r="AT945" s="225" t="s">
        <v>123</v>
      </c>
      <c r="AU945" s="225" t="s">
        <v>79</v>
      </c>
      <c r="AY945" s="18" t="s">
        <v>120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8" t="s">
        <v>77</v>
      </c>
      <c r="BK945" s="226">
        <f>ROUND(I945*H945,2)</f>
        <v>0</v>
      </c>
      <c r="BL945" s="18" t="s">
        <v>321</v>
      </c>
      <c r="BM945" s="225" t="s">
        <v>774</v>
      </c>
    </row>
    <row r="946" s="13" customFormat="1">
      <c r="A946" s="13"/>
      <c r="B946" s="227"/>
      <c r="C946" s="228"/>
      <c r="D946" s="229" t="s">
        <v>129</v>
      </c>
      <c r="E946" s="230" t="s">
        <v>19</v>
      </c>
      <c r="F946" s="231" t="s">
        <v>758</v>
      </c>
      <c r="G946" s="228"/>
      <c r="H946" s="230" t="s">
        <v>19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7" t="s">
        <v>129</v>
      </c>
      <c r="AU946" s="237" t="s">
        <v>79</v>
      </c>
      <c r="AV946" s="13" t="s">
        <v>77</v>
      </c>
      <c r="AW946" s="13" t="s">
        <v>33</v>
      </c>
      <c r="AX946" s="13" t="s">
        <v>72</v>
      </c>
      <c r="AY946" s="237" t="s">
        <v>120</v>
      </c>
    </row>
    <row r="947" s="14" customFormat="1">
      <c r="A947" s="14"/>
      <c r="B947" s="238"/>
      <c r="C947" s="239"/>
      <c r="D947" s="229" t="s">
        <v>129</v>
      </c>
      <c r="E947" s="240" t="s">
        <v>19</v>
      </c>
      <c r="F947" s="241" t="s">
        <v>759</v>
      </c>
      <c r="G947" s="239"/>
      <c r="H947" s="242">
        <v>1.901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129</v>
      </c>
      <c r="AU947" s="248" t="s">
        <v>79</v>
      </c>
      <c r="AV947" s="14" t="s">
        <v>79</v>
      </c>
      <c r="AW947" s="14" t="s">
        <v>33</v>
      </c>
      <c r="AX947" s="14" t="s">
        <v>72</v>
      </c>
      <c r="AY947" s="248" t="s">
        <v>120</v>
      </c>
    </row>
    <row r="948" s="13" customFormat="1">
      <c r="A948" s="13"/>
      <c r="B948" s="227"/>
      <c r="C948" s="228"/>
      <c r="D948" s="229" t="s">
        <v>129</v>
      </c>
      <c r="E948" s="230" t="s">
        <v>19</v>
      </c>
      <c r="F948" s="231" t="s">
        <v>760</v>
      </c>
      <c r="G948" s="228"/>
      <c r="H948" s="230" t="s">
        <v>19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7" t="s">
        <v>129</v>
      </c>
      <c r="AU948" s="237" t="s">
        <v>79</v>
      </c>
      <c r="AV948" s="13" t="s">
        <v>77</v>
      </c>
      <c r="AW948" s="13" t="s">
        <v>33</v>
      </c>
      <c r="AX948" s="13" t="s">
        <v>72</v>
      </c>
      <c r="AY948" s="237" t="s">
        <v>120</v>
      </c>
    </row>
    <row r="949" s="14" customFormat="1">
      <c r="A949" s="14"/>
      <c r="B949" s="238"/>
      <c r="C949" s="239"/>
      <c r="D949" s="229" t="s">
        <v>129</v>
      </c>
      <c r="E949" s="240" t="s">
        <v>19</v>
      </c>
      <c r="F949" s="241" t="s">
        <v>761</v>
      </c>
      <c r="G949" s="239"/>
      <c r="H949" s="242">
        <v>6.8399999999999999</v>
      </c>
      <c r="I949" s="243"/>
      <c r="J949" s="239"/>
      <c r="K949" s="239"/>
      <c r="L949" s="244"/>
      <c r="M949" s="245"/>
      <c r="N949" s="246"/>
      <c r="O949" s="246"/>
      <c r="P949" s="246"/>
      <c r="Q949" s="246"/>
      <c r="R949" s="246"/>
      <c r="S949" s="246"/>
      <c r="T949" s="247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8" t="s">
        <v>129</v>
      </c>
      <c r="AU949" s="248" t="s">
        <v>79</v>
      </c>
      <c r="AV949" s="14" t="s">
        <v>79</v>
      </c>
      <c r="AW949" s="14" t="s">
        <v>33</v>
      </c>
      <c r="AX949" s="14" t="s">
        <v>72</v>
      </c>
      <c r="AY949" s="248" t="s">
        <v>120</v>
      </c>
    </row>
    <row r="950" s="14" customFormat="1">
      <c r="A950" s="14"/>
      <c r="B950" s="238"/>
      <c r="C950" s="239"/>
      <c r="D950" s="229" t="s">
        <v>129</v>
      </c>
      <c r="E950" s="240" t="s">
        <v>19</v>
      </c>
      <c r="F950" s="241" t="s">
        <v>762</v>
      </c>
      <c r="G950" s="239"/>
      <c r="H950" s="242">
        <v>6.4800000000000004</v>
      </c>
      <c r="I950" s="243"/>
      <c r="J950" s="239"/>
      <c r="K950" s="239"/>
      <c r="L950" s="244"/>
      <c r="M950" s="245"/>
      <c r="N950" s="246"/>
      <c r="O950" s="246"/>
      <c r="P950" s="246"/>
      <c r="Q950" s="246"/>
      <c r="R950" s="246"/>
      <c r="S950" s="246"/>
      <c r="T950" s="24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8" t="s">
        <v>129</v>
      </c>
      <c r="AU950" s="248" t="s">
        <v>79</v>
      </c>
      <c r="AV950" s="14" t="s">
        <v>79</v>
      </c>
      <c r="AW950" s="14" t="s">
        <v>33</v>
      </c>
      <c r="AX950" s="14" t="s">
        <v>72</v>
      </c>
      <c r="AY950" s="248" t="s">
        <v>120</v>
      </c>
    </row>
    <row r="951" s="14" customFormat="1">
      <c r="A951" s="14"/>
      <c r="B951" s="238"/>
      <c r="C951" s="239"/>
      <c r="D951" s="229" t="s">
        <v>129</v>
      </c>
      <c r="E951" s="240" t="s">
        <v>19</v>
      </c>
      <c r="F951" s="241" t="s">
        <v>761</v>
      </c>
      <c r="G951" s="239"/>
      <c r="H951" s="242">
        <v>6.8399999999999999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8" t="s">
        <v>129</v>
      </c>
      <c r="AU951" s="248" t="s">
        <v>79</v>
      </c>
      <c r="AV951" s="14" t="s">
        <v>79</v>
      </c>
      <c r="AW951" s="14" t="s">
        <v>33</v>
      </c>
      <c r="AX951" s="14" t="s">
        <v>72</v>
      </c>
      <c r="AY951" s="248" t="s">
        <v>120</v>
      </c>
    </row>
    <row r="952" s="13" customFormat="1">
      <c r="A952" s="13"/>
      <c r="B952" s="227"/>
      <c r="C952" s="228"/>
      <c r="D952" s="229" t="s">
        <v>129</v>
      </c>
      <c r="E952" s="230" t="s">
        <v>19</v>
      </c>
      <c r="F952" s="231" t="s">
        <v>763</v>
      </c>
      <c r="G952" s="228"/>
      <c r="H952" s="230" t="s">
        <v>19</v>
      </c>
      <c r="I952" s="232"/>
      <c r="J952" s="228"/>
      <c r="K952" s="228"/>
      <c r="L952" s="233"/>
      <c r="M952" s="234"/>
      <c r="N952" s="235"/>
      <c r="O952" s="235"/>
      <c r="P952" s="235"/>
      <c r="Q952" s="235"/>
      <c r="R952" s="235"/>
      <c r="S952" s="235"/>
      <c r="T952" s="23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7" t="s">
        <v>129</v>
      </c>
      <c r="AU952" s="237" t="s">
        <v>79</v>
      </c>
      <c r="AV952" s="13" t="s">
        <v>77</v>
      </c>
      <c r="AW952" s="13" t="s">
        <v>33</v>
      </c>
      <c r="AX952" s="13" t="s">
        <v>72</v>
      </c>
      <c r="AY952" s="237" t="s">
        <v>120</v>
      </c>
    </row>
    <row r="953" s="14" customFormat="1">
      <c r="A953" s="14"/>
      <c r="B953" s="238"/>
      <c r="C953" s="239"/>
      <c r="D953" s="229" t="s">
        <v>129</v>
      </c>
      <c r="E953" s="240" t="s">
        <v>19</v>
      </c>
      <c r="F953" s="241" t="s">
        <v>764</v>
      </c>
      <c r="G953" s="239"/>
      <c r="H953" s="242">
        <v>4.5039999999999996</v>
      </c>
      <c r="I953" s="243"/>
      <c r="J953" s="239"/>
      <c r="K953" s="239"/>
      <c r="L953" s="244"/>
      <c r="M953" s="245"/>
      <c r="N953" s="246"/>
      <c r="O953" s="246"/>
      <c r="P953" s="246"/>
      <c r="Q953" s="246"/>
      <c r="R953" s="246"/>
      <c r="S953" s="246"/>
      <c r="T953" s="24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8" t="s">
        <v>129</v>
      </c>
      <c r="AU953" s="248" t="s">
        <v>79</v>
      </c>
      <c r="AV953" s="14" t="s">
        <v>79</v>
      </c>
      <c r="AW953" s="14" t="s">
        <v>33</v>
      </c>
      <c r="AX953" s="14" t="s">
        <v>72</v>
      </c>
      <c r="AY953" s="248" t="s">
        <v>120</v>
      </c>
    </row>
    <row r="954" s="14" customFormat="1">
      <c r="A954" s="14"/>
      <c r="B954" s="238"/>
      <c r="C954" s="239"/>
      <c r="D954" s="229" t="s">
        <v>129</v>
      </c>
      <c r="E954" s="240" t="s">
        <v>19</v>
      </c>
      <c r="F954" s="241" t="s">
        <v>765</v>
      </c>
      <c r="G954" s="239"/>
      <c r="H954" s="242">
        <v>6.8710000000000004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8" t="s">
        <v>129</v>
      </c>
      <c r="AU954" s="248" t="s">
        <v>79</v>
      </c>
      <c r="AV954" s="14" t="s">
        <v>79</v>
      </c>
      <c r="AW954" s="14" t="s">
        <v>33</v>
      </c>
      <c r="AX954" s="14" t="s">
        <v>72</v>
      </c>
      <c r="AY954" s="248" t="s">
        <v>120</v>
      </c>
    </row>
    <row r="955" s="14" customFormat="1">
      <c r="A955" s="14"/>
      <c r="B955" s="238"/>
      <c r="C955" s="239"/>
      <c r="D955" s="229" t="s">
        <v>129</v>
      </c>
      <c r="E955" s="240" t="s">
        <v>19</v>
      </c>
      <c r="F955" s="241" t="s">
        <v>766</v>
      </c>
      <c r="G955" s="239"/>
      <c r="H955" s="242">
        <v>3.8300000000000001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8" t="s">
        <v>129</v>
      </c>
      <c r="AU955" s="248" t="s">
        <v>79</v>
      </c>
      <c r="AV955" s="14" t="s">
        <v>79</v>
      </c>
      <c r="AW955" s="14" t="s">
        <v>33</v>
      </c>
      <c r="AX955" s="14" t="s">
        <v>72</v>
      </c>
      <c r="AY955" s="248" t="s">
        <v>120</v>
      </c>
    </row>
    <row r="956" s="15" customFormat="1">
      <c r="A956" s="15"/>
      <c r="B956" s="249"/>
      <c r="C956" s="250"/>
      <c r="D956" s="229" t="s">
        <v>129</v>
      </c>
      <c r="E956" s="251" t="s">
        <v>19</v>
      </c>
      <c r="F956" s="252" t="s">
        <v>156</v>
      </c>
      <c r="G956" s="250"/>
      <c r="H956" s="253">
        <v>37.265999999999998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59" t="s">
        <v>129</v>
      </c>
      <c r="AU956" s="259" t="s">
        <v>79</v>
      </c>
      <c r="AV956" s="15" t="s">
        <v>127</v>
      </c>
      <c r="AW956" s="15" t="s">
        <v>33</v>
      </c>
      <c r="AX956" s="15" t="s">
        <v>77</v>
      </c>
      <c r="AY956" s="259" t="s">
        <v>120</v>
      </c>
    </row>
    <row r="957" s="2" customFormat="1" ht="21.75" customHeight="1">
      <c r="A957" s="39"/>
      <c r="B957" s="40"/>
      <c r="C957" s="213" t="s">
        <v>775</v>
      </c>
      <c r="D957" s="213" t="s">
        <v>123</v>
      </c>
      <c r="E957" s="214" t="s">
        <v>776</v>
      </c>
      <c r="F957" s="215" t="s">
        <v>777</v>
      </c>
      <c r="G957" s="216" t="s">
        <v>324</v>
      </c>
      <c r="H957" s="217">
        <v>0.56899999999999995</v>
      </c>
      <c r="I957" s="218"/>
      <c r="J957" s="219">
        <f>ROUND(I957*H957,2)</f>
        <v>0</v>
      </c>
      <c r="K957" s="220"/>
      <c r="L957" s="45"/>
      <c r="M957" s="221" t="s">
        <v>19</v>
      </c>
      <c r="N957" s="222" t="s">
        <v>43</v>
      </c>
      <c r="O957" s="85"/>
      <c r="P957" s="223">
        <f>O957*H957</f>
        <v>0</v>
      </c>
      <c r="Q957" s="223">
        <v>0</v>
      </c>
      <c r="R957" s="223">
        <f>Q957*H957</f>
        <v>0</v>
      </c>
      <c r="S957" s="223">
        <v>0</v>
      </c>
      <c r="T957" s="224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25" t="s">
        <v>321</v>
      </c>
      <c r="AT957" s="225" t="s">
        <v>123</v>
      </c>
      <c r="AU957" s="225" t="s">
        <v>79</v>
      </c>
      <c r="AY957" s="18" t="s">
        <v>120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8" t="s">
        <v>77</v>
      </c>
      <c r="BK957" s="226">
        <f>ROUND(I957*H957,2)</f>
        <v>0</v>
      </c>
      <c r="BL957" s="18" t="s">
        <v>321</v>
      </c>
      <c r="BM957" s="225" t="s">
        <v>778</v>
      </c>
    </row>
    <row r="958" s="2" customFormat="1" ht="21.75" customHeight="1">
      <c r="A958" s="39"/>
      <c r="B958" s="40"/>
      <c r="C958" s="213" t="s">
        <v>779</v>
      </c>
      <c r="D958" s="213" t="s">
        <v>123</v>
      </c>
      <c r="E958" s="214" t="s">
        <v>780</v>
      </c>
      <c r="F958" s="215" t="s">
        <v>781</v>
      </c>
      <c r="G958" s="216" t="s">
        <v>324</v>
      </c>
      <c r="H958" s="217">
        <v>0.56899999999999995</v>
      </c>
      <c r="I958" s="218"/>
      <c r="J958" s="219">
        <f>ROUND(I958*H958,2)</f>
        <v>0</v>
      </c>
      <c r="K958" s="220"/>
      <c r="L958" s="45"/>
      <c r="M958" s="221" t="s">
        <v>19</v>
      </c>
      <c r="N958" s="222" t="s">
        <v>43</v>
      </c>
      <c r="O958" s="85"/>
      <c r="P958" s="223">
        <f>O958*H958</f>
        <v>0</v>
      </c>
      <c r="Q958" s="223">
        <v>0</v>
      </c>
      <c r="R958" s="223">
        <f>Q958*H958</f>
        <v>0</v>
      </c>
      <c r="S958" s="223">
        <v>0</v>
      </c>
      <c r="T958" s="224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25" t="s">
        <v>321</v>
      </c>
      <c r="AT958" s="225" t="s">
        <v>123</v>
      </c>
      <c r="AU958" s="225" t="s">
        <v>79</v>
      </c>
      <c r="AY958" s="18" t="s">
        <v>120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8" t="s">
        <v>77</v>
      </c>
      <c r="BK958" s="226">
        <f>ROUND(I958*H958,2)</f>
        <v>0</v>
      </c>
      <c r="BL958" s="18" t="s">
        <v>321</v>
      </c>
      <c r="BM958" s="225" t="s">
        <v>782</v>
      </c>
    </row>
    <row r="959" s="2" customFormat="1" ht="21.75" customHeight="1">
      <c r="A959" s="39"/>
      <c r="B959" s="40"/>
      <c r="C959" s="213" t="s">
        <v>783</v>
      </c>
      <c r="D959" s="213" t="s">
        <v>123</v>
      </c>
      <c r="E959" s="214" t="s">
        <v>784</v>
      </c>
      <c r="F959" s="215" t="s">
        <v>785</v>
      </c>
      <c r="G959" s="216" t="s">
        <v>324</v>
      </c>
      <c r="H959" s="217">
        <v>0.56899999999999995</v>
      </c>
      <c r="I959" s="218"/>
      <c r="J959" s="219">
        <f>ROUND(I959*H959,2)</f>
        <v>0</v>
      </c>
      <c r="K959" s="220"/>
      <c r="L959" s="45"/>
      <c r="M959" s="221" t="s">
        <v>19</v>
      </c>
      <c r="N959" s="222" t="s">
        <v>43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321</v>
      </c>
      <c r="AT959" s="225" t="s">
        <v>123</v>
      </c>
      <c r="AU959" s="225" t="s">
        <v>79</v>
      </c>
      <c r="AY959" s="18" t="s">
        <v>120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77</v>
      </c>
      <c r="BK959" s="226">
        <f>ROUND(I959*H959,2)</f>
        <v>0</v>
      </c>
      <c r="BL959" s="18" t="s">
        <v>321</v>
      </c>
      <c r="BM959" s="225" t="s">
        <v>786</v>
      </c>
    </row>
    <row r="960" s="12" customFormat="1" ht="25.92" customHeight="1">
      <c r="A960" s="12"/>
      <c r="B960" s="197"/>
      <c r="C960" s="198"/>
      <c r="D960" s="199" t="s">
        <v>71</v>
      </c>
      <c r="E960" s="200" t="s">
        <v>787</v>
      </c>
      <c r="F960" s="200" t="s">
        <v>788</v>
      </c>
      <c r="G960" s="198"/>
      <c r="H960" s="198"/>
      <c r="I960" s="201"/>
      <c r="J960" s="202">
        <f>BK960</f>
        <v>0</v>
      </c>
      <c r="K960" s="198"/>
      <c r="L960" s="203"/>
      <c r="M960" s="204"/>
      <c r="N960" s="205"/>
      <c r="O960" s="205"/>
      <c r="P960" s="206">
        <f>P961+P971+P975+P977+P979</f>
        <v>0</v>
      </c>
      <c r="Q960" s="205"/>
      <c r="R960" s="206">
        <f>R961+R971+R975+R977+R979</f>
        <v>0</v>
      </c>
      <c r="S960" s="205"/>
      <c r="T960" s="207">
        <f>T961+T971+T975+T977+T979</f>
        <v>0</v>
      </c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R960" s="208" t="s">
        <v>197</v>
      </c>
      <c r="AT960" s="209" t="s">
        <v>71</v>
      </c>
      <c r="AU960" s="209" t="s">
        <v>72</v>
      </c>
      <c r="AY960" s="208" t="s">
        <v>120</v>
      </c>
      <c r="BK960" s="210">
        <f>BK961+BK971+BK975+BK977+BK979</f>
        <v>0</v>
      </c>
    </row>
    <row r="961" s="12" customFormat="1" ht="22.8" customHeight="1">
      <c r="A961" s="12"/>
      <c r="B961" s="197"/>
      <c r="C961" s="198"/>
      <c r="D961" s="199" t="s">
        <v>71</v>
      </c>
      <c r="E961" s="211" t="s">
        <v>789</v>
      </c>
      <c r="F961" s="211" t="s">
        <v>790</v>
      </c>
      <c r="G961" s="198"/>
      <c r="H961" s="198"/>
      <c r="I961" s="201"/>
      <c r="J961" s="212">
        <f>BK961</f>
        <v>0</v>
      </c>
      <c r="K961" s="198"/>
      <c r="L961" s="203"/>
      <c r="M961" s="204"/>
      <c r="N961" s="205"/>
      <c r="O961" s="205"/>
      <c r="P961" s="206">
        <f>SUM(P962:P970)</f>
        <v>0</v>
      </c>
      <c r="Q961" s="205"/>
      <c r="R961" s="206">
        <f>SUM(R962:R970)</f>
        <v>0</v>
      </c>
      <c r="S961" s="205"/>
      <c r="T961" s="207">
        <f>SUM(T962:T970)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08" t="s">
        <v>197</v>
      </c>
      <c r="AT961" s="209" t="s">
        <v>71</v>
      </c>
      <c r="AU961" s="209" t="s">
        <v>77</v>
      </c>
      <c r="AY961" s="208" t="s">
        <v>120</v>
      </c>
      <c r="BK961" s="210">
        <f>SUM(BK962:BK970)</f>
        <v>0</v>
      </c>
    </row>
    <row r="962" s="2" customFormat="1" ht="16.5" customHeight="1">
      <c r="A962" s="39"/>
      <c r="B962" s="40"/>
      <c r="C962" s="213" t="s">
        <v>791</v>
      </c>
      <c r="D962" s="213" t="s">
        <v>123</v>
      </c>
      <c r="E962" s="214" t="s">
        <v>792</v>
      </c>
      <c r="F962" s="215" t="s">
        <v>793</v>
      </c>
      <c r="G962" s="216" t="s">
        <v>794</v>
      </c>
      <c r="H962" s="217">
        <v>1</v>
      </c>
      <c r="I962" s="218"/>
      <c r="J962" s="219">
        <f>ROUND(I962*H962,2)</f>
        <v>0</v>
      </c>
      <c r="K962" s="220"/>
      <c r="L962" s="45"/>
      <c r="M962" s="221" t="s">
        <v>19</v>
      </c>
      <c r="N962" s="222" t="s">
        <v>43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795</v>
      </c>
      <c r="AT962" s="225" t="s">
        <v>123</v>
      </c>
      <c r="AU962" s="225" t="s">
        <v>79</v>
      </c>
      <c r="AY962" s="18" t="s">
        <v>120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77</v>
      </c>
      <c r="BK962" s="226">
        <f>ROUND(I962*H962,2)</f>
        <v>0</v>
      </c>
      <c r="BL962" s="18" t="s">
        <v>795</v>
      </c>
      <c r="BM962" s="225" t="s">
        <v>796</v>
      </c>
    </row>
    <row r="963" s="13" customFormat="1">
      <c r="A963" s="13"/>
      <c r="B963" s="227"/>
      <c r="C963" s="228"/>
      <c r="D963" s="229" t="s">
        <v>129</v>
      </c>
      <c r="E963" s="230" t="s">
        <v>19</v>
      </c>
      <c r="F963" s="231" t="s">
        <v>797</v>
      </c>
      <c r="G963" s="228"/>
      <c r="H963" s="230" t="s">
        <v>19</v>
      </c>
      <c r="I963" s="232"/>
      <c r="J963" s="228"/>
      <c r="K963" s="228"/>
      <c r="L963" s="233"/>
      <c r="M963" s="234"/>
      <c r="N963" s="235"/>
      <c r="O963" s="235"/>
      <c r="P963" s="235"/>
      <c r="Q963" s="235"/>
      <c r="R963" s="235"/>
      <c r="S963" s="235"/>
      <c r="T963" s="23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7" t="s">
        <v>129</v>
      </c>
      <c r="AU963" s="237" t="s">
        <v>79</v>
      </c>
      <c r="AV963" s="13" t="s">
        <v>77</v>
      </c>
      <c r="AW963" s="13" t="s">
        <v>33</v>
      </c>
      <c r="AX963" s="13" t="s">
        <v>72</v>
      </c>
      <c r="AY963" s="237" t="s">
        <v>120</v>
      </c>
    </row>
    <row r="964" s="14" customFormat="1">
      <c r="A964" s="14"/>
      <c r="B964" s="238"/>
      <c r="C964" s="239"/>
      <c r="D964" s="229" t="s">
        <v>129</v>
      </c>
      <c r="E964" s="240" t="s">
        <v>19</v>
      </c>
      <c r="F964" s="241" t="s">
        <v>77</v>
      </c>
      <c r="G964" s="239"/>
      <c r="H964" s="242">
        <v>1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8" t="s">
        <v>129</v>
      </c>
      <c r="AU964" s="248" t="s">
        <v>79</v>
      </c>
      <c r="AV964" s="14" t="s">
        <v>79</v>
      </c>
      <c r="AW964" s="14" t="s">
        <v>33</v>
      </c>
      <c r="AX964" s="14" t="s">
        <v>72</v>
      </c>
      <c r="AY964" s="248" t="s">
        <v>120</v>
      </c>
    </row>
    <row r="965" s="15" customFormat="1">
      <c r="A965" s="15"/>
      <c r="B965" s="249"/>
      <c r="C965" s="250"/>
      <c r="D965" s="229" t="s">
        <v>129</v>
      </c>
      <c r="E965" s="251" t="s">
        <v>19</v>
      </c>
      <c r="F965" s="252" t="s">
        <v>156</v>
      </c>
      <c r="G965" s="250"/>
      <c r="H965" s="253">
        <v>1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9" t="s">
        <v>129</v>
      </c>
      <c r="AU965" s="259" t="s">
        <v>79</v>
      </c>
      <c r="AV965" s="15" t="s">
        <v>127</v>
      </c>
      <c r="AW965" s="15" t="s">
        <v>33</v>
      </c>
      <c r="AX965" s="15" t="s">
        <v>77</v>
      </c>
      <c r="AY965" s="259" t="s">
        <v>120</v>
      </c>
    </row>
    <row r="966" s="2" customFormat="1" ht="16.5" customHeight="1">
      <c r="A966" s="39"/>
      <c r="B966" s="40"/>
      <c r="C966" s="213" t="s">
        <v>798</v>
      </c>
      <c r="D966" s="213" t="s">
        <v>123</v>
      </c>
      <c r="E966" s="214" t="s">
        <v>799</v>
      </c>
      <c r="F966" s="215" t="s">
        <v>800</v>
      </c>
      <c r="G966" s="216" t="s">
        <v>794</v>
      </c>
      <c r="H966" s="217">
        <v>1</v>
      </c>
      <c r="I966" s="218"/>
      <c r="J966" s="219">
        <f>ROUND(I966*H966,2)</f>
        <v>0</v>
      </c>
      <c r="K966" s="220"/>
      <c r="L966" s="45"/>
      <c r="M966" s="221" t="s">
        <v>19</v>
      </c>
      <c r="N966" s="222" t="s">
        <v>43</v>
      </c>
      <c r="O966" s="85"/>
      <c r="P966" s="223">
        <f>O966*H966</f>
        <v>0</v>
      </c>
      <c r="Q966" s="223">
        <v>0</v>
      </c>
      <c r="R966" s="223">
        <f>Q966*H966</f>
        <v>0</v>
      </c>
      <c r="S966" s="223">
        <v>0</v>
      </c>
      <c r="T966" s="224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25" t="s">
        <v>795</v>
      </c>
      <c r="AT966" s="225" t="s">
        <v>123</v>
      </c>
      <c r="AU966" s="225" t="s">
        <v>79</v>
      </c>
      <c r="AY966" s="18" t="s">
        <v>120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8" t="s">
        <v>77</v>
      </c>
      <c r="BK966" s="226">
        <f>ROUND(I966*H966,2)</f>
        <v>0</v>
      </c>
      <c r="BL966" s="18" t="s">
        <v>795</v>
      </c>
      <c r="BM966" s="225" t="s">
        <v>801</v>
      </c>
    </row>
    <row r="967" s="2" customFormat="1" ht="16.5" customHeight="1">
      <c r="A967" s="39"/>
      <c r="B967" s="40"/>
      <c r="C967" s="213" t="s">
        <v>802</v>
      </c>
      <c r="D967" s="213" t="s">
        <v>123</v>
      </c>
      <c r="E967" s="214" t="s">
        <v>803</v>
      </c>
      <c r="F967" s="215" t="s">
        <v>804</v>
      </c>
      <c r="G967" s="216" t="s">
        <v>794</v>
      </c>
      <c r="H967" s="217">
        <v>1</v>
      </c>
      <c r="I967" s="218"/>
      <c r="J967" s="219">
        <f>ROUND(I967*H967,2)</f>
        <v>0</v>
      </c>
      <c r="K967" s="220"/>
      <c r="L967" s="45"/>
      <c r="M967" s="221" t="s">
        <v>19</v>
      </c>
      <c r="N967" s="222" t="s">
        <v>43</v>
      </c>
      <c r="O967" s="85"/>
      <c r="P967" s="223">
        <f>O967*H967</f>
        <v>0</v>
      </c>
      <c r="Q967" s="223">
        <v>0</v>
      </c>
      <c r="R967" s="223">
        <f>Q967*H967</f>
        <v>0</v>
      </c>
      <c r="S967" s="223">
        <v>0</v>
      </c>
      <c r="T967" s="224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25" t="s">
        <v>795</v>
      </c>
      <c r="AT967" s="225" t="s">
        <v>123</v>
      </c>
      <c r="AU967" s="225" t="s">
        <v>79</v>
      </c>
      <c r="AY967" s="18" t="s">
        <v>120</v>
      </c>
      <c r="BE967" s="226">
        <f>IF(N967="základní",J967,0)</f>
        <v>0</v>
      </c>
      <c r="BF967" s="226">
        <f>IF(N967="snížená",J967,0)</f>
        <v>0</v>
      </c>
      <c r="BG967" s="226">
        <f>IF(N967="zákl. přenesená",J967,0)</f>
        <v>0</v>
      </c>
      <c r="BH967" s="226">
        <f>IF(N967="sníž. přenesená",J967,0)</f>
        <v>0</v>
      </c>
      <c r="BI967" s="226">
        <f>IF(N967="nulová",J967,0)</f>
        <v>0</v>
      </c>
      <c r="BJ967" s="18" t="s">
        <v>77</v>
      </c>
      <c r="BK967" s="226">
        <f>ROUND(I967*H967,2)</f>
        <v>0</v>
      </c>
      <c r="BL967" s="18" t="s">
        <v>795</v>
      </c>
      <c r="BM967" s="225" t="s">
        <v>805</v>
      </c>
    </row>
    <row r="968" s="13" customFormat="1">
      <c r="A968" s="13"/>
      <c r="B968" s="227"/>
      <c r="C968" s="228"/>
      <c r="D968" s="229" t="s">
        <v>129</v>
      </c>
      <c r="E968" s="230" t="s">
        <v>19</v>
      </c>
      <c r="F968" s="231" t="s">
        <v>806</v>
      </c>
      <c r="G968" s="228"/>
      <c r="H968" s="230" t="s">
        <v>19</v>
      </c>
      <c r="I968" s="232"/>
      <c r="J968" s="228"/>
      <c r="K968" s="228"/>
      <c r="L968" s="233"/>
      <c r="M968" s="234"/>
      <c r="N968" s="235"/>
      <c r="O968" s="235"/>
      <c r="P968" s="235"/>
      <c r="Q968" s="235"/>
      <c r="R968" s="235"/>
      <c r="S968" s="235"/>
      <c r="T968" s="23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7" t="s">
        <v>129</v>
      </c>
      <c r="AU968" s="237" t="s">
        <v>79</v>
      </c>
      <c r="AV968" s="13" t="s">
        <v>77</v>
      </c>
      <c r="AW968" s="13" t="s">
        <v>33</v>
      </c>
      <c r="AX968" s="13" t="s">
        <v>72</v>
      </c>
      <c r="AY968" s="237" t="s">
        <v>120</v>
      </c>
    </row>
    <row r="969" s="14" customFormat="1">
      <c r="A969" s="14"/>
      <c r="B969" s="238"/>
      <c r="C969" s="239"/>
      <c r="D969" s="229" t="s">
        <v>129</v>
      </c>
      <c r="E969" s="240" t="s">
        <v>19</v>
      </c>
      <c r="F969" s="241" t="s">
        <v>77</v>
      </c>
      <c r="G969" s="239"/>
      <c r="H969" s="242">
        <v>1</v>
      </c>
      <c r="I969" s="243"/>
      <c r="J969" s="239"/>
      <c r="K969" s="239"/>
      <c r="L969" s="244"/>
      <c r="M969" s="245"/>
      <c r="N969" s="246"/>
      <c r="O969" s="246"/>
      <c r="P969" s="246"/>
      <c r="Q969" s="246"/>
      <c r="R969" s="246"/>
      <c r="S969" s="246"/>
      <c r="T969" s="24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8" t="s">
        <v>129</v>
      </c>
      <c r="AU969" s="248" t="s">
        <v>79</v>
      </c>
      <c r="AV969" s="14" t="s">
        <v>79</v>
      </c>
      <c r="AW969" s="14" t="s">
        <v>33</v>
      </c>
      <c r="AX969" s="14" t="s">
        <v>72</v>
      </c>
      <c r="AY969" s="248" t="s">
        <v>120</v>
      </c>
    </row>
    <row r="970" s="15" customFormat="1">
      <c r="A970" s="15"/>
      <c r="B970" s="249"/>
      <c r="C970" s="250"/>
      <c r="D970" s="229" t="s">
        <v>129</v>
      </c>
      <c r="E970" s="251" t="s">
        <v>19</v>
      </c>
      <c r="F970" s="252" t="s">
        <v>156</v>
      </c>
      <c r="G970" s="250"/>
      <c r="H970" s="253">
        <v>1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9" t="s">
        <v>129</v>
      </c>
      <c r="AU970" s="259" t="s">
        <v>79</v>
      </c>
      <c r="AV970" s="15" t="s">
        <v>127</v>
      </c>
      <c r="AW970" s="15" t="s">
        <v>33</v>
      </c>
      <c r="AX970" s="15" t="s">
        <v>77</v>
      </c>
      <c r="AY970" s="259" t="s">
        <v>120</v>
      </c>
    </row>
    <row r="971" s="12" customFormat="1" ht="22.8" customHeight="1">
      <c r="A971" s="12"/>
      <c r="B971" s="197"/>
      <c r="C971" s="198"/>
      <c r="D971" s="199" t="s">
        <v>71</v>
      </c>
      <c r="E971" s="211" t="s">
        <v>807</v>
      </c>
      <c r="F971" s="211" t="s">
        <v>808</v>
      </c>
      <c r="G971" s="198"/>
      <c r="H971" s="198"/>
      <c r="I971" s="201"/>
      <c r="J971" s="212">
        <f>BK971</f>
        <v>0</v>
      </c>
      <c r="K971" s="198"/>
      <c r="L971" s="203"/>
      <c r="M971" s="204"/>
      <c r="N971" s="205"/>
      <c r="O971" s="205"/>
      <c r="P971" s="206">
        <f>SUM(P972:P974)</f>
        <v>0</v>
      </c>
      <c r="Q971" s="205"/>
      <c r="R971" s="206">
        <f>SUM(R972:R974)</f>
        <v>0</v>
      </c>
      <c r="S971" s="205"/>
      <c r="T971" s="207">
        <f>SUM(T972:T974)</f>
        <v>0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08" t="s">
        <v>197</v>
      </c>
      <c r="AT971" s="209" t="s">
        <v>71</v>
      </c>
      <c r="AU971" s="209" t="s">
        <v>77</v>
      </c>
      <c r="AY971" s="208" t="s">
        <v>120</v>
      </c>
      <c r="BK971" s="210">
        <f>SUM(BK972:BK974)</f>
        <v>0</v>
      </c>
    </row>
    <row r="972" s="2" customFormat="1" ht="16.5" customHeight="1">
      <c r="A972" s="39"/>
      <c r="B972" s="40"/>
      <c r="C972" s="213" t="s">
        <v>809</v>
      </c>
      <c r="D972" s="213" t="s">
        <v>123</v>
      </c>
      <c r="E972" s="214" t="s">
        <v>810</v>
      </c>
      <c r="F972" s="215" t="s">
        <v>808</v>
      </c>
      <c r="G972" s="216" t="s">
        <v>811</v>
      </c>
      <c r="H972" s="217">
        <v>1</v>
      </c>
      <c r="I972" s="218"/>
      <c r="J972" s="219">
        <f>ROUND(I972*H972,2)</f>
        <v>0</v>
      </c>
      <c r="K972" s="220"/>
      <c r="L972" s="45"/>
      <c r="M972" s="221" t="s">
        <v>19</v>
      </c>
      <c r="N972" s="222" t="s">
        <v>43</v>
      </c>
      <c r="O972" s="85"/>
      <c r="P972" s="223">
        <f>O972*H972</f>
        <v>0</v>
      </c>
      <c r="Q972" s="223">
        <v>0</v>
      </c>
      <c r="R972" s="223">
        <f>Q972*H972</f>
        <v>0</v>
      </c>
      <c r="S972" s="223">
        <v>0</v>
      </c>
      <c r="T972" s="224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25" t="s">
        <v>795</v>
      </c>
      <c r="AT972" s="225" t="s">
        <v>123</v>
      </c>
      <c r="AU972" s="225" t="s">
        <v>79</v>
      </c>
      <c r="AY972" s="18" t="s">
        <v>120</v>
      </c>
      <c r="BE972" s="226">
        <f>IF(N972="základní",J972,0)</f>
        <v>0</v>
      </c>
      <c r="BF972" s="226">
        <f>IF(N972="snížená",J972,0)</f>
        <v>0</v>
      </c>
      <c r="BG972" s="226">
        <f>IF(N972="zákl. přenesená",J972,0)</f>
        <v>0</v>
      </c>
      <c r="BH972" s="226">
        <f>IF(N972="sníž. přenesená",J972,0)</f>
        <v>0</v>
      </c>
      <c r="BI972" s="226">
        <f>IF(N972="nulová",J972,0)</f>
        <v>0</v>
      </c>
      <c r="BJ972" s="18" t="s">
        <v>77</v>
      </c>
      <c r="BK972" s="226">
        <f>ROUND(I972*H972,2)</f>
        <v>0</v>
      </c>
      <c r="BL972" s="18" t="s">
        <v>795</v>
      </c>
      <c r="BM972" s="225" t="s">
        <v>812</v>
      </c>
    </row>
    <row r="973" s="2" customFormat="1" ht="16.5" customHeight="1">
      <c r="A973" s="39"/>
      <c r="B973" s="40"/>
      <c r="C973" s="213" t="s">
        <v>813</v>
      </c>
      <c r="D973" s="213" t="s">
        <v>123</v>
      </c>
      <c r="E973" s="214" t="s">
        <v>814</v>
      </c>
      <c r="F973" s="215" t="s">
        <v>815</v>
      </c>
      <c r="G973" s="216" t="s">
        <v>794</v>
      </c>
      <c r="H973" s="217">
        <v>1</v>
      </c>
      <c r="I973" s="218"/>
      <c r="J973" s="219">
        <f>ROUND(I973*H973,2)</f>
        <v>0</v>
      </c>
      <c r="K973" s="220"/>
      <c r="L973" s="45"/>
      <c r="M973" s="221" t="s">
        <v>19</v>
      </c>
      <c r="N973" s="222" t="s">
        <v>43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795</v>
      </c>
      <c r="AT973" s="225" t="s">
        <v>123</v>
      </c>
      <c r="AU973" s="225" t="s">
        <v>79</v>
      </c>
      <c r="AY973" s="18" t="s">
        <v>120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77</v>
      </c>
      <c r="BK973" s="226">
        <f>ROUND(I973*H973,2)</f>
        <v>0</v>
      </c>
      <c r="BL973" s="18" t="s">
        <v>795</v>
      </c>
      <c r="BM973" s="225" t="s">
        <v>816</v>
      </c>
    </row>
    <row r="974" s="2" customFormat="1" ht="16.5" customHeight="1">
      <c r="A974" s="39"/>
      <c r="B974" s="40"/>
      <c r="C974" s="213" t="s">
        <v>817</v>
      </c>
      <c r="D974" s="213" t="s">
        <v>123</v>
      </c>
      <c r="E974" s="214" t="s">
        <v>818</v>
      </c>
      <c r="F974" s="215" t="s">
        <v>819</v>
      </c>
      <c r="G974" s="216" t="s">
        <v>794</v>
      </c>
      <c r="H974" s="217">
        <v>1</v>
      </c>
      <c r="I974" s="218"/>
      <c r="J974" s="219">
        <f>ROUND(I974*H974,2)</f>
        <v>0</v>
      </c>
      <c r="K974" s="220"/>
      <c r="L974" s="45"/>
      <c r="M974" s="221" t="s">
        <v>19</v>
      </c>
      <c r="N974" s="222" t="s">
        <v>43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795</v>
      </c>
      <c r="AT974" s="225" t="s">
        <v>123</v>
      </c>
      <c r="AU974" s="225" t="s">
        <v>79</v>
      </c>
      <c r="AY974" s="18" t="s">
        <v>120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77</v>
      </c>
      <c r="BK974" s="226">
        <f>ROUND(I974*H974,2)</f>
        <v>0</v>
      </c>
      <c r="BL974" s="18" t="s">
        <v>795</v>
      </c>
      <c r="BM974" s="225" t="s">
        <v>820</v>
      </c>
    </row>
    <row r="975" s="12" customFormat="1" ht="22.8" customHeight="1">
      <c r="A975" s="12"/>
      <c r="B975" s="197"/>
      <c r="C975" s="198"/>
      <c r="D975" s="199" t="s">
        <v>71</v>
      </c>
      <c r="E975" s="211" t="s">
        <v>821</v>
      </c>
      <c r="F975" s="211" t="s">
        <v>822</v>
      </c>
      <c r="G975" s="198"/>
      <c r="H975" s="198"/>
      <c r="I975" s="201"/>
      <c r="J975" s="212">
        <f>BK975</f>
        <v>0</v>
      </c>
      <c r="K975" s="198"/>
      <c r="L975" s="203"/>
      <c r="M975" s="204"/>
      <c r="N975" s="205"/>
      <c r="O975" s="205"/>
      <c r="P975" s="206">
        <f>P976</f>
        <v>0</v>
      </c>
      <c r="Q975" s="205"/>
      <c r="R975" s="206">
        <f>R976</f>
        <v>0</v>
      </c>
      <c r="S975" s="205"/>
      <c r="T975" s="207">
        <f>T976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08" t="s">
        <v>197</v>
      </c>
      <c r="AT975" s="209" t="s">
        <v>71</v>
      </c>
      <c r="AU975" s="209" t="s">
        <v>77</v>
      </c>
      <c r="AY975" s="208" t="s">
        <v>120</v>
      </c>
      <c r="BK975" s="210">
        <f>BK976</f>
        <v>0</v>
      </c>
    </row>
    <row r="976" s="2" customFormat="1" ht="16.5" customHeight="1">
      <c r="A976" s="39"/>
      <c r="B976" s="40"/>
      <c r="C976" s="213" t="s">
        <v>823</v>
      </c>
      <c r="D976" s="213" t="s">
        <v>123</v>
      </c>
      <c r="E976" s="214" t="s">
        <v>824</v>
      </c>
      <c r="F976" s="215" t="s">
        <v>825</v>
      </c>
      <c r="G976" s="216" t="s">
        <v>794</v>
      </c>
      <c r="H976" s="217">
        <v>1</v>
      </c>
      <c r="I976" s="218"/>
      <c r="J976" s="219">
        <f>ROUND(I976*H976,2)</f>
        <v>0</v>
      </c>
      <c r="K976" s="220"/>
      <c r="L976" s="45"/>
      <c r="M976" s="221" t="s">
        <v>19</v>
      </c>
      <c r="N976" s="222" t="s">
        <v>43</v>
      </c>
      <c r="O976" s="85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25" t="s">
        <v>795</v>
      </c>
      <c r="AT976" s="225" t="s">
        <v>123</v>
      </c>
      <c r="AU976" s="225" t="s">
        <v>79</v>
      </c>
      <c r="AY976" s="18" t="s">
        <v>120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8" t="s">
        <v>77</v>
      </c>
      <c r="BK976" s="226">
        <f>ROUND(I976*H976,2)</f>
        <v>0</v>
      </c>
      <c r="BL976" s="18" t="s">
        <v>795</v>
      </c>
      <c r="BM976" s="225" t="s">
        <v>826</v>
      </c>
    </row>
    <row r="977" s="12" customFormat="1" ht="22.8" customHeight="1">
      <c r="A977" s="12"/>
      <c r="B977" s="197"/>
      <c r="C977" s="198"/>
      <c r="D977" s="199" t="s">
        <v>71</v>
      </c>
      <c r="E977" s="211" t="s">
        <v>827</v>
      </c>
      <c r="F977" s="211" t="s">
        <v>828</v>
      </c>
      <c r="G977" s="198"/>
      <c r="H977" s="198"/>
      <c r="I977" s="201"/>
      <c r="J977" s="212">
        <f>BK977</f>
        <v>0</v>
      </c>
      <c r="K977" s="198"/>
      <c r="L977" s="203"/>
      <c r="M977" s="204"/>
      <c r="N977" s="205"/>
      <c r="O977" s="205"/>
      <c r="P977" s="206">
        <f>P978</f>
        <v>0</v>
      </c>
      <c r="Q977" s="205"/>
      <c r="R977" s="206">
        <f>R978</f>
        <v>0</v>
      </c>
      <c r="S977" s="205"/>
      <c r="T977" s="207">
        <f>T978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08" t="s">
        <v>197</v>
      </c>
      <c r="AT977" s="209" t="s">
        <v>71</v>
      </c>
      <c r="AU977" s="209" t="s">
        <v>77</v>
      </c>
      <c r="AY977" s="208" t="s">
        <v>120</v>
      </c>
      <c r="BK977" s="210">
        <f>BK978</f>
        <v>0</v>
      </c>
    </row>
    <row r="978" s="2" customFormat="1" ht="16.5" customHeight="1">
      <c r="A978" s="39"/>
      <c r="B978" s="40"/>
      <c r="C978" s="213" t="s">
        <v>829</v>
      </c>
      <c r="D978" s="213" t="s">
        <v>123</v>
      </c>
      <c r="E978" s="214" t="s">
        <v>830</v>
      </c>
      <c r="F978" s="215" t="s">
        <v>831</v>
      </c>
      <c r="G978" s="216" t="s">
        <v>794</v>
      </c>
      <c r="H978" s="217">
        <v>1</v>
      </c>
      <c r="I978" s="218"/>
      <c r="J978" s="219">
        <f>ROUND(I978*H978,2)</f>
        <v>0</v>
      </c>
      <c r="K978" s="220"/>
      <c r="L978" s="45"/>
      <c r="M978" s="221" t="s">
        <v>19</v>
      </c>
      <c r="N978" s="222" t="s">
        <v>43</v>
      </c>
      <c r="O978" s="85"/>
      <c r="P978" s="223">
        <f>O978*H978</f>
        <v>0</v>
      </c>
      <c r="Q978" s="223">
        <v>0</v>
      </c>
      <c r="R978" s="223">
        <f>Q978*H978</f>
        <v>0</v>
      </c>
      <c r="S978" s="223">
        <v>0</v>
      </c>
      <c r="T978" s="224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25" t="s">
        <v>795</v>
      </c>
      <c r="AT978" s="225" t="s">
        <v>123</v>
      </c>
      <c r="AU978" s="225" t="s">
        <v>79</v>
      </c>
      <c r="AY978" s="18" t="s">
        <v>120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8" t="s">
        <v>77</v>
      </c>
      <c r="BK978" s="226">
        <f>ROUND(I978*H978,2)</f>
        <v>0</v>
      </c>
      <c r="BL978" s="18" t="s">
        <v>795</v>
      </c>
      <c r="BM978" s="225" t="s">
        <v>832</v>
      </c>
    </row>
    <row r="979" s="12" customFormat="1" ht="22.8" customHeight="1">
      <c r="A979" s="12"/>
      <c r="B979" s="197"/>
      <c r="C979" s="198"/>
      <c r="D979" s="199" t="s">
        <v>71</v>
      </c>
      <c r="E979" s="211" t="s">
        <v>833</v>
      </c>
      <c r="F979" s="211" t="s">
        <v>834</v>
      </c>
      <c r="G979" s="198"/>
      <c r="H979" s="198"/>
      <c r="I979" s="201"/>
      <c r="J979" s="212">
        <f>BK979</f>
        <v>0</v>
      </c>
      <c r="K979" s="198"/>
      <c r="L979" s="203"/>
      <c r="M979" s="204"/>
      <c r="N979" s="205"/>
      <c r="O979" s="205"/>
      <c r="P979" s="206">
        <f>P980</f>
        <v>0</v>
      </c>
      <c r="Q979" s="205"/>
      <c r="R979" s="206">
        <f>R980</f>
        <v>0</v>
      </c>
      <c r="S979" s="205"/>
      <c r="T979" s="207">
        <f>T980</f>
        <v>0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08" t="s">
        <v>197</v>
      </c>
      <c r="AT979" s="209" t="s">
        <v>71</v>
      </c>
      <c r="AU979" s="209" t="s">
        <v>77</v>
      </c>
      <c r="AY979" s="208" t="s">
        <v>120</v>
      </c>
      <c r="BK979" s="210">
        <f>BK980</f>
        <v>0</v>
      </c>
    </row>
    <row r="980" s="2" customFormat="1" ht="16.5" customHeight="1">
      <c r="A980" s="39"/>
      <c r="B980" s="40"/>
      <c r="C980" s="213" t="s">
        <v>835</v>
      </c>
      <c r="D980" s="213" t="s">
        <v>123</v>
      </c>
      <c r="E980" s="214" t="s">
        <v>836</v>
      </c>
      <c r="F980" s="215" t="s">
        <v>837</v>
      </c>
      <c r="G980" s="216" t="s">
        <v>838</v>
      </c>
      <c r="H980" s="217">
        <v>1</v>
      </c>
      <c r="I980" s="218"/>
      <c r="J980" s="219">
        <f>ROUND(I980*H980,2)</f>
        <v>0</v>
      </c>
      <c r="K980" s="220"/>
      <c r="L980" s="45"/>
      <c r="M980" s="271" t="s">
        <v>19</v>
      </c>
      <c r="N980" s="272" t="s">
        <v>43</v>
      </c>
      <c r="O980" s="273"/>
      <c r="P980" s="274">
        <f>O980*H980</f>
        <v>0</v>
      </c>
      <c r="Q980" s="274">
        <v>0</v>
      </c>
      <c r="R980" s="274">
        <f>Q980*H980</f>
        <v>0</v>
      </c>
      <c r="S980" s="274">
        <v>0</v>
      </c>
      <c r="T980" s="275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25" t="s">
        <v>795</v>
      </c>
      <c r="AT980" s="225" t="s">
        <v>123</v>
      </c>
      <c r="AU980" s="225" t="s">
        <v>79</v>
      </c>
      <c r="AY980" s="18" t="s">
        <v>120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8" t="s">
        <v>77</v>
      </c>
      <c r="BK980" s="226">
        <f>ROUND(I980*H980,2)</f>
        <v>0</v>
      </c>
      <c r="BL980" s="18" t="s">
        <v>795</v>
      </c>
      <c r="BM980" s="225" t="s">
        <v>839</v>
      </c>
    </row>
    <row r="981" s="2" customFormat="1" ht="6.96" customHeight="1">
      <c r="A981" s="39"/>
      <c r="B981" s="60"/>
      <c r="C981" s="61"/>
      <c r="D981" s="61"/>
      <c r="E981" s="61"/>
      <c r="F981" s="61"/>
      <c r="G981" s="61"/>
      <c r="H981" s="61"/>
      <c r="I981" s="161"/>
      <c r="J981" s="61"/>
      <c r="K981" s="61"/>
      <c r="L981" s="45"/>
      <c r="M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</sheetData>
  <sheetProtection sheet="1" autoFilter="0" formatColumns="0" formatRows="0" objects="1" scenarios="1" spinCount="100000" saltValue="3ese50ew+eNv6Hhmvg3HggFMhKFOj+Bqbmyn00j1MVsKpzEHJ3Bz4LmEfkj4qRiCw9+K7OI985wc99fJdLX6jQ==" hashValue="EeOJRb2w6vBy3ny6JdiYPziIM6HuZTKTPvbG5f4R6XhLElDyybso3ofgg7dTdFxMmuTkSnN5kj/m0oB/be6VsA==" algorithmName="SHA-512" password="CC35"/>
  <autoFilter ref="C92:K980"/>
  <mergeCells count="6">
    <mergeCell ref="E7:H7"/>
    <mergeCell ref="E16:H16"/>
    <mergeCell ref="E25:H25"/>
    <mergeCell ref="E46:H46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840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841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842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843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844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845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846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847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848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849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850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851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852</v>
      </c>
      <c r="F19" s="287" t="s">
        <v>853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854</v>
      </c>
      <c r="F20" s="287" t="s">
        <v>855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856</v>
      </c>
      <c r="F21" s="287" t="s">
        <v>857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858</v>
      </c>
      <c r="F22" s="287" t="s">
        <v>859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860</v>
      </c>
      <c r="F23" s="287" t="s">
        <v>861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862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863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864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865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866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867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868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869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870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106</v>
      </c>
      <c r="F36" s="287"/>
      <c r="G36" s="287" t="s">
        <v>871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872</v>
      </c>
      <c r="F37" s="287"/>
      <c r="G37" s="287" t="s">
        <v>873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874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875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107</v>
      </c>
      <c r="F40" s="287"/>
      <c r="G40" s="287" t="s">
        <v>876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108</v>
      </c>
      <c r="F41" s="287"/>
      <c r="G41" s="287" t="s">
        <v>877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878</v>
      </c>
      <c r="F42" s="287"/>
      <c r="G42" s="287" t="s">
        <v>879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880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881</v>
      </c>
      <c r="F44" s="287"/>
      <c r="G44" s="287" t="s">
        <v>882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110</v>
      </c>
      <c r="F45" s="287"/>
      <c r="G45" s="287" t="s">
        <v>883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884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885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886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887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888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889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890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891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892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893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894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895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896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897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898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899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900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901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902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903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904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905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906</v>
      </c>
      <c r="D76" s="305"/>
      <c r="E76" s="305"/>
      <c r="F76" s="305" t="s">
        <v>907</v>
      </c>
      <c r="G76" s="306"/>
      <c r="H76" s="305" t="s">
        <v>54</v>
      </c>
      <c r="I76" s="305" t="s">
        <v>57</v>
      </c>
      <c r="J76" s="305" t="s">
        <v>908</v>
      </c>
      <c r="K76" s="304"/>
    </row>
    <row r="77" s="1" customFormat="1" ht="17.25" customHeight="1">
      <c r="B77" s="302"/>
      <c r="C77" s="307" t="s">
        <v>909</v>
      </c>
      <c r="D77" s="307"/>
      <c r="E77" s="307"/>
      <c r="F77" s="308" t="s">
        <v>910</v>
      </c>
      <c r="G77" s="309"/>
      <c r="H77" s="307"/>
      <c r="I77" s="307"/>
      <c r="J77" s="307" t="s">
        <v>911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0"/>
      <c r="E79" s="310"/>
      <c r="F79" s="312" t="s">
        <v>912</v>
      </c>
      <c r="G79" s="311"/>
      <c r="H79" s="290" t="s">
        <v>913</v>
      </c>
      <c r="I79" s="290" t="s">
        <v>914</v>
      </c>
      <c r="J79" s="290">
        <v>20</v>
      </c>
      <c r="K79" s="304"/>
    </row>
    <row r="80" s="1" customFormat="1" ht="15" customHeight="1">
      <c r="B80" s="302"/>
      <c r="C80" s="290" t="s">
        <v>915</v>
      </c>
      <c r="D80" s="290"/>
      <c r="E80" s="290"/>
      <c r="F80" s="312" t="s">
        <v>912</v>
      </c>
      <c r="G80" s="311"/>
      <c r="H80" s="290" t="s">
        <v>916</v>
      </c>
      <c r="I80" s="290" t="s">
        <v>914</v>
      </c>
      <c r="J80" s="290">
        <v>120</v>
      </c>
      <c r="K80" s="304"/>
    </row>
    <row r="81" s="1" customFormat="1" ht="15" customHeight="1">
      <c r="B81" s="313"/>
      <c r="C81" s="290" t="s">
        <v>917</v>
      </c>
      <c r="D81" s="290"/>
      <c r="E81" s="290"/>
      <c r="F81" s="312" t="s">
        <v>918</v>
      </c>
      <c r="G81" s="311"/>
      <c r="H81" s="290" t="s">
        <v>919</v>
      </c>
      <c r="I81" s="290" t="s">
        <v>914</v>
      </c>
      <c r="J81" s="290">
        <v>50</v>
      </c>
      <c r="K81" s="304"/>
    </row>
    <row r="82" s="1" customFormat="1" ht="15" customHeight="1">
      <c r="B82" s="313"/>
      <c r="C82" s="290" t="s">
        <v>920</v>
      </c>
      <c r="D82" s="290"/>
      <c r="E82" s="290"/>
      <c r="F82" s="312" t="s">
        <v>912</v>
      </c>
      <c r="G82" s="311"/>
      <c r="H82" s="290" t="s">
        <v>921</v>
      </c>
      <c r="I82" s="290" t="s">
        <v>922</v>
      </c>
      <c r="J82" s="290"/>
      <c r="K82" s="304"/>
    </row>
    <row r="83" s="1" customFormat="1" ht="15" customHeight="1">
      <c r="B83" s="313"/>
      <c r="C83" s="314" t="s">
        <v>923</v>
      </c>
      <c r="D83" s="314"/>
      <c r="E83" s="314"/>
      <c r="F83" s="315" t="s">
        <v>918</v>
      </c>
      <c r="G83" s="314"/>
      <c r="H83" s="314" t="s">
        <v>924</v>
      </c>
      <c r="I83" s="314" t="s">
        <v>914</v>
      </c>
      <c r="J83" s="314">
        <v>15</v>
      </c>
      <c r="K83" s="304"/>
    </row>
    <row r="84" s="1" customFormat="1" ht="15" customHeight="1">
      <c r="B84" s="313"/>
      <c r="C84" s="314" t="s">
        <v>925</v>
      </c>
      <c r="D84" s="314"/>
      <c r="E84" s="314"/>
      <c r="F84" s="315" t="s">
        <v>918</v>
      </c>
      <c r="G84" s="314"/>
      <c r="H84" s="314" t="s">
        <v>926</v>
      </c>
      <c r="I84" s="314" t="s">
        <v>914</v>
      </c>
      <c r="J84" s="314">
        <v>15</v>
      </c>
      <c r="K84" s="304"/>
    </row>
    <row r="85" s="1" customFormat="1" ht="15" customHeight="1">
      <c r="B85" s="313"/>
      <c r="C85" s="314" t="s">
        <v>927</v>
      </c>
      <c r="D85" s="314"/>
      <c r="E85" s="314"/>
      <c r="F85" s="315" t="s">
        <v>918</v>
      </c>
      <c r="G85" s="314"/>
      <c r="H85" s="314" t="s">
        <v>928</v>
      </c>
      <c r="I85" s="314" t="s">
        <v>914</v>
      </c>
      <c r="J85" s="314">
        <v>20</v>
      </c>
      <c r="K85" s="304"/>
    </row>
    <row r="86" s="1" customFormat="1" ht="15" customHeight="1">
      <c r="B86" s="313"/>
      <c r="C86" s="314" t="s">
        <v>929</v>
      </c>
      <c r="D86" s="314"/>
      <c r="E86" s="314"/>
      <c r="F86" s="315" t="s">
        <v>918</v>
      </c>
      <c r="G86" s="314"/>
      <c r="H86" s="314" t="s">
        <v>930</v>
      </c>
      <c r="I86" s="314" t="s">
        <v>914</v>
      </c>
      <c r="J86" s="314">
        <v>20</v>
      </c>
      <c r="K86" s="304"/>
    </row>
    <row r="87" s="1" customFormat="1" ht="15" customHeight="1">
      <c r="B87" s="313"/>
      <c r="C87" s="290" t="s">
        <v>931</v>
      </c>
      <c r="D87" s="290"/>
      <c r="E87" s="290"/>
      <c r="F87" s="312" t="s">
        <v>918</v>
      </c>
      <c r="G87" s="311"/>
      <c r="H87" s="290" t="s">
        <v>932</v>
      </c>
      <c r="I87" s="290" t="s">
        <v>914</v>
      </c>
      <c r="J87" s="290">
        <v>50</v>
      </c>
      <c r="K87" s="304"/>
    </row>
    <row r="88" s="1" customFormat="1" ht="15" customHeight="1">
      <c r="B88" s="313"/>
      <c r="C88" s="290" t="s">
        <v>933</v>
      </c>
      <c r="D88" s="290"/>
      <c r="E88" s="290"/>
      <c r="F88" s="312" t="s">
        <v>918</v>
      </c>
      <c r="G88" s="311"/>
      <c r="H88" s="290" t="s">
        <v>934</v>
      </c>
      <c r="I88" s="290" t="s">
        <v>914</v>
      </c>
      <c r="J88" s="290">
        <v>20</v>
      </c>
      <c r="K88" s="304"/>
    </row>
    <row r="89" s="1" customFormat="1" ht="15" customHeight="1">
      <c r="B89" s="313"/>
      <c r="C89" s="290" t="s">
        <v>935</v>
      </c>
      <c r="D89" s="290"/>
      <c r="E89" s="290"/>
      <c r="F89" s="312" t="s">
        <v>918</v>
      </c>
      <c r="G89" s="311"/>
      <c r="H89" s="290" t="s">
        <v>936</v>
      </c>
      <c r="I89" s="290" t="s">
        <v>914</v>
      </c>
      <c r="J89" s="290">
        <v>20</v>
      </c>
      <c r="K89" s="304"/>
    </row>
    <row r="90" s="1" customFormat="1" ht="15" customHeight="1">
      <c r="B90" s="313"/>
      <c r="C90" s="290" t="s">
        <v>937</v>
      </c>
      <c r="D90" s="290"/>
      <c r="E90" s="290"/>
      <c r="F90" s="312" t="s">
        <v>918</v>
      </c>
      <c r="G90" s="311"/>
      <c r="H90" s="290" t="s">
        <v>938</v>
      </c>
      <c r="I90" s="290" t="s">
        <v>914</v>
      </c>
      <c r="J90" s="290">
        <v>50</v>
      </c>
      <c r="K90" s="304"/>
    </row>
    <row r="91" s="1" customFormat="1" ht="15" customHeight="1">
      <c r="B91" s="313"/>
      <c r="C91" s="290" t="s">
        <v>939</v>
      </c>
      <c r="D91" s="290"/>
      <c r="E91" s="290"/>
      <c r="F91" s="312" t="s">
        <v>918</v>
      </c>
      <c r="G91" s="311"/>
      <c r="H91" s="290" t="s">
        <v>939</v>
      </c>
      <c r="I91" s="290" t="s">
        <v>914</v>
      </c>
      <c r="J91" s="290">
        <v>50</v>
      </c>
      <c r="K91" s="304"/>
    </row>
    <row r="92" s="1" customFormat="1" ht="15" customHeight="1">
      <c r="B92" s="313"/>
      <c r="C92" s="290" t="s">
        <v>940</v>
      </c>
      <c r="D92" s="290"/>
      <c r="E92" s="290"/>
      <c r="F92" s="312" t="s">
        <v>918</v>
      </c>
      <c r="G92" s="311"/>
      <c r="H92" s="290" t="s">
        <v>941</v>
      </c>
      <c r="I92" s="290" t="s">
        <v>914</v>
      </c>
      <c r="J92" s="290">
        <v>255</v>
      </c>
      <c r="K92" s="304"/>
    </row>
    <row r="93" s="1" customFormat="1" ht="15" customHeight="1">
      <c r="B93" s="313"/>
      <c r="C93" s="290" t="s">
        <v>942</v>
      </c>
      <c r="D93" s="290"/>
      <c r="E93" s="290"/>
      <c r="F93" s="312" t="s">
        <v>912</v>
      </c>
      <c r="G93" s="311"/>
      <c r="H93" s="290" t="s">
        <v>943</v>
      </c>
      <c r="I93" s="290" t="s">
        <v>944</v>
      </c>
      <c r="J93" s="290"/>
      <c r="K93" s="304"/>
    </row>
    <row r="94" s="1" customFormat="1" ht="15" customHeight="1">
      <c r="B94" s="313"/>
      <c r="C94" s="290" t="s">
        <v>945</v>
      </c>
      <c r="D94" s="290"/>
      <c r="E94" s="290"/>
      <c r="F94" s="312" t="s">
        <v>912</v>
      </c>
      <c r="G94" s="311"/>
      <c r="H94" s="290" t="s">
        <v>946</v>
      </c>
      <c r="I94" s="290" t="s">
        <v>947</v>
      </c>
      <c r="J94" s="290"/>
      <c r="K94" s="304"/>
    </row>
    <row r="95" s="1" customFormat="1" ht="15" customHeight="1">
      <c r="B95" s="313"/>
      <c r="C95" s="290" t="s">
        <v>948</v>
      </c>
      <c r="D95" s="290"/>
      <c r="E95" s="290"/>
      <c r="F95" s="312" t="s">
        <v>912</v>
      </c>
      <c r="G95" s="311"/>
      <c r="H95" s="290" t="s">
        <v>948</v>
      </c>
      <c r="I95" s="290" t="s">
        <v>947</v>
      </c>
      <c r="J95" s="290"/>
      <c r="K95" s="304"/>
    </row>
    <row r="96" s="1" customFormat="1" ht="15" customHeight="1">
      <c r="B96" s="313"/>
      <c r="C96" s="290" t="s">
        <v>38</v>
      </c>
      <c r="D96" s="290"/>
      <c r="E96" s="290"/>
      <c r="F96" s="312" t="s">
        <v>912</v>
      </c>
      <c r="G96" s="311"/>
      <c r="H96" s="290" t="s">
        <v>949</v>
      </c>
      <c r="I96" s="290" t="s">
        <v>947</v>
      </c>
      <c r="J96" s="290"/>
      <c r="K96" s="304"/>
    </row>
    <row r="97" s="1" customFormat="1" ht="15" customHeight="1">
      <c r="B97" s="313"/>
      <c r="C97" s="290" t="s">
        <v>48</v>
      </c>
      <c r="D97" s="290"/>
      <c r="E97" s="290"/>
      <c r="F97" s="312" t="s">
        <v>912</v>
      </c>
      <c r="G97" s="311"/>
      <c r="H97" s="290" t="s">
        <v>950</v>
      </c>
      <c r="I97" s="290" t="s">
        <v>947</v>
      </c>
      <c r="J97" s="290"/>
      <c r="K97" s="304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951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906</v>
      </c>
      <c r="D103" s="305"/>
      <c r="E103" s="305"/>
      <c r="F103" s="305" t="s">
        <v>907</v>
      </c>
      <c r="G103" s="306"/>
      <c r="H103" s="305" t="s">
        <v>54</v>
      </c>
      <c r="I103" s="305" t="s">
        <v>57</v>
      </c>
      <c r="J103" s="305" t="s">
        <v>908</v>
      </c>
      <c r="K103" s="304"/>
    </row>
    <row r="104" s="1" customFormat="1" ht="17.25" customHeight="1">
      <c r="B104" s="302"/>
      <c r="C104" s="307" t="s">
        <v>909</v>
      </c>
      <c r="D104" s="307"/>
      <c r="E104" s="307"/>
      <c r="F104" s="308" t="s">
        <v>910</v>
      </c>
      <c r="G104" s="309"/>
      <c r="H104" s="307"/>
      <c r="I104" s="307"/>
      <c r="J104" s="307" t="s">
        <v>911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1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0"/>
      <c r="E106" s="310"/>
      <c r="F106" s="312" t="s">
        <v>912</v>
      </c>
      <c r="G106" s="321"/>
      <c r="H106" s="290" t="s">
        <v>952</v>
      </c>
      <c r="I106" s="290" t="s">
        <v>914</v>
      </c>
      <c r="J106" s="290">
        <v>20</v>
      </c>
      <c r="K106" s="304"/>
    </row>
    <row r="107" s="1" customFormat="1" ht="15" customHeight="1">
      <c r="B107" s="302"/>
      <c r="C107" s="290" t="s">
        <v>915</v>
      </c>
      <c r="D107" s="290"/>
      <c r="E107" s="290"/>
      <c r="F107" s="312" t="s">
        <v>912</v>
      </c>
      <c r="G107" s="290"/>
      <c r="H107" s="290" t="s">
        <v>952</v>
      </c>
      <c r="I107" s="290" t="s">
        <v>914</v>
      </c>
      <c r="J107" s="290">
        <v>120</v>
      </c>
      <c r="K107" s="304"/>
    </row>
    <row r="108" s="1" customFormat="1" ht="15" customHeight="1">
      <c r="B108" s="313"/>
      <c r="C108" s="290" t="s">
        <v>917</v>
      </c>
      <c r="D108" s="290"/>
      <c r="E108" s="290"/>
      <c r="F108" s="312" t="s">
        <v>918</v>
      </c>
      <c r="G108" s="290"/>
      <c r="H108" s="290" t="s">
        <v>952</v>
      </c>
      <c r="I108" s="290" t="s">
        <v>914</v>
      </c>
      <c r="J108" s="290">
        <v>50</v>
      </c>
      <c r="K108" s="304"/>
    </row>
    <row r="109" s="1" customFormat="1" ht="15" customHeight="1">
      <c r="B109" s="313"/>
      <c r="C109" s="290" t="s">
        <v>920</v>
      </c>
      <c r="D109" s="290"/>
      <c r="E109" s="290"/>
      <c r="F109" s="312" t="s">
        <v>912</v>
      </c>
      <c r="G109" s="290"/>
      <c r="H109" s="290" t="s">
        <v>952</v>
      </c>
      <c r="I109" s="290" t="s">
        <v>922</v>
      </c>
      <c r="J109" s="290"/>
      <c r="K109" s="304"/>
    </row>
    <row r="110" s="1" customFormat="1" ht="15" customHeight="1">
      <c r="B110" s="313"/>
      <c r="C110" s="290" t="s">
        <v>931</v>
      </c>
      <c r="D110" s="290"/>
      <c r="E110" s="290"/>
      <c r="F110" s="312" t="s">
        <v>918</v>
      </c>
      <c r="G110" s="290"/>
      <c r="H110" s="290" t="s">
        <v>952</v>
      </c>
      <c r="I110" s="290" t="s">
        <v>914</v>
      </c>
      <c r="J110" s="290">
        <v>50</v>
      </c>
      <c r="K110" s="304"/>
    </row>
    <row r="111" s="1" customFormat="1" ht="15" customHeight="1">
      <c r="B111" s="313"/>
      <c r="C111" s="290" t="s">
        <v>939</v>
      </c>
      <c r="D111" s="290"/>
      <c r="E111" s="290"/>
      <c r="F111" s="312" t="s">
        <v>918</v>
      </c>
      <c r="G111" s="290"/>
      <c r="H111" s="290" t="s">
        <v>952</v>
      </c>
      <c r="I111" s="290" t="s">
        <v>914</v>
      </c>
      <c r="J111" s="290">
        <v>50</v>
      </c>
      <c r="K111" s="304"/>
    </row>
    <row r="112" s="1" customFormat="1" ht="15" customHeight="1">
      <c r="B112" s="313"/>
      <c r="C112" s="290" t="s">
        <v>937</v>
      </c>
      <c r="D112" s="290"/>
      <c r="E112" s="290"/>
      <c r="F112" s="312" t="s">
        <v>918</v>
      </c>
      <c r="G112" s="290"/>
      <c r="H112" s="290" t="s">
        <v>952</v>
      </c>
      <c r="I112" s="290" t="s">
        <v>914</v>
      </c>
      <c r="J112" s="290">
        <v>50</v>
      </c>
      <c r="K112" s="304"/>
    </row>
    <row r="113" s="1" customFormat="1" ht="15" customHeight="1">
      <c r="B113" s="313"/>
      <c r="C113" s="290" t="s">
        <v>53</v>
      </c>
      <c r="D113" s="290"/>
      <c r="E113" s="290"/>
      <c r="F113" s="312" t="s">
        <v>912</v>
      </c>
      <c r="G113" s="290"/>
      <c r="H113" s="290" t="s">
        <v>953</v>
      </c>
      <c r="I113" s="290" t="s">
        <v>914</v>
      </c>
      <c r="J113" s="290">
        <v>20</v>
      </c>
      <c r="K113" s="304"/>
    </row>
    <row r="114" s="1" customFormat="1" ht="15" customHeight="1">
      <c r="B114" s="313"/>
      <c r="C114" s="290" t="s">
        <v>954</v>
      </c>
      <c r="D114" s="290"/>
      <c r="E114" s="290"/>
      <c r="F114" s="312" t="s">
        <v>912</v>
      </c>
      <c r="G114" s="290"/>
      <c r="H114" s="290" t="s">
        <v>955</v>
      </c>
      <c r="I114" s="290" t="s">
        <v>914</v>
      </c>
      <c r="J114" s="290">
        <v>120</v>
      </c>
      <c r="K114" s="304"/>
    </row>
    <row r="115" s="1" customFormat="1" ht="15" customHeight="1">
      <c r="B115" s="313"/>
      <c r="C115" s="290" t="s">
        <v>38</v>
      </c>
      <c r="D115" s="290"/>
      <c r="E115" s="290"/>
      <c r="F115" s="312" t="s">
        <v>912</v>
      </c>
      <c r="G115" s="290"/>
      <c r="H115" s="290" t="s">
        <v>956</v>
      </c>
      <c r="I115" s="290" t="s">
        <v>947</v>
      </c>
      <c r="J115" s="290"/>
      <c r="K115" s="304"/>
    </row>
    <row r="116" s="1" customFormat="1" ht="15" customHeight="1">
      <c r="B116" s="313"/>
      <c r="C116" s="290" t="s">
        <v>48</v>
      </c>
      <c r="D116" s="290"/>
      <c r="E116" s="290"/>
      <c r="F116" s="312" t="s">
        <v>912</v>
      </c>
      <c r="G116" s="290"/>
      <c r="H116" s="290" t="s">
        <v>957</v>
      </c>
      <c r="I116" s="290" t="s">
        <v>947</v>
      </c>
      <c r="J116" s="290"/>
      <c r="K116" s="304"/>
    </row>
    <row r="117" s="1" customFormat="1" ht="15" customHeight="1">
      <c r="B117" s="313"/>
      <c r="C117" s="290" t="s">
        <v>57</v>
      </c>
      <c r="D117" s="290"/>
      <c r="E117" s="290"/>
      <c r="F117" s="312" t="s">
        <v>912</v>
      </c>
      <c r="G117" s="290"/>
      <c r="H117" s="290" t="s">
        <v>958</v>
      </c>
      <c r="I117" s="290" t="s">
        <v>959</v>
      </c>
      <c r="J117" s="290"/>
      <c r="K117" s="304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287"/>
      <c r="D119" s="287"/>
      <c r="E119" s="287"/>
      <c r="F119" s="324"/>
      <c r="G119" s="287"/>
      <c r="H119" s="287"/>
      <c r="I119" s="287"/>
      <c r="J119" s="287"/>
      <c r="K119" s="323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81" t="s">
        <v>960</v>
      </c>
      <c r="D122" s="281"/>
      <c r="E122" s="281"/>
      <c r="F122" s="281"/>
      <c r="G122" s="281"/>
      <c r="H122" s="281"/>
      <c r="I122" s="281"/>
      <c r="J122" s="281"/>
      <c r="K122" s="329"/>
    </row>
    <row r="123" s="1" customFormat="1" ht="17.25" customHeight="1">
      <c r="B123" s="330"/>
      <c r="C123" s="305" t="s">
        <v>906</v>
      </c>
      <c r="D123" s="305"/>
      <c r="E123" s="305"/>
      <c r="F123" s="305" t="s">
        <v>907</v>
      </c>
      <c r="G123" s="306"/>
      <c r="H123" s="305" t="s">
        <v>54</v>
      </c>
      <c r="I123" s="305" t="s">
        <v>57</v>
      </c>
      <c r="J123" s="305" t="s">
        <v>908</v>
      </c>
      <c r="K123" s="331"/>
    </row>
    <row r="124" s="1" customFormat="1" ht="17.25" customHeight="1">
      <c r="B124" s="330"/>
      <c r="C124" s="307" t="s">
        <v>909</v>
      </c>
      <c r="D124" s="307"/>
      <c r="E124" s="307"/>
      <c r="F124" s="308" t="s">
        <v>910</v>
      </c>
      <c r="G124" s="309"/>
      <c r="H124" s="307"/>
      <c r="I124" s="307"/>
      <c r="J124" s="307" t="s">
        <v>911</v>
      </c>
      <c r="K124" s="331"/>
    </row>
    <row r="125" s="1" customFormat="1" ht="5.25" customHeight="1">
      <c r="B125" s="332"/>
      <c r="C125" s="310"/>
      <c r="D125" s="310"/>
      <c r="E125" s="310"/>
      <c r="F125" s="310"/>
      <c r="G125" s="290"/>
      <c r="H125" s="310"/>
      <c r="I125" s="310"/>
      <c r="J125" s="310"/>
      <c r="K125" s="333"/>
    </row>
    <row r="126" s="1" customFormat="1" ht="15" customHeight="1">
      <c r="B126" s="332"/>
      <c r="C126" s="290" t="s">
        <v>915</v>
      </c>
      <c r="D126" s="310"/>
      <c r="E126" s="310"/>
      <c r="F126" s="312" t="s">
        <v>912</v>
      </c>
      <c r="G126" s="290"/>
      <c r="H126" s="290" t="s">
        <v>952</v>
      </c>
      <c r="I126" s="290" t="s">
        <v>914</v>
      </c>
      <c r="J126" s="290">
        <v>120</v>
      </c>
      <c r="K126" s="334"/>
    </row>
    <row r="127" s="1" customFormat="1" ht="15" customHeight="1">
      <c r="B127" s="332"/>
      <c r="C127" s="290" t="s">
        <v>961</v>
      </c>
      <c r="D127" s="290"/>
      <c r="E127" s="290"/>
      <c r="F127" s="312" t="s">
        <v>912</v>
      </c>
      <c r="G127" s="290"/>
      <c r="H127" s="290" t="s">
        <v>962</v>
      </c>
      <c r="I127" s="290" t="s">
        <v>914</v>
      </c>
      <c r="J127" s="290" t="s">
        <v>963</v>
      </c>
      <c r="K127" s="334"/>
    </row>
    <row r="128" s="1" customFormat="1" ht="15" customHeight="1">
      <c r="B128" s="332"/>
      <c r="C128" s="290" t="s">
        <v>860</v>
      </c>
      <c r="D128" s="290"/>
      <c r="E128" s="290"/>
      <c r="F128" s="312" t="s">
        <v>912</v>
      </c>
      <c r="G128" s="290"/>
      <c r="H128" s="290" t="s">
        <v>964</v>
      </c>
      <c r="I128" s="290" t="s">
        <v>914</v>
      </c>
      <c r="J128" s="290" t="s">
        <v>963</v>
      </c>
      <c r="K128" s="334"/>
    </row>
    <row r="129" s="1" customFormat="1" ht="15" customHeight="1">
      <c r="B129" s="332"/>
      <c r="C129" s="290" t="s">
        <v>923</v>
      </c>
      <c r="D129" s="290"/>
      <c r="E129" s="290"/>
      <c r="F129" s="312" t="s">
        <v>918</v>
      </c>
      <c r="G129" s="290"/>
      <c r="H129" s="290" t="s">
        <v>924</v>
      </c>
      <c r="I129" s="290" t="s">
        <v>914</v>
      </c>
      <c r="J129" s="290">
        <v>15</v>
      </c>
      <c r="K129" s="334"/>
    </row>
    <row r="130" s="1" customFormat="1" ht="15" customHeight="1">
      <c r="B130" s="332"/>
      <c r="C130" s="314" t="s">
        <v>925</v>
      </c>
      <c r="D130" s="314"/>
      <c r="E130" s="314"/>
      <c r="F130" s="315" t="s">
        <v>918</v>
      </c>
      <c r="G130" s="314"/>
      <c r="H130" s="314" t="s">
        <v>926</v>
      </c>
      <c r="I130" s="314" t="s">
        <v>914</v>
      </c>
      <c r="J130" s="314">
        <v>15</v>
      </c>
      <c r="K130" s="334"/>
    </row>
    <row r="131" s="1" customFormat="1" ht="15" customHeight="1">
      <c r="B131" s="332"/>
      <c r="C131" s="314" t="s">
        <v>927</v>
      </c>
      <c r="D131" s="314"/>
      <c r="E131" s="314"/>
      <c r="F131" s="315" t="s">
        <v>918</v>
      </c>
      <c r="G131" s="314"/>
      <c r="H131" s="314" t="s">
        <v>928</v>
      </c>
      <c r="I131" s="314" t="s">
        <v>914</v>
      </c>
      <c r="J131" s="314">
        <v>20</v>
      </c>
      <c r="K131" s="334"/>
    </row>
    <row r="132" s="1" customFormat="1" ht="15" customHeight="1">
      <c r="B132" s="332"/>
      <c r="C132" s="314" t="s">
        <v>929</v>
      </c>
      <c r="D132" s="314"/>
      <c r="E132" s="314"/>
      <c r="F132" s="315" t="s">
        <v>918</v>
      </c>
      <c r="G132" s="314"/>
      <c r="H132" s="314" t="s">
        <v>930</v>
      </c>
      <c r="I132" s="314" t="s">
        <v>914</v>
      </c>
      <c r="J132" s="314">
        <v>20</v>
      </c>
      <c r="K132" s="334"/>
    </row>
    <row r="133" s="1" customFormat="1" ht="15" customHeight="1">
      <c r="B133" s="332"/>
      <c r="C133" s="290" t="s">
        <v>917</v>
      </c>
      <c r="D133" s="290"/>
      <c r="E133" s="290"/>
      <c r="F133" s="312" t="s">
        <v>918</v>
      </c>
      <c r="G133" s="290"/>
      <c r="H133" s="290" t="s">
        <v>952</v>
      </c>
      <c r="I133" s="290" t="s">
        <v>914</v>
      </c>
      <c r="J133" s="290">
        <v>50</v>
      </c>
      <c r="K133" s="334"/>
    </row>
    <row r="134" s="1" customFormat="1" ht="15" customHeight="1">
      <c r="B134" s="332"/>
      <c r="C134" s="290" t="s">
        <v>931</v>
      </c>
      <c r="D134" s="290"/>
      <c r="E134" s="290"/>
      <c r="F134" s="312" t="s">
        <v>918</v>
      </c>
      <c r="G134" s="290"/>
      <c r="H134" s="290" t="s">
        <v>952</v>
      </c>
      <c r="I134" s="290" t="s">
        <v>914</v>
      </c>
      <c r="J134" s="290">
        <v>50</v>
      </c>
      <c r="K134" s="334"/>
    </row>
    <row r="135" s="1" customFormat="1" ht="15" customHeight="1">
      <c r="B135" s="332"/>
      <c r="C135" s="290" t="s">
        <v>937</v>
      </c>
      <c r="D135" s="290"/>
      <c r="E135" s="290"/>
      <c r="F135" s="312" t="s">
        <v>918</v>
      </c>
      <c r="G135" s="290"/>
      <c r="H135" s="290" t="s">
        <v>952</v>
      </c>
      <c r="I135" s="290" t="s">
        <v>914</v>
      </c>
      <c r="J135" s="290">
        <v>50</v>
      </c>
      <c r="K135" s="334"/>
    </row>
    <row r="136" s="1" customFormat="1" ht="15" customHeight="1">
      <c r="B136" s="332"/>
      <c r="C136" s="290" t="s">
        <v>939</v>
      </c>
      <c r="D136" s="290"/>
      <c r="E136" s="290"/>
      <c r="F136" s="312" t="s">
        <v>918</v>
      </c>
      <c r="G136" s="290"/>
      <c r="H136" s="290" t="s">
        <v>952</v>
      </c>
      <c r="I136" s="290" t="s">
        <v>914</v>
      </c>
      <c r="J136" s="290">
        <v>50</v>
      </c>
      <c r="K136" s="334"/>
    </row>
    <row r="137" s="1" customFormat="1" ht="15" customHeight="1">
      <c r="B137" s="332"/>
      <c r="C137" s="290" t="s">
        <v>940</v>
      </c>
      <c r="D137" s="290"/>
      <c r="E137" s="290"/>
      <c r="F137" s="312" t="s">
        <v>918</v>
      </c>
      <c r="G137" s="290"/>
      <c r="H137" s="290" t="s">
        <v>965</v>
      </c>
      <c r="I137" s="290" t="s">
        <v>914</v>
      </c>
      <c r="J137" s="290">
        <v>255</v>
      </c>
      <c r="K137" s="334"/>
    </row>
    <row r="138" s="1" customFormat="1" ht="15" customHeight="1">
      <c r="B138" s="332"/>
      <c r="C138" s="290" t="s">
        <v>942</v>
      </c>
      <c r="D138" s="290"/>
      <c r="E138" s="290"/>
      <c r="F138" s="312" t="s">
        <v>912</v>
      </c>
      <c r="G138" s="290"/>
      <c r="H138" s="290" t="s">
        <v>966</v>
      </c>
      <c r="I138" s="290" t="s">
        <v>944</v>
      </c>
      <c r="J138" s="290"/>
      <c r="K138" s="334"/>
    </row>
    <row r="139" s="1" customFormat="1" ht="15" customHeight="1">
      <c r="B139" s="332"/>
      <c r="C139" s="290" t="s">
        <v>945</v>
      </c>
      <c r="D139" s="290"/>
      <c r="E139" s="290"/>
      <c r="F139" s="312" t="s">
        <v>912</v>
      </c>
      <c r="G139" s="290"/>
      <c r="H139" s="290" t="s">
        <v>967</v>
      </c>
      <c r="I139" s="290" t="s">
        <v>947</v>
      </c>
      <c r="J139" s="290"/>
      <c r="K139" s="334"/>
    </row>
    <row r="140" s="1" customFormat="1" ht="15" customHeight="1">
      <c r="B140" s="332"/>
      <c r="C140" s="290" t="s">
        <v>948</v>
      </c>
      <c r="D140" s="290"/>
      <c r="E140" s="290"/>
      <c r="F140" s="312" t="s">
        <v>912</v>
      </c>
      <c r="G140" s="290"/>
      <c r="H140" s="290" t="s">
        <v>948</v>
      </c>
      <c r="I140" s="290" t="s">
        <v>947</v>
      </c>
      <c r="J140" s="290"/>
      <c r="K140" s="334"/>
    </row>
    <row r="141" s="1" customFormat="1" ht="15" customHeight="1">
      <c r="B141" s="332"/>
      <c r="C141" s="290" t="s">
        <v>38</v>
      </c>
      <c r="D141" s="290"/>
      <c r="E141" s="290"/>
      <c r="F141" s="312" t="s">
        <v>912</v>
      </c>
      <c r="G141" s="290"/>
      <c r="H141" s="290" t="s">
        <v>968</v>
      </c>
      <c r="I141" s="290" t="s">
        <v>947</v>
      </c>
      <c r="J141" s="290"/>
      <c r="K141" s="334"/>
    </row>
    <row r="142" s="1" customFormat="1" ht="15" customHeight="1">
      <c r="B142" s="332"/>
      <c r="C142" s="290" t="s">
        <v>969</v>
      </c>
      <c r="D142" s="290"/>
      <c r="E142" s="290"/>
      <c r="F142" s="312" t="s">
        <v>912</v>
      </c>
      <c r="G142" s="290"/>
      <c r="H142" s="290" t="s">
        <v>970</v>
      </c>
      <c r="I142" s="290" t="s">
        <v>947</v>
      </c>
      <c r="J142" s="290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287"/>
      <c r="C144" s="287"/>
      <c r="D144" s="287"/>
      <c r="E144" s="287"/>
      <c r="F144" s="324"/>
      <c r="G144" s="287"/>
      <c r="H144" s="287"/>
      <c r="I144" s="287"/>
      <c r="J144" s="287"/>
      <c r="K144" s="287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971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906</v>
      </c>
      <c r="D148" s="305"/>
      <c r="E148" s="305"/>
      <c r="F148" s="305" t="s">
        <v>907</v>
      </c>
      <c r="G148" s="306"/>
      <c r="H148" s="305" t="s">
        <v>54</v>
      </c>
      <c r="I148" s="305" t="s">
        <v>57</v>
      </c>
      <c r="J148" s="305" t="s">
        <v>908</v>
      </c>
      <c r="K148" s="304"/>
    </row>
    <row r="149" s="1" customFormat="1" ht="17.25" customHeight="1">
      <c r="B149" s="302"/>
      <c r="C149" s="307" t="s">
        <v>909</v>
      </c>
      <c r="D149" s="307"/>
      <c r="E149" s="307"/>
      <c r="F149" s="308" t="s">
        <v>910</v>
      </c>
      <c r="G149" s="309"/>
      <c r="H149" s="307"/>
      <c r="I149" s="307"/>
      <c r="J149" s="307" t="s">
        <v>911</v>
      </c>
      <c r="K149" s="304"/>
    </row>
    <row r="150" s="1" customFormat="1" ht="5.25" customHeight="1">
      <c r="B150" s="313"/>
      <c r="C150" s="310"/>
      <c r="D150" s="310"/>
      <c r="E150" s="310"/>
      <c r="F150" s="310"/>
      <c r="G150" s="311"/>
      <c r="H150" s="310"/>
      <c r="I150" s="310"/>
      <c r="J150" s="310"/>
      <c r="K150" s="334"/>
    </row>
    <row r="151" s="1" customFormat="1" ht="15" customHeight="1">
      <c r="B151" s="313"/>
      <c r="C151" s="338" t="s">
        <v>915</v>
      </c>
      <c r="D151" s="290"/>
      <c r="E151" s="290"/>
      <c r="F151" s="339" t="s">
        <v>912</v>
      </c>
      <c r="G151" s="290"/>
      <c r="H151" s="338" t="s">
        <v>952</v>
      </c>
      <c r="I151" s="338" t="s">
        <v>914</v>
      </c>
      <c r="J151" s="338">
        <v>120</v>
      </c>
      <c r="K151" s="334"/>
    </row>
    <row r="152" s="1" customFormat="1" ht="15" customHeight="1">
      <c r="B152" s="313"/>
      <c r="C152" s="338" t="s">
        <v>961</v>
      </c>
      <c r="D152" s="290"/>
      <c r="E152" s="290"/>
      <c r="F152" s="339" t="s">
        <v>912</v>
      </c>
      <c r="G152" s="290"/>
      <c r="H152" s="338" t="s">
        <v>972</v>
      </c>
      <c r="I152" s="338" t="s">
        <v>914</v>
      </c>
      <c r="J152" s="338" t="s">
        <v>963</v>
      </c>
      <c r="K152" s="334"/>
    </row>
    <row r="153" s="1" customFormat="1" ht="15" customHeight="1">
      <c r="B153" s="313"/>
      <c r="C153" s="338" t="s">
        <v>860</v>
      </c>
      <c r="D153" s="290"/>
      <c r="E153" s="290"/>
      <c r="F153" s="339" t="s">
        <v>912</v>
      </c>
      <c r="G153" s="290"/>
      <c r="H153" s="338" t="s">
        <v>973</v>
      </c>
      <c r="I153" s="338" t="s">
        <v>914</v>
      </c>
      <c r="J153" s="338" t="s">
        <v>963</v>
      </c>
      <c r="K153" s="334"/>
    </row>
    <row r="154" s="1" customFormat="1" ht="15" customHeight="1">
      <c r="B154" s="313"/>
      <c r="C154" s="338" t="s">
        <v>917</v>
      </c>
      <c r="D154" s="290"/>
      <c r="E154" s="290"/>
      <c r="F154" s="339" t="s">
        <v>918</v>
      </c>
      <c r="G154" s="290"/>
      <c r="H154" s="338" t="s">
        <v>952</v>
      </c>
      <c r="I154" s="338" t="s">
        <v>914</v>
      </c>
      <c r="J154" s="338">
        <v>50</v>
      </c>
      <c r="K154" s="334"/>
    </row>
    <row r="155" s="1" customFormat="1" ht="15" customHeight="1">
      <c r="B155" s="313"/>
      <c r="C155" s="338" t="s">
        <v>920</v>
      </c>
      <c r="D155" s="290"/>
      <c r="E155" s="290"/>
      <c r="F155" s="339" t="s">
        <v>912</v>
      </c>
      <c r="G155" s="290"/>
      <c r="H155" s="338" t="s">
        <v>952</v>
      </c>
      <c r="I155" s="338" t="s">
        <v>922</v>
      </c>
      <c r="J155" s="338"/>
      <c r="K155" s="334"/>
    </row>
    <row r="156" s="1" customFormat="1" ht="15" customHeight="1">
      <c r="B156" s="313"/>
      <c r="C156" s="338" t="s">
        <v>931</v>
      </c>
      <c r="D156" s="290"/>
      <c r="E156" s="290"/>
      <c r="F156" s="339" t="s">
        <v>918</v>
      </c>
      <c r="G156" s="290"/>
      <c r="H156" s="338" t="s">
        <v>952</v>
      </c>
      <c r="I156" s="338" t="s">
        <v>914</v>
      </c>
      <c r="J156" s="338">
        <v>50</v>
      </c>
      <c r="K156" s="334"/>
    </row>
    <row r="157" s="1" customFormat="1" ht="15" customHeight="1">
      <c r="B157" s="313"/>
      <c r="C157" s="338" t="s">
        <v>939</v>
      </c>
      <c r="D157" s="290"/>
      <c r="E157" s="290"/>
      <c r="F157" s="339" t="s">
        <v>918</v>
      </c>
      <c r="G157" s="290"/>
      <c r="H157" s="338" t="s">
        <v>952</v>
      </c>
      <c r="I157" s="338" t="s">
        <v>914</v>
      </c>
      <c r="J157" s="338">
        <v>50</v>
      </c>
      <c r="K157" s="334"/>
    </row>
    <row r="158" s="1" customFormat="1" ht="15" customHeight="1">
      <c r="B158" s="313"/>
      <c r="C158" s="338" t="s">
        <v>937</v>
      </c>
      <c r="D158" s="290"/>
      <c r="E158" s="290"/>
      <c r="F158" s="339" t="s">
        <v>918</v>
      </c>
      <c r="G158" s="290"/>
      <c r="H158" s="338" t="s">
        <v>952</v>
      </c>
      <c r="I158" s="338" t="s">
        <v>914</v>
      </c>
      <c r="J158" s="338">
        <v>50</v>
      </c>
      <c r="K158" s="334"/>
    </row>
    <row r="159" s="1" customFormat="1" ht="15" customHeight="1">
      <c r="B159" s="313"/>
      <c r="C159" s="338" t="s">
        <v>82</v>
      </c>
      <c r="D159" s="290"/>
      <c r="E159" s="290"/>
      <c r="F159" s="339" t="s">
        <v>912</v>
      </c>
      <c r="G159" s="290"/>
      <c r="H159" s="338" t="s">
        <v>974</v>
      </c>
      <c r="I159" s="338" t="s">
        <v>914</v>
      </c>
      <c r="J159" s="338" t="s">
        <v>975</v>
      </c>
      <c r="K159" s="334"/>
    </row>
    <row r="160" s="1" customFormat="1" ht="15" customHeight="1">
      <c r="B160" s="313"/>
      <c r="C160" s="338" t="s">
        <v>976</v>
      </c>
      <c r="D160" s="290"/>
      <c r="E160" s="290"/>
      <c r="F160" s="339" t="s">
        <v>912</v>
      </c>
      <c r="G160" s="290"/>
      <c r="H160" s="338" t="s">
        <v>977</v>
      </c>
      <c r="I160" s="338" t="s">
        <v>947</v>
      </c>
      <c r="J160" s="338"/>
      <c r="K160" s="334"/>
    </row>
    <row r="161" s="1" customFormat="1" ht="15" customHeight="1">
      <c r="B161" s="340"/>
      <c r="C161" s="322"/>
      <c r="D161" s="322"/>
      <c r="E161" s="322"/>
      <c r="F161" s="322"/>
      <c r="G161" s="322"/>
      <c r="H161" s="322"/>
      <c r="I161" s="322"/>
      <c r="J161" s="322"/>
      <c r="K161" s="341"/>
    </row>
    <row r="162" s="1" customFormat="1" ht="18.75" customHeight="1">
      <c r="B162" s="287"/>
      <c r="C162" s="290"/>
      <c r="D162" s="290"/>
      <c r="E162" s="290"/>
      <c r="F162" s="312"/>
      <c r="G162" s="290"/>
      <c r="H162" s="290"/>
      <c r="I162" s="290"/>
      <c r="J162" s="290"/>
      <c r="K162" s="287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978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906</v>
      </c>
      <c r="D166" s="305"/>
      <c r="E166" s="305"/>
      <c r="F166" s="305" t="s">
        <v>907</v>
      </c>
      <c r="G166" s="342"/>
      <c r="H166" s="343" t="s">
        <v>54</v>
      </c>
      <c r="I166" s="343" t="s">
        <v>57</v>
      </c>
      <c r="J166" s="305" t="s">
        <v>908</v>
      </c>
      <c r="K166" s="282"/>
    </row>
    <row r="167" s="1" customFormat="1" ht="17.25" customHeight="1">
      <c r="B167" s="283"/>
      <c r="C167" s="307" t="s">
        <v>909</v>
      </c>
      <c r="D167" s="307"/>
      <c r="E167" s="307"/>
      <c r="F167" s="308" t="s">
        <v>910</v>
      </c>
      <c r="G167" s="344"/>
      <c r="H167" s="345"/>
      <c r="I167" s="345"/>
      <c r="J167" s="307" t="s">
        <v>911</v>
      </c>
      <c r="K167" s="285"/>
    </row>
    <row r="168" s="1" customFormat="1" ht="5.25" customHeight="1">
      <c r="B168" s="313"/>
      <c r="C168" s="310"/>
      <c r="D168" s="310"/>
      <c r="E168" s="310"/>
      <c r="F168" s="310"/>
      <c r="G168" s="311"/>
      <c r="H168" s="310"/>
      <c r="I168" s="310"/>
      <c r="J168" s="310"/>
      <c r="K168" s="334"/>
    </row>
    <row r="169" s="1" customFormat="1" ht="15" customHeight="1">
      <c r="B169" s="313"/>
      <c r="C169" s="290" t="s">
        <v>915</v>
      </c>
      <c r="D169" s="290"/>
      <c r="E169" s="290"/>
      <c r="F169" s="312" t="s">
        <v>912</v>
      </c>
      <c r="G169" s="290"/>
      <c r="H169" s="290" t="s">
        <v>952</v>
      </c>
      <c r="I169" s="290" t="s">
        <v>914</v>
      </c>
      <c r="J169" s="290">
        <v>120</v>
      </c>
      <c r="K169" s="334"/>
    </row>
    <row r="170" s="1" customFormat="1" ht="15" customHeight="1">
      <c r="B170" s="313"/>
      <c r="C170" s="290" t="s">
        <v>961</v>
      </c>
      <c r="D170" s="290"/>
      <c r="E170" s="290"/>
      <c r="F170" s="312" t="s">
        <v>912</v>
      </c>
      <c r="G170" s="290"/>
      <c r="H170" s="290" t="s">
        <v>962</v>
      </c>
      <c r="I170" s="290" t="s">
        <v>914</v>
      </c>
      <c r="J170" s="290" t="s">
        <v>963</v>
      </c>
      <c r="K170" s="334"/>
    </row>
    <row r="171" s="1" customFormat="1" ht="15" customHeight="1">
      <c r="B171" s="313"/>
      <c r="C171" s="290" t="s">
        <v>860</v>
      </c>
      <c r="D171" s="290"/>
      <c r="E171" s="290"/>
      <c r="F171" s="312" t="s">
        <v>912</v>
      </c>
      <c r="G171" s="290"/>
      <c r="H171" s="290" t="s">
        <v>979</v>
      </c>
      <c r="I171" s="290" t="s">
        <v>914</v>
      </c>
      <c r="J171" s="290" t="s">
        <v>963</v>
      </c>
      <c r="K171" s="334"/>
    </row>
    <row r="172" s="1" customFormat="1" ht="15" customHeight="1">
      <c r="B172" s="313"/>
      <c r="C172" s="290" t="s">
        <v>917</v>
      </c>
      <c r="D172" s="290"/>
      <c r="E172" s="290"/>
      <c r="F172" s="312" t="s">
        <v>918</v>
      </c>
      <c r="G172" s="290"/>
      <c r="H172" s="290" t="s">
        <v>979</v>
      </c>
      <c r="I172" s="290" t="s">
        <v>914</v>
      </c>
      <c r="J172" s="290">
        <v>50</v>
      </c>
      <c r="K172" s="334"/>
    </row>
    <row r="173" s="1" customFormat="1" ht="15" customHeight="1">
      <c r="B173" s="313"/>
      <c r="C173" s="290" t="s">
        <v>920</v>
      </c>
      <c r="D173" s="290"/>
      <c r="E173" s="290"/>
      <c r="F173" s="312" t="s">
        <v>912</v>
      </c>
      <c r="G173" s="290"/>
      <c r="H173" s="290" t="s">
        <v>979</v>
      </c>
      <c r="I173" s="290" t="s">
        <v>922</v>
      </c>
      <c r="J173" s="290"/>
      <c r="K173" s="334"/>
    </row>
    <row r="174" s="1" customFormat="1" ht="15" customHeight="1">
      <c r="B174" s="313"/>
      <c r="C174" s="290" t="s">
        <v>931</v>
      </c>
      <c r="D174" s="290"/>
      <c r="E174" s="290"/>
      <c r="F174" s="312" t="s">
        <v>918</v>
      </c>
      <c r="G174" s="290"/>
      <c r="H174" s="290" t="s">
        <v>979</v>
      </c>
      <c r="I174" s="290" t="s">
        <v>914</v>
      </c>
      <c r="J174" s="290">
        <v>50</v>
      </c>
      <c r="K174" s="334"/>
    </row>
    <row r="175" s="1" customFormat="1" ht="15" customHeight="1">
      <c r="B175" s="313"/>
      <c r="C175" s="290" t="s">
        <v>939</v>
      </c>
      <c r="D175" s="290"/>
      <c r="E175" s="290"/>
      <c r="F175" s="312" t="s">
        <v>918</v>
      </c>
      <c r="G175" s="290"/>
      <c r="H175" s="290" t="s">
        <v>979</v>
      </c>
      <c r="I175" s="290" t="s">
        <v>914</v>
      </c>
      <c r="J175" s="290">
        <v>50</v>
      </c>
      <c r="K175" s="334"/>
    </row>
    <row r="176" s="1" customFormat="1" ht="15" customHeight="1">
      <c r="B176" s="313"/>
      <c r="C176" s="290" t="s">
        <v>937</v>
      </c>
      <c r="D176" s="290"/>
      <c r="E176" s="290"/>
      <c r="F176" s="312" t="s">
        <v>918</v>
      </c>
      <c r="G176" s="290"/>
      <c r="H176" s="290" t="s">
        <v>979</v>
      </c>
      <c r="I176" s="290" t="s">
        <v>914</v>
      </c>
      <c r="J176" s="290">
        <v>50</v>
      </c>
      <c r="K176" s="334"/>
    </row>
    <row r="177" s="1" customFormat="1" ht="15" customHeight="1">
      <c r="B177" s="313"/>
      <c r="C177" s="290" t="s">
        <v>106</v>
      </c>
      <c r="D177" s="290"/>
      <c r="E177" s="290"/>
      <c r="F177" s="312" t="s">
        <v>912</v>
      </c>
      <c r="G177" s="290"/>
      <c r="H177" s="290" t="s">
        <v>980</v>
      </c>
      <c r="I177" s="290" t="s">
        <v>981</v>
      </c>
      <c r="J177" s="290"/>
      <c r="K177" s="334"/>
    </row>
    <row r="178" s="1" customFormat="1" ht="15" customHeight="1">
      <c r="B178" s="313"/>
      <c r="C178" s="290" t="s">
        <v>57</v>
      </c>
      <c r="D178" s="290"/>
      <c r="E178" s="290"/>
      <c r="F178" s="312" t="s">
        <v>912</v>
      </c>
      <c r="G178" s="290"/>
      <c r="H178" s="290" t="s">
        <v>982</v>
      </c>
      <c r="I178" s="290" t="s">
        <v>983</v>
      </c>
      <c r="J178" s="290">
        <v>1</v>
      </c>
      <c r="K178" s="334"/>
    </row>
    <row r="179" s="1" customFormat="1" ht="15" customHeight="1">
      <c r="B179" s="313"/>
      <c r="C179" s="290" t="s">
        <v>53</v>
      </c>
      <c r="D179" s="290"/>
      <c r="E179" s="290"/>
      <c r="F179" s="312" t="s">
        <v>912</v>
      </c>
      <c r="G179" s="290"/>
      <c r="H179" s="290" t="s">
        <v>984</v>
      </c>
      <c r="I179" s="290" t="s">
        <v>914</v>
      </c>
      <c r="J179" s="290">
        <v>20</v>
      </c>
      <c r="K179" s="334"/>
    </row>
    <row r="180" s="1" customFormat="1" ht="15" customHeight="1">
      <c r="B180" s="313"/>
      <c r="C180" s="290" t="s">
        <v>54</v>
      </c>
      <c r="D180" s="290"/>
      <c r="E180" s="290"/>
      <c r="F180" s="312" t="s">
        <v>912</v>
      </c>
      <c r="G180" s="290"/>
      <c r="H180" s="290" t="s">
        <v>985</v>
      </c>
      <c r="I180" s="290" t="s">
        <v>914</v>
      </c>
      <c r="J180" s="290">
        <v>255</v>
      </c>
      <c r="K180" s="334"/>
    </row>
    <row r="181" s="1" customFormat="1" ht="15" customHeight="1">
      <c r="B181" s="313"/>
      <c r="C181" s="290" t="s">
        <v>107</v>
      </c>
      <c r="D181" s="290"/>
      <c r="E181" s="290"/>
      <c r="F181" s="312" t="s">
        <v>912</v>
      </c>
      <c r="G181" s="290"/>
      <c r="H181" s="290" t="s">
        <v>876</v>
      </c>
      <c r="I181" s="290" t="s">
        <v>914</v>
      </c>
      <c r="J181" s="290">
        <v>10</v>
      </c>
      <c r="K181" s="334"/>
    </row>
    <row r="182" s="1" customFormat="1" ht="15" customHeight="1">
      <c r="B182" s="313"/>
      <c r="C182" s="290" t="s">
        <v>108</v>
      </c>
      <c r="D182" s="290"/>
      <c r="E182" s="290"/>
      <c r="F182" s="312" t="s">
        <v>912</v>
      </c>
      <c r="G182" s="290"/>
      <c r="H182" s="290" t="s">
        <v>986</v>
      </c>
      <c r="I182" s="290" t="s">
        <v>947</v>
      </c>
      <c r="J182" s="290"/>
      <c r="K182" s="334"/>
    </row>
    <row r="183" s="1" customFormat="1" ht="15" customHeight="1">
      <c r="B183" s="313"/>
      <c r="C183" s="290" t="s">
        <v>987</v>
      </c>
      <c r="D183" s="290"/>
      <c r="E183" s="290"/>
      <c r="F183" s="312" t="s">
        <v>912</v>
      </c>
      <c r="G183" s="290"/>
      <c r="H183" s="290" t="s">
        <v>988</v>
      </c>
      <c r="I183" s="290" t="s">
        <v>947</v>
      </c>
      <c r="J183" s="290"/>
      <c r="K183" s="334"/>
    </row>
    <row r="184" s="1" customFormat="1" ht="15" customHeight="1">
      <c r="B184" s="313"/>
      <c r="C184" s="290" t="s">
        <v>976</v>
      </c>
      <c r="D184" s="290"/>
      <c r="E184" s="290"/>
      <c r="F184" s="312" t="s">
        <v>912</v>
      </c>
      <c r="G184" s="290"/>
      <c r="H184" s="290" t="s">
        <v>989</v>
      </c>
      <c r="I184" s="290" t="s">
        <v>947</v>
      </c>
      <c r="J184" s="290"/>
      <c r="K184" s="334"/>
    </row>
    <row r="185" s="1" customFormat="1" ht="15" customHeight="1">
      <c r="B185" s="313"/>
      <c r="C185" s="290" t="s">
        <v>110</v>
      </c>
      <c r="D185" s="290"/>
      <c r="E185" s="290"/>
      <c r="F185" s="312" t="s">
        <v>918</v>
      </c>
      <c r="G185" s="290"/>
      <c r="H185" s="290" t="s">
        <v>990</v>
      </c>
      <c r="I185" s="290" t="s">
        <v>914</v>
      </c>
      <c r="J185" s="290">
        <v>50</v>
      </c>
      <c r="K185" s="334"/>
    </row>
    <row r="186" s="1" customFormat="1" ht="15" customHeight="1">
      <c r="B186" s="313"/>
      <c r="C186" s="290" t="s">
        <v>991</v>
      </c>
      <c r="D186" s="290"/>
      <c r="E186" s="290"/>
      <c r="F186" s="312" t="s">
        <v>918</v>
      </c>
      <c r="G186" s="290"/>
      <c r="H186" s="290" t="s">
        <v>992</v>
      </c>
      <c r="I186" s="290" t="s">
        <v>993</v>
      </c>
      <c r="J186" s="290"/>
      <c r="K186" s="334"/>
    </row>
    <row r="187" s="1" customFormat="1" ht="15" customHeight="1">
      <c r="B187" s="313"/>
      <c r="C187" s="290" t="s">
        <v>994</v>
      </c>
      <c r="D187" s="290"/>
      <c r="E187" s="290"/>
      <c r="F187" s="312" t="s">
        <v>918</v>
      </c>
      <c r="G187" s="290"/>
      <c r="H187" s="290" t="s">
        <v>995</v>
      </c>
      <c r="I187" s="290" t="s">
        <v>993</v>
      </c>
      <c r="J187" s="290"/>
      <c r="K187" s="334"/>
    </row>
    <row r="188" s="1" customFormat="1" ht="15" customHeight="1">
      <c r="B188" s="313"/>
      <c r="C188" s="290" t="s">
        <v>996</v>
      </c>
      <c r="D188" s="290"/>
      <c r="E188" s="290"/>
      <c r="F188" s="312" t="s">
        <v>918</v>
      </c>
      <c r="G188" s="290"/>
      <c r="H188" s="290" t="s">
        <v>997</v>
      </c>
      <c r="I188" s="290" t="s">
        <v>993</v>
      </c>
      <c r="J188" s="290"/>
      <c r="K188" s="334"/>
    </row>
    <row r="189" s="1" customFormat="1" ht="15" customHeight="1">
      <c r="B189" s="313"/>
      <c r="C189" s="346" t="s">
        <v>998</v>
      </c>
      <c r="D189" s="290"/>
      <c r="E189" s="290"/>
      <c r="F189" s="312" t="s">
        <v>918</v>
      </c>
      <c r="G189" s="290"/>
      <c r="H189" s="290" t="s">
        <v>999</v>
      </c>
      <c r="I189" s="290" t="s">
        <v>1000</v>
      </c>
      <c r="J189" s="347" t="s">
        <v>1001</v>
      </c>
      <c r="K189" s="334"/>
    </row>
    <row r="190" s="1" customFormat="1" ht="15" customHeight="1">
      <c r="B190" s="313"/>
      <c r="C190" s="297" t="s">
        <v>42</v>
      </c>
      <c r="D190" s="290"/>
      <c r="E190" s="290"/>
      <c r="F190" s="312" t="s">
        <v>912</v>
      </c>
      <c r="G190" s="290"/>
      <c r="H190" s="287" t="s">
        <v>1002</v>
      </c>
      <c r="I190" s="290" t="s">
        <v>1003</v>
      </c>
      <c r="J190" s="290"/>
      <c r="K190" s="334"/>
    </row>
    <row r="191" s="1" customFormat="1" ht="15" customHeight="1">
      <c r="B191" s="313"/>
      <c r="C191" s="297" t="s">
        <v>1004</v>
      </c>
      <c r="D191" s="290"/>
      <c r="E191" s="290"/>
      <c r="F191" s="312" t="s">
        <v>912</v>
      </c>
      <c r="G191" s="290"/>
      <c r="H191" s="290" t="s">
        <v>1005</v>
      </c>
      <c r="I191" s="290" t="s">
        <v>947</v>
      </c>
      <c r="J191" s="290"/>
      <c r="K191" s="334"/>
    </row>
    <row r="192" s="1" customFormat="1" ht="15" customHeight="1">
      <c r="B192" s="313"/>
      <c r="C192" s="297" t="s">
        <v>1006</v>
      </c>
      <c r="D192" s="290"/>
      <c r="E192" s="290"/>
      <c r="F192" s="312" t="s">
        <v>912</v>
      </c>
      <c r="G192" s="290"/>
      <c r="H192" s="290" t="s">
        <v>1007</v>
      </c>
      <c r="I192" s="290" t="s">
        <v>947</v>
      </c>
      <c r="J192" s="290"/>
      <c r="K192" s="334"/>
    </row>
    <row r="193" s="1" customFormat="1" ht="15" customHeight="1">
      <c r="B193" s="313"/>
      <c r="C193" s="297" t="s">
        <v>1008</v>
      </c>
      <c r="D193" s="290"/>
      <c r="E193" s="290"/>
      <c r="F193" s="312" t="s">
        <v>918</v>
      </c>
      <c r="G193" s="290"/>
      <c r="H193" s="290" t="s">
        <v>1009</v>
      </c>
      <c r="I193" s="290" t="s">
        <v>947</v>
      </c>
      <c r="J193" s="290"/>
      <c r="K193" s="334"/>
    </row>
    <row r="194" s="1" customFormat="1" ht="15" customHeight="1">
      <c r="B194" s="340"/>
      <c r="C194" s="348"/>
      <c r="D194" s="322"/>
      <c r="E194" s="322"/>
      <c r="F194" s="322"/>
      <c r="G194" s="322"/>
      <c r="H194" s="322"/>
      <c r="I194" s="322"/>
      <c r="J194" s="322"/>
      <c r="K194" s="341"/>
    </row>
    <row r="195" s="1" customFormat="1" ht="18.75" customHeight="1">
      <c r="B195" s="287"/>
      <c r="C195" s="290"/>
      <c r="D195" s="290"/>
      <c r="E195" s="290"/>
      <c r="F195" s="312"/>
      <c r="G195" s="290"/>
      <c r="H195" s="290"/>
      <c r="I195" s="290"/>
      <c r="J195" s="290"/>
      <c r="K195" s="287"/>
    </row>
    <row r="196" s="1" customFormat="1" ht="18.75" customHeight="1">
      <c r="B196" s="287"/>
      <c r="C196" s="290"/>
      <c r="D196" s="290"/>
      <c r="E196" s="290"/>
      <c r="F196" s="312"/>
      <c r="G196" s="290"/>
      <c r="H196" s="290"/>
      <c r="I196" s="290"/>
      <c r="J196" s="290"/>
      <c r="K196" s="287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1010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49" t="s">
        <v>1011</v>
      </c>
      <c r="D200" s="349"/>
      <c r="E200" s="349"/>
      <c r="F200" s="349" t="s">
        <v>1012</v>
      </c>
      <c r="G200" s="350"/>
      <c r="H200" s="349" t="s">
        <v>1013</v>
      </c>
      <c r="I200" s="349"/>
      <c r="J200" s="349"/>
      <c r="K200" s="282"/>
    </row>
    <row r="201" s="1" customFormat="1" ht="5.25" customHeight="1">
      <c r="B201" s="313"/>
      <c r="C201" s="310"/>
      <c r="D201" s="310"/>
      <c r="E201" s="310"/>
      <c r="F201" s="310"/>
      <c r="G201" s="290"/>
      <c r="H201" s="310"/>
      <c r="I201" s="310"/>
      <c r="J201" s="310"/>
      <c r="K201" s="334"/>
    </row>
    <row r="202" s="1" customFormat="1" ht="15" customHeight="1">
      <c r="B202" s="313"/>
      <c r="C202" s="290" t="s">
        <v>1003</v>
      </c>
      <c r="D202" s="290"/>
      <c r="E202" s="290"/>
      <c r="F202" s="312" t="s">
        <v>43</v>
      </c>
      <c r="G202" s="290"/>
      <c r="H202" s="290" t="s">
        <v>1014</v>
      </c>
      <c r="I202" s="290"/>
      <c r="J202" s="290"/>
      <c r="K202" s="334"/>
    </row>
    <row r="203" s="1" customFormat="1" ht="15" customHeight="1">
      <c r="B203" s="313"/>
      <c r="C203" s="319"/>
      <c r="D203" s="290"/>
      <c r="E203" s="290"/>
      <c r="F203" s="312" t="s">
        <v>44</v>
      </c>
      <c r="G203" s="290"/>
      <c r="H203" s="290" t="s">
        <v>1015</v>
      </c>
      <c r="I203" s="290"/>
      <c r="J203" s="290"/>
      <c r="K203" s="334"/>
    </row>
    <row r="204" s="1" customFormat="1" ht="15" customHeight="1">
      <c r="B204" s="313"/>
      <c r="C204" s="319"/>
      <c r="D204" s="290"/>
      <c r="E204" s="290"/>
      <c r="F204" s="312" t="s">
        <v>47</v>
      </c>
      <c r="G204" s="290"/>
      <c r="H204" s="290" t="s">
        <v>1016</v>
      </c>
      <c r="I204" s="290"/>
      <c r="J204" s="290"/>
      <c r="K204" s="334"/>
    </row>
    <row r="205" s="1" customFormat="1" ht="15" customHeight="1">
      <c r="B205" s="313"/>
      <c r="C205" s="290"/>
      <c r="D205" s="290"/>
      <c r="E205" s="290"/>
      <c r="F205" s="312" t="s">
        <v>45</v>
      </c>
      <c r="G205" s="290"/>
      <c r="H205" s="290" t="s">
        <v>1017</v>
      </c>
      <c r="I205" s="290"/>
      <c r="J205" s="290"/>
      <c r="K205" s="334"/>
    </row>
    <row r="206" s="1" customFormat="1" ht="15" customHeight="1">
      <c r="B206" s="313"/>
      <c r="C206" s="290"/>
      <c r="D206" s="290"/>
      <c r="E206" s="290"/>
      <c r="F206" s="312" t="s">
        <v>46</v>
      </c>
      <c r="G206" s="290"/>
      <c r="H206" s="290" t="s">
        <v>1018</v>
      </c>
      <c r="I206" s="290"/>
      <c r="J206" s="290"/>
      <c r="K206" s="334"/>
    </row>
    <row r="207" s="1" customFormat="1" ht="15" customHeight="1">
      <c r="B207" s="313"/>
      <c r="C207" s="290"/>
      <c r="D207" s="290"/>
      <c r="E207" s="290"/>
      <c r="F207" s="312"/>
      <c r="G207" s="290"/>
      <c r="H207" s="290"/>
      <c r="I207" s="290"/>
      <c r="J207" s="290"/>
      <c r="K207" s="334"/>
    </row>
    <row r="208" s="1" customFormat="1" ht="15" customHeight="1">
      <c r="B208" s="313"/>
      <c r="C208" s="290" t="s">
        <v>959</v>
      </c>
      <c r="D208" s="290"/>
      <c r="E208" s="290"/>
      <c r="F208" s="312" t="s">
        <v>76</v>
      </c>
      <c r="G208" s="290"/>
      <c r="H208" s="290" t="s">
        <v>1019</v>
      </c>
      <c r="I208" s="290"/>
      <c r="J208" s="290"/>
      <c r="K208" s="334"/>
    </row>
    <row r="209" s="1" customFormat="1" ht="15" customHeight="1">
      <c r="B209" s="313"/>
      <c r="C209" s="319"/>
      <c r="D209" s="290"/>
      <c r="E209" s="290"/>
      <c r="F209" s="312" t="s">
        <v>854</v>
      </c>
      <c r="G209" s="290"/>
      <c r="H209" s="290" t="s">
        <v>855</v>
      </c>
      <c r="I209" s="290"/>
      <c r="J209" s="290"/>
      <c r="K209" s="334"/>
    </row>
    <row r="210" s="1" customFormat="1" ht="15" customHeight="1">
      <c r="B210" s="313"/>
      <c r="C210" s="290"/>
      <c r="D210" s="290"/>
      <c r="E210" s="290"/>
      <c r="F210" s="312" t="s">
        <v>852</v>
      </c>
      <c r="G210" s="290"/>
      <c r="H210" s="290" t="s">
        <v>1020</v>
      </c>
      <c r="I210" s="290"/>
      <c r="J210" s="290"/>
      <c r="K210" s="334"/>
    </row>
    <row r="211" s="1" customFormat="1" ht="15" customHeight="1">
      <c r="B211" s="351"/>
      <c r="C211" s="319"/>
      <c r="D211" s="319"/>
      <c r="E211" s="319"/>
      <c r="F211" s="312" t="s">
        <v>856</v>
      </c>
      <c r="G211" s="297"/>
      <c r="H211" s="338" t="s">
        <v>857</v>
      </c>
      <c r="I211" s="338"/>
      <c r="J211" s="338"/>
      <c r="K211" s="352"/>
    </row>
    <row r="212" s="1" customFormat="1" ht="15" customHeight="1">
      <c r="B212" s="351"/>
      <c r="C212" s="319"/>
      <c r="D212" s="319"/>
      <c r="E212" s="319"/>
      <c r="F212" s="312" t="s">
        <v>858</v>
      </c>
      <c r="G212" s="297"/>
      <c r="H212" s="338" t="s">
        <v>1021</v>
      </c>
      <c r="I212" s="338"/>
      <c r="J212" s="338"/>
      <c r="K212" s="352"/>
    </row>
    <row r="213" s="1" customFormat="1" ht="15" customHeight="1">
      <c r="B213" s="351"/>
      <c r="C213" s="319"/>
      <c r="D213" s="319"/>
      <c r="E213" s="319"/>
      <c r="F213" s="353"/>
      <c r="G213" s="297"/>
      <c r="H213" s="354"/>
      <c r="I213" s="354"/>
      <c r="J213" s="354"/>
      <c r="K213" s="352"/>
    </row>
    <row r="214" s="1" customFormat="1" ht="15" customHeight="1">
      <c r="B214" s="351"/>
      <c r="C214" s="290" t="s">
        <v>983</v>
      </c>
      <c r="D214" s="319"/>
      <c r="E214" s="319"/>
      <c r="F214" s="312">
        <v>1</v>
      </c>
      <c r="G214" s="297"/>
      <c r="H214" s="338" t="s">
        <v>1022</v>
      </c>
      <c r="I214" s="338"/>
      <c r="J214" s="338"/>
      <c r="K214" s="352"/>
    </row>
    <row r="215" s="1" customFormat="1" ht="15" customHeight="1">
      <c r="B215" s="351"/>
      <c r="C215" s="319"/>
      <c r="D215" s="319"/>
      <c r="E215" s="319"/>
      <c r="F215" s="312">
        <v>2</v>
      </c>
      <c r="G215" s="297"/>
      <c r="H215" s="338" t="s">
        <v>1023</v>
      </c>
      <c r="I215" s="338"/>
      <c r="J215" s="338"/>
      <c r="K215" s="352"/>
    </row>
    <row r="216" s="1" customFormat="1" ht="15" customHeight="1">
      <c r="B216" s="351"/>
      <c r="C216" s="319"/>
      <c r="D216" s="319"/>
      <c r="E216" s="319"/>
      <c r="F216" s="312">
        <v>3</v>
      </c>
      <c r="G216" s="297"/>
      <c r="H216" s="338" t="s">
        <v>1024</v>
      </c>
      <c r="I216" s="338"/>
      <c r="J216" s="338"/>
      <c r="K216" s="352"/>
    </row>
    <row r="217" s="1" customFormat="1" ht="15" customHeight="1">
      <c r="B217" s="351"/>
      <c r="C217" s="319"/>
      <c r="D217" s="319"/>
      <c r="E217" s="319"/>
      <c r="F217" s="312">
        <v>4</v>
      </c>
      <c r="G217" s="297"/>
      <c r="H217" s="338" t="s">
        <v>1025</v>
      </c>
      <c r="I217" s="338"/>
      <c r="J217" s="338"/>
      <c r="K217" s="352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Artl</dc:creator>
  <cp:lastModifiedBy>Jaroslav Artl</cp:lastModifiedBy>
  <dcterms:created xsi:type="dcterms:W3CDTF">2020-05-21T07:21:20Z</dcterms:created>
  <dcterms:modified xsi:type="dcterms:W3CDTF">2020-05-21T07:21:24Z</dcterms:modified>
</cp:coreProperties>
</file>