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vspr\OneDrive\Dokumenty\KVS - Projekt servis\Akce 2020\Rozpočty\Gymnázium Brno\Finál rozpočet aktualizace 21.5.2020\"/>
    </mc:Choice>
  </mc:AlternateContent>
  <bookViews>
    <workbookView xWindow="0" yWindow="0" windowWidth="0" windowHeight="0"/>
  </bookViews>
  <sheets>
    <sheet name="Rekapitulace stavby" sheetId="1" r:id="rId1"/>
    <sheet name="2020-023 - Realizace ene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'2020-023 - Realizace ener...'!$C$92:$K$1040</definedName>
    <definedName name="_xlnm.Print_Area" localSheetId="1">'2020-023 - Realizace ener...'!$C$4:$J$37,'2020-023 - Realizace ener...'!$C$43:$J$76,'2020-023 - Realizace ener...'!$C$82:$K$1040</definedName>
    <definedName name="_xlnm.Print_Titles" localSheetId="1">'2020-023 - Realizace ener...'!$92:$92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40"/>
  <c r="BH1040"/>
  <c r="BG1040"/>
  <c r="BF1040"/>
  <c r="T1040"/>
  <c r="T1039"/>
  <c r="R1040"/>
  <c r="R1039"/>
  <c r="P1040"/>
  <c r="P1039"/>
  <c r="BI1038"/>
  <c r="BH1038"/>
  <c r="BG1038"/>
  <c r="BF1038"/>
  <c r="T1038"/>
  <c r="T1037"/>
  <c r="R1038"/>
  <c r="R1037"/>
  <c r="P1038"/>
  <c r="P1037"/>
  <c r="BI1036"/>
  <c r="BH1036"/>
  <c r="BG1036"/>
  <c r="BF1036"/>
  <c r="T1036"/>
  <c r="T1035"/>
  <c r="R1036"/>
  <c r="R1035"/>
  <c r="P1036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27"/>
  <c r="BH1027"/>
  <c r="BG1027"/>
  <c r="BF1027"/>
  <c r="T1027"/>
  <c r="R1027"/>
  <c r="P1027"/>
  <c r="BI1026"/>
  <c r="BH1026"/>
  <c r="BG1026"/>
  <c r="BF1026"/>
  <c r="T1026"/>
  <c r="R1026"/>
  <c r="P1026"/>
  <c r="BI1022"/>
  <c r="BH1022"/>
  <c r="BG1022"/>
  <c r="BF1022"/>
  <c r="T1022"/>
  <c r="R1022"/>
  <c r="P1022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05"/>
  <c r="BH1005"/>
  <c r="BG1005"/>
  <c r="BF1005"/>
  <c r="T1005"/>
  <c r="R1005"/>
  <c r="P1005"/>
  <c r="BI993"/>
  <c r="BH993"/>
  <c r="BG993"/>
  <c r="BF993"/>
  <c r="T993"/>
  <c r="R993"/>
  <c r="P993"/>
  <c r="BI981"/>
  <c r="BH981"/>
  <c r="BG981"/>
  <c r="BF981"/>
  <c r="T981"/>
  <c r="R981"/>
  <c r="P981"/>
  <c r="BI974"/>
  <c r="BH974"/>
  <c r="BG974"/>
  <c r="BF974"/>
  <c r="T974"/>
  <c r="R974"/>
  <c r="P974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12"/>
  <c r="BH912"/>
  <c r="BG912"/>
  <c r="BF912"/>
  <c r="T912"/>
  <c r="R912"/>
  <c r="P912"/>
  <c r="BI863"/>
  <c r="BH863"/>
  <c r="BG863"/>
  <c r="BF863"/>
  <c r="T863"/>
  <c r="R863"/>
  <c r="P863"/>
  <c r="BI859"/>
  <c r="BH859"/>
  <c r="BG859"/>
  <c r="BF859"/>
  <c r="T859"/>
  <c r="R859"/>
  <c r="P859"/>
  <c r="BI810"/>
  <c r="BH810"/>
  <c r="BG810"/>
  <c r="BF810"/>
  <c r="T810"/>
  <c r="R810"/>
  <c r="P810"/>
  <c r="BI761"/>
  <c r="BH761"/>
  <c r="BG761"/>
  <c r="BF761"/>
  <c r="T761"/>
  <c r="R761"/>
  <c r="P761"/>
  <c r="BI752"/>
  <c r="BH752"/>
  <c r="BG752"/>
  <c r="BF752"/>
  <c r="T752"/>
  <c r="R752"/>
  <c r="P752"/>
  <c r="BI722"/>
  <c r="BH722"/>
  <c r="BG722"/>
  <c r="BF722"/>
  <c r="T722"/>
  <c r="R722"/>
  <c r="P722"/>
  <c r="BI709"/>
  <c r="BH709"/>
  <c r="BG709"/>
  <c r="BF709"/>
  <c r="T709"/>
  <c r="R709"/>
  <c r="P709"/>
  <c r="BI696"/>
  <c r="BH696"/>
  <c r="BG696"/>
  <c r="BF696"/>
  <c r="T696"/>
  <c r="R696"/>
  <c r="P696"/>
  <c r="BI683"/>
  <c r="BH683"/>
  <c r="BG683"/>
  <c r="BF683"/>
  <c r="T683"/>
  <c r="R683"/>
  <c r="P683"/>
  <c r="BI677"/>
  <c r="BH677"/>
  <c r="BG677"/>
  <c r="BF677"/>
  <c r="T677"/>
  <c r="R677"/>
  <c r="P677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1"/>
  <c r="BH651"/>
  <c r="BG651"/>
  <c r="BF651"/>
  <c r="T651"/>
  <c r="R651"/>
  <c r="P651"/>
  <c r="BI638"/>
  <c r="BH638"/>
  <c r="BG638"/>
  <c r="BF638"/>
  <c r="T638"/>
  <c r="R638"/>
  <c r="P638"/>
  <c r="BI632"/>
  <c r="BH632"/>
  <c r="BG632"/>
  <c r="BF632"/>
  <c r="T632"/>
  <c r="R632"/>
  <c r="P632"/>
  <c r="BI619"/>
  <c r="BH619"/>
  <c r="BG619"/>
  <c r="BF619"/>
  <c r="T619"/>
  <c r="R619"/>
  <c r="P619"/>
  <c r="BI606"/>
  <c r="BH606"/>
  <c r="BG606"/>
  <c r="BF606"/>
  <c r="T606"/>
  <c r="R606"/>
  <c r="P606"/>
  <c r="BI599"/>
  <c r="BH599"/>
  <c r="BG599"/>
  <c r="BF599"/>
  <c r="T599"/>
  <c r="R599"/>
  <c r="P599"/>
  <c r="BI592"/>
  <c r="BH592"/>
  <c r="BG592"/>
  <c r="BF592"/>
  <c r="T592"/>
  <c r="R592"/>
  <c r="P592"/>
  <c r="BI587"/>
  <c r="BH587"/>
  <c r="BG587"/>
  <c r="BF587"/>
  <c r="T587"/>
  <c r="R587"/>
  <c r="P587"/>
  <c r="BI580"/>
  <c r="BH580"/>
  <c r="BG580"/>
  <c r="BF580"/>
  <c r="T580"/>
  <c r="R580"/>
  <c r="P580"/>
  <c r="BI571"/>
  <c r="BH571"/>
  <c r="BG571"/>
  <c r="BF571"/>
  <c r="T571"/>
  <c r="R571"/>
  <c r="P571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41"/>
  <c r="BH541"/>
  <c r="BG541"/>
  <c r="BF541"/>
  <c r="T541"/>
  <c r="R541"/>
  <c r="P541"/>
  <c r="BI532"/>
  <c r="BH532"/>
  <c r="BG532"/>
  <c r="BF532"/>
  <c r="T532"/>
  <c r="R532"/>
  <c r="P532"/>
  <c r="BI522"/>
  <c r="BH522"/>
  <c r="BG522"/>
  <c r="BF522"/>
  <c r="T522"/>
  <c r="R522"/>
  <c r="P522"/>
  <c r="BI514"/>
  <c r="BH514"/>
  <c r="BG514"/>
  <c r="BF514"/>
  <c r="T514"/>
  <c r="R514"/>
  <c r="P514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73"/>
  <c r="BH473"/>
  <c r="BG473"/>
  <c r="BF473"/>
  <c r="T473"/>
  <c r="R473"/>
  <c r="P473"/>
  <c r="BI456"/>
  <c r="BH456"/>
  <c r="BG456"/>
  <c r="BF456"/>
  <c r="T456"/>
  <c r="R456"/>
  <c r="P456"/>
  <c r="BI420"/>
  <c r="BH420"/>
  <c r="BG420"/>
  <c r="BF420"/>
  <c r="T420"/>
  <c r="R420"/>
  <c r="P420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5"/>
  <c r="BH385"/>
  <c r="BG385"/>
  <c r="BF385"/>
  <c r="T385"/>
  <c r="R385"/>
  <c r="P385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4"/>
  <c r="BH354"/>
  <c r="BG354"/>
  <c r="BF354"/>
  <c r="T354"/>
  <c r="R354"/>
  <c r="P354"/>
  <c r="BI323"/>
  <c r="BH323"/>
  <c r="BG323"/>
  <c r="BF323"/>
  <c r="T323"/>
  <c r="R323"/>
  <c r="P323"/>
  <c r="BI316"/>
  <c r="BH316"/>
  <c r="BG316"/>
  <c r="BF316"/>
  <c r="T316"/>
  <c r="R316"/>
  <c r="P316"/>
  <c r="BI301"/>
  <c r="BH301"/>
  <c r="BG301"/>
  <c r="BF301"/>
  <c r="T301"/>
  <c r="R301"/>
  <c r="P301"/>
  <c r="BI278"/>
  <c r="BH278"/>
  <c r="BG278"/>
  <c r="BF278"/>
  <c r="T278"/>
  <c r="R278"/>
  <c r="P278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2"/>
  <c r="BH242"/>
  <c r="BG242"/>
  <c r="BF242"/>
  <c r="T242"/>
  <c r="R242"/>
  <c r="P242"/>
  <c r="BI239"/>
  <c r="BH239"/>
  <c r="BG239"/>
  <c r="BF239"/>
  <c r="T239"/>
  <c r="R239"/>
  <c r="P239"/>
  <c r="BI198"/>
  <c r="BH198"/>
  <c r="BG198"/>
  <c r="BF198"/>
  <c r="T198"/>
  <c r="R198"/>
  <c r="P198"/>
  <c r="BI195"/>
  <c r="BH195"/>
  <c r="BG195"/>
  <c r="BF195"/>
  <c r="T195"/>
  <c r="R195"/>
  <c r="P195"/>
  <c r="BI186"/>
  <c r="BH186"/>
  <c r="BG186"/>
  <c r="BF186"/>
  <c r="T186"/>
  <c r="R186"/>
  <c r="P186"/>
  <c r="BI156"/>
  <c r="BH156"/>
  <c r="BG156"/>
  <c r="BF156"/>
  <c r="T156"/>
  <c r="R156"/>
  <c r="P156"/>
  <c r="BI126"/>
  <c r="BH126"/>
  <c r="BG126"/>
  <c r="BF126"/>
  <c r="T126"/>
  <c r="R126"/>
  <c r="P126"/>
  <c r="BI96"/>
  <c r="BH96"/>
  <c r="BG96"/>
  <c r="BF96"/>
  <c r="T96"/>
  <c r="R96"/>
  <c r="P96"/>
  <c r="J89"/>
  <c r="F89"/>
  <c r="F87"/>
  <c r="E85"/>
  <c r="J50"/>
  <c r="F50"/>
  <c r="F48"/>
  <c r="E46"/>
  <c r="J22"/>
  <c r="E22"/>
  <c r="J90"/>
  <c r="J21"/>
  <c r="J16"/>
  <c r="E16"/>
  <c r="F51"/>
  <c r="J15"/>
  <c r="J10"/>
  <c r="J87"/>
  <c i="1" r="L50"/>
  <c r="AM50"/>
  <c r="AM49"/>
  <c r="L49"/>
  <c r="AM47"/>
  <c r="L47"/>
  <c r="L45"/>
  <c r="L44"/>
  <c i="2" r="BK638"/>
  <c r="BK599"/>
  <c r="BK580"/>
  <c r="BK563"/>
  <c r="J541"/>
  <c r="BK473"/>
  <c r="J391"/>
  <c r="J366"/>
  <c r="BK358"/>
  <c r="J255"/>
  <c r="BK410"/>
  <c r="BK393"/>
  <c r="BK385"/>
  <c r="J358"/>
  <c r="BK259"/>
  <c r="J195"/>
  <c r="J1040"/>
  <c r="BK1034"/>
  <c r="J1019"/>
  <c r="BK974"/>
  <c r="BK859"/>
  <c r="J722"/>
  <c r="J661"/>
  <c r="J619"/>
  <c r="BK562"/>
  <c r="J514"/>
  <c r="J473"/>
  <c r="BK420"/>
  <c r="BK405"/>
  <c r="J362"/>
  <c r="BK316"/>
  <c r="J198"/>
  <c i="1" r="AS54"/>
  <c i="2" r="BK1033"/>
  <c r="BK1026"/>
  <c r="J1005"/>
  <c r="J863"/>
  <c r="J677"/>
  <c r="BK632"/>
  <c r="J580"/>
  <c r="BK514"/>
  <c r="J393"/>
  <c r="J372"/>
  <c r="J355"/>
  <c r="J263"/>
  <c r="J96"/>
  <c r="BK863"/>
  <c r="BK722"/>
  <c r="BK677"/>
  <c r="J664"/>
  <c r="J651"/>
  <c r="BK606"/>
  <c r="J587"/>
  <c r="J561"/>
  <c r="BK490"/>
  <c r="J420"/>
  <c r="J385"/>
  <c r="BK355"/>
  <c r="J242"/>
  <c r="J408"/>
  <c r="BK364"/>
  <c r="BK278"/>
  <c r="J239"/>
  <c r="BK96"/>
  <c r="J1033"/>
  <c r="J1026"/>
  <c r="BK993"/>
  <c r="BK966"/>
  <c r="J752"/>
  <c r="J662"/>
  <c r="J638"/>
  <c r="J565"/>
  <c r="J532"/>
  <c r="BK500"/>
  <c r="BK408"/>
  <c r="BK367"/>
  <c r="J278"/>
  <c r="BK1038"/>
  <c r="BK1032"/>
  <c r="BK1019"/>
  <c r="BK981"/>
  <c r="J962"/>
  <c r="BK761"/>
  <c r="BK664"/>
  <c r="J606"/>
  <c r="BK571"/>
  <c r="BK406"/>
  <c r="BK363"/>
  <c r="BK354"/>
  <c r="BK255"/>
  <c r="BK565"/>
  <c r="BK532"/>
  <c r="BK456"/>
  <c r="BK390"/>
  <c r="J363"/>
  <c r="BK323"/>
  <c r="J156"/>
  <c r="J407"/>
  <c r="J390"/>
  <c r="J367"/>
  <c r="J301"/>
  <c r="BK242"/>
  <c r="BK186"/>
  <c r="J1038"/>
  <c r="J1032"/>
  <c r="J1022"/>
  <c r="J972"/>
  <c r="J912"/>
  <c r="J683"/>
  <c r="J660"/>
  <c r="BK587"/>
  <c r="BK541"/>
  <c r="J495"/>
  <c r="J456"/>
  <c r="J406"/>
  <c r="J364"/>
  <c r="J323"/>
  <c r="J268"/>
  <c r="BK156"/>
  <c r="J1034"/>
  <c r="J1018"/>
  <c r="J974"/>
  <c r="J859"/>
  <c r="BK709"/>
  <c r="BK661"/>
  <c r="J599"/>
  <c r="BK561"/>
  <c r="J500"/>
  <c r="BK362"/>
  <c r="BK268"/>
  <c r="J186"/>
  <c r="BK1040"/>
  <c r="BK1022"/>
  <c r="BK1017"/>
  <c r="BK1005"/>
  <c r="J993"/>
  <c r="J981"/>
  <c r="BK972"/>
  <c r="J971"/>
  <c r="J970"/>
  <c r="J966"/>
  <c r="BK962"/>
  <c r="BK912"/>
  <c r="J810"/>
  <c r="BK752"/>
  <c r="J709"/>
  <c r="J696"/>
  <c r="BK662"/>
  <c r="BK660"/>
  <c r="BK619"/>
  <c r="BK592"/>
  <c r="J571"/>
  <c r="J562"/>
  <c r="BK495"/>
  <c r="BK407"/>
  <c r="BK372"/>
  <c r="BK359"/>
  <c r="J259"/>
  <c r="J126"/>
  <c r="J405"/>
  <c r="J389"/>
  <c r="J359"/>
  <c r="BK263"/>
  <c r="BK198"/>
  <c r="BK126"/>
  <c r="BK1036"/>
  <c r="J1027"/>
  <c r="BK1018"/>
  <c r="BK970"/>
  <c r="J761"/>
  <c r="BK696"/>
  <c r="J632"/>
  <c r="BK522"/>
  <c r="J490"/>
  <c r="J410"/>
  <c r="BK391"/>
  <c r="J354"/>
  <c r="BK301"/>
  <c r="BK195"/>
  <c r="J1036"/>
  <c r="BK1027"/>
  <c r="J1017"/>
  <c r="BK971"/>
  <c r="BK810"/>
  <c r="BK683"/>
  <c r="BK651"/>
  <c r="J592"/>
  <c r="J563"/>
  <c r="J522"/>
  <c r="BK389"/>
  <c r="BK366"/>
  <c r="J316"/>
  <c r="BK239"/>
  <c l="1" r="P95"/>
  <c r="T95"/>
  <c r="P194"/>
  <c r="R194"/>
  <c r="BK353"/>
  <c r="J353"/>
  <c r="J59"/>
  <c r="R353"/>
  <c r="BK365"/>
  <c r="J365"/>
  <c r="J60"/>
  <c r="P365"/>
  <c r="T365"/>
  <c r="P371"/>
  <c r="R371"/>
  <c r="BK392"/>
  <c r="J392"/>
  <c r="J63"/>
  <c r="R392"/>
  <c r="BK409"/>
  <c r="J409"/>
  <c r="J64"/>
  <c r="R409"/>
  <c r="T409"/>
  <c r="BK564"/>
  <c r="J564"/>
  <c r="J65"/>
  <c r="P564"/>
  <c r="R564"/>
  <c r="T564"/>
  <c r="R663"/>
  <c r="T973"/>
  <c r="BK1021"/>
  <c r="J1021"/>
  <c r="J71"/>
  <c r="P1021"/>
  <c r="R1021"/>
  <c r="T1021"/>
  <c r="P1031"/>
  <c r="P663"/>
  <c r="T663"/>
  <c r="P760"/>
  <c r="R760"/>
  <c r="T760"/>
  <c r="BK961"/>
  <c r="J961"/>
  <c r="J68"/>
  <c r="P961"/>
  <c r="R961"/>
  <c r="T961"/>
  <c r="BK973"/>
  <c r="J973"/>
  <c r="J69"/>
  <c r="T1031"/>
  <c r="BK663"/>
  <c r="J663"/>
  <c r="J66"/>
  <c r="R973"/>
  <c r="BK1031"/>
  <c r="J1031"/>
  <c r="J72"/>
  <c r="BK95"/>
  <c r="J95"/>
  <c r="J57"/>
  <c r="R95"/>
  <c r="BK194"/>
  <c r="J194"/>
  <c r="J58"/>
  <c r="T194"/>
  <c r="P353"/>
  <c r="T353"/>
  <c r="R365"/>
  <c r="BK371"/>
  <c r="J371"/>
  <c r="J62"/>
  <c r="T371"/>
  <c r="P392"/>
  <c r="T392"/>
  <c r="P409"/>
  <c r="BK760"/>
  <c r="J760"/>
  <c r="J67"/>
  <c r="P973"/>
  <c r="R1031"/>
  <c r="J48"/>
  <c r="J51"/>
  <c r="F90"/>
  <c r="BE126"/>
  <c r="BE198"/>
  <c r="BE278"/>
  <c r="BE364"/>
  <c r="BE367"/>
  <c r="BE385"/>
  <c r="BE390"/>
  <c r="BE407"/>
  <c r="BE410"/>
  <c r="BE500"/>
  <c r="BE522"/>
  <c r="BE565"/>
  <c r="BE587"/>
  <c r="BE606"/>
  <c r="BE619"/>
  <c r="BE638"/>
  <c r="BE660"/>
  <c r="BE677"/>
  <c r="BE696"/>
  <c r="BE722"/>
  <c r="BE752"/>
  <c r="BE970"/>
  <c r="BE971"/>
  <c r="BE972"/>
  <c r="BE1018"/>
  <c r="BE1033"/>
  <c r="BE1036"/>
  <c r="BE1038"/>
  <c r="BE96"/>
  <c r="BE186"/>
  <c r="BE195"/>
  <c r="BE242"/>
  <c r="BE255"/>
  <c r="BE355"/>
  <c r="BE358"/>
  <c r="BE359"/>
  <c r="BE366"/>
  <c r="BE372"/>
  <c r="BE389"/>
  <c r="BE391"/>
  <c r="BE490"/>
  <c r="BE495"/>
  <c r="BE514"/>
  <c r="BE532"/>
  <c r="BE562"/>
  <c r="BE563"/>
  <c r="BE580"/>
  <c r="BE664"/>
  <c r="BE683"/>
  <c r="BE810"/>
  <c r="BE863"/>
  <c r="BE962"/>
  <c r="BE981"/>
  <c r="BE1017"/>
  <c r="BE1022"/>
  <c r="BE1026"/>
  <c r="BE1027"/>
  <c r="BE1032"/>
  <c r="BE1034"/>
  <c r="BE1040"/>
  <c r="BK1035"/>
  <c r="J1035"/>
  <c r="J73"/>
  <c r="BK1037"/>
  <c r="J1037"/>
  <c r="J74"/>
  <c r="BK1039"/>
  <c r="J1039"/>
  <c r="J75"/>
  <c r="BE156"/>
  <c r="BE268"/>
  <c r="BE316"/>
  <c r="BE323"/>
  <c r="BE354"/>
  <c r="BE362"/>
  <c r="BE363"/>
  <c r="BE393"/>
  <c r="BE406"/>
  <c r="BE420"/>
  <c r="BE239"/>
  <c r="BE259"/>
  <c r="BE263"/>
  <c r="BE301"/>
  <c r="BE405"/>
  <c r="BE408"/>
  <c r="BE456"/>
  <c r="BE473"/>
  <c r="BE541"/>
  <c r="BE561"/>
  <c r="BE571"/>
  <c r="BE592"/>
  <c r="BE599"/>
  <c r="BE632"/>
  <c r="BE651"/>
  <c r="BE661"/>
  <c r="BE662"/>
  <c r="BE709"/>
  <c r="BE761"/>
  <c r="BE859"/>
  <c r="BE912"/>
  <c r="BE966"/>
  <c r="BE974"/>
  <c r="BE993"/>
  <c r="BE1005"/>
  <c r="BE1019"/>
  <c r="F34"/>
  <c i="1" r="BC55"/>
  <c r="BC54"/>
  <c r="W32"/>
  <c i="2" r="F32"/>
  <c i="1" r="BA55"/>
  <c r="BA54"/>
  <c r="W30"/>
  <c i="2" r="F33"/>
  <c i="1" r="BB55"/>
  <c r="BB54"/>
  <c r="AX54"/>
  <c i="2" r="J32"/>
  <c i="1" r="AW55"/>
  <c i="2" r="F35"/>
  <c i="1" r="BD55"/>
  <c r="BD54"/>
  <c r="W33"/>
  <c i="2" l="1" r="R94"/>
  <c r="T370"/>
  <c r="T94"/>
  <c r="P94"/>
  <c r="T1020"/>
  <c r="R1020"/>
  <c r="P1020"/>
  <c r="R370"/>
  <c r="R93"/>
  <c r="P370"/>
  <c r="BK94"/>
  <c r="J94"/>
  <c r="J56"/>
  <c r="BK370"/>
  <c r="J370"/>
  <c r="J61"/>
  <c r="BK1020"/>
  <c r="J1020"/>
  <c r="J70"/>
  <c r="J31"/>
  <c i="1" r="AV55"/>
  <c r="AT55"/>
  <c r="W31"/>
  <c r="AW54"/>
  <c r="AK30"/>
  <c r="AY54"/>
  <c i="2" r="F31"/>
  <c i="1" r="AZ55"/>
  <c r="AZ54"/>
  <c r="W29"/>
  <c i="2" l="1" r="T93"/>
  <c r="P93"/>
  <c i="1" r="AU55"/>
  <c i="2" r="BK93"/>
  <c r="J93"/>
  <c r="J55"/>
  <c i="1" r="AV54"/>
  <c r="AK29"/>
  <c r="AU54"/>
  <c i="2" l="1" r="J28"/>
  <c i="1" r="AG55"/>
  <c r="AN55"/>
  <c r="AT54"/>
  <c i="2" l="1" r="J37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<sst xmlns="http://schemas.openxmlformats.org/spreadsheetml/2006/main">
  <si>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</si>
  <si>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</si>
  <si>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</si>
  <si>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</si>
  <si>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</si>
  <si>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{4808d878-cf1a-43b1-85cb-d8a90859017e}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</si>
  <si>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</si>
  <si>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</si>
  <si>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</si>
  <si>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</si>
  <si>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</si>
  <si>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</si>
  <si>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</si>
  <si>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</si>
  <si>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</si>
  <si>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</si>
  <si>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</si>
  <si>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energetických úsporných opatření Gymnázium Brno,Slovanské nám.7</t>
  </si>
  <si>
    <t>KSO:</t>
  </si>
  <si>
    <t/>
  </si>
  <si>
    <t>CC-CZ:</t>
  </si>
  <si>
    <t>Místo:</t>
  </si>
  <si>
    <t>Slovanské náměstí 7,Brno</t>
  </si>
  <si>
    <t>Datum:</t>
  </si>
  <si>
    <t>26. 2. 2020</t>
  </si>
  <si>
    <t>Zadavatel:</t>
  </si>
  <si>
    <t>IČ:</t>
  </si>
  <si>
    <t>Jihomoravský kraj,Žerotínovo nám.3,Brno</t>
  </si>
  <si>
    <t>DIČ:</t>
  </si>
  <si>
    <t>Uchazeč:</t>
  </si>
  <si>
    <t>Vyplň údaj</t>
  </si>
  <si>
    <t>Projektant:</t>
  </si>
  <si>
    <t>Projekt - Servis, Ing. Schwarz M.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</si>
  <si>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</si>
  <si>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</si>
  <si>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</si>
  <si>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</si>
  <si>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</si>
  <si>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</si>
  <si>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</si>
  <si>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</si>
  <si>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</si>
  <si>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</si>
  <si>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</si>
  <si>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</si>
  <si>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</si>
  <si>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</si>
  <si>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</si>
  <si>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</si>
  <si>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</si>
  <si>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</si>
  <si>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</si>
  <si>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</si>
  <si>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</si>
  <si>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</si>
  <si>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</si>
  <si>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</si>
  <si>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</si>
  <si>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</si>
  <si>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</si>
  <si>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</si>
  <si>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</si>
  <si>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</si>
  <si>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</si>
  <si>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</si>
  <si>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</si>
  <si>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</si>
  <si>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</si>
  <si>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</si>
  <si>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</si>
  <si>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</si>
  <si>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</si>
  <si>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</si>
  <si>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</si>
  <si>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</si>
  <si>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</si>
  <si>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</si>
  <si>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</si>
  <si>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</si>
  <si>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</si>
  <si>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</si>
  <si>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</si>
  <si>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</si>
  <si>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</si>
  <si>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</si>
  <si>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</si>
  <si>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</si>
  <si>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</si>
  <si>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</si>
  <si>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</si>
  <si>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</si>
  <si>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</si>
  <si>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</si>
  <si>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</si>
  <si>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</si>
  <si>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</si>
  <si>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</si>
  <si>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stínící technika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</si>
  <si>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</si>
  <si>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</si>
  <si>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</si>
  <si>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</si>
  <si>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</si>
  <si>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</si>
  <si>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</si>
  <si>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</si>
  <si>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</si>
  <si>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</si>
  <si>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</si>
  <si>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</si>
  <si>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</si>
  <si>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</si>
  <si>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</si>
  <si>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</si>
  <si>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</si>
  <si>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</si>
  <si>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</si>
  <si>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</si>
  <si>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</si>
  <si>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</si>
  <si>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</si>
  <si>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</si>
  <si>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</si>
  <si>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</si>
  <si>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</si>
  <si>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</t>
  </si>
  <si>
    <t>m2</t>
  </si>
  <si>
    <t>4</t>
  </si>
  <si>
    <t>-2104606953</t>
  </si>
  <si>
    <t>VV</t>
  </si>
  <si>
    <t>vnitřní ostění oken pro jednoduší osazení nového okna</t>
  </si>
  <si>
    <t>4.NP</t>
  </si>
  <si>
    <t>(2,53*2+1,95)*0,4*5</t>
  </si>
  <si>
    <t>(2,54*2+1,3)*0,4*4</t>
  </si>
  <si>
    <t>(2,54*2+1,6)*0,4*9</t>
  </si>
  <si>
    <t>(4,4*2+3,6)*0,4</t>
  </si>
  <si>
    <t>3.NP</t>
  </si>
  <si>
    <t>(2,52*2+1,3)*0,4*4</t>
  </si>
  <si>
    <t>(2,52*2+1,6)*0,4*9</t>
  </si>
  <si>
    <t>(3,11*2+3,6)*0,4</t>
  </si>
  <si>
    <t>2.NP</t>
  </si>
  <si>
    <t>(2,53*2+195)*0,4*2</t>
  </si>
  <si>
    <t>(2,53*2+1,3)*0,4*4</t>
  </si>
  <si>
    <t>(2,53*2+1,6)*0,4*9</t>
  </si>
  <si>
    <t>1.NP</t>
  </si>
  <si>
    <t>(2,55*2+1,25)*0,4*3</t>
  </si>
  <si>
    <t>(1,72*2+13)*0,4*3</t>
  </si>
  <si>
    <t>(1,72*2+1,6)*0,4*9</t>
  </si>
  <si>
    <t>(1,75*2+3,6)*0,4</t>
  </si>
  <si>
    <t>1.PP</t>
  </si>
  <si>
    <t>(1,28*2+1,5)*0,45*2</t>
  </si>
  <si>
    <t>(0,89*2+1,5)*0,45*2</t>
  </si>
  <si>
    <t>(0,89*2+1,582)*0,45</t>
  </si>
  <si>
    <t>(0,8*2+1,5)*0,45*4</t>
  </si>
  <si>
    <t>(14*2+1,4)*0,45*3</t>
  </si>
  <si>
    <t>(1,18*2+1,25)*0,45*3</t>
  </si>
  <si>
    <t>Součet</t>
  </si>
  <si>
    <t>621335201</t>
  </si>
  <si>
    <t>Oprava cementové škrábané (břízolitové) omítky vnějších ploch podhledů, v rozsahu opravované plochy do 10%</t>
  </si>
  <si>
    <t>1375009126</t>
  </si>
  <si>
    <t>oprava vnější omítky ostění,poškození vzniklé při výměně oken</t>
  </si>
  <si>
    <t>(1,95*0,2)*5</t>
  </si>
  <si>
    <t>(1,3*0,2)*4</t>
  </si>
  <si>
    <t>(1,6*0,2)*9</t>
  </si>
  <si>
    <t>3,6*0,2</t>
  </si>
  <si>
    <t>(1,95*0,2)*2</t>
  </si>
  <si>
    <t>(+1,6*0,2)*9</t>
  </si>
  <si>
    <t>(1,25*0,2)*3</t>
  </si>
  <si>
    <t>(13*0,2)*3</t>
  </si>
  <si>
    <t>(1,5*0,2)*2</t>
  </si>
  <si>
    <t>1,582*0,2</t>
  </si>
  <si>
    <t>(1,5*0,2)*4</t>
  </si>
  <si>
    <t>(1,4*0,2)*3</t>
  </si>
  <si>
    <t>3</t>
  </si>
  <si>
    <t>622335201</t>
  </si>
  <si>
    <t>Oprava cementové škrábané (břízolitové) omítky vnějších ploch stěn, v rozsahu opravované plochy do 10%</t>
  </si>
  <si>
    <t>442897779</t>
  </si>
  <si>
    <t>(2,53*2)*0,2*5</t>
  </si>
  <si>
    <t>(2,54*2)*0,2*4</t>
  </si>
  <si>
    <t>(2,54*2)*0,2*9</t>
  </si>
  <si>
    <t>(4,4*2)*0,2</t>
  </si>
  <si>
    <t>(2,52*2)*0,2*4</t>
  </si>
  <si>
    <t>(2,52*2)*0,2*9</t>
  </si>
  <si>
    <t>(3,11*2)*0,2</t>
  </si>
  <si>
    <t>(2,53*2)*0,2*2</t>
  </si>
  <si>
    <t>(2,53*2)*0,2*4</t>
  </si>
  <si>
    <t>(2,53*2+1,6)*0,2*9</t>
  </si>
  <si>
    <t>(2,55*2)*0,2*3</t>
  </si>
  <si>
    <t>(1,72*2)*0,2*3</t>
  </si>
  <si>
    <t>(1,72*2)*0,2*9</t>
  </si>
  <si>
    <t>(1,75*2)*0,2</t>
  </si>
  <si>
    <t>(1,28*2)*0,2*2</t>
  </si>
  <si>
    <t>(0,89*2)*0,2*2</t>
  </si>
  <si>
    <t>(0,89*2)*0,2</t>
  </si>
  <si>
    <t>(0,8*2)*0,2*4</t>
  </si>
  <si>
    <t>(14*2)*0,2*3</t>
  </si>
  <si>
    <t>(1,18*2)*0,2*3</t>
  </si>
  <si>
    <t>632451441</t>
  </si>
  <si>
    <t>Parapet oken - Doplnění cementového potěru na mazaninách a betonových podkladech (s dodáním hmot), hlazeného dřevěným nebo ocelovým hladítkem, plochy jednotlivě do 1 m2 a tl. přes 30 do 50 mm</t>
  </si>
  <si>
    <t>-1478787264</t>
  </si>
  <si>
    <t>parapet oken</t>
  </si>
  <si>
    <t>(0,2+0,7)*1,25*3</t>
  </si>
  <si>
    <t>(0,2+0,7)*1,4*3</t>
  </si>
  <si>
    <t>(0,2+0,7)*1,5*5</t>
  </si>
  <si>
    <t>(0,2+0,7)*1,5*2</t>
  </si>
  <si>
    <t>9</t>
  </si>
  <si>
    <t>Ostatní konstrukce a práce, bourání</t>
  </si>
  <si>
    <t>5</t>
  </si>
  <si>
    <t>9490000.R</t>
  </si>
  <si>
    <t>Pronájem vysokozdvižné plošiny s dosahem 30 m</t>
  </si>
  <si>
    <t>hod</t>
  </si>
  <si>
    <t>-409636938</t>
  </si>
  <si>
    <t>10*16</t>
  </si>
  <si>
    <t>949101111</t>
  </si>
  <si>
    <t>Lešení pomocné pracovní pro objekty pozemních staveb pro zatížení do 150 kg/m2, o výšce lešeňové podlahy do 1,9 m</t>
  </si>
  <si>
    <t>676768415</t>
  </si>
  <si>
    <t>stěna dotčená výměnou oken v celé ploše</t>
  </si>
  <si>
    <t>m.č.P13 + stěna u okna O19</t>
  </si>
  <si>
    <t>(2,5*0,8)*2</t>
  </si>
  <si>
    <t>m.č.P09</t>
  </si>
  <si>
    <t>5*0,8</t>
  </si>
  <si>
    <t>m.č.P07</t>
  </si>
  <si>
    <t>2,5*0,8</t>
  </si>
  <si>
    <t>m.č.P06</t>
  </si>
  <si>
    <t>7*0,8</t>
  </si>
  <si>
    <t>m.č.P03</t>
  </si>
  <si>
    <t>(9,39*0,8)*2</t>
  </si>
  <si>
    <t>m.č.102</t>
  </si>
  <si>
    <t>10,15*0,8</t>
  </si>
  <si>
    <t>m.č.136</t>
  </si>
  <si>
    <t>31,45*0,8</t>
  </si>
  <si>
    <t>m.č.135</t>
  </si>
  <si>
    <t>7,8*0,8</t>
  </si>
  <si>
    <t>m.č.208</t>
  </si>
  <si>
    <t>67*0,8</t>
  </si>
  <si>
    <t>m.č.207</t>
  </si>
  <si>
    <t>m.č.206</t>
  </si>
  <si>
    <t>m.č.303</t>
  </si>
  <si>
    <t>6,72*0,8</t>
  </si>
  <si>
    <t>m.č.302</t>
  </si>
  <si>
    <t>9,7*0,8</t>
  </si>
  <si>
    <t>m.č.320</t>
  </si>
  <si>
    <t>m.č.319</t>
  </si>
  <si>
    <t>m.č.403</t>
  </si>
  <si>
    <t>3,43*0,8</t>
  </si>
  <si>
    <t>m.č.402</t>
  </si>
  <si>
    <t>12,95*0,8</t>
  </si>
  <si>
    <t>m.č.409</t>
  </si>
  <si>
    <t>m.č.408</t>
  </si>
  <si>
    <t>7</t>
  </si>
  <si>
    <t>949101112</t>
  </si>
  <si>
    <t>Lešení pomocné pracovní pro objekty pozemních staveb pro zatížení do 150 kg/m2, o výšce lešeňové podlahy přes 1,9 do 3,5 m</t>
  </si>
  <si>
    <t>1550526417</t>
  </si>
  <si>
    <t>(5,94*1)*4</t>
  </si>
  <si>
    <t>8</t>
  </si>
  <si>
    <t>952901111</t>
  </si>
  <si>
    <t>Vyčištění budov nebo objektů před předáním do užívání budov bytové nebo občanské výstavby, světlé výšky podlaží do 4 m</t>
  </si>
  <si>
    <t>-834607149</t>
  </si>
  <si>
    <t>vždy celá místnost dotčená výměnou oken a přístupové místnosti</t>
  </si>
  <si>
    <t>16,50+22+11,4+44,6+49,6+49,3+7,3+61,50+100</t>
  </si>
  <si>
    <t>71,50+66,50+125,6+25,8+50</t>
  </si>
  <si>
    <t>24+66,5+125,6+27,2+50</t>
  </si>
  <si>
    <t>43+70,5+69,8+125,7+27,10+50</t>
  </si>
  <si>
    <t>25+95,2+70,3+125,5+27,2+50</t>
  </si>
  <si>
    <t>952902021</t>
  </si>
  <si>
    <t>Čištění budov při provádění oprav a udržovacích prací podlah hladkých zametením</t>
  </si>
  <si>
    <t>1726618129</t>
  </si>
  <si>
    <t>vždy celá místnost dotčená výměnou oken a přístupové místnosti min.2 x týdně</t>
  </si>
  <si>
    <t>(1774,2*2)*2</t>
  </si>
  <si>
    <t>10</t>
  </si>
  <si>
    <t>952902031</t>
  </si>
  <si>
    <t>Čištění budov při provádění oprav a udržovacích prací podlah hladkých omytím</t>
  </si>
  <si>
    <t>407902868</t>
  </si>
  <si>
    <t>11</t>
  </si>
  <si>
    <t>962081141</t>
  </si>
  <si>
    <t>Bourání zdiva příček nebo vybourání otvorů ze skleněných tvárnic, tl. do 150 mm</t>
  </si>
  <si>
    <t>-1251562633</t>
  </si>
  <si>
    <t>okno - O01 - O03</t>
  </si>
  <si>
    <t>(1,25*1,18)*3</t>
  </si>
  <si>
    <t>12</t>
  </si>
  <si>
    <t>968062247</t>
  </si>
  <si>
    <t>Vybourání dřevěných rámů oken s křídly, dveřních zárubní, vrat, stěn, ostění nebo obkladů rámů oken s křídly jednoduchých, plochy přes 4 m2</t>
  </si>
  <si>
    <t>615713329</t>
  </si>
  <si>
    <t>okno 114b+114a</t>
  </si>
  <si>
    <t>(3,6*1,76)*2</t>
  </si>
  <si>
    <t>okno 214b+214a</t>
  </si>
  <si>
    <t>(3,6*3,11)*2</t>
  </si>
  <si>
    <t>okno 314b+314a</t>
  </si>
  <si>
    <t>okno 414b+414a</t>
  </si>
  <si>
    <t>(3,6*4,4)*2</t>
  </si>
  <si>
    <t>13</t>
  </si>
  <si>
    <t>968062356</t>
  </si>
  <si>
    <t>Vybourání dřevěných rámů oken s křídly, dveřních zárubní, vrat, stěn, ostění nebo obkladů rámů oken s křídly dvojitých, plochy do 4 m2</t>
  </si>
  <si>
    <t>-1815105441</t>
  </si>
  <si>
    <t>Okno 004 -006</t>
  </si>
  <si>
    <t>(1,4*1,4)*3</t>
  </si>
  <si>
    <t>okno - 118v+117+116v</t>
  </si>
  <si>
    <t>(1,25*2,55)*3</t>
  </si>
  <si>
    <t>okno - 104 - 113</t>
  </si>
  <si>
    <t>(1,6*1,72)*10</t>
  </si>
  <si>
    <t>okno - 101 - 103</t>
  </si>
  <si>
    <t>(1,3*1,72)*3</t>
  </si>
  <si>
    <t>okno 213v</t>
  </si>
  <si>
    <t>1,3*2,53</t>
  </si>
  <si>
    <t>okno - 212+211+210v+209+208+207v+206+205+204v+203v+202v+201v</t>
  </si>
  <si>
    <t>(1,6*2,53)*12</t>
  </si>
  <si>
    <t>okno - 301v-303v+313v</t>
  </si>
  <si>
    <t>(1,3*2,52)*4</t>
  </si>
  <si>
    <t>okno - 401v-403v+413v</t>
  </si>
  <si>
    <t>(1,3*2,54)*4</t>
  </si>
  <si>
    <t>14</t>
  </si>
  <si>
    <t>968062357</t>
  </si>
  <si>
    <t>Vybourání dřevěných rámů oken s křídly, dveřních zárubní, vrat, stěn, ostění nebo obkladů rámů oken s křídly dvojitých, plochy přes 4 m2</t>
  </si>
  <si>
    <t>973124348</t>
  </si>
  <si>
    <t>okno 216+215v</t>
  </si>
  <si>
    <t>(1,95*2,52)*2</t>
  </si>
  <si>
    <t>okno - 319v+318+317v+316+315v</t>
  </si>
  <si>
    <t>(1,95*2,53)*5</t>
  </si>
  <si>
    <t>okno 312+311+310v+309+308+307v+306+305+30v</t>
  </si>
  <si>
    <t>(1,6*2,52)*9</t>
  </si>
  <si>
    <t>okno - 419v+418+417v+416+415v</t>
  </si>
  <si>
    <t>(1,9*2,5)*5</t>
  </si>
  <si>
    <t>okno - 412+411+410v+409+408+407v+406+405+404v</t>
  </si>
  <si>
    <t>(1,6*2,54)*9</t>
  </si>
  <si>
    <t>968072245</t>
  </si>
  <si>
    <t>Vybourání kovových rámů oken s křídly, dveřních zárubní, vrat, stěn, ostění nebo obkladů okenních rámů s křídly jednoduchých, plochy do 2 m2</t>
  </si>
  <si>
    <t>960671722</t>
  </si>
  <si>
    <t>okno - O07 -O10+O12</t>
  </si>
  <si>
    <t>(1,5*0,89)*5</t>
  </si>
  <si>
    <t>Okno - O19+O20</t>
  </si>
  <si>
    <t>(1,5*0,59)*2</t>
  </si>
  <si>
    <t>16</t>
  </si>
  <si>
    <t>978013191</t>
  </si>
  <si>
    <t>Otlučení vápenných nebo vápenocementových omítek vnitřních ploch stěn s vyškrabáním spar, s očištěním zdiva, v rozsahu přes 50 do 100 %</t>
  </si>
  <si>
    <t>-295905100</t>
  </si>
  <si>
    <t>997</t>
  </si>
  <si>
    <t>Přesun sutě</t>
  </si>
  <si>
    <t>17</t>
  </si>
  <si>
    <t>997013116</t>
  </si>
  <si>
    <t>Vnitrostaveništní doprava suti a vybouraných hmot vodorovně do 50 m svisle s použitím mechanizace pro budovy a haly výšky přes 18 do 21 m</t>
  </si>
  <si>
    <t>t</t>
  </si>
  <si>
    <t>-262022841</t>
  </si>
  <si>
    <t>18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</si>
  <si>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</si>
  <si>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</si>
  <si>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-1567636588</t>
  </si>
  <si>
    <t>30,793*30</t>
  </si>
  <si>
    <t>19</t>
  </si>
  <si>
    <t>997013501</t>
  </si>
  <si>
    <t>Odvoz suti a vybouraných hmot na skládku nebo meziskládku se složením, na vzdálenost do 1 km</t>
  </si>
  <si>
    <t>-348978259</t>
  </si>
  <si>
    <t>20</t>
  </si>
  <si>
    <t>997013509</t>
  </si>
  <si>
    <t>Odvoz suti a vybouraných hmot na skládku nebo meziskládku se složením, na vzdálenost Příplatek k ceně za každý další i započatý 1 km přes 1 km</t>
  </si>
  <si>
    <t>1847825467</t>
  </si>
  <si>
    <t>40,793*20</t>
  </si>
  <si>
    <t>997013631</t>
  </si>
  <si>
    <t>Poplatek za uložení stavebního odpadu na skládce (skládkovné) směsného stavebního a demoličního zatříděného do Katalogu odpadů pod kódem 17 09 04</t>
  </si>
  <si>
    <t>1827650653</t>
  </si>
  <si>
    <t>22</t>
  </si>
  <si>
    <t>997013804</t>
  </si>
  <si>
    <t>Poplatek za uložení stavebního odpadu na skládce (skládkovné) ze skla zatříděného do Katalogu odpadů pod kódem 17 02 02</t>
  </si>
  <si>
    <t>1450055687</t>
  </si>
  <si>
    <t>23</t>
  </si>
  <si>
    <t>997013811</t>
  </si>
  <si>
    <t>Poplatek za uložení stavebního odpadu na skládce (skládkovné) dřevěného zatříděného do Katalogu odpadů pod kódem 17 02 01</t>
  </si>
  <si>
    <t>-108208754</t>
  </si>
  <si>
    <t>998</t>
  </si>
  <si>
    <t>Přesun hmot</t>
  </si>
  <si>
    <t>24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</si>
  <si>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</si>
  <si>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</si>
  <si>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-603538090</t>
  </si>
  <si>
    <t>25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</si>
  <si>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</si>
  <si>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</si>
  <si>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-1561536426</t>
  </si>
  <si>
    <t>16,435*2</t>
  </si>
  <si>
    <t>PSV</t>
  </si>
  <si>
    <t>Práce a dodávky PSV</t>
  </si>
  <si>
    <t>713</t>
  </si>
  <si>
    <t>Izolace tepelné</t>
  </si>
  <si>
    <t>26</t>
  </si>
  <si>
    <t>713-R.0</t>
  </si>
  <si>
    <t>Montáž tvrzeného polystyrénu pod rám okna místo montážního profilu</t>
  </si>
  <si>
    <t>m</t>
  </si>
  <si>
    <t>1111441226</t>
  </si>
  <si>
    <t>O01 - O03</t>
  </si>
  <si>
    <t>1,25*3</t>
  </si>
  <si>
    <t>O04 - O06</t>
  </si>
  <si>
    <t>1,4*3</t>
  </si>
  <si>
    <t>O07 - O10 , O12</t>
  </si>
  <si>
    <t>1,5*5</t>
  </si>
  <si>
    <t>O17 - O18</t>
  </si>
  <si>
    <t>1,5*2</t>
  </si>
  <si>
    <t>O19 - O20</t>
  </si>
  <si>
    <t>27</t>
  </si>
  <si>
    <t>M</t>
  </si>
  <si>
    <t>28376381</t>
  </si>
  <si>
    <t>deska z polystyrénu XPS, hrana polodrážková a hladký povrch s vyšší odolností tl 80mm</t>
  </si>
  <si>
    <t>32</t>
  </si>
  <si>
    <t>-930474777</t>
  </si>
  <si>
    <t>polystyrén pod rám okna</t>
  </si>
  <si>
    <t>(21,45*0,1)*1,3</t>
  </si>
  <si>
    <t>28</t>
  </si>
  <si>
    <t>998713101</t>
  </si>
  <si>
    <t>Přesun hmot pro izolace tepelné stanovený z hmotnosti přesunovaného materiálu vodorovná dopravní vzdálenost do 50 m v objektech výšky do 6 m</t>
  </si>
  <si>
    <t>399756829</t>
  </si>
  <si>
    <t>29</t>
  </si>
  <si>
    <t>998713181</t>
  </si>
  <si>
    <t>Přesun hmot pro izolace tepelné stanovený z hmotnosti přesunovaného materiálu Příplatek k cenám za přesun prováděný bez použití mechanizace pro jakoukoliv výšku objektu</t>
  </si>
  <si>
    <t>551981778</t>
  </si>
  <si>
    <t>30</t>
  </si>
  <si>
    <t>998713193</t>
  </si>
  <si>
    <t>Přesun hmot pro izolace tepelné stanovený z hmotnosti přesunovaného materiálu Příplatek k cenám za zvětšený přesun přes vymezenou největší dopravní vzdálenost do 500 m</t>
  </si>
  <si>
    <t>725937188</t>
  </si>
  <si>
    <t>764</t>
  </si>
  <si>
    <t>Konstrukce klempířské</t>
  </si>
  <si>
    <t>31</t>
  </si>
  <si>
    <t>764001911</t>
  </si>
  <si>
    <t>Napojení stávajícího vnějšího parapetu a montáž přídavné překrytky</t>
  </si>
  <si>
    <t>1789994009</t>
  </si>
  <si>
    <t>K26</t>
  </si>
  <si>
    <t>1,3*16</t>
  </si>
  <si>
    <t>K27</t>
  </si>
  <si>
    <t>1,6*36</t>
  </si>
  <si>
    <t>K28</t>
  </si>
  <si>
    <t>1,08*12</t>
  </si>
  <si>
    <t>K29</t>
  </si>
  <si>
    <t>K31</t>
  </si>
  <si>
    <t>1,95*12</t>
  </si>
  <si>
    <t>19621536</t>
  </si>
  <si>
    <t xml:space="preserve">plech Cu š.80 mm, tl 0,6mm </t>
  </si>
  <si>
    <t>-927041680</t>
  </si>
  <si>
    <t>33</t>
  </si>
  <si>
    <t>998764103</t>
  </si>
  <si>
    <t>Přesun hmot pro konstrukce klempířské stanovený z hmotnosti přesunovaného materiálu vodorovná dopravní vzdálenost do 50 m v objektech výšky přes 12 do 24 m</t>
  </si>
  <si>
    <t>1242308328</t>
  </si>
  <si>
    <t>34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</si>
  <si>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</si>
  <si>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</si>
  <si>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-1055348039</t>
  </si>
  <si>
    <t>35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</si>
  <si>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</si>
  <si>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</si>
  <si>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-1653441295</t>
  </si>
  <si>
    <t>766</t>
  </si>
  <si>
    <t>Konstrukce truhlářské</t>
  </si>
  <si>
    <t>36</t>
  </si>
  <si>
    <t>766441821</t>
  </si>
  <si>
    <t>Demontáž parapetních desek dřevěných nebo plastových šířky do 300 mm délky přes 1 m</t>
  </si>
  <si>
    <t>kus</t>
  </si>
  <si>
    <t>80811000</t>
  </si>
  <si>
    <t>37</t>
  </si>
  <si>
    <t>766621113</t>
  </si>
  <si>
    <t>Montáž oken dřevěných včetně montáže rámu plochy přes 1 m2 špaletových do zdiva, výšky přes 2,5 m</t>
  </si>
  <si>
    <t>229280919</t>
  </si>
  <si>
    <t>okno 101 - 103+113</t>
  </si>
  <si>
    <t>(1,44*1,715)*4</t>
  </si>
  <si>
    <t>okno 104 -112</t>
  </si>
  <si>
    <t>(1,63*1,715)*9</t>
  </si>
  <si>
    <t>okno 116+ 117+118</t>
  </si>
  <si>
    <t>(1,41*2,59)*3</t>
  </si>
  <si>
    <t>okno 216 + 215</t>
  </si>
  <si>
    <t>(2,1*2,52)*2</t>
  </si>
  <si>
    <t>okno 204 - 212</t>
  </si>
  <si>
    <t>(1,74*2,58)*9</t>
  </si>
  <si>
    <t>okno 201 - 203 + 213</t>
  </si>
  <si>
    <t>(1,44*2,52)*4</t>
  </si>
  <si>
    <t>okno 316+315</t>
  </si>
  <si>
    <t>(2,1*2,52)*5</t>
  </si>
  <si>
    <t>okno 304 + 312</t>
  </si>
  <si>
    <t>okno 301 - 303+313</t>
  </si>
  <si>
    <t>okno 415-419</t>
  </si>
  <si>
    <t>okno 404-412</t>
  </si>
  <si>
    <t>okno 401 - 403+413</t>
  </si>
  <si>
    <t>okno 414a+414b</t>
  </si>
  <si>
    <t>3,6*4,36</t>
  </si>
  <si>
    <t>okno 314a+314b , 214a+214b</t>
  </si>
  <si>
    <t>okno 114a+114b</t>
  </si>
  <si>
    <t>3,6*1,76</t>
  </si>
  <si>
    <t>38</t>
  </si>
  <si>
    <t>61110035</t>
  </si>
  <si>
    <t xml:space="preserve">okno šestikřídlové,s nadsvětlíkem,rozdělené sloupkem a vodor.poutcem,jedno horní křídlo ventilační,pevné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</si>
  <si>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-1218786367</t>
  </si>
  <si>
    <t>okno - 215v</t>
  </si>
  <si>
    <t>2,1*2,52</t>
  </si>
  <si>
    <t>okno - 204v+207v+21v</t>
  </si>
  <si>
    <t>(1,74*2,58)*3</t>
  </si>
  <si>
    <t>okno - 315v+317v+319v</t>
  </si>
  <si>
    <t>(2,1*2,52)*3</t>
  </si>
  <si>
    <t>okno - 304v+307v+310v</t>
  </si>
  <si>
    <t xml:space="preserve">okno -  415v+417v+419v</t>
  </si>
  <si>
    <t>okno - 404v+407v+41v</t>
  </si>
  <si>
    <t>(1,74*2,52)*3</t>
  </si>
  <si>
    <t>39</t>
  </si>
  <si>
    <t>61110035.R</t>
  </si>
  <si>
    <t>okno šestikřídlové,s nadsvětlíkem,rozdělené sloupkem a vodor.poutcem,pevné okenní příčky. Kování - oliva ,půl oliva,olivy mosazné panty bílé natírané táhlo. Zasklení- vnější izolační dvojsklo 4-8-4 Ug =1,0,vnitřní jednoduché zasklení 4 mm. Barevnost - profil slonová kost,venkovní rám sv.hnědý dle vzorků.</t>
  </si>
  <si>
    <t>-1564681920</t>
  </si>
  <si>
    <t>okno - 216</t>
  </si>
  <si>
    <t>okno - 205+206+208+209+211+212</t>
  </si>
  <si>
    <t>(1,74*2,58)*6</t>
  </si>
  <si>
    <t>okno 316+318</t>
  </si>
  <si>
    <t>okno - 305+306+308+309+311+312</t>
  </si>
  <si>
    <t>okno 416+418</t>
  </si>
  <si>
    <t>okno - 405+406+408+409+411+412</t>
  </si>
  <si>
    <t>40</t>
  </si>
  <si>
    <t>61110031</t>
  </si>
  <si>
    <t xml:space="preserve">okno trojkřídlé,se sloupkem,pevné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</si>
  <si>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2036818293</t>
  </si>
  <si>
    <t>41</t>
  </si>
  <si>
    <t>61110030</t>
  </si>
  <si>
    <t xml:space="preserve">okno dvojkřídlé,,pevné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</si>
  <si>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293826721</t>
  </si>
  <si>
    <t>okno 101 +102+103+113</t>
  </si>
  <si>
    <t>42</t>
  </si>
  <si>
    <t>61110033</t>
  </si>
  <si>
    <t xml:space="preserve">okno čtyřkřídlové,s nadsvětlíkem,rozdělené sloupkem a vodor.poutcem,jedno horní křídlo ventilační,pevné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</si>
  <si>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-1566935423</t>
  </si>
  <si>
    <t>okno - 116v+117+118v</t>
  </si>
  <si>
    <t>okno - 201v+20v+203v+213v</t>
  </si>
  <si>
    <t>okno - 301v+302v+303v+313v</t>
  </si>
  <si>
    <t>okno - 401v+402v+403v+413v</t>
  </si>
  <si>
    <t>43</t>
  </si>
  <si>
    <t>61110029</t>
  </si>
  <si>
    <t xml:space="preserve">okno trojkřídlé,se sloupkem,pevné okenní příčky. Kování -  ,půl oliva,olivy mosazné přírodní panty bílé natírané táhlo. Zasklení- vnější izolační dvojsklo 4-8-4 Ug =1,0,příprava pro vložení repasované vitráže. Barevnost - profil slonová kost,venkovní rám sv.hnědý dle vzorků. </t>
  </si>
  <si>
    <t>711581061</t>
  </si>
  <si>
    <t>okno 214a+214b , 314a+314b</t>
  </si>
  <si>
    <t>3,6*4,4</t>
  </si>
  <si>
    <t>44</t>
  </si>
  <si>
    <t>766694112</t>
  </si>
  <si>
    <t>Montáž ostatních truhlářských konstrukcí parapetních desek dřevěných nebo plastových šířky do 300 mm, délky přes 1000 do 1600 mm</t>
  </si>
  <si>
    <t>670707212</t>
  </si>
  <si>
    <t>4+9+3+3,6</t>
  </si>
  <si>
    <t>4+9+5+3,6</t>
  </si>
  <si>
    <t>45</t>
  </si>
  <si>
    <t>60794100</t>
  </si>
  <si>
    <t>deska parapetní dřevotřísková vnitřní 150x1000mm</t>
  </si>
  <si>
    <t>-984530623</t>
  </si>
  <si>
    <t>(2,1*12)*1,1</t>
  </si>
  <si>
    <t>(1,74*27)*1,1</t>
  </si>
  <si>
    <t>(1,44*12)*1,1</t>
  </si>
  <si>
    <t>(1,41*3)*1,1</t>
  </si>
  <si>
    <t>(1,63*9)*1,1</t>
  </si>
  <si>
    <t>(1,44*4)*1,1</t>
  </si>
  <si>
    <t>(3,6*4)*1,1</t>
  </si>
  <si>
    <t>46</t>
  </si>
  <si>
    <t>766627308.R</t>
  </si>
  <si>
    <t>Montáž oken zdvojených Příplatek k cenám za připojovací spáru mezi ostěním a rámem venkovním těsnícím akrylátovým tmelem</t>
  </si>
  <si>
    <t>807933062</t>
  </si>
  <si>
    <t>okno -101 - 103 , 113</t>
  </si>
  <si>
    <t>(1,44+1,715)*2*4</t>
  </si>
  <si>
    <t>okno 104 - 112</t>
  </si>
  <si>
    <t>(1,63+1,715)*2*9</t>
  </si>
  <si>
    <t>okno 116 - 118</t>
  </si>
  <si>
    <t>(1,41+2,59)*2*3</t>
  </si>
  <si>
    <t>okno 201 - 203 , 213 , 301 - 303 , 313 , 401 - 403 , 413</t>
  </si>
  <si>
    <t>(1,44+2,52)*2*12</t>
  </si>
  <si>
    <t>okno 204 - 212 , 304 - 312 , 404 - 412</t>
  </si>
  <si>
    <t>(1,74+2,58)*2*27</t>
  </si>
  <si>
    <t>okno 215 - 216 , 315 - 319 , 415 - 419</t>
  </si>
  <si>
    <t>(2,1+2,52)*2*12</t>
  </si>
  <si>
    <t>okno 114b</t>
  </si>
  <si>
    <t>(3,6+1,76)*2</t>
  </si>
  <si>
    <t>okno 214b+314b</t>
  </si>
  <si>
    <t>(3,6+3,11)*2*2</t>
  </si>
  <si>
    <t>okno 414b</t>
  </si>
  <si>
    <t>(3,6+4,4)*2</t>
  </si>
  <si>
    <t>47</t>
  </si>
  <si>
    <t>998766103</t>
  </si>
  <si>
    <t>Přesun hmot pro konstrukce truhlářské stanovený z hmotnosti přesunovaného materiálu vodorovná dopravní vzdálenost do 50 m v objektech výšky přes 12 do 24 m</t>
  </si>
  <si>
    <t>1847639992</t>
  </si>
  <si>
    <t>48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</si>
  <si>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</si>
  <si>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</si>
  <si>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-268630615</t>
  </si>
  <si>
    <t>49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</si>
  <si>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</si>
  <si>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</si>
  <si>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1023550796</t>
  </si>
  <si>
    <t>767</t>
  </si>
  <si>
    <t>Konstrukce zámečnické</t>
  </si>
  <si>
    <t>50</t>
  </si>
  <si>
    <t>767121901</t>
  </si>
  <si>
    <t>Oprava mříží - oprava svárů,úprava kotvení</t>
  </si>
  <si>
    <t>-1302490885</t>
  </si>
  <si>
    <t>okno O01 - O03</t>
  </si>
  <si>
    <t>okno O17 - O18</t>
  </si>
  <si>
    <t>(1,28*1,64)*2</t>
  </si>
  <si>
    <t>51</t>
  </si>
  <si>
    <t>767620116</t>
  </si>
  <si>
    <t>Montáž oken zdvojených z hliníkových nebo ocelových profilů na polyuretanovou pěnu pevných do zdiva, plochy přes 0,6 do 1,5 m2</t>
  </si>
  <si>
    <t>-1711747716</t>
  </si>
  <si>
    <t>okno - O07 - O10+O12</t>
  </si>
  <si>
    <t>(0,87*1,5)*5</t>
  </si>
  <si>
    <t>okno O19-O20</t>
  </si>
  <si>
    <t>(0,87*1,5)*2</t>
  </si>
  <si>
    <t>52</t>
  </si>
  <si>
    <t>55341015</t>
  </si>
  <si>
    <t>Hliníkové okno jednokřídlékřídlé sklopné,replika ocelového okna s výklopným mwchanismem u dvou částí okna. Kování pákový mechanismus,výška parapetu 3,37 m,standart barva stříbrná. Izolační dvojsklo 4-8-4 Ug=1,0,drátosklo z vnější strany. Profil přírodní elox.</t>
  </si>
  <si>
    <t>-1222574787</t>
  </si>
  <si>
    <t>(1,5*0,87)*5</t>
  </si>
  <si>
    <t>okno - O19-O20</t>
  </si>
  <si>
    <t>(1,5*0,87)*2</t>
  </si>
  <si>
    <t>53</t>
  </si>
  <si>
    <t>55341010</t>
  </si>
  <si>
    <t>Hliníkové okno dvojkřídlé se štulpem,replika ocelového okna s výklopným mwchanismem u dvou částí okna. Kování klika mosaz přírodní,panty bílé. Izolační dvojsklo 4-8-4 Ug=1,0,drátosklo z vnější strany. Profil přírodní elox.</t>
  </si>
  <si>
    <t>-992824300</t>
  </si>
  <si>
    <t>54</t>
  </si>
  <si>
    <t>767620117</t>
  </si>
  <si>
    <t>Montáž oken zdvojených z hliníkových nebo ocelových profilů na polyuretanovou pěnu pevných do zdiva, plochy přes 1,5 do 2,5 m2</t>
  </si>
  <si>
    <t>-916070277</t>
  </si>
  <si>
    <t>okno - O04 - O06</t>
  </si>
  <si>
    <t>okno - O17-O18</t>
  </si>
  <si>
    <t>(1,5*1,2)*2</t>
  </si>
  <si>
    <t>55</t>
  </si>
  <si>
    <t>55341011</t>
  </si>
  <si>
    <t>Hliníkové okno dvojkřídlé se štulpem,replika ocelového okna s výklopným mwchanismem u dvou částí okna. Kování klika standart,barva stříbrná. Izolační dvojsklo 4-8-4 Ug=1,0,drátosklo z vnější strany. Profil přírodní elox.</t>
  </si>
  <si>
    <t>280758510</t>
  </si>
  <si>
    <t>56</t>
  </si>
  <si>
    <t>767627308</t>
  </si>
  <si>
    <t>-1374621725</t>
  </si>
  <si>
    <t>(1,25+1,18)*2*3</t>
  </si>
  <si>
    <t>(1,4+1,4)*2*3</t>
  </si>
  <si>
    <t>(1,5+0,87)*2*5</t>
  </si>
  <si>
    <t>(1,5+1,2)*2*2</t>
  </si>
  <si>
    <t>(1,5+0,87)*2*2</t>
  </si>
  <si>
    <t>57</t>
  </si>
  <si>
    <t>767627309</t>
  </si>
  <si>
    <t>Montáž oken zdvojených Příplatek k cenám za připojovací spáru mezi ostěním a rámem venkovní impregnovanou komprimační páskou</t>
  </si>
  <si>
    <t>-1415490690</t>
  </si>
  <si>
    <t>58</t>
  </si>
  <si>
    <t>767661811</t>
  </si>
  <si>
    <t>Demontáž mříží pevných nebo otevíravých</t>
  </si>
  <si>
    <t>-1440647673</t>
  </si>
  <si>
    <t>59</t>
  </si>
  <si>
    <t>767662120</t>
  </si>
  <si>
    <t>Montáž mříží pevných, připevněných svařováním</t>
  </si>
  <si>
    <t>24525733</t>
  </si>
  <si>
    <t xml:space="preserve">Z6  </t>
  </si>
  <si>
    <t>okno O04 -O06</t>
  </si>
  <si>
    <t>okno O19 - O20</t>
  </si>
  <si>
    <t>(0,93*1,64)*2</t>
  </si>
  <si>
    <t>okno O07 -O10 ,O12</t>
  </si>
  <si>
    <t>(0,93*1,64)*5</t>
  </si>
  <si>
    <t>60</t>
  </si>
  <si>
    <t>767995113</t>
  </si>
  <si>
    <t>Výroba mříží svařovaných včetně materiálu bez montáže a povrchové úpravy</t>
  </si>
  <si>
    <t>-499833215</t>
  </si>
  <si>
    <t>61</t>
  </si>
  <si>
    <t>998767103</t>
  </si>
  <si>
    <t>Přesun hmot pro zámečnické konstrukce stanovený z hmotnosti přesunovaného materiálu vodorovná dopravní vzdálenost do 50 m v objektech výšky přes 12 do 24 m</t>
  </si>
  <si>
    <t>-1859797916</t>
  </si>
  <si>
    <t>62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</si>
  <si>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</si>
  <si>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</si>
  <si>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-970472529</t>
  </si>
  <si>
    <t>63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</si>
  <si>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</si>
  <si>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</si>
  <si>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1382551976</t>
  </si>
  <si>
    <t>783</t>
  </si>
  <si>
    <t>Dokončovací práce - nátěry</t>
  </si>
  <si>
    <t>64</t>
  </si>
  <si>
    <t>783301313</t>
  </si>
  <si>
    <t>Příprava podkladu zámečnických konstrukcí před provedením nátěru odmaštění odmašťovačem ředidlovým</t>
  </si>
  <si>
    <t>2084608031</t>
  </si>
  <si>
    <t>(1,4*1,4)*3*2</t>
  </si>
  <si>
    <t>(1,25*1,18)*3*2</t>
  </si>
  <si>
    <t>(1,28*1,64)*2*2</t>
  </si>
  <si>
    <t>(0,93*1,64)*2*2</t>
  </si>
  <si>
    <t>(0,93*1,64)*5*2</t>
  </si>
  <si>
    <t>65</t>
  </si>
  <si>
    <t>783306805</t>
  </si>
  <si>
    <t>Odstranění nátěrů ze zámečnických konstrukcí opálením s obroušením</t>
  </si>
  <si>
    <t>219361081</t>
  </si>
  <si>
    <t>66</t>
  </si>
  <si>
    <t>783314203</t>
  </si>
  <si>
    <t>Základní antikorozní nátěr zámečnických konstrukcí jednonásobný syntetický samozákladující</t>
  </si>
  <si>
    <t>1099874549</t>
  </si>
  <si>
    <t>67</t>
  </si>
  <si>
    <t>783315103</t>
  </si>
  <si>
    <t>Mezinátěr zámečnických konstrukcí jednonásobný syntetický samozákladující</t>
  </si>
  <si>
    <t>-678309911</t>
  </si>
  <si>
    <t>68</t>
  </si>
  <si>
    <t>783317105</t>
  </si>
  <si>
    <t>Krycí nátěr (email) zámečnických konstrukcí jednonásobný syntetický samozákladující</t>
  </si>
  <si>
    <t>-1203899377</t>
  </si>
  <si>
    <t>69</t>
  </si>
  <si>
    <t>783826301</t>
  </si>
  <si>
    <t>Nátěr omítek se schopností překlenutí trhlin elastický (trvale pružný) akrylátový</t>
  </si>
  <si>
    <t>897427688</t>
  </si>
  <si>
    <t>(2,53*2+1,95)*0,2*5</t>
  </si>
  <si>
    <t>(2,54*2+1,3)*0,2*4</t>
  </si>
  <si>
    <t>(2,54*2+1,6)*0,2*9</t>
  </si>
  <si>
    <t>(4,4*2+3,6)*0,2</t>
  </si>
  <si>
    <t>(2,52*2+1,3)*0,2*4</t>
  </si>
  <si>
    <t>(2,52*2+1,6)*0,2*9</t>
  </si>
  <si>
    <t>(3,11*2+3,6)*0,2</t>
  </si>
  <si>
    <t>(2,53*2+1,95)*0,2*2</t>
  </si>
  <si>
    <t>(2,53*2+1,3)*0,2*4</t>
  </si>
  <si>
    <t>(2,55*2+1,25)*0,2*3</t>
  </si>
  <si>
    <t>(1,72*2+13)*0,2*3</t>
  </si>
  <si>
    <t>(1,72*2+1,6)*0,2*9</t>
  </si>
  <si>
    <t>(1,75*2+3,6)*0,2</t>
  </si>
  <si>
    <t>(1,28*2+1,5)*0,2*2</t>
  </si>
  <si>
    <t>(0,89*2+1,5)*0,2*2</t>
  </si>
  <si>
    <t>(0,89*2+1,582)*0,2</t>
  </si>
  <si>
    <t>(0,8*2+1,5)*0,2*4</t>
  </si>
  <si>
    <t>(14*2+1,4)*0,2*3</t>
  </si>
  <si>
    <t>(1,18*2+1,25)*0,2*3</t>
  </si>
  <si>
    <t>70</t>
  </si>
  <si>
    <t>783827103</t>
  </si>
  <si>
    <t>Krycí (ochranný ) nátěr omítek jednonásobný hladkých betonových povrchů nebo povrchů z desek na bázi dřeva (dřevovláknitých apod.) silikátový</t>
  </si>
  <si>
    <t>-431016898</t>
  </si>
  <si>
    <t>784</t>
  </si>
  <si>
    <t>Dokončovací práce - malby a tapety</t>
  </si>
  <si>
    <t>71</t>
  </si>
  <si>
    <t>784121001</t>
  </si>
  <si>
    <t>Oškrabání malby v místnostech výšky do 3,80 m</t>
  </si>
  <si>
    <t>-124040361</t>
  </si>
  <si>
    <t>(2,5*3)*2</t>
  </si>
  <si>
    <t>5*3</t>
  </si>
  <si>
    <t>2,5*3</t>
  </si>
  <si>
    <t>7*3</t>
  </si>
  <si>
    <t>(9,39*3)*2</t>
  </si>
  <si>
    <t>10,15*3,75</t>
  </si>
  <si>
    <t>m.č.130</t>
  </si>
  <si>
    <t>5,94*8,5</t>
  </si>
  <si>
    <t>31,45*3,75</t>
  </si>
  <si>
    <t>7,8*1,75</t>
  </si>
  <si>
    <t>67*3,75</t>
  </si>
  <si>
    <t>m.č.201</t>
  </si>
  <si>
    <t>6,72*3,75</t>
  </si>
  <si>
    <t>9,7*3,75</t>
  </si>
  <si>
    <t>m.č.301</t>
  </si>
  <si>
    <t>3,43*3,75</t>
  </si>
  <si>
    <t>12,95*3,75</t>
  </si>
  <si>
    <t>m.č.401</t>
  </si>
  <si>
    <t>72</t>
  </si>
  <si>
    <t>784121011</t>
  </si>
  <si>
    <t>Rozmývání podkladu po oškrabání malby v místnostech výšky do 3,80 m</t>
  </si>
  <si>
    <t>1544221878</t>
  </si>
  <si>
    <t>73</t>
  </si>
  <si>
    <t>784161201</t>
  </si>
  <si>
    <t>Lokální vyrovnání podkladu sádrovou stěrkou, tloušťky do 3 mm, plochy do 0,1 m2 v místnostech výšky do 3,80 m</t>
  </si>
  <si>
    <t>-1261510543</t>
  </si>
  <si>
    <t>stěny dotčené výměnou oken v celé ploše ve všech patrech</t>
  </si>
  <si>
    <t>200</t>
  </si>
  <si>
    <t>74</t>
  </si>
  <si>
    <t>784181101</t>
  </si>
  <si>
    <t>Penetrace podkladu jednonásobná základní akrylátová v místnostech výšky do 3,80 m</t>
  </si>
  <si>
    <t>347280175</t>
  </si>
  <si>
    <t>75</t>
  </si>
  <si>
    <t>784221101</t>
  </si>
  <si>
    <t>Malby z malířských směsí otěruvzdorných za sucha dvojnásobné, bílé za sucha otěruvzdorné dobře v místnostech výšky do 3,80 m</t>
  </si>
  <si>
    <t>-1087009897</t>
  </si>
  <si>
    <t>786</t>
  </si>
  <si>
    <t>Dokončovací práce - stínící technika</t>
  </si>
  <si>
    <t>76</t>
  </si>
  <si>
    <t>786624111</t>
  </si>
  <si>
    <t>Montáž zastiňujících žaluzií lamelových do oken zdvojených otevíravých, sklápěcích nebo vyklápěcích dřevěných</t>
  </si>
  <si>
    <t>-1811015307</t>
  </si>
  <si>
    <t>R10</t>
  </si>
  <si>
    <t>(2,1*2,45)*10</t>
  </si>
  <si>
    <t>77</t>
  </si>
  <si>
    <t>61140040</t>
  </si>
  <si>
    <t>Vnitřní horizontální hliníkové žaluzie 210x245 cm,barva bílá</t>
  </si>
  <si>
    <t>-1573120642</t>
  </si>
  <si>
    <t>okna 315 - 319 ,415 - 419</t>
  </si>
  <si>
    <t>78</t>
  </si>
  <si>
    <t>998786103</t>
  </si>
  <si>
    <t>Přesun hmot pro stínící techniku stanovený z hmotnosti přesunovaného materiálu vodorovná dopravní vzdálenost do 50 m v objektech výšky (hloubky) přes 12 do 24 m</t>
  </si>
  <si>
    <t>-1819201931</t>
  </si>
  <si>
    <t>79</t>
  </si>
  <si>
    <t>998786181</t>
  </si>
  <si>
    <t>Přesun hmot pro stínící techniku stanovený z hmotnosti přesunovaného materiálu Příplatek k cenám za přesun prováděný bez použití mechanizace pro jakoukoliv výšku objektu</t>
  </si>
  <si>
    <t>229120680</t>
  </si>
  <si>
    <t>80</t>
  </si>
  <si>
    <t>998786193</t>
  </si>
  <si>
    <t xml:space="preserve">Přesun hmot pro stínící techniku  stanovený z hmotnosti přesunovaného materiálu Příplatek k cenám za zvětšený přesun přes vymezenou největší dopravní vzdálenost do 500 m</t>
  </si>
  <si>
    <t>551009122</t>
  </si>
  <si>
    <t>787</t>
  </si>
  <si>
    <t>Dokončovací práce - zasklívání</t>
  </si>
  <si>
    <t>81</t>
  </si>
  <si>
    <t>787600801</t>
  </si>
  <si>
    <t>Vysklívání oken a dveří skla plochého, plochy do 1 m2</t>
  </si>
  <si>
    <t>-164906496</t>
  </si>
  <si>
    <t>demontovaná okna dřevěná</t>
  </si>
  <si>
    <t>(135,518+131,11)*2</t>
  </si>
  <si>
    <t>(3,6*4,4)+(3,6*3,11)+(3,6*3,11)+(3,6*1,76)</t>
  </si>
  <si>
    <t>okno 11a - krajní tabule křídel</t>
  </si>
  <si>
    <t>(1,14*1,76)*2</t>
  </si>
  <si>
    <t>82</t>
  </si>
  <si>
    <t>787-R0</t>
  </si>
  <si>
    <t>Demontáž vitráže pro repasi</t>
  </si>
  <si>
    <t>332053096</t>
  </si>
  <si>
    <t>114b</t>
  </si>
  <si>
    <t>1,08*1,76</t>
  </si>
  <si>
    <t>214b+314b</t>
  </si>
  <si>
    <t>(1,14*1,5)*4</t>
  </si>
  <si>
    <t>(1,08*1,5)*4</t>
  </si>
  <si>
    <t>414b</t>
  </si>
  <si>
    <t>(1,14*1,17)+(1,08*1,7)+(1,14*1,17)</t>
  </si>
  <si>
    <t>(1,14*2,045)+(1,08*2,045)+(1,14*2,045)</t>
  </si>
  <si>
    <t>(1,14*1,14)+(1,08*1,14)+(1,14*1,14)</t>
  </si>
  <si>
    <t>83</t>
  </si>
  <si>
    <t>787-R1</t>
  </si>
  <si>
    <t>Repase vitrážových oken</t>
  </si>
  <si>
    <t>2134887554</t>
  </si>
  <si>
    <t>84</t>
  </si>
  <si>
    <t>787-R2</t>
  </si>
  <si>
    <t>Zpětná montáž vitráže</t>
  </si>
  <si>
    <t>-1206146424</t>
  </si>
  <si>
    <t>85</t>
  </si>
  <si>
    <t>998787103</t>
  </si>
  <si>
    <t>Přesun hmot pro zasklívání stanovený z hmotnosti přesunovaného materiálu vodorovná dopravní vzdálenost do 50 m v objektech výšky přes 12 do 24 m</t>
  </si>
  <si>
    <t>-1053351150</t>
  </si>
  <si>
    <t>86</t>
  </si>
  <si>
    <t>998787181</t>
  </si>
  <si>
    <t>Přesun hmot pro zasklívání stanovený z hmotnosti přesunovaného materiálu Příplatek k cenám za přesun prováděný bez použití mechanizace pro jakoukoliv výšku objektu</t>
  </si>
  <si>
    <t>-1364903896</t>
  </si>
  <si>
    <t>87</t>
  </si>
  <si>
    <t>998787193</t>
  </si>
  <si>
    <t>Přesun hmot pro zasklívání stanovený z hmotnosti přesunovaného materiálu Příplatek k cenám za zvětšený přesun přes vymezenou největší dopravní vzdálenost do 500 m</t>
  </si>
  <si>
    <t>825018245</t>
  </si>
  <si>
    <t>VRN</t>
  </si>
  <si>
    <t>Vedlejší rozpočtové náklady</t>
  </si>
  <si>
    <t>VRN1</t>
  </si>
  <si>
    <t>Průzkumné, geodetické a projektové práce</t>
  </si>
  <si>
    <t>88</t>
  </si>
  <si>
    <t>011534000</t>
  </si>
  <si>
    <t>Umělecko-historický průzkum</t>
  </si>
  <si>
    <t>kpl</t>
  </si>
  <si>
    <t>1024</t>
  </si>
  <si>
    <t>581823256</t>
  </si>
  <si>
    <t>průzkum rámů oken</t>
  </si>
  <si>
    <t>89</t>
  </si>
  <si>
    <t>013254000</t>
  </si>
  <si>
    <t>Dokumentace skutečného provedení stavby</t>
  </si>
  <si>
    <t>2022687275</t>
  </si>
  <si>
    <t>90</t>
  </si>
  <si>
    <t>013294000</t>
  </si>
  <si>
    <t>Ostatní dokumentace</t>
  </si>
  <si>
    <t>-114547837</t>
  </si>
  <si>
    <t>dílenská dokumentace oken</t>
  </si>
  <si>
    <t>VRN3</t>
  </si>
  <si>
    <t>Zařízení staveniště</t>
  </si>
  <si>
    <t>91</t>
  </si>
  <si>
    <t>030001000</t>
  </si>
  <si>
    <t>soubor</t>
  </si>
  <si>
    <t>1379730980</t>
  </si>
  <si>
    <t>92</t>
  </si>
  <si>
    <t>034002000</t>
  </si>
  <si>
    <t>Zabezpečení staveniště</t>
  </si>
  <si>
    <t>-401368607</t>
  </si>
  <si>
    <t>93</t>
  </si>
  <si>
    <t>035002000</t>
  </si>
  <si>
    <t>Pronájmy ploch, objektů</t>
  </si>
  <si>
    <t>-461535566</t>
  </si>
  <si>
    <t>VRN4</t>
  </si>
  <si>
    <t>Inženýrská činnost</t>
  </si>
  <si>
    <t>94</t>
  </si>
  <si>
    <t>041103000</t>
  </si>
  <si>
    <t>Autorský dozor projektanta</t>
  </si>
  <si>
    <t>-992870826</t>
  </si>
  <si>
    <t>VRN6</t>
  </si>
  <si>
    <t>Územní vlivy</t>
  </si>
  <si>
    <t>95</t>
  </si>
  <si>
    <t>065002000</t>
  </si>
  <si>
    <t>Mimostaveništní doprava materiálů</t>
  </si>
  <si>
    <t>693262534</t>
  </si>
  <si>
    <t>VRN7</t>
  </si>
  <si>
    <t>Provozní vlivy</t>
  </si>
  <si>
    <t>96</t>
  </si>
  <si>
    <t>071002000</t>
  </si>
  <si>
    <t>Provoz investora, třetích osob</t>
  </si>
  <si>
    <t>KPL</t>
  </si>
  <si>
    <t>1712421133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</si>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</sst>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2020/023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energetických úsporných opatření Gymnázium Brno,Slovanské nám.7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Slovanské náměstí 7,Brno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Jihomoravský kraj,Žerotínovo nám.3,Brno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Projekt - Servis, Ing. Schwarz M.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37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'2020-023 - Realizace ener...'!J28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'2020-023 - Realizace ener...'!P93</f>
        <v>0</v>
      </c>
      <c r="AV55" s="120">
        <f>'2020-023 - Realizace ener...'!J31</f>
        <v>0</v>
      </c>
      <c r="AW55" s="120">
        <f>'2020-023 - Realizace ener...'!J32</f>
        <v>0</v>
      </c>
      <c r="AX55" s="120">
        <f>'2020-023 - Realizace ener...'!J33</f>
        <v>0</v>
      </c>
      <c r="AY55" s="120">
        <f>'2020-023 - Realizace ener...'!J34</f>
        <v>0</v>
      </c>
      <c r="AZ55" s="120">
        <f>'2020-023 - Realizace ener...'!F31</f>
        <v>0</v>
      </c>
      <c r="BA55" s="120">
        <f>'2020-023 - Realizace ener...'!F32</f>
        <v>0</v>
      </c>
      <c r="BB55" s="120">
        <f>'2020-023 - Realizace ener...'!F33</f>
        <v>0</v>
      </c>
      <c r="BC55" s="120">
        <f>'2020-023 - Realizace ener...'!F34</f>
        <v>0</v>
      </c>
      <c r="BD55" s="122">
        <f>'2020-023 - Realizace ener...'!F35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XwkK+9P+/7fE+2XzDHKb9jJOeUHT4PeveVeOUAFWO/QRwlFUz66rD3rI9cY24IBlse+tp/doJKRpQeKB8tEdLg==" hashValue="jFgK0BpZWolXpQB2O2a/V5JVI4vXf7lNUkyyGgRJsWh14uX6gK2WtP2QR8OkzfrW5Y+Ru2/2JJOqezEcWNGTz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0-023 - Realizace ene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79</v>
      </c>
    </row>
    <row r="4" s="1" customFormat="1" ht="24.96" customHeight="1">
      <c r="B4" s="21"/>
      <c r="D4" s="128" t="s">
        <v>80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26. 2. 2020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19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27</v>
      </c>
      <c r="F13" s="39"/>
      <c r="G13" s="39"/>
      <c r="H13" s="39"/>
      <c r="I13" s="135" t="s">
        <v>28</v>
      </c>
      <c r="J13" s="134" t="s">
        <v>19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29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28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31</v>
      </c>
      <c r="E18" s="39"/>
      <c r="F18" s="39"/>
      <c r="G18" s="39"/>
      <c r="H18" s="39"/>
      <c r="I18" s="135" t="s">
        <v>26</v>
      </c>
      <c r="J18" s="134" t="s">
        <v>19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32</v>
      </c>
      <c r="F19" s="39"/>
      <c r="G19" s="39"/>
      <c r="H19" s="39"/>
      <c r="I19" s="135" t="s">
        <v>28</v>
      </c>
      <c r="J19" s="134" t="s">
        <v>19</v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34</v>
      </c>
      <c r="E21" s="39"/>
      <c r="F21" s="39"/>
      <c r="G21" s="39"/>
      <c r="H21" s="39"/>
      <c r="I21" s="135" t="s">
        <v>26</v>
      </c>
      <c r="J21" s="134" t="str">
        <f>IF('Rekapitulace stavby'!AN19="","",'Rekapitulace stavby'!AN19)</f>
        <v/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tr">
        <f>IF('Rekapitulace stavby'!E20="","",'Rekapitulace stavby'!E20)</f>
        <v xml:space="preserve"> </v>
      </c>
      <c r="F22" s="39"/>
      <c r="G22" s="39"/>
      <c r="H22" s="39"/>
      <c r="I22" s="135" t="s">
        <v>28</v>
      </c>
      <c r="J22" s="134" t="str">
        <f>IF('Rekapitulace stavby'!AN20="","",'Rekapitulace stavby'!AN20)</f>
        <v/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36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7"/>
      <c r="B25" s="138"/>
      <c r="C25" s="137"/>
      <c r="D25" s="137"/>
      <c r="E25" s="139" t="s">
        <v>37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131"/>
      <c r="J28" s="145">
        <f>ROUND(J93,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40</v>
      </c>
      <c r="G30" s="39"/>
      <c r="H30" s="39"/>
      <c r="I30" s="147" t="s">
        <v>39</v>
      </c>
      <c r="J30" s="146" t="s">
        <v>41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0" t="s">
        <v>43</v>
      </c>
      <c r="F31" s="149">
        <f>ROUND((SUM(BE93:BE1040)),  2)</f>
        <v>0</v>
      </c>
      <c r="G31" s="39"/>
      <c r="H31" s="39"/>
      <c r="I31" s="150">
        <v>0.20999999999999999</v>
      </c>
      <c r="J31" s="149">
        <f>ROUND(((SUM(BE93:BE1040))*I31),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44</v>
      </c>
      <c r="F32" s="149">
        <f>ROUND((SUM(BF93:BF1040)),  2)</f>
        <v>0</v>
      </c>
      <c r="G32" s="39"/>
      <c r="H32" s="39"/>
      <c r="I32" s="150">
        <v>0.14999999999999999</v>
      </c>
      <c r="J32" s="149">
        <f>ROUND(((SUM(BF93:BF1040))*I32),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45</v>
      </c>
      <c r="F33" s="149">
        <f>ROUND((SUM(BG93:BG1040)),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46</v>
      </c>
      <c r="F34" s="149">
        <f>ROUND((SUM(BH93:BH1040)),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47</v>
      </c>
      <c r="F35" s="149">
        <f>ROUND((SUM(BI93:BI1040)),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Realizace energetických úsporných opatření Gymnázium Brno,Slovanské nám.7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Slovanské náměstí 7,Brno</v>
      </c>
      <c r="G48" s="41"/>
      <c r="H48" s="41"/>
      <c r="I48" s="135" t="s">
        <v>23</v>
      </c>
      <c r="J48" s="73" t="str">
        <f>IF(J10="","",J10)</f>
        <v>26. 2. 2020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25</v>
      </c>
      <c r="D50" s="41"/>
      <c r="E50" s="41"/>
      <c r="F50" s="28" t="str">
        <f>E13</f>
        <v>Jihomoravský kraj,Žerotínovo nám.3,Brno</v>
      </c>
      <c r="G50" s="41"/>
      <c r="H50" s="41"/>
      <c r="I50" s="135" t="s">
        <v>31</v>
      </c>
      <c r="J50" s="37" t="str">
        <f>E19</f>
        <v>Projekt - Servis, Ing. Schwarz M.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5" t="s">
        <v>34</v>
      </c>
      <c r="J51" s="37" t="str">
        <f>E22</f>
        <v xml:space="preserve"> 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82</v>
      </c>
      <c r="D53" s="166"/>
      <c r="E53" s="166"/>
      <c r="F53" s="166"/>
      <c r="G53" s="166"/>
      <c r="H53" s="166"/>
      <c r="I53" s="167"/>
      <c r="J53" s="168" t="s">
        <v>83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70</v>
      </c>
      <c r="D55" s="41"/>
      <c r="E55" s="41"/>
      <c r="F55" s="41"/>
      <c r="G55" s="41"/>
      <c r="H55" s="41"/>
      <c r="I55" s="131"/>
      <c r="J55" s="103">
        <f>J93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70"/>
      <c r="C56" s="171"/>
      <c r="D56" s="172" t="s">
        <v>85</v>
      </c>
      <c r="E56" s="173"/>
      <c r="F56" s="173"/>
      <c r="G56" s="173"/>
      <c r="H56" s="173"/>
      <c r="I56" s="174"/>
      <c r="J56" s="175">
        <f>J94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86</v>
      </c>
      <c r="E57" s="180"/>
      <c r="F57" s="180"/>
      <c r="G57" s="180"/>
      <c r="H57" s="180"/>
      <c r="I57" s="181"/>
      <c r="J57" s="182">
        <f>J95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87</v>
      </c>
      <c r="E58" s="180"/>
      <c r="F58" s="180"/>
      <c r="G58" s="180"/>
      <c r="H58" s="180"/>
      <c r="I58" s="181"/>
      <c r="J58" s="182">
        <f>J194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88</v>
      </c>
      <c r="E59" s="180"/>
      <c r="F59" s="180"/>
      <c r="G59" s="180"/>
      <c r="H59" s="180"/>
      <c r="I59" s="181"/>
      <c r="J59" s="182">
        <f>J353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89</v>
      </c>
      <c r="E60" s="180"/>
      <c r="F60" s="180"/>
      <c r="G60" s="180"/>
      <c r="H60" s="180"/>
      <c r="I60" s="181"/>
      <c r="J60" s="182">
        <f>J365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70"/>
      <c r="C61" s="171"/>
      <c r="D61" s="172" t="s">
        <v>90</v>
      </c>
      <c r="E61" s="173"/>
      <c r="F61" s="173"/>
      <c r="G61" s="173"/>
      <c r="H61" s="173"/>
      <c r="I61" s="174"/>
      <c r="J61" s="175">
        <f>J370</f>
        <v>0</v>
      </c>
      <c r="K61" s="171"/>
      <c r="L61" s="17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7"/>
      <c r="C62" s="178"/>
      <c r="D62" s="179" t="s">
        <v>91</v>
      </c>
      <c r="E62" s="180"/>
      <c r="F62" s="180"/>
      <c r="G62" s="180"/>
      <c r="H62" s="180"/>
      <c r="I62" s="181"/>
      <c r="J62" s="182">
        <f>J371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92</v>
      </c>
      <c r="E63" s="180"/>
      <c r="F63" s="180"/>
      <c r="G63" s="180"/>
      <c r="H63" s="180"/>
      <c r="I63" s="181"/>
      <c r="J63" s="182">
        <f>J392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93</v>
      </c>
      <c r="E64" s="180"/>
      <c r="F64" s="180"/>
      <c r="G64" s="180"/>
      <c r="H64" s="180"/>
      <c r="I64" s="181"/>
      <c r="J64" s="182">
        <f>J409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94</v>
      </c>
      <c r="E65" s="180"/>
      <c r="F65" s="180"/>
      <c r="G65" s="180"/>
      <c r="H65" s="180"/>
      <c r="I65" s="181"/>
      <c r="J65" s="182">
        <f>J564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78"/>
      <c r="D66" s="179" t="s">
        <v>95</v>
      </c>
      <c r="E66" s="180"/>
      <c r="F66" s="180"/>
      <c r="G66" s="180"/>
      <c r="H66" s="180"/>
      <c r="I66" s="181"/>
      <c r="J66" s="182">
        <f>J663</f>
        <v>0</v>
      </c>
      <c r="K66" s="17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96</v>
      </c>
      <c r="E67" s="180"/>
      <c r="F67" s="180"/>
      <c r="G67" s="180"/>
      <c r="H67" s="180"/>
      <c r="I67" s="181"/>
      <c r="J67" s="182">
        <f>J760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97</v>
      </c>
      <c r="E68" s="180"/>
      <c r="F68" s="180"/>
      <c r="G68" s="180"/>
      <c r="H68" s="180"/>
      <c r="I68" s="181"/>
      <c r="J68" s="182">
        <f>J961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78"/>
      <c r="D69" s="179" t="s">
        <v>98</v>
      </c>
      <c r="E69" s="180"/>
      <c r="F69" s="180"/>
      <c r="G69" s="180"/>
      <c r="H69" s="180"/>
      <c r="I69" s="181"/>
      <c r="J69" s="182">
        <f>J973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0"/>
      <c r="C70" s="171"/>
      <c r="D70" s="172" t="s">
        <v>99</v>
      </c>
      <c r="E70" s="173"/>
      <c r="F70" s="173"/>
      <c r="G70" s="173"/>
      <c r="H70" s="173"/>
      <c r="I70" s="174"/>
      <c r="J70" s="175">
        <f>J1020</f>
        <v>0</v>
      </c>
      <c r="K70" s="171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78"/>
      <c r="D71" s="179" t="s">
        <v>100</v>
      </c>
      <c r="E71" s="180"/>
      <c r="F71" s="180"/>
      <c r="G71" s="180"/>
      <c r="H71" s="180"/>
      <c r="I71" s="181"/>
      <c r="J71" s="182">
        <f>J1021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101</v>
      </c>
      <c r="E72" s="180"/>
      <c r="F72" s="180"/>
      <c r="G72" s="180"/>
      <c r="H72" s="180"/>
      <c r="I72" s="181"/>
      <c r="J72" s="182">
        <f>J1031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78"/>
      <c r="D73" s="179" t="s">
        <v>102</v>
      </c>
      <c r="E73" s="180"/>
      <c r="F73" s="180"/>
      <c r="G73" s="180"/>
      <c r="H73" s="180"/>
      <c r="I73" s="181"/>
      <c r="J73" s="182">
        <f>J1035</f>
        <v>0</v>
      </c>
      <c r="K73" s="17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78"/>
      <c r="D74" s="179" t="s">
        <v>103</v>
      </c>
      <c r="E74" s="180"/>
      <c r="F74" s="180"/>
      <c r="G74" s="180"/>
      <c r="H74" s="180"/>
      <c r="I74" s="181"/>
      <c r="J74" s="182">
        <f>J1037</f>
        <v>0</v>
      </c>
      <c r="K74" s="178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78"/>
      <c r="D75" s="179" t="s">
        <v>104</v>
      </c>
      <c r="E75" s="180"/>
      <c r="F75" s="180"/>
      <c r="G75" s="180"/>
      <c r="H75" s="180"/>
      <c r="I75" s="181"/>
      <c r="J75" s="182">
        <f>J1039</f>
        <v>0</v>
      </c>
      <c r="K75" s="178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13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161"/>
      <c r="J77" s="61"/>
      <c r="K77" s="6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164"/>
      <c r="J81" s="63"/>
      <c r="K81" s="63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131"/>
      <c r="J82" s="41"/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31"/>
      <c r="J84" s="41"/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E7</f>
        <v>Realizace energetických úsporných opatření Gymnázium Brno,Slovanské nám.7</v>
      </c>
      <c r="F85" s="41"/>
      <c r="G85" s="41"/>
      <c r="H85" s="41"/>
      <c r="I85" s="13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1"/>
      <c r="J86" s="41"/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Slovanské náměstí 7,Brno</v>
      </c>
      <c r="G87" s="41"/>
      <c r="H87" s="41"/>
      <c r="I87" s="135" t="s">
        <v>23</v>
      </c>
      <c r="J87" s="73" t="str">
        <f>IF(J10="","",J10)</f>
        <v>26. 2. 2020</v>
      </c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E13</f>
        <v>Jihomoravský kraj,Žerotínovo nám.3,Brno</v>
      </c>
      <c r="G89" s="41"/>
      <c r="H89" s="41"/>
      <c r="I89" s="135" t="s">
        <v>31</v>
      </c>
      <c r="J89" s="37" t="str">
        <f>E19</f>
        <v>Projekt - Servis, Ing. Schwarz M.</v>
      </c>
      <c r="K89" s="41"/>
      <c r="L89" s="132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IF(E16="","",E16)</f>
        <v>Vyplň údaj</v>
      </c>
      <c r="G90" s="41"/>
      <c r="H90" s="41"/>
      <c r="I90" s="135" t="s">
        <v>34</v>
      </c>
      <c r="J90" s="37" t="str">
        <f>E22</f>
        <v xml:space="preserve"> </v>
      </c>
      <c r="K90" s="41"/>
      <c r="L90" s="13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1"/>
      <c r="J91" s="41"/>
      <c r="K91" s="41"/>
      <c r="L91" s="13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4"/>
      <c r="B92" s="185"/>
      <c r="C92" s="186" t="s">
        <v>106</v>
      </c>
      <c r="D92" s="187" t="s">
        <v>57</v>
      </c>
      <c r="E92" s="187" t="s">
        <v>53</v>
      </c>
      <c r="F92" s="187" t="s">
        <v>54</v>
      </c>
      <c r="G92" s="187" t="s">
        <v>107</v>
      </c>
      <c r="H92" s="187" t="s">
        <v>108</v>
      </c>
      <c r="I92" s="188" t="s">
        <v>109</v>
      </c>
      <c r="J92" s="189" t="s">
        <v>83</v>
      </c>
      <c r="K92" s="190" t="s">
        <v>110</v>
      </c>
      <c r="L92" s="191"/>
      <c r="M92" s="93" t="s">
        <v>19</v>
      </c>
      <c r="N92" s="94" t="s">
        <v>42</v>
      </c>
      <c r="O92" s="94" t="s">
        <v>111</v>
      </c>
      <c r="P92" s="94" t="s">
        <v>112</v>
      </c>
      <c r="Q92" s="94" t="s">
        <v>113</v>
      </c>
      <c r="R92" s="94" t="s">
        <v>114</v>
      </c>
      <c r="S92" s="94" t="s">
        <v>115</v>
      </c>
      <c r="T92" s="95" t="s">
        <v>116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39"/>
      <c r="B93" s="40"/>
      <c r="C93" s="100" t="s">
        <v>117</v>
      </c>
      <c r="D93" s="41"/>
      <c r="E93" s="41"/>
      <c r="F93" s="41"/>
      <c r="G93" s="41"/>
      <c r="H93" s="41"/>
      <c r="I93" s="131"/>
      <c r="J93" s="192">
        <f>BK93</f>
        <v>0</v>
      </c>
      <c r="K93" s="41"/>
      <c r="L93" s="45"/>
      <c r="M93" s="96"/>
      <c r="N93" s="193"/>
      <c r="O93" s="97"/>
      <c r="P93" s="194">
        <f>P94+P370+P1020</f>
        <v>0</v>
      </c>
      <c r="Q93" s="97"/>
      <c r="R93" s="194">
        <f>R94+R370+R1020</f>
        <v>39.614839180000004</v>
      </c>
      <c r="S93" s="97"/>
      <c r="T93" s="195">
        <f>T94+T370+T1020</f>
        <v>41.446976460000002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84</v>
      </c>
      <c r="BK93" s="196">
        <f>BK94+BK370+BK1020</f>
        <v>0</v>
      </c>
    </row>
    <row r="94" s="12" customFormat="1" ht="25.92" customHeight="1">
      <c r="A94" s="12"/>
      <c r="B94" s="197"/>
      <c r="C94" s="198"/>
      <c r="D94" s="199" t="s">
        <v>71</v>
      </c>
      <c r="E94" s="200" t="s">
        <v>118</v>
      </c>
      <c r="F94" s="200" t="s">
        <v>119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P95+P194+P353+P365</f>
        <v>0</v>
      </c>
      <c r="Q94" s="205"/>
      <c r="R94" s="206">
        <f>R95+R194+R353+R365</f>
        <v>16.119461219999998</v>
      </c>
      <c r="S94" s="205"/>
      <c r="T94" s="207">
        <f>T95+T194+T353+T365</f>
        <v>34.683115000000001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77</v>
      </c>
      <c r="AT94" s="209" t="s">
        <v>71</v>
      </c>
      <c r="AU94" s="209" t="s">
        <v>72</v>
      </c>
      <c r="AY94" s="208" t="s">
        <v>120</v>
      </c>
      <c r="BK94" s="210">
        <f>BK95+BK194+BK353+BK365</f>
        <v>0</v>
      </c>
    </row>
    <row r="95" s="12" customFormat="1" ht="22.8" customHeight="1">
      <c r="A95" s="12"/>
      <c r="B95" s="197"/>
      <c r="C95" s="198"/>
      <c r="D95" s="199" t="s">
        <v>71</v>
      </c>
      <c r="E95" s="211" t="s">
        <v>121</v>
      </c>
      <c r="F95" s="211" t="s">
        <v>122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SUM(P96:P193)</f>
        <v>0</v>
      </c>
      <c r="Q95" s="205"/>
      <c r="R95" s="206">
        <f>SUM(R96:R193)</f>
        <v>15.940791699999998</v>
      </c>
      <c r="S95" s="205"/>
      <c r="T95" s="207">
        <f>SUM(T96:T193)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77</v>
      </c>
      <c r="AT95" s="209" t="s">
        <v>71</v>
      </c>
      <c r="AU95" s="209" t="s">
        <v>77</v>
      </c>
      <c r="AY95" s="208" t="s">
        <v>120</v>
      </c>
      <c r="BK95" s="210">
        <f>SUM(BK96:BK193)</f>
        <v>0</v>
      </c>
    </row>
    <row r="96" s="2" customFormat="1" ht="16.5" customHeight="1">
      <c r="A96" s="39"/>
      <c r="B96" s="40"/>
      <c r="C96" s="213" t="s">
        <v>77</v>
      </c>
      <c r="D96" s="213" t="s">
        <v>123</v>
      </c>
      <c r="E96" s="214" t="s">
        <v>124</v>
      </c>
      <c r="F96" s="215" t="s">
        <v>125</v>
      </c>
      <c r="G96" s="216" t="s">
        <v>126</v>
      </c>
      <c r="H96" s="217">
        <v>409.95499999999998</v>
      </c>
      <c r="I96" s="218"/>
      <c r="J96" s="219">
        <f>ROUND(I96*H96,2)</f>
        <v>0</v>
      </c>
      <c r="K96" s="220"/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0.033579999999999999</v>
      </c>
      <c r="R96" s="223">
        <f>Q96*H96</f>
        <v>13.766288899999999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127</v>
      </c>
      <c r="AT96" s="225" t="s">
        <v>123</v>
      </c>
      <c r="AU96" s="225" t="s">
        <v>79</v>
      </c>
      <c r="AY96" s="18" t="s">
        <v>120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77</v>
      </c>
      <c r="BK96" s="226">
        <f>ROUND(I96*H96,2)</f>
        <v>0</v>
      </c>
      <c r="BL96" s="18" t="s">
        <v>127</v>
      </c>
      <c r="BM96" s="225" t="s">
        <v>128</v>
      </c>
    </row>
    <row r="97" s="13" customFormat="1">
      <c r="A97" s="13"/>
      <c r="B97" s="227"/>
      <c r="C97" s="228"/>
      <c r="D97" s="229" t="s">
        <v>129</v>
      </c>
      <c r="E97" s="230" t="s">
        <v>19</v>
      </c>
      <c r="F97" s="231" t="s">
        <v>130</v>
      </c>
      <c r="G97" s="228"/>
      <c r="H97" s="230" t="s">
        <v>19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129</v>
      </c>
      <c r="AU97" s="237" t="s">
        <v>79</v>
      </c>
      <c r="AV97" s="13" t="s">
        <v>77</v>
      </c>
      <c r="AW97" s="13" t="s">
        <v>33</v>
      </c>
      <c r="AX97" s="13" t="s">
        <v>72</v>
      </c>
      <c r="AY97" s="237" t="s">
        <v>120</v>
      </c>
    </row>
    <row r="98" s="13" customFormat="1">
      <c r="A98" s="13"/>
      <c r="B98" s="227"/>
      <c r="C98" s="228"/>
      <c r="D98" s="229" t="s">
        <v>129</v>
      </c>
      <c r="E98" s="230" t="s">
        <v>19</v>
      </c>
      <c r="F98" s="231" t="s">
        <v>131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129</v>
      </c>
      <c r="AU98" s="237" t="s">
        <v>79</v>
      </c>
      <c r="AV98" s="13" t="s">
        <v>77</v>
      </c>
      <c r="AW98" s="13" t="s">
        <v>33</v>
      </c>
      <c r="AX98" s="13" t="s">
        <v>72</v>
      </c>
      <c r="AY98" s="237" t="s">
        <v>120</v>
      </c>
    </row>
    <row r="99" s="14" customFormat="1">
      <c r="A99" s="14"/>
      <c r="B99" s="238"/>
      <c r="C99" s="239"/>
      <c r="D99" s="229" t="s">
        <v>129</v>
      </c>
      <c r="E99" s="240" t="s">
        <v>19</v>
      </c>
      <c r="F99" s="241" t="s">
        <v>132</v>
      </c>
      <c r="G99" s="239"/>
      <c r="H99" s="242">
        <v>14.02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129</v>
      </c>
      <c r="AU99" s="248" t="s">
        <v>79</v>
      </c>
      <c r="AV99" s="14" t="s">
        <v>79</v>
      </c>
      <c r="AW99" s="14" t="s">
        <v>33</v>
      </c>
      <c r="AX99" s="14" t="s">
        <v>72</v>
      </c>
      <c r="AY99" s="248" t="s">
        <v>120</v>
      </c>
    </row>
    <row r="100" s="14" customFormat="1">
      <c r="A100" s="14"/>
      <c r="B100" s="238"/>
      <c r="C100" s="239"/>
      <c r="D100" s="229" t="s">
        <v>129</v>
      </c>
      <c r="E100" s="240" t="s">
        <v>19</v>
      </c>
      <c r="F100" s="241" t="s">
        <v>133</v>
      </c>
      <c r="G100" s="239"/>
      <c r="H100" s="242">
        <v>10.208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129</v>
      </c>
      <c r="AU100" s="248" t="s">
        <v>79</v>
      </c>
      <c r="AV100" s="14" t="s">
        <v>79</v>
      </c>
      <c r="AW100" s="14" t="s">
        <v>33</v>
      </c>
      <c r="AX100" s="14" t="s">
        <v>72</v>
      </c>
      <c r="AY100" s="248" t="s">
        <v>120</v>
      </c>
    </row>
    <row r="101" s="14" customFormat="1">
      <c r="A101" s="14"/>
      <c r="B101" s="238"/>
      <c r="C101" s="239"/>
      <c r="D101" s="229" t="s">
        <v>129</v>
      </c>
      <c r="E101" s="240" t="s">
        <v>19</v>
      </c>
      <c r="F101" s="241" t="s">
        <v>134</v>
      </c>
      <c r="G101" s="239"/>
      <c r="H101" s="242">
        <v>24.047999999999998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129</v>
      </c>
      <c r="AU101" s="248" t="s">
        <v>79</v>
      </c>
      <c r="AV101" s="14" t="s">
        <v>79</v>
      </c>
      <c r="AW101" s="14" t="s">
        <v>33</v>
      </c>
      <c r="AX101" s="14" t="s">
        <v>72</v>
      </c>
      <c r="AY101" s="248" t="s">
        <v>120</v>
      </c>
    </row>
    <row r="102" s="14" customFormat="1">
      <c r="A102" s="14"/>
      <c r="B102" s="238"/>
      <c r="C102" s="239"/>
      <c r="D102" s="229" t="s">
        <v>129</v>
      </c>
      <c r="E102" s="240" t="s">
        <v>19</v>
      </c>
      <c r="F102" s="241" t="s">
        <v>135</v>
      </c>
      <c r="G102" s="239"/>
      <c r="H102" s="242">
        <v>4.96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129</v>
      </c>
      <c r="AU102" s="248" t="s">
        <v>79</v>
      </c>
      <c r="AV102" s="14" t="s">
        <v>79</v>
      </c>
      <c r="AW102" s="14" t="s">
        <v>33</v>
      </c>
      <c r="AX102" s="14" t="s">
        <v>72</v>
      </c>
      <c r="AY102" s="248" t="s">
        <v>120</v>
      </c>
    </row>
    <row r="103" s="13" customFormat="1">
      <c r="A103" s="13"/>
      <c r="B103" s="227"/>
      <c r="C103" s="228"/>
      <c r="D103" s="229" t="s">
        <v>129</v>
      </c>
      <c r="E103" s="230" t="s">
        <v>19</v>
      </c>
      <c r="F103" s="231" t="s">
        <v>136</v>
      </c>
      <c r="G103" s="228"/>
      <c r="H103" s="230" t="s">
        <v>19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129</v>
      </c>
      <c r="AU103" s="237" t="s">
        <v>79</v>
      </c>
      <c r="AV103" s="13" t="s">
        <v>77</v>
      </c>
      <c r="AW103" s="13" t="s">
        <v>33</v>
      </c>
      <c r="AX103" s="13" t="s">
        <v>72</v>
      </c>
      <c r="AY103" s="237" t="s">
        <v>120</v>
      </c>
    </row>
    <row r="104" s="14" customFormat="1">
      <c r="A104" s="14"/>
      <c r="B104" s="238"/>
      <c r="C104" s="239"/>
      <c r="D104" s="229" t="s">
        <v>129</v>
      </c>
      <c r="E104" s="240" t="s">
        <v>19</v>
      </c>
      <c r="F104" s="241" t="s">
        <v>132</v>
      </c>
      <c r="G104" s="239"/>
      <c r="H104" s="242">
        <v>14.02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129</v>
      </c>
      <c r="AU104" s="248" t="s">
        <v>79</v>
      </c>
      <c r="AV104" s="14" t="s">
        <v>79</v>
      </c>
      <c r="AW104" s="14" t="s">
        <v>33</v>
      </c>
      <c r="AX104" s="14" t="s">
        <v>72</v>
      </c>
      <c r="AY104" s="248" t="s">
        <v>120</v>
      </c>
    </row>
    <row r="105" s="14" customFormat="1">
      <c r="A105" s="14"/>
      <c r="B105" s="238"/>
      <c r="C105" s="239"/>
      <c r="D105" s="229" t="s">
        <v>129</v>
      </c>
      <c r="E105" s="240" t="s">
        <v>19</v>
      </c>
      <c r="F105" s="241" t="s">
        <v>137</v>
      </c>
      <c r="G105" s="239"/>
      <c r="H105" s="242">
        <v>10.144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129</v>
      </c>
      <c r="AU105" s="248" t="s">
        <v>79</v>
      </c>
      <c r="AV105" s="14" t="s">
        <v>79</v>
      </c>
      <c r="AW105" s="14" t="s">
        <v>33</v>
      </c>
      <c r="AX105" s="14" t="s">
        <v>72</v>
      </c>
      <c r="AY105" s="248" t="s">
        <v>120</v>
      </c>
    </row>
    <row r="106" s="14" customFormat="1">
      <c r="A106" s="14"/>
      <c r="B106" s="238"/>
      <c r="C106" s="239"/>
      <c r="D106" s="229" t="s">
        <v>129</v>
      </c>
      <c r="E106" s="240" t="s">
        <v>19</v>
      </c>
      <c r="F106" s="241" t="s">
        <v>138</v>
      </c>
      <c r="G106" s="239"/>
      <c r="H106" s="242">
        <v>23.904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129</v>
      </c>
      <c r="AU106" s="248" t="s">
        <v>79</v>
      </c>
      <c r="AV106" s="14" t="s">
        <v>79</v>
      </c>
      <c r="AW106" s="14" t="s">
        <v>33</v>
      </c>
      <c r="AX106" s="14" t="s">
        <v>72</v>
      </c>
      <c r="AY106" s="248" t="s">
        <v>120</v>
      </c>
    </row>
    <row r="107" s="14" customFormat="1">
      <c r="A107" s="14"/>
      <c r="B107" s="238"/>
      <c r="C107" s="239"/>
      <c r="D107" s="229" t="s">
        <v>129</v>
      </c>
      <c r="E107" s="240" t="s">
        <v>19</v>
      </c>
      <c r="F107" s="241" t="s">
        <v>139</v>
      </c>
      <c r="G107" s="239"/>
      <c r="H107" s="242">
        <v>3.9279999999999999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129</v>
      </c>
      <c r="AU107" s="248" t="s">
        <v>79</v>
      </c>
      <c r="AV107" s="14" t="s">
        <v>79</v>
      </c>
      <c r="AW107" s="14" t="s">
        <v>33</v>
      </c>
      <c r="AX107" s="14" t="s">
        <v>72</v>
      </c>
      <c r="AY107" s="248" t="s">
        <v>120</v>
      </c>
    </row>
    <row r="108" s="13" customFormat="1">
      <c r="A108" s="13"/>
      <c r="B108" s="227"/>
      <c r="C108" s="228"/>
      <c r="D108" s="229" t="s">
        <v>129</v>
      </c>
      <c r="E108" s="230" t="s">
        <v>19</v>
      </c>
      <c r="F108" s="231" t="s">
        <v>140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129</v>
      </c>
      <c r="AU108" s="237" t="s">
        <v>79</v>
      </c>
      <c r="AV108" s="13" t="s">
        <v>77</v>
      </c>
      <c r="AW108" s="13" t="s">
        <v>33</v>
      </c>
      <c r="AX108" s="13" t="s">
        <v>72</v>
      </c>
      <c r="AY108" s="237" t="s">
        <v>120</v>
      </c>
    </row>
    <row r="109" s="14" customFormat="1">
      <c r="A109" s="14"/>
      <c r="B109" s="238"/>
      <c r="C109" s="239"/>
      <c r="D109" s="229" t="s">
        <v>129</v>
      </c>
      <c r="E109" s="240" t="s">
        <v>19</v>
      </c>
      <c r="F109" s="241" t="s">
        <v>141</v>
      </c>
      <c r="G109" s="239"/>
      <c r="H109" s="242">
        <v>160.048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129</v>
      </c>
      <c r="AU109" s="248" t="s">
        <v>79</v>
      </c>
      <c r="AV109" s="14" t="s">
        <v>79</v>
      </c>
      <c r="AW109" s="14" t="s">
        <v>33</v>
      </c>
      <c r="AX109" s="14" t="s">
        <v>72</v>
      </c>
      <c r="AY109" s="248" t="s">
        <v>120</v>
      </c>
    </row>
    <row r="110" s="14" customFormat="1">
      <c r="A110" s="14"/>
      <c r="B110" s="238"/>
      <c r="C110" s="239"/>
      <c r="D110" s="229" t="s">
        <v>129</v>
      </c>
      <c r="E110" s="240" t="s">
        <v>19</v>
      </c>
      <c r="F110" s="241" t="s">
        <v>142</v>
      </c>
      <c r="G110" s="239"/>
      <c r="H110" s="242">
        <v>10.176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129</v>
      </c>
      <c r="AU110" s="248" t="s">
        <v>79</v>
      </c>
      <c r="AV110" s="14" t="s">
        <v>79</v>
      </c>
      <c r="AW110" s="14" t="s">
        <v>33</v>
      </c>
      <c r="AX110" s="14" t="s">
        <v>72</v>
      </c>
      <c r="AY110" s="248" t="s">
        <v>120</v>
      </c>
    </row>
    <row r="111" s="14" customFormat="1">
      <c r="A111" s="14"/>
      <c r="B111" s="238"/>
      <c r="C111" s="239"/>
      <c r="D111" s="229" t="s">
        <v>129</v>
      </c>
      <c r="E111" s="240" t="s">
        <v>19</v>
      </c>
      <c r="F111" s="241" t="s">
        <v>143</v>
      </c>
      <c r="G111" s="239"/>
      <c r="H111" s="242">
        <v>23.975999999999999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129</v>
      </c>
      <c r="AU111" s="248" t="s">
        <v>79</v>
      </c>
      <c r="AV111" s="14" t="s">
        <v>79</v>
      </c>
      <c r="AW111" s="14" t="s">
        <v>33</v>
      </c>
      <c r="AX111" s="14" t="s">
        <v>72</v>
      </c>
      <c r="AY111" s="248" t="s">
        <v>120</v>
      </c>
    </row>
    <row r="112" s="14" customFormat="1">
      <c r="A112" s="14"/>
      <c r="B112" s="238"/>
      <c r="C112" s="239"/>
      <c r="D112" s="229" t="s">
        <v>129</v>
      </c>
      <c r="E112" s="240" t="s">
        <v>19</v>
      </c>
      <c r="F112" s="241" t="s">
        <v>139</v>
      </c>
      <c r="G112" s="239"/>
      <c r="H112" s="242">
        <v>3.9279999999999999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129</v>
      </c>
      <c r="AU112" s="248" t="s">
        <v>79</v>
      </c>
      <c r="AV112" s="14" t="s">
        <v>79</v>
      </c>
      <c r="AW112" s="14" t="s">
        <v>33</v>
      </c>
      <c r="AX112" s="14" t="s">
        <v>72</v>
      </c>
      <c r="AY112" s="248" t="s">
        <v>120</v>
      </c>
    </row>
    <row r="113" s="13" customFormat="1">
      <c r="A113" s="13"/>
      <c r="B113" s="227"/>
      <c r="C113" s="228"/>
      <c r="D113" s="229" t="s">
        <v>129</v>
      </c>
      <c r="E113" s="230" t="s">
        <v>19</v>
      </c>
      <c r="F113" s="231" t="s">
        <v>144</v>
      </c>
      <c r="G113" s="228"/>
      <c r="H113" s="230" t="s">
        <v>19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129</v>
      </c>
      <c r="AU113" s="237" t="s">
        <v>79</v>
      </c>
      <c r="AV113" s="13" t="s">
        <v>77</v>
      </c>
      <c r="AW113" s="13" t="s">
        <v>33</v>
      </c>
      <c r="AX113" s="13" t="s">
        <v>72</v>
      </c>
      <c r="AY113" s="237" t="s">
        <v>120</v>
      </c>
    </row>
    <row r="114" s="14" customFormat="1">
      <c r="A114" s="14"/>
      <c r="B114" s="238"/>
      <c r="C114" s="239"/>
      <c r="D114" s="229" t="s">
        <v>129</v>
      </c>
      <c r="E114" s="240" t="s">
        <v>19</v>
      </c>
      <c r="F114" s="241" t="s">
        <v>145</v>
      </c>
      <c r="G114" s="239"/>
      <c r="H114" s="242">
        <v>7.6200000000000001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129</v>
      </c>
      <c r="AU114" s="248" t="s">
        <v>79</v>
      </c>
      <c r="AV114" s="14" t="s">
        <v>79</v>
      </c>
      <c r="AW114" s="14" t="s">
        <v>33</v>
      </c>
      <c r="AX114" s="14" t="s">
        <v>72</v>
      </c>
      <c r="AY114" s="248" t="s">
        <v>120</v>
      </c>
    </row>
    <row r="115" s="14" customFormat="1">
      <c r="A115" s="14"/>
      <c r="B115" s="238"/>
      <c r="C115" s="239"/>
      <c r="D115" s="229" t="s">
        <v>129</v>
      </c>
      <c r="E115" s="240" t="s">
        <v>19</v>
      </c>
      <c r="F115" s="241" t="s">
        <v>146</v>
      </c>
      <c r="G115" s="239"/>
      <c r="H115" s="242">
        <v>19.728000000000002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129</v>
      </c>
      <c r="AU115" s="248" t="s">
        <v>79</v>
      </c>
      <c r="AV115" s="14" t="s">
        <v>79</v>
      </c>
      <c r="AW115" s="14" t="s">
        <v>33</v>
      </c>
      <c r="AX115" s="14" t="s">
        <v>72</v>
      </c>
      <c r="AY115" s="248" t="s">
        <v>120</v>
      </c>
    </row>
    <row r="116" s="14" customFormat="1">
      <c r="A116" s="14"/>
      <c r="B116" s="238"/>
      <c r="C116" s="239"/>
      <c r="D116" s="229" t="s">
        <v>129</v>
      </c>
      <c r="E116" s="240" t="s">
        <v>19</v>
      </c>
      <c r="F116" s="241" t="s">
        <v>147</v>
      </c>
      <c r="G116" s="239"/>
      <c r="H116" s="242">
        <v>18.143999999999998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129</v>
      </c>
      <c r="AU116" s="248" t="s">
        <v>79</v>
      </c>
      <c r="AV116" s="14" t="s">
        <v>79</v>
      </c>
      <c r="AW116" s="14" t="s">
        <v>33</v>
      </c>
      <c r="AX116" s="14" t="s">
        <v>72</v>
      </c>
      <c r="AY116" s="248" t="s">
        <v>120</v>
      </c>
    </row>
    <row r="117" s="14" customFormat="1">
      <c r="A117" s="14"/>
      <c r="B117" s="238"/>
      <c r="C117" s="239"/>
      <c r="D117" s="229" t="s">
        <v>129</v>
      </c>
      <c r="E117" s="240" t="s">
        <v>19</v>
      </c>
      <c r="F117" s="241" t="s">
        <v>148</v>
      </c>
      <c r="G117" s="239"/>
      <c r="H117" s="242">
        <v>2.8399999999999999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129</v>
      </c>
      <c r="AU117" s="248" t="s">
        <v>79</v>
      </c>
      <c r="AV117" s="14" t="s">
        <v>79</v>
      </c>
      <c r="AW117" s="14" t="s">
        <v>33</v>
      </c>
      <c r="AX117" s="14" t="s">
        <v>72</v>
      </c>
      <c r="AY117" s="248" t="s">
        <v>120</v>
      </c>
    </row>
    <row r="118" s="13" customFormat="1">
      <c r="A118" s="13"/>
      <c r="B118" s="227"/>
      <c r="C118" s="228"/>
      <c r="D118" s="229" t="s">
        <v>129</v>
      </c>
      <c r="E118" s="230" t="s">
        <v>19</v>
      </c>
      <c r="F118" s="231" t="s">
        <v>149</v>
      </c>
      <c r="G118" s="228"/>
      <c r="H118" s="230" t="s">
        <v>19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129</v>
      </c>
      <c r="AU118" s="237" t="s">
        <v>79</v>
      </c>
      <c r="AV118" s="13" t="s">
        <v>77</v>
      </c>
      <c r="AW118" s="13" t="s">
        <v>33</v>
      </c>
      <c r="AX118" s="13" t="s">
        <v>72</v>
      </c>
      <c r="AY118" s="237" t="s">
        <v>120</v>
      </c>
    </row>
    <row r="119" s="14" customFormat="1">
      <c r="A119" s="14"/>
      <c r="B119" s="238"/>
      <c r="C119" s="239"/>
      <c r="D119" s="229" t="s">
        <v>129</v>
      </c>
      <c r="E119" s="240" t="s">
        <v>19</v>
      </c>
      <c r="F119" s="241" t="s">
        <v>150</v>
      </c>
      <c r="G119" s="239"/>
      <c r="H119" s="242">
        <v>3.6539999999999999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129</v>
      </c>
      <c r="AU119" s="248" t="s">
        <v>79</v>
      </c>
      <c r="AV119" s="14" t="s">
        <v>79</v>
      </c>
      <c r="AW119" s="14" t="s">
        <v>33</v>
      </c>
      <c r="AX119" s="14" t="s">
        <v>72</v>
      </c>
      <c r="AY119" s="248" t="s">
        <v>120</v>
      </c>
    </row>
    <row r="120" s="14" customFormat="1">
      <c r="A120" s="14"/>
      <c r="B120" s="238"/>
      <c r="C120" s="239"/>
      <c r="D120" s="229" t="s">
        <v>129</v>
      </c>
      <c r="E120" s="240" t="s">
        <v>19</v>
      </c>
      <c r="F120" s="241" t="s">
        <v>151</v>
      </c>
      <c r="G120" s="239"/>
      <c r="H120" s="242">
        <v>2.952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129</v>
      </c>
      <c r="AU120" s="248" t="s">
        <v>79</v>
      </c>
      <c r="AV120" s="14" t="s">
        <v>79</v>
      </c>
      <c r="AW120" s="14" t="s">
        <v>33</v>
      </c>
      <c r="AX120" s="14" t="s">
        <v>72</v>
      </c>
      <c r="AY120" s="248" t="s">
        <v>120</v>
      </c>
    </row>
    <row r="121" s="14" customFormat="1">
      <c r="A121" s="14"/>
      <c r="B121" s="238"/>
      <c r="C121" s="239"/>
      <c r="D121" s="229" t="s">
        <v>129</v>
      </c>
      <c r="E121" s="240" t="s">
        <v>19</v>
      </c>
      <c r="F121" s="241" t="s">
        <v>152</v>
      </c>
      <c r="G121" s="239"/>
      <c r="H121" s="242">
        <v>1.5129999999999999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129</v>
      </c>
      <c r="AU121" s="248" t="s">
        <v>79</v>
      </c>
      <c r="AV121" s="14" t="s">
        <v>79</v>
      </c>
      <c r="AW121" s="14" t="s">
        <v>33</v>
      </c>
      <c r="AX121" s="14" t="s">
        <v>72</v>
      </c>
      <c r="AY121" s="248" t="s">
        <v>120</v>
      </c>
    </row>
    <row r="122" s="14" customFormat="1">
      <c r="A122" s="14"/>
      <c r="B122" s="238"/>
      <c r="C122" s="239"/>
      <c r="D122" s="229" t="s">
        <v>129</v>
      </c>
      <c r="E122" s="240" t="s">
        <v>19</v>
      </c>
      <c r="F122" s="241" t="s">
        <v>153</v>
      </c>
      <c r="G122" s="239"/>
      <c r="H122" s="242">
        <v>5.5800000000000001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129</v>
      </c>
      <c r="AU122" s="248" t="s">
        <v>79</v>
      </c>
      <c r="AV122" s="14" t="s">
        <v>79</v>
      </c>
      <c r="AW122" s="14" t="s">
        <v>33</v>
      </c>
      <c r="AX122" s="14" t="s">
        <v>72</v>
      </c>
      <c r="AY122" s="248" t="s">
        <v>120</v>
      </c>
    </row>
    <row r="123" s="14" customFormat="1">
      <c r="A123" s="14"/>
      <c r="B123" s="238"/>
      <c r="C123" s="239"/>
      <c r="D123" s="229" t="s">
        <v>129</v>
      </c>
      <c r="E123" s="240" t="s">
        <v>19</v>
      </c>
      <c r="F123" s="241" t="s">
        <v>154</v>
      </c>
      <c r="G123" s="239"/>
      <c r="H123" s="242">
        <v>39.689999999999998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129</v>
      </c>
      <c r="AU123" s="248" t="s">
        <v>79</v>
      </c>
      <c r="AV123" s="14" t="s">
        <v>79</v>
      </c>
      <c r="AW123" s="14" t="s">
        <v>33</v>
      </c>
      <c r="AX123" s="14" t="s">
        <v>72</v>
      </c>
      <c r="AY123" s="248" t="s">
        <v>120</v>
      </c>
    </row>
    <row r="124" s="14" customFormat="1">
      <c r="A124" s="14"/>
      <c r="B124" s="238"/>
      <c r="C124" s="239"/>
      <c r="D124" s="229" t="s">
        <v>129</v>
      </c>
      <c r="E124" s="240" t="s">
        <v>19</v>
      </c>
      <c r="F124" s="241" t="s">
        <v>155</v>
      </c>
      <c r="G124" s="239"/>
      <c r="H124" s="242">
        <v>4.8739999999999997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129</v>
      </c>
      <c r="AU124" s="248" t="s">
        <v>79</v>
      </c>
      <c r="AV124" s="14" t="s">
        <v>79</v>
      </c>
      <c r="AW124" s="14" t="s">
        <v>33</v>
      </c>
      <c r="AX124" s="14" t="s">
        <v>72</v>
      </c>
      <c r="AY124" s="248" t="s">
        <v>120</v>
      </c>
    </row>
    <row r="125" s="15" customFormat="1">
      <c r="A125" s="15"/>
      <c r="B125" s="249"/>
      <c r="C125" s="250"/>
      <c r="D125" s="229" t="s">
        <v>129</v>
      </c>
      <c r="E125" s="251" t="s">
        <v>19</v>
      </c>
      <c r="F125" s="252" t="s">
        <v>156</v>
      </c>
      <c r="G125" s="250"/>
      <c r="H125" s="253">
        <v>409.95499999999998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9" t="s">
        <v>129</v>
      </c>
      <c r="AU125" s="259" t="s">
        <v>79</v>
      </c>
      <c r="AV125" s="15" t="s">
        <v>127</v>
      </c>
      <c r="AW125" s="15" t="s">
        <v>33</v>
      </c>
      <c r="AX125" s="15" t="s">
        <v>77</v>
      </c>
      <c r="AY125" s="259" t="s">
        <v>120</v>
      </c>
    </row>
    <row r="126" s="2" customFormat="1" ht="21.75" customHeight="1">
      <c r="A126" s="39"/>
      <c r="B126" s="40"/>
      <c r="C126" s="213" t="s">
        <v>79</v>
      </c>
      <c r="D126" s="213" t="s">
        <v>123</v>
      </c>
      <c r="E126" s="214" t="s">
        <v>157</v>
      </c>
      <c r="F126" s="215" t="s">
        <v>158</v>
      </c>
      <c r="G126" s="216" t="s">
        <v>126</v>
      </c>
      <c r="H126" s="217">
        <v>35.055999999999997</v>
      </c>
      <c r="I126" s="218"/>
      <c r="J126" s="219">
        <f>ROUND(I126*H126,2)</f>
        <v>0</v>
      </c>
      <c r="K126" s="220"/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0.0048999999999999998</v>
      </c>
      <c r="R126" s="223">
        <f>Q126*H126</f>
        <v>0.17177439999999999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127</v>
      </c>
      <c r="AT126" s="225" t="s">
        <v>123</v>
      </c>
      <c r="AU126" s="225" t="s">
        <v>79</v>
      </c>
      <c r="AY126" s="18" t="s">
        <v>120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77</v>
      </c>
      <c r="BK126" s="226">
        <f>ROUND(I126*H126,2)</f>
        <v>0</v>
      </c>
      <c r="BL126" s="18" t="s">
        <v>127</v>
      </c>
      <c r="BM126" s="225" t="s">
        <v>159</v>
      </c>
    </row>
    <row r="127" s="13" customFormat="1">
      <c r="A127" s="13"/>
      <c r="B127" s="227"/>
      <c r="C127" s="228"/>
      <c r="D127" s="229" t="s">
        <v>129</v>
      </c>
      <c r="E127" s="230" t="s">
        <v>19</v>
      </c>
      <c r="F127" s="231" t="s">
        <v>160</v>
      </c>
      <c r="G127" s="228"/>
      <c r="H127" s="230" t="s">
        <v>19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129</v>
      </c>
      <c r="AU127" s="237" t="s">
        <v>79</v>
      </c>
      <c r="AV127" s="13" t="s">
        <v>77</v>
      </c>
      <c r="AW127" s="13" t="s">
        <v>33</v>
      </c>
      <c r="AX127" s="13" t="s">
        <v>72</v>
      </c>
      <c r="AY127" s="237" t="s">
        <v>120</v>
      </c>
    </row>
    <row r="128" s="13" customFormat="1">
      <c r="A128" s="13"/>
      <c r="B128" s="227"/>
      <c r="C128" s="228"/>
      <c r="D128" s="229" t="s">
        <v>129</v>
      </c>
      <c r="E128" s="230" t="s">
        <v>19</v>
      </c>
      <c r="F128" s="231" t="s">
        <v>131</v>
      </c>
      <c r="G128" s="228"/>
      <c r="H128" s="230" t="s">
        <v>19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129</v>
      </c>
      <c r="AU128" s="237" t="s">
        <v>79</v>
      </c>
      <c r="AV128" s="13" t="s">
        <v>77</v>
      </c>
      <c r="AW128" s="13" t="s">
        <v>33</v>
      </c>
      <c r="AX128" s="13" t="s">
        <v>72</v>
      </c>
      <c r="AY128" s="237" t="s">
        <v>120</v>
      </c>
    </row>
    <row r="129" s="14" customFormat="1">
      <c r="A129" s="14"/>
      <c r="B129" s="238"/>
      <c r="C129" s="239"/>
      <c r="D129" s="229" t="s">
        <v>129</v>
      </c>
      <c r="E129" s="240" t="s">
        <v>19</v>
      </c>
      <c r="F129" s="241" t="s">
        <v>161</v>
      </c>
      <c r="G129" s="239"/>
      <c r="H129" s="242">
        <v>1.95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129</v>
      </c>
      <c r="AU129" s="248" t="s">
        <v>79</v>
      </c>
      <c r="AV129" s="14" t="s">
        <v>79</v>
      </c>
      <c r="AW129" s="14" t="s">
        <v>33</v>
      </c>
      <c r="AX129" s="14" t="s">
        <v>72</v>
      </c>
      <c r="AY129" s="248" t="s">
        <v>120</v>
      </c>
    </row>
    <row r="130" s="14" customFormat="1">
      <c r="A130" s="14"/>
      <c r="B130" s="238"/>
      <c r="C130" s="239"/>
      <c r="D130" s="229" t="s">
        <v>129</v>
      </c>
      <c r="E130" s="240" t="s">
        <v>19</v>
      </c>
      <c r="F130" s="241" t="s">
        <v>162</v>
      </c>
      <c r="G130" s="239"/>
      <c r="H130" s="242">
        <v>1.04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129</v>
      </c>
      <c r="AU130" s="248" t="s">
        <v>79</v>
      </c>
      <c r="AV130" s="14" t="s">
        <v>79</v>
      </c>
      <c r="AW130" s="14" t="s">
        <v>33</v>
      </c>
      <c r="AX130" s="14" t="s">
        <v>72</v>
      </c>
      <c r="AY130" s="248" t="s">
        <v>120</v>
      </c>
    </row>
    <row r="131" s="14" customFormat="1">
      <c r="A131" s="14"/>
      <c r="B131" s="238"/>
      <c r="C131" s="239"/>
      <c r="D131" s="229" t="s">
        <v>129</v>
      </c>
      <c r="E131" s="240" t="s">
        <v>19</v>
      </c>
      <c r="F131" s="241" t="s">
        <v>163</v>
      </c>
      <c r="G131" s="239"/>
      <c r="H131" s="242">
        <v>2.8799999999999999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129</v>
      </c>
      <c r="AU131" s="248" t="s">
        <v>79</v>
      </c>
      <c r="AV131" s="14" t="s">
        <v>79</v>
      </c>
      <c r="AW131" s="14" t="s">
        <v>33</v>
      </c>
      <c r="AX131" s="14" t="s">
        <v>72</v>
      </c>
      <c r="AY131" s="248" t="s">
        <v>120</v>
      </c>
    </row>
    <row r="132" s="14" customFormat="1">
      <c r="A132" s="14"/>
      <c r="B132" s="238"/>
      <c r="C132" s="239"/>
      <c r="D132" s="229" t="s">
        <v>129</v>
      </c>
      <c r="E132" s="240" t="s">
        <v>19</v>
      </c>
      <c r="F132" s="241" t="s">
        <v>164</v>
      </c>
      <c r="G132" s="239"/>
      <c r="H132" s="242">
        <v>0.71999999999999997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129</v>
      </c>
      <c r="AU132" s="248" t="s">
        <v>79</v>
      </c>
      <c r="AV132" s="14" t="s">
        <v>79</v>
      </c>
      <c r="AW132" s="14" t="s">
        <v>33</v>
      </c>
      <c r="AX132" s="14" t="s">
        <v>72</v>
      </c>
      <c r="AY132" s="248" t="s">
        <v>120</v>
      </c>
    </row>
    <row r="133" s="13" customFormat="1">
      <c r="A133" s="13"/>
      <c r="B133" s="227"/>
      <c r="C133" s="228"/>
      <c r="D133" s="229" t="s">
        <v>129</v>
      </c>
      <c r="E133" s="230" t="s">
        <v>19</v>
      </c>
      <c r="F133" s="231" t="s">
        <v>136</v>
      </c>
      <c r="G133" s="228"/>
      <c r="H133" s="230" t="s">
        <v>19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129</v>
      </c>
      <c r="AU133" s="237" t="s">
        <v>79</v>
      </c>
      <c r="AV133" s="13" t="s">
        <v>77</v>
      </c>
      <c r="AW133" s="13" t="s">
        <v>33</v>
      </c>
      <c r="AX133" s="13" t="s">
        <v>72</v>
      </c>
      <c r="AY133" s="237" t="s">
        <v>120</v>
      </c>
    </row>
    <row r="134" s="14" customFormat="1">
      <c r="A134" s="14"/>
      <c r="B134" s="238"/>
      <c r="C134" s="239"/>
      <c r="D134" s="229" t="s">
        <v>129</v>
      </c>
      <c r="E134" s="240" t="s">
        <v>19</v>
      </c>
      <c r="F134" s="241" t="s">
        <v>161</v>
      </c>
      <c r="G134" s="239"/>
      <c r="H134" s="242">
        <v>1.95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129</v>
      </c>
      <c r="AU134" s="248" t="s">
        <v>79</v>
      </c>
      <c r="AV134" s="14" t="s">
        <v>79</v>
      </c>
      <c r="AW134" s="14" t="s">
        <v>33</v>
      </c>
      <c r="AX134" s="14" t="s">
        <v>72</v>
      </c>
      <c r="AY134" s="248" t="s">
        <v>120</v>
      </c>
    </row>
    <row r="135" s="14" customFormat="1">
      <c r="A135" s="14"/>
      <c r="B135" s="238"/>
      <c r="C135" s="239"/>
      <c r="D135" s="229" t="s">
        <v>129</v>
      </c>
      <c r="E135" s="240" t="s">
        <v>19</v>
      </c>
      <c r="F135" s="241" t="s">
        <v>162</v>
      </c>
      <c r="G135" s="239"/>
      <c r="H135" s="242">
        <v>1.04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129</v>
      </c>
      <c r="AU135" s="248" t="s">
        <v>79</v>
      </c>
      <c r="AV135" s="14" t="s">
        <v>79</v>
      </c>
      <c r="AW135" s="14" t="s">
        <v>33</v>
      </c>
      <c r="AX135" s="14" t="s">
        <v>72</v>
      </c>
      <c r="AY135" s="248" t="s">
        <v>120</v>
      </c>
    </row>
    <row r="136" s="14" customFormat="1">
      <c r="A136" s="14"/>
      <c r="B136" s="238"/>
      <c r="C136" s="239"/>
      <c r="D136" s="229" t="s">
        <v>129</v>
      </c>
      <c r="E136" s="240" t="s">
        <v>19</v>
      </c>
      <c r="F136" s="241" t="s">
        <v>163</v>
      </c>
      <c r="G136" s="239"/>
      <c r="H136" s="242">
        <v>2.8799999999999999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129</v>
      </c>
      <c r="AU136" s="248" t="s">
        <v>79</v>
      </c>
      <c r="AV136" s="14" t="s">
        <v>79</v>
      </c>
      <c r="AW136" s="14" t="s">
        <v>33</v>
      </c>
      <c r="AX136" s="14" t="s">
        <v>72</v>
      </c>
      <c r="AY136" s="248" t="s">
        <v>120</v>
      </c>
    </row>
    <row r="137" s="14" customFormat="1">
      <c r="A137" s="14"/>
      <c r="B137" s="238"/>
      <c r="C137" s="239"/>
      <c r="D137" s="229" t="s">
        <v>129</v>
      </c>
      <c r="E137" s="240" t="s">
        <v>19</v>
      </c>
      <c r="F137" s="241" t="s">
        <v>164</v>
      </c>
      <c r="G137" s="239"/>
      <c r="H137" s="242">
        <v>0.71999999999999997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129</v>
      </c>
      <c r="AU137" s="248" t="s">
        <v>79</v>
      </c>
      <c r="AV137" s="14" t="s">
        <v>79</v>
      </c>
      <c r="AW137" s="14" t="s">
        <v>33</v>
      </c>
      <c r="AX137" s="14" t="s">
        <v>72</v>
      </c>
      <c r="AY137" s="248" t="s">
        <v>120</v>
      </c>
    </row>
    <row r="138" s="13" customFormat="1">
      <c r="A138" s="13"/>
      <c r="B138" s="227"/>
      <c r="C138" s="228"/>
      <c r="D138" s="229" t="s">
        <v>129</v>
      </c>
      <c r="E138" s="230" t="s">
        <v>19</v>
      </c>
      <c r="F138" s="231" t="s">
        <v>140</v>
      </c>
      <c r="G138" s="228"/>
      <c r="H138" s="230" t="s">
        <v>19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129</v>
      </c>
      <c r="AU138" s="237" t="s">
        <v>79</v>
      </c>
      <c r="AV138" s="13" t="s">
        <v>77</v>
      </c>
      <c r="AW138" s="13" t="s">
        <v>33</v>
      </c>
      <c r="AX138" s="13" t="s">
        <v>72</v>
      </c>
      <c r="AY138" s="237" t="s">
        <v>120</v>
      </c>
    </row>
    <row r="139" s="14" customFormat="1">
      <c r="A139" s="14"/>
      <c r="B139" s="238"/>
      <c r="C139" s="239"/>
      <c r="D139" s="229" t="s">
        <v>129</v>
      </c>
      <c r="E139" s="240" t="s">
        <v>19</v>
      </c>
      <c r="F139" s="241" t="s">
        <v>165</v>
      </c>
      <c r="G139" s="239"/>
      <c r="H139" s="242">
        <v>0.78000000000000003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129</v>
      </c>
      <c r="AU139" s="248" t="s">
        <v>79</v>
      </c>
      <c r="AV139" s="14" t="s">
        <v>79</v>
      </c>
      <c r="AW139" s="14" t="s">
        <v>33</v>
      </c>
      <c r="AX139" s="14" t="s">
        <v>72</v>
      </c>
      <c r="AY139" s="248" t="s">
        <v>120</v>
      </c>
    </row>
    <row r="140" s="14" customFormat="1">
      <c r="A140" s="14"/>
      <c r="B140" s="238"/>
      <c r="C140" s="239"/>
      <c r="D140" s="229" t="s">
        <v>129</v>
      </c>
      <c r="E140" s="240" t="s">
        <v>19</v>
      </c>
      <c r="F140" s="241" t="s">
        <v>162</v>
      </c>
      <c r="G140" s="239"/>
      <c r="H140" s="242">
        <v>1.04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129</v>
      </c>
      <c r="AU140" s="248" t="s">
        <v>79</v>
      </c>
      <c r="AV140" s="14" t="s">
        <v>79</v>
      </c>
      <c r="AW140" s="14" t="s">
        <v>33</v>
      </c>
      <c r="AX140" s="14" t="s">
        <v>72</v>
      </c>
      <c r="AY140" s="248" t="s">
        <v>120</v>
      </c>
    </row>
    <row r="141" s="14" customFormat="1">
      <c r="A141" s="14"/>
      <c r="B141" s="238"/>
      <c r="C141" s="239"/>
      <c r="D141" s="229" t="s">
        <v>129</v>
      </c>
      <c r="E141" s="240" t="s">
        <v>19</v>
      </c>
      <c r="F141" s="241" t="s">
        <v>166</v>
      </c>
      <c r="G141" s="239"/>
      <c r="H141" s="242">
        <v>2.8799999999999999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129</v>
      </c>
      <c r="AU141" s="248" t="s">
        <v>79</v>
      </c>
      <c r="AV141" s="14" t="s">
        <v>79</v>
      </c>
      <c r="AW141" s="14" t="s">
        <v>33</v>
      </c>
      <c r="AX141" s="14" t="s">
        <v>72</v>
      </c>
      <c r="AY141" s="248" t="s">
        <v>120</v>
      </c>
    </row>
    <row r="142" s="14" customFormat="1">
      <c r="A142" s="14"/>
      <c r="B142" s="238"/>
      <c r="C142" s="239"/>
      <c r="D142" s="229" t="s">
        <v>129</v>
      </c>
      <c r="E142" s="240" t="s">
        <v>19</v>
      </c>
      <c r="F142" s="241" t="s">
        <v>164</v>
      </c>
      <c r="G142" s="239"/>
      <c r="H142" s="242">
        <v>0.71999999999999997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129</v>
      </c>
      <c r="AU142" s="248" t="s">
        <v>79</v>
      </c>
      <c r="AV142" s="14" t="s">
        <v>79</v>
      </c>
      <c r="AW142" s="14" t="s">
        <v>33</v>
      </c>
      <c r="AX142" s="14" t="s">
        <v>72</v>
      </c>
      <c r="AY142" s="248" t="s">
        <v>120</v>
      </c>
    </row>
    <row r="143" s="13" customFormat="1">
      <c r="A143" s="13"/>
      <c r="B143" s="227"/>
      <c r="C143" s="228"/>
      <c r="D143" s="229" t="s">
        <v>129</v>
      </c>
      <c r="E143" s="230" t="s">
        <v>19</v>
      </c>
      <c r="F143" s="231" t="s">
        <v>144</v>
      </c>
      <c r="G143" s="228"/>
      <c r="H143" s="230" t="s">
        <v>19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129</v>
      </c>
      <c r="AU143" s="237" t="s">
        <v>79</v>
      </c>
      <c r="AV143" s="13" t="s">
        <v>77</v>
      </c>
      <c r="AW143" s="13" t="s">
        <v>33</v>
      </c>
      <c r="AX143" s="13" t="s">
        <v>72</v>
      </c>
      <c r="AY143" s="237" t="s">
        <v>120</v>
      </c>
    </row>
    <row r="144" s="14" customFormat="1">
      <c r="A144" s="14"/>
      <c r="B144" s="238"/>
      <c r="C144" s="239"/>
      <c r="D144" s="229" t="s">
        <v>129</v>
      </c>
      <c r="E144" s="240" t="s">
        <v>19</v>
      </c>
      <c r="F144" s="241" t="s">
        <v>167</v>
      </c>
      <c r="G144" s="239"/>
      <c r="H144" s="242">
        <v>0.75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129</v>
      </c>
      <c r="AU144" s="248" t="s">
        <v>79</v>
      </c>
      <c r="AV144" s="14" t="s">
        <v>79</v>
      </c>
      <c r="AW144" s="14" t="s">
        <v>33</v>
      </c>
      <c r="AX144" s="14" t="s">
        <v>72</v>
      </c>
      <c r="AY144" s="248" t="s">
        <v>120</v>
      </c>
    </row>
    <row r="145" s="14" customFormat="1">
      <c r="A145" s="14"/>
      <c r="B145" s="238"/>
      <c r="C145" s="239"/>
      <c r="D145" s="229" t="s">
        <v>129</v>
      </c>
      <c r="E145" s="240" t="s">
        <v>19</v>
      </c>
      <c r="F145" s="241" t="s">
        <v>168</v>
      </c>
      <c r="G145" s="239"/>
      <c r="H145" s="242">
        <v>7.7999999999999998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129</v>
      </c>
      <c r="AU145" s="248" t="s">
        <v>79</v>
      </c>
      <c r="AV145" s="14" t="s">
        <v>79</v>
      </c>
      <c r="AW145" s="14" t="s">
        <v>33</v>
      </c>
      <c r="AX145" s="14" t="s">
        <v>72</v>
      </c>
      <c r="AY145" s="248" t="s">
        <v>120</v>
      </c>
    </row>
    <row r="146" s="14" customFormat="1">
      <c r="A146" s="14"/>
      <c r="B146" s="238"/>
      <c r="C146" s="239"/>
      <c r="D146" s="229" t="s">
        <v>129</v>
      </c>
      <c r="E146" s="240" t="s">
        <v>19</v>
      </c>
      <c r="F146" s="241" t="s">
        <v>163</v>
      </c>
      <c r="G146" s="239"/>
      <c r="H146" s="242">
        <v>2.8799999999999999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129</v>
      </c>
      <c r="AU146" s="248" t="s">
        <v>79</v>
      </c>
      <c r="AV146" s="14" t="s">
        <v>79</v>
      </c>
      <c r="AW146" s="14" t="s">
        <v>33</v>
      </c>
      <c r="AX146" s="14" t="s">
        <v>72</v>
      </c>
      <c r="AY146" s="248" t="s">
        <v>120</v>
      </c>
    </row>
    <row r="147" s="14" customFormat="1">
      <c r="A147" s="14"/>
      <c r="B147" s="238"/>
      <c r="C147" s="239"/>
      <c r="D147" s="229" t="s">
        <v>129</v>
      </c>
      <c r="E147" s="240" t="s">
        <v>19</v>
      </c>
      <c r="F147" s="241" t="s">
        <v>164</v>
      </c>
      <c r="G147" s="239"/>
      <c r="H147" s="242">
        <v>0.71999999999999997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129</v>
      </c>
      <c r="AU147" s="248" t="s">
        <v>79</v>
      </c>
      <c r="AV147" s="14" t="s">
        <v>79</v>
      </c>
      <c r="AW147" s="14" t="s">
        <v>33</v>
      </c>
      <c r="AX147" s="14" t="s">
        <v>72</v>
      </c>
      <c r="AY147" s="248" t="s">
        <v>120</v>
      </c>
    </row>
    <row r="148" s="13" customFormat="1">
      <c r="A148" s="13"/>
      <c r="B148" s="227"/>
      <c r="C148" s="228"/>
      <c r="D148" s="229" t="s">
        <v>129</v>
      </c>
      <c r="E148" s="230" t="s">
        <v>19</v>
      </c>
      <c r="F148" s="231" t="s">
        <v>149</v>
      </c>
      <c r="G148" s="228"/>
      <c r="H148" s="230" t="s">
        <v>19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129</v>
      </c>
      <c r="AU148" s="237" t="s">
        <v>79</v>
      </c>
      <c r="AV148" s="13" t="s">
        <v>77</v>
      </c>
      <c r="AW148" s="13" t="s">
        <v>33</v>
      </c>
      <c r="AX148" s="13" t="s">
        <v>72</v>
      </c>
      <c r="AY148" s="237" t="s">
        <v>120</v>
      </c>
    </row>
    <row r="149" s="14" customFormat="1">
      <c r="A149" s="14"/>
      <c r="B149" s="238"/>
      <c r="C149" s="239"/>
      <c r="D149" s="229" t="s">
        <v>129</v>
      </c>
      <c r="E149" s="240" t="s">
        <v>19</v>
      </c>
      <c r="F149" s="241" t="s">
        <v>169</v>
      </c>
      <c r="G149" s="239"/>
      <c r="H149" s="242">
        <v>0.59999999999999998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129</v>
      </c>
      <c r="AU149" s="248" t="s">
        <v>79</v>
      </c>
      <c r="AV149" s="14" t="s">
        <v>79</v>
      </c>
      <c r="AW149" s="14" t="s">
        <v>33</v>
      </c>
      <c r="AX149" s="14" t="s">
        <v>72</v>
      </c>
      <c r="AY149" s="248" t="s">
        <v>120</v>
      </c>
    </row>
    <row r="150" s="14" customFormat="1">
      <c r="A150" s="14"/>
      <c r="B150" s="238"/>
      <c r="C150" s="239"/>
      <c r="D150" s="229" t="s">
        <v>129</v>
      </c>
      <c r="E150" s="240" t="s">
        <v>19</v>
      </c>
      <c r="F150" s="241" t="s">
        <v>169</v>
      </c>
      <c r="G150" s="239"/>
      <c r="H150" s="242">
        <v>0.59999999999999998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129</v>
      </c>
      <c r="AU150" s="248" t="s">
        <v>79</v>
      </c>
      <c r="AV150" s="14" t="s">
        <v>79</v>
      </c>
      <c r="AW150" s="14" t="s">
        <v>33</v>
      </c>
      <c r="AX150" s="14" t="s">
        <v>72</v>
      </c>
      <c r="AY150" s="248" t="s">
        <v>120</v>
      </c>
    </row>
    <row r="151" s="14" customFormat="1">
      <c r="A151" s="14"/>
      <c r="B151" s="238"/>
      <c r="C151" s="239"/>
      <c r="D151" s="229" t="s">
        <v>129</v>
      </c>
      <c r="E151" s="240" t="s">
        <v>19</v>
      </c>
      <c r="F151" s="241" t="s">
        <v>170</v>
      </c>
      <c r="G151" s="239"/>
      <c r="H151" s="242">
        <v>0.316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129</v>
      </c>
      <c r="AU151" s="248" t="s">
        <v>79</v>
      </c>
      <c r="AV151" s="14" t="s">
        <v>79</v>
      </c>
      <c r="AW151" s="14" t="s">
        <v>33</v>
      </c>
      <c r="AX151" s="14" t="s">
        <v>72</v>
      </c>
      <c r="AY151" s="248" t="s">
        <v>120</v>
      </c>
    </row>
    <row r="152" s="14" customFormat="1">
      <c r="A152" s="14"/>
      <c r="B152" s="238"/>
      <c r="C152" s="239"/>
      <c r="D152" s="229" t="s">
        <v>129</v>
      </c>
      <c r="E152" s="240" t="s">
        <v>19</v>
      </c>
      <c r="F152" s="241" t="s">
        <v>171</v>
      </c>
      <c r="G152" s="239"/>
      <c r="H152" s="242">
        <v>1.2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129</v>
      </c>
      <c r="AU152" s="248" t="s">
        <v>79</v>
      </c>
      <c r="AV152" s="14" t="s">
        <v>79</v>
      </c>
      <c r="AW152" s="14" t="s">
        <v>33</v>
      </c>
      <c r="AX152" s="14" t="s">
        <v>72</v>
      </c>
      <c r="AY152" s="248" t="s">
        <v>120</v>
      </c>
    </row>
    <row r="153" s="14" customFormat="1">
      <c r="A153" s="14"/>
      <c r="B153" s="238"/>
      <c r="C153" s="239"/>
      <c r="D153" s="229" t="s">
        <v>129</v>
      </c>
      <c r="E153" s="240" t="s">
        <v>19</v>
      </c>
      <c r="F153" s="241" t="s">
        <v>172</v>
      </c>
      <c r="G153" s="239"/>
      <c r="H153" s="242">
        <v>0.83999999999999997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129</v>
      </c>
      <c r="AU153" s="248" t="s">
        <v>79</v>
      </c>
      <c r="AV153" s="14" t="s">
        <v>79</v>
      </c>
      <c r="AW153" s="14" t="s">
        <v>33</v>
      </c>
      <c r="AX153" s="14" t="s">
        <v>72</v>
      </c>
      <c r="AY153" s="248" t="s">
        <v>120</v>
      </c>
    </row>
    <row r="154" s="14" customFormat="1">
      <c r="A154" s="14"/>
      <c r="B154" s="238"/>
      <c r="C154" s="239"/>
      <c r="D154" s="229" t="s">
        <v>129</v>
      </c>
      <c r="E154" s="240" t="s">
        <v>19</v>
      </c>
      <c r="F154" s="241" t="s">
        <v>167</v>
      </c>
      <c r="G154" s="239"/>
      <c r="H154" s="242">
        <v>0.75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129</v>
      </c>
      <c r="AU154" s="248" t="s">
        <v>79</v>
      </c>
      <c r="AV154" s="14" t="s">
        <v>79</v>
      </c>
      <c r="AW154" s="14" t="s">
        <v>33</v>
      </c>
      <c r="AX154" s="14" t="s">
        <v>72</v>
      </c>
      <c r="AY154" s="248" t="s">
        <v>120</v>
      </c>
    </row>
    <row r="155" s="15" customFormat="1">
      <c r="A155" s="15"/>
      <c r="B155" s="249"/>
      <c r="C155" s="250"/>
      <c r="D155" s="229" t="s">
        <v>129</v>
      </c>
      <c r="E155" s="251" t="s">
        <v>19</v>
      </c>
      <c r="F155" s="252" t="s">
        <v>156</v>
      </c>
      <c r="G155" s="250"/>
      <c r="H155" s="253">
        <v>35.056000000000004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129</v>
      </c>
      <c r="AU155" s="259" t="s">
        <v>79</v>
      </c>
      <c r="AV155" s="15" t="s">
        <v>127</v>
      </c>
      <c r="AW155" s="15" t="s">
        <v>33</v>
      </c>
      <c r="AX155" s="15" t="s">
        <v>77</v>
      </c>
      <c r="AY155" s="259" t="s">
        <v>120</v>
      </c>
    </row>
    <row r="156" s="2" customFormat="1" ht="16.5" customHeight="1">
      <c r="A156" s="39"/>
      <c r="B156" s="40"/>
      <c r="C156" s="213" t="s">
        <v>173</v>
      </c>
      <c r="D156" s="213" t="s">
        <v>123</v>
      </c>
      <c r="E156" s="214" t="s">
        <v>174</v>
      </c>
      <c r="F156" s="215" t="s">
        <v>175</v>
      </c>
      <c r="G156" s="216" t="s">
        <v>126</v>
      </c>
      <c r="H156" s="217">
        <v>92.343999999999994</v>
      </c>
      <c r="I156" s="218"/>
      <c r="J156" s="219">
        <f>ROUND(I156*H156,2)</f>
        <v>0</v>
      </c>
      <c r="K156" s="220"/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0.0048999999999999998</v>
      </c>
      <c r="R156" s="223">
        <f>Q156*H156</f>
        <v>0.45248559999999993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127</v>
      </c>
      <c r="AT156" s="225" t="s">
        <v>123</v>
      </c>
      <c r="AU156" s="225" t="s">
        <v>79</v>
      </c>
      <c r="AY156" s="18" t="s">
        <v>120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77</v>
      </c>
      <c r="BK156" s="226">
        <f>ROUND(I156*H156,2)</f>
        <v>0</v>
      </c>
      <c r="BL156" s="18" t="s">
        <v>127</v>
      </c>
      <c r="BM156" s="225" t="s">
        <v>176</v>
      </c>
    </row>
    <row r="157" s="13" customFormat="1">
      <c r="A157" s="13"/>
      <c r="B157" s="227"/>
      <c r="C157" s="228"/>
      <c r="D157" s="229" t="s">
        <v>129</v>
      </c>
      <c r="E157" s="230" t="s">
        <v>19</v>
      </c>
      <c r="F157" s="231" t="s">
        <v>160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129</v>
      </c>
      <c r="AU157" s="237" t="s">
        <v>79</v>
      </c>
      <c r="AV157" s="13" t="s">
        <v>77</v>
      </c>
      <c r="AW157" s="13" t="s">
        <v>33</v>
      </c>
      <c r="AX157" s="13" t="s">
        <v>72</v>
      </c>
      <c r="AY157" s="237" t="s">
        <v>120</v>
      </c>
    </row>
    <row r="158" s="13" customFormat="1">
      <c r="A158" s="13"/>
      <c r="B158" s="227"/>
      <c r="C158" s="228"/>
      <c r="D158" s="229" t="s">
        <v>129</v>
      </c>
      <c r="E158" s="230" t="s">
        <v>19</v>
      </c>
      <c r="F158" s="231" t="s">
        <v>131</v>
      </c>
      <c r="G158" s="228"/>
      <c r="H158" s="230" t="s">
        <v>19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129</v>
      </c>
      <c r="AU158" s="237" t="s">
        <v>79</v>
      </c>
      <c r="AV158" s="13" t="s">
        <v>77</v>
      </c>
      <c r="AW158" s="13" t="s">
        <v>33</v>
      </c>
      <c r="AX158" s="13" t="s">
        <v>72</v>
      </c>
      <c r="AY158" s="237" t="s">
        <v>120</v>
      </c>
    </row>
    <row r="159" s="14" customFormat="1">
      <c r="A159" s="14"/>
      <c r="B159" s="238"/>
      <c r="C159" s="239"/>
      <c r="D159" s="229" t="s">
        <v>129</v>
      </c>
      <c r="E159" s="240" t="s">
        <v>19</v>
      </c>
      <c r="F159" s="241" t="s">
        <v>177</v>
      </c>
      <c r="G159" s="239"/>
      <c r="H159" s="242">
        <v>5.0599999999999996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129</v>
      </c>
      <c r="AU159" s="248" t="s">
        <v>79</v>
      </c>
      <c r="AV159" s="14" t="s">
        <v>79</v>
      </c>
      <c r="AW159" s="14" t="s">
        <v>33</v>
      </c>
      <c r="AX159" s="14" t="s">
        <v>72</v>
      </c>
      <c r="AY159" s="248" t="s">
        <v>120</v>
      </c>
    </row>
    <row r="160" s="14" customFormat="1">
      <c r="A160" s="14"/>
      <c r="B160" s="238"/>
      <c r="C160" s="239"/>
      <c r="D160" s="229" t="s">
        <v>129</v>
      </c>
      <c r="E160" s="240" t="s">
        <v>19</v>
      </c>
      <c r="F160" s="241" t="s">
        <v>178</v>
      </c>
      <c r="G160" s="239"/>
      <c r="H160" s="242">
        <v>4.0640000000000001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129</v>
      </c>
      <c r="AU160" s="248" t="s">
        <v>79</v>
      </c>
      <c r="AV160" s="14" t="s">
        <v>79</v>
      </c>
      <c r="AW160" s="14" t="s">
        <v>33</v>
      </c>
      <c r="AX160" s="14" t="s">
        <v>72</v>
      </c>
      <c r="AY160" s="248" t="s">
        <v>120</v>
      </c>
    </row>
    <row r="161" s="14" customFormat="1">
      <c r="A161" s="14"/>
      <c r="B161" s="238"/>
      <c r="C161" s="239"/>
      <c r="D161" s="229" t="s">
        <v>129</v>
      </c>
      <c r="E161" s="240" t="s">
        <v>19</v>
      </c>
      <c r="F161" s="241" t="s">
        <v>179</v>
      </c>
      <c r="G161" s="239"/>
      <c r="H161" s="242">
        <v>9.1440000000000001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129</v>
      </c>
      <c r="AU161" s="248" t="s">
        <v>79</v>
      </c>
      <c r="AV161" s="14" t="s">
        <v>79</v>
      </c>
      <c r="AW161" s="14" t="s">
        <v>33</v>
      </c>
      <c r="AX161" s="14" t="s">
        <v>72</v>
      </c>
      <c r="AY161" s="248" t="s">
        <v>120</v>
      </c>
    </row>
    <row r="162" s="14" customFormat="1">
      <c r="A162" s="14"/>
      <c r="B162" s="238"/>
      <c r="C162" s="239"/>
      <c r="D162" s="229" t="s">
        <v>129</v>
      </c>
      <c r="E162" s="240" t="s">
        <v>19</v>
      </c>
      <c r="F162" s="241" t="s">
        <v>180</v>
      </c>
      <c r="G162" s="239"/>
      <c r="H162" s="242">
        <v>1.76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129</v>
      </c>
      <c r="AU162" s="248" t="s">
        <v>79</v>
      </c>
      <c r="AV162" s="14" t="s">
        <v>79</v>
      </c>
      <c r="AW162" s="14" t="s">
        <v>33</v>
      </c>
      <c r="AX162" s="14" t="s">
        <v>72</v>
      </c>
      <c r="AY162" s="248" t="s">
        <v>120</v>
      </c>
    </row>
    <row r="163" s="13" customFormat="1">
      <c r="A163" s="13"/>
      <c r="B163" s="227"/>
      <c r="C163" s="228"/>
      <c r="D163" s="229" t="s">
        <v>129</v>
      </c>
      <c r="E163" s="230" t="s">
        <v>19</v>
      </c>
      <c r="F163" s="231" t="s">
        <v>136</v>
      </c>
      <c r="G163" s="228"/>
      <c r="H163" s="230" t="s">
        <v>19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129</v>
      </c>
      <c r="AU163" s="237" t="s">
        <v>79</v>
      </c>
      <c r="AV163" s="13" t="s">
        <v>77</v>
      </c>
      <c r="AW163" s="13" t="s">
        <v>33</v>
      </c>
      <c r="AX163" s="13" t="s">
        <v>72</v>
      </c>
      <c r="AY163" s="237" t="s">
        <v>120</v>
      </c>
    </row>
    <row r="164" s="14" customFormat="1">
      <c r="A164" s="14"/>
      <c r="B164" s="238"/>
      <c r="C164" s="239"/>
      <c r="D164" s="229" t="s">
        <v>129</v>
      </c>
      <c r="E164" s="240" t="s">
        <v>19</v>
      </c>
      <c r="F164" s="241" t="s">
        <v>177</v>
      </c>
      <c r="G164" s="239"/>
      <c r="H164" s="242">
        <v>5.0599999999999996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129</v>
      </c>
      <c r="AU164" s="248" t="s">
        <v>79</v>
      </c>
      <c r="AV164" s="14" t="s">
        <v>79</v>
      </c>
      <c r="AW164" s="14" t="s">
        <v>33</v>
      </c>
      <c r="AX164" s="14" t="s">
        <v>72</v>
      </c>
      <c r="AY164" s="248" t="s">
        <v>120</v>
      </c>
    </row>
    <row r="165" s="14" customFormat="1">
      <c r="A165" s="14"/>
      <c r="B165" s="238"/>
      <c r="C165" s="239"/>
      <c r="D165" s="229" t="s">
        <v>129</v>
      </c>
      <c r="E165" s="240" t="s">
        <v>19</v>
      </c>
      <c r="F165" s="241" t="s">
        <v>181</v>
      </c>
      <c r="G165" s="239"/>
      <c r="H165" s="242">
        <v>4.032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129</v>
      </c>
      <c r="AU165" s="248" t="s">
        <v>79</v>
      </c>
      <c r="AV165" s="14" t="s">
        <v>79</v>
      </c>
      <c r="AW165" s="14" t="s">
        <v>33</v>
      </c>
      <c r="AX165" s="14" t="s">
        <v>72</v>
      </c>
      <c r="AY165" s="248" t="s">
        <v>120</v>
      </c>
    </row>
    <row r="166" s="14" customFormat="1">
      <c r="A166" s="14"/>
      <c r="B166" s="238"/>
      <c r="C166" s="239"/>
      <c r="D166" s="229" t="s">
        <v>129</v>
      </c>
      <c r="E166" s="240" t="s">
        <v>19</v>
      </c>
      <c r="F166" s="241" t="s">
        <v>182</v>
      </c>
      <c r="G166" s="239"/>
      <c r="H166" s="242">
        <v>9.0719999999999992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129</v>
      </c>
      <c r="AU166" s="248" t="s">
        <v>79</v>
      </c>
      <c r="AV166" s="14" t="s">
        <v>79</v>
      </c>
      <c r="AW166" s="14" t="s">
        <v>33</v>
      </c>
      <c r="AX166" s="14" t="s">
        <v>72</v>
      </c>
      <c r="AY166" s="248" t="s">
        <v>120</v>
      </c>
    </row>
    <row r="167" s="14" customFormat="1">
      <c r="A167" s="14"/>
      <c r="B167" s="238"/>
      <c r="C167" s="239"/>
      <c r="D167" s="229" t="s">
        <v>129</v>
      </c>
      <c r="E167" s="240" t="s">
        <v>19</v>
      </c>
      <c r="F167" s="241" t="s">
        <v>183</v>
      </c>
      <c r="G167" s="239"/>
      <c r="H167" s="242">
        <v>1.244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129</v>
      </c>
      <c r="AU167" s="248" t="s">
        <v>79</v>
      </c>
      <c r="AV167" s="14" t="s">
        <v>79</v>
      </c>
      <c r="AW167" s="14" t="s">
        <v>33</v>
      </c>
      <c r="AX167" s="14" t="s">
        <v>72</v>
      </c>
      <c r="AY167" s="248" t="s">
        <v>120</v>
      </c>
    </row>
    <row r="168" s="13" customFormat="1">
      <c r="A168" s="13"/>
      <c r="B168" s="227"/>
      <c r="C168" s="228"/>
      <c r="D168" s="229" t="s">
        <v>129</v>
      </c>
      <c r="E168" s="230" t="s">
        <v>19</v>
      </c>
      <c r="F168" s="231" t="s">
        <v>140</v>
      </c>
      <c r="G168" s="228"/>
      <c r="H168" s="230" t="s">
        <v>19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129</v>
      </c>
      <c r="AU168" s="237" t="s">
        <v>79</v>
      </c>
      <c r="AV168" s="13" t="s">
        <v>77</v>
      </c>
      <c r="AW168" s="13" t="s">
        <v>33</v>
      </c>
      <c r="AX168" s="13" t="s">
        <v>72</v>
      </c>
      <c r="AY168" s="237" t="s">
        <v>120</v>
      </c>
    </row>
    <row r="169" s="14" customFormat="1">
      <c r="A169" s="14"/>
      <c r="B169" s="238"/>
      <c r="C169" s="239"/>
      <c r="D169" s="229" t="s">
        <v>129</v>
      </c>
      <c r="E169" s="240" t="s">
        <v>19</v>
      </c>
      <c r="F169" s="241" t="s">
        <v>184</v>
      </c>
      <c r="G169" s="239"/>
      <c r="H169" s="242">
        <v>2.024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129</v>
      </c>
      <c r="AU169" s="248" t="s">
        <v>79</v>
      </c>
      <c r="AV169" s="14" t="s">
        <v>79</v>
      </c>
      <c r="AW169" s="14" t="s">
        <v>33</v>
      </c>
      <c r="AX169" s="14" t="s">
        <v>72</v>
      </c>
      <c r="AY169" s="248" t="s">
        <v>120</v>
      </c>
    </row>
    <row r="170" s="14" customFormat="1">
      <c r="A170" s="14"/>
      <c r="B170" s="238"/>
      <c r="C170" s="239"/>
      <c r="D170" s="229" t="s">
        <v>129</v>
      </c>
      <c r="E170" s="240" t="s">
        <v>19</v>
      </c>
      <c r="F170" s="241" t="s">
        <v>185</v>
      </c>
      <c r="G170" s="239"/>
      <c r="H170" s="242">
        <v>4.048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129</v>
      </c>
      <c r="AU170" s="248" t="s">
        <v>79</v>
      </c>
      <c r="AV170" s="14" t="s">
        <v>79</v>
      </c>
      <c r="AW170" s="14" t="s">
        <v>33</v>
      </c>
      <c r="AX170" s="14" t="s">
        <v>72</v>
      </c>
      <c r="AY170" s="248" t="s">
        <v>120</v>
      </c>
    </row>
    <row r="171" s="14" customFormat="1">
      <c r="A171" s="14"/>
      <c r="B171" s="238"/>
      <c r="C171" s="239"/>
      <c r="D171" s="229" t="s">
        <v>129</v>
      </c>
      <c r="E171" s="240" t="s">
        <v>19</v>
      </c>
      <c r="F171" s="241" t="s">
        <v>186</v>
      </c>
      <c r="G171" s="239"/>
      <c r="H171" s="242">
        <v>11.988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129</v>
      </c>
      <c r="AU171" s="248" t="s">
        <v>79</v>
      </c>
      <c r="AV171" s="14" t="s">
        <v>79</v>
      </c>
      <c r="AW171" s="14" t="s">
        <v>33</v>
      </c>
      <c r="AX171" s="14" t="s">
        <v>72</v>
      </c>
      <c r="AY171" s="248" t="s">
        <v>120</v>
      </c>
    </row>
    <row r="172" s="14" customFormat="1">
      <c r="A172" s="14"/>
      <c r="B172" s="238"/>
      <c r="C172" s="239"/>
      <c r="D172" s="229" t="s">
        <v>129</v>
      </c>
      <c r="E172" s="240" t="s">
        <v>19</v>
      </c>
      <c r="F172" s="241" t="s">
        <v>183</v>
      </c>
      <c r="G172" s="239"/>
      <c r="H172" s="242">
        <v>1.244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129</v>
      </c>
      <c r="AU172" s="248" t="s">
        <v>79</v>
      </c>
      <c r="AV172" s="14" t="s">
        <v>79</v>
      </c>
      <c r="AW172" s="14" t="s">
        <v>33</v>
      </c>
      <c r="AX172" s="14" t="s">
        <v>72</v>
      </c>
      <c r="AY172" s="248" t="s">
        <v>120</v>
      </c>
    </row>
    <row r="173" s="13" customFormat="1">
      <c r="A173" s="13"/>
      <c r="B173" s="227"/>
      <c r="C173" s="228"/>
      <c r="D173" s="229" t="s">
        <v>129</v>
      </c>
      <c r="E173" s="230" t="s">
        <v>19</v>
      </c>
      <c r="F173" s="231" t="s">
        <v>144</v>
      </c>
      <c r="G173" s="228"/>
      <c r="H173" s="230" t="s">
        <v>19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129</v>
      </c>
      <c r="AU173" s="237" t="s">
        <v>79</v>
      </c>
      <c r="AV173" s="13" t="s">
        <v>77</v>
      </c>
      <c r="AW173" s="13" t="s">
        <v>33</v>
      </c>
      <c r="AX173" s="13" t="s">
        <v>72</v>
      </c>
      <c r="AY173" s="237" t="s">
        <v>120</v>
      </c>
    </row>
    <row r="174" s="14" customFormat="1">
      <c r="A174" s="14"/>
      <c r="B174" s="238"/>
      <c r="C174" s="239"/>
      <c r="D174" s="229" t="s">
        <v>129</v>
      </c>
      <c r="E174" s="240" t="s">
        <v>19</v>
      </c>
      <c r="F174" s="241" t="s">
        <v>187</v>
      </c>
      <c r="G174" s="239"/>
      <c r="H174" s="242">
        <v>3.0600000000000001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129</v>
      </c>
      <c r="AU174" s="248" t="s">
        <v>79</v>
      </c>
      <c r="AV174" s="14" t="s">
        <v>79</v>
      </c>
      <c r="AW174" s="14" t="s">
        <v>33</v>
      </c>
      <c r="AX174" s="14" t="s">
        <v>72</v>
      </c>
      <c r="AY174" s="248" t="s">
        <v>120</v>
      </c>
    </row>
    <row r="175" s="14" customFormat="1">
      <c r="A175" s="14"/>
      <c r="B175" s="238"/>
      <c r="C175" s="239"/>
      <c r="D175" s="229" t="s">
        <v>129</v>
      </c>
      <c r="E175" s="240" t="s">
        <v>19</v>
      </c>
      <c r="F175" s="241" t="s">
        <v>188</v>
      </c>
      <c r="G175" s="239"/>
      <c r="H175" s="242">
        <v>2.0640000000000001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129</v>
      </c>
      <c r="AU175" s="248" t="s">
        <v>79</v>
      </c>
      <c r="AV175" s="14" t="s">
        <v>79</v>
      </c>
      <c r="AW175" s="14" t="s">
        <v>33</v>
      </c>
      <c r="AX175" s="14" t="s">
        <v>72</v>
      </c>
      <c r="AY175" s="248" t="s">
        <v>120</v>
      </c>
    </row>
    <row r="176" s="14" customFormat="1">
      <c r="A176" s="14"/>
      <c r="B176" s="238"/>
      <c r="C176" s="239"/>
      <c r="D176" s="229" t="s">
        <v>129</v>
      </c>
      <c r="E176" s="240" t="s">
        <v>19</v>
      </c>
      <c r="F176" s="241" t="s">
        <v>189</v>
      </c>
      <c r="G176" s="239"/>
      <c r="H176" s="242">
        <v>6.1920000000000002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129</v>
      </c>
      <c r="AU176" s="248" t="s">
        <v>79</v>
      </c>
      <c r="AV176" s="14" t="s">
        <v>79</v>
      </c>
      <c r="AW176" s="14" t="s">
        <v>33</v>
      </c>
      <c r="AX176" s="14" t="s">
        <v>72</v>
      </c>
      <c r="AY176" s="248" t="s">
        <v>120</v>
      </c>
    </row>
    <row r="177" s="14" customFormat="1">
      <c r="A177" s="14"/>
      <c r="B177" s="238"/>
      <c r="C177" s="239"/>
      <c r="D177" s="229" t="s">
        <v>129</v>
      </c>
      <c r="E177" s="240" t="s">
        <v>19</v>
      </c>
      <c r="F177" s="241" t="s">
        <v>190</v>
      </c>
      <c r="G177" s="239"/>
      <c r="H177" s="242">
        <v>0.69999999999999996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129</v>
      </c>
      <c r="AU177" s="248" t="s">
        <v>79</v>
      </c>
      <c r="AV177" s="14" t="s">
        <v>79</v>
      </c>
      <c r="AW177" s="14" t="s">
        <v>33</v>
      </c>
      <c r="AX177" s="14" t="s">
        <v>72</v>
      </c>
      <c r="AY177" s="248" t="s">
        <v>120</v>
      </c>
    </row>
    <row r="178" s="13" customFormat="1">
      <c r="A178" s="13"/>
      <c r="B178" s="227"/>
      <c r="C178" s="228"/>
      <c r="D178" s="229" t="s">
        <v>129</v>
      </c>
      <c r="E178" s="230" t="s">
        <v>19</v>
      </c>
      <c r="F178" s="231" t="s">
        <v>149</v>
      </c>
      <c r="G178" s="228"/>
      <c r="H178" s="230" t="s">
        <v>19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129</v>
      </c>
      <c r="AU178" s="237" t="s">
        <v>79</v>
      </c>
      <c r="AV178" s="13" t="s">
        <v>77</v>
      </c>
      <c r="AW178" s="13" t="s">
        <v>33</v>
      </c>
      <c r="AX178" s="13" t="s">
        <v>72</v>
      </c>
      <c r="AY178" s="237" t="s">
        <v>120</v>
      </c>
    </row>
    <row r="179" s="14" customFormat="1">
      <c r="A179" s="14"/>
      <c r="B179" s="238"/>
      <c r="C179" s="239"/>
      <c r="D179" s="229" t="s">
        <v>129</v>
      </c>
      <c r="E179" s="240" t="s">
        <v>19</v>
      </c>
      <c r="F179" s="241" t="s">
        <v>191</v>
      </c>
      <c r="G179" s="239"/>
      <c r="H179" s="242">
        <v>1.024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129</v>
      </c>
      <c r="AU179" s="248" t="s">
        <v>79</v>
      </c>
      <c r="AV179" s="14" t="s">
        <v>79</v>
      </c>
      <c r="AW179" s="14" t="s">
        <v>33</v>
      </c>
      <c r="AX179" s="14" t="s">
        <v>72</v>
      </c>
      <c r="AY179" s="248" t="s">
        <v>120</v>
      </c>
    </row>
    <row r="180" s="14" customFormat="1">
      <c r="A180" s="14"/>
      <c r="B180" s="238"/>
      <c r="C180" s="239"/>
      <c r="D180" s="229" t="s">
        <v>129</v>
      </c>
      <c r="E180" s="240" t="s">
        <v>19</v>
      </c>
      <c r="F180" s="241" t="s">
        <v>192</v>
      </c>
      <c r="G180" s="239"/>
      <c r="H180" s="242">
        <v>0.71199999999999997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129</v>
      </c>
      <c r="AU180" s="248" t="s">
        <v>79</v>
      </c>
      <c r="AV180" s="14" t="s">
        <v>79</v>
      </c>
      <c r="AW180" s="14" t="s">
        <v>33</v>
      </c>
      <c r="AX180" s="14" t="s">
        <v>72</v>
      </c>
      <c r="AY180" s="248" t="s">
        <v>120</v>
      </c>
    </row>
    <row r="181" s="14" customFormat="1">
      <c r="A181" s="14"/>
      <c r="B181" s="238"/>
      <c r="C181" s="239"/>
      <c r="D181" s="229" t="s">
        <v>129</v>
      </c>
      <c r="E181" s="240" t="s">
        <v>19</v>
      </c>
      <c r="F181" s="241" t="s">
        <v>193</v>
      </c>
      <c r="G181" s="239"/>
      <c r="H181" s="242">
        <v>0.35599999999999998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129</v>
      </c>
      <c r="AU181" s="248" t="s">
        <v>79</v>
      </c>
      <c r="AV181" s="14" t="s">
        <v>79</v>
      </c>
      <c r="AW181" s="14" t="s">
        <v>33</v>
      </c>
      <c r="AX181" s="14" t="s">
        <v>72</v>
      </c>
      <c r="AY181" s="248" t="s">
        <v>120</v>
      </c>
    </row>
    <row r="182" s="14" customFormat="1">
      <c r="A182" s="14"/>
      <c r="B182" s="238"/>
      <c r="C182" s="239"/>
      <c r="D182" s="229" t="s">
        <v>129</v>
      </c>
      <c r="E182" s="240" t="s">
        <v>19</v>
      </c>
      <c r="F182" s="241" t="s">
        <v>194</v>
      </c>
      <c r="G182" s="239"/>
      <c r="H182" s="242">
        <v>1.28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129</v>
      </c>
      <c r="AU182" s="248" t="s">
        <v>79</v>
      </c>
      <c r="AV182" s="14" t="s">
        <v>79</v>
      </c>
      <c r="AW182" s="14" t="s">
        <v>33</v>
      </c>
      <c r="AX182" s="14" t="s">
        <v>72</v>
      </c>
      <c r="AY182" s="248" t="s">
        <v>120</v>
      </c>
    </row>
    <row r="183" s="14" customFormat="1">
      <c r="A183" s="14"/>
      <c r="B183" s="238"/>
      <c r="C183" s="239"/>
      <c r="D183" s="229" t="s">
        <v>129</v>
      </c>
      <c r="E183" s="240" t="s">
        <v>19</v>
      </c>
      <c r="F183" s="241" t="s">
        <v>195</v>
      </c>
      <c r="G183" s="239"/>
      <c r="H183" s="242">
        <v>16.800000000000001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129</v>
      </c>
      <c r="AU183" s="248" t="s">
        <v>79</v>
      </c>
      <c r="AV183" s="14" t="s">
        <v>79</v>
      </c>
      <c r="AW183" s="14" t="s">
        <v>33</v>
      </c>
      <c r="AX183" s="14" t="s">
        <v>72</v>
      </c>
      <c r="AY183" s="248" t="s">
        <v>120</v>
      </c>
    </row>
    <row r="184" s="14" customFormat="1">
      <c r="A184" s="14"/>
      <c r="B184" s="238"/>
      <c r="C184" s="239"/>
      <c r="D184" s="229" t="s">
        <v>129</v>
      </c>
      <c r="E184" s="240" t="s">
        <v>19</v>
      </c>
      <c r="F184" s="241" t="s">
        <v>196</v>
      </c>
      <c r="G184" s="239"/>
      <c r="H184" s="242">
        <v>1.4159999999999999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129</v>
      </c>
      <c r="AU184" s="248" t="s">
        <v>79</v>
      </c>
      <c r="AV184" s="14" t="s">
        <v>79</v>
      </c>
      <c r="AW184" s="14" t="s">
        <v>33</v>
      </c>
      <c r="AX184" s="14" t="s">
        <v>72</v>
      </c>
      <c r="AY184" s="248" t="s">
        <v>120</v>
      </c>
    </row>
    <row r="185" s="15" customFormat="1">
      <c r="A185" s="15"/>
      <c r="B185" s="249"/>
      <c r="C185" s="250"/>
      <c r="D185" s="229" t="s">
        <v>129</v>
      </c>
      <c r="E185" s="251" t="s">
        <v>19</v>
      </c>
      <c r="F185" s="252" t="s">
        <v>156</v>
      </c>
      <c r="G185" s="250"/>
      <c r="H185" s="253">
        <v>92.344000000000008</v>
      </c>
      <c r="I185" s="254"/>
      <c r="J185" s="250"/>
      <c r="K185" s="250"/>
      <c r="L185" s="255"/>
      <c r="M185" s="256"/>
      <c r="N185" s="257"/>
      <c r="O185" s="257"/>
      <c r="P185" s="257"/>
      <c r="Q185" s="257"/>
      <c r="R185" s="257"/>
      <c r="S185" s="257"/>
      <c r="T185" s="25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9" t="s">
        <v>129</v>
      </c>
      <c r="AU185" s="259" t="s">
        <v>79</v>
      </c>
      <c r="AV185" s="15" t="s">
        <v>127</v>
      </c>
      <c r="AW185" s="15" t="s">
        <v>33</v>
      </c>
      <c r="AX185" s="15" t="s">
        <v>77</v>
      </c>
      <c r="AY185" s="259" t="s">
        <v>120</v>
      </c>
    </row>
    <row r="186" s="2" customFormat="1" ht="21.75" customHeight="1">
      <c r="A186" s="39"/>
      <c r="B186" s="40"/>
      <c r="C186" s="213" t="s">
        <v>127</v>
      </c>
      <c r="D186" s="213" t="s">
        <v>123</v>
      </c>
      <c r="E186" s="214" t="s">
        <v>197</v>
      </c>
      <c r="F186" s="215" t="s">
        <v>198</v>
      </c>
      <c r="G186" s="216" t="s">
        <v>126</v>
      </c>
      <c r="H186" s="217">
        <v>16.605</v>
      </c>
      <c r="I186" s="218"/>
      <c r="J186" s="219">
        <f>ROUND(I186*H186,2)</f>
        <v>0</v>
      </c>
      <c r="K186" s="220"/>
      <c r="L186" s="45"/>
      <c r="M186" s="221" t="s">
        <v>19</v>
      </c>
      <c r="N186" s="222" t="s">
        <v>43</v>
      </c>
      <c r="O186" s="85"/>
      <c r="P186" s="223">
        <f>O186*H186</f>
        <v>0</v>
      </c>
      <c r="Q186" s="223">
        <v>0.093359999999999999</v>
      </c>
      <c r="R186" s="223">
        <f>Q186*H186</f>
        <v>1.5502427999999999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127</v>
      </c>
      <c r="AT186" s="225" t="s">
        <v>123</v>
      </c>
      <c r="AU186" s="225" t="s">
        <v>79</v>
      </c>
      <c r="AY186" s="18" t="s">
        <v>120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77</v>
      </c>
      <c r="BK186" s="226">
        <f>ROUND(I186*H186,2)</f>
        <v>0</v>
      </c>
      <c r="BL186" s="18" t="s">
        <v>127</v>
      </c>
      <c r="BM186" s="225" t="s">
        <v>199</v>
      </c>
    </row>
    <row r="187" s="13" customFormat="1">
      <c r="A187" s="13"/>
      <c r="B187" s="227"/>
      <c r="C187" s="228"/>
      <c r="D187" s="229" t="s">
        <v>129</v>
      </c>
      <c r="E187" s="230" t="s">
        <v>19</v>
      </c>
      <c r="F187" s="231" t="s">
        <v>200</v>
      </c>
      <c r="G187" s="228"/>
      <c r="H187" s="230" t="s">
        <v>19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129</v>
      </c>
      <c r="AU187" s="237" t="s">
        <v>79</v>
      </c>
      <c r="AV187" s="13" t="s">
        <v>77</v>
      </c>
      <c r="AW187" s="13" t="s">
        <v>33</v>
      </c>
      <c r="AX187" s="13" t="s">
        <v>72</v>
      </c>
      <c r="AY187" s="237" t="s">
        <v>120</v>
      </c>
    </row>
    <row r="188" s="13" customFormat="1">
      <c r="A188" s="13"/>
      <c r="B188" s="227"/>
      <c r="C188" s="228"/>
      <c r="D188" s="229" t="s">
        <v>129</v>
      </c>
      <c r="E188" s="230" t="s">
        <v>19</v>
      </c>
      <c r="F188" s="231" t="s">
        <v>149</v>
      </c>
      <c r="G188" s="228"/>
      <c r="H188" s="230" t="s">
        <v>19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129</v>
      </c>
      <c r="AU188" s="237" t="s">
        <v>79</v>
      </c>
      <c r="AV188" s="13" t="s">
        <v>77</v>
      </c>
      <c r="AW188" s="13" t="s">
        <v>33</v>
      </c>
      <c r="AX188" s="13" t="s">
        <v>72</v>
      </c>
      <c r="AY188" s="237" t="s">
        <v>120</v>
      </c>
    </row>
    <row r="189" s="14" customFormat="1">
      <c r="A189" s="14"/>
      <c r="B189" s="238"/>
      <c r="C189" s="239"/>
      <c r="D189" s="229" t="s">
        <v>129</v>
      </c>
      <c r="E189" s="240" t="s">
        <v>19</v>
      </c>
      <c r="F189" s="241" t="s">
        <v>201</v>
      </c>
      <c r="G189" s="239"/>
      <c r="H189" s="242">
        <v>3.375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129</v>
      </c>
      <c r="AU189" s="248" t="s">
        <v>79</v>
      </c>
      <c r="AV189" s="14" t="s">
        <v>79</v>
      </c>
      <c r="AW189" s="14" t="s">
        <v>33</v>
      </c>
      <c r="AX189" s="14" t="s">
        <v>72</v>
      </c>
      <c r="AY189" s="248" t="s">
        <v>120</v>
      </c>
    </row>
    <row r="190" s="14" customFormat="1">
      <c r="A190" s="14"/>
      <c r="B190" s="238"/>
      <c r="C190" s="239"/>
      <c r="D190" s="229" t="s">
        <v>129</v>
      </c>
      <c r="E190" s="240" t="s">
        <v>19</v>
      </c>
      <c r="F190" s="241" t="s">
        <v>202</v>
      </c>
      <c r="G190" s="239"/>
      <c r="H190" s="242">
        <v>3.7799999999999998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129</v>
      </c>
      <c r="AU190" s="248" t="s">
        <v>79</v>
      </c>
      <c r="AV190" s="14" t="s">
        <v>79</v>
      </c>
      <c r="AW190" s="14" t="s">
        <v>33</v>
      </c>
      <c r="AX190" s="14" t="s">
        <v>72</v>
      </c>
      <c r="AY190" s="248" t="s">
        <v>120</v>
      </c>
    </row>
    <row r="191" s="14" customFormat="1">
      <c r="A191" s="14"/>
      <c r="B191" s="238"/>
      <c r="C191" s="239"/>
      <c r="D191" s="229" t="s">
        <v>129</v>
      </c>
      <c r="E191" s="240" t="s">
        <v>19</v>
      </c>
      <c r="F191" s="241" t="s">
        <v>203</v>
      </c>
      <c r="G191" s="239"/>
      <c r="H191" s="242">
        <v>6.75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129</v>
      </c>
      <c r="AU191" s="248" t="s">
        <v>79</v>
      </c>
      <c r="AV191" s="14" t="s">
        <v>79</v>
      </c>
      <c r="AW191" s="14" t="s">
        <v>33</v>
      </c>
      <c r="AX191" s="14" t="s">
        <v>72</v>
      </c>
      <c r="AY191" s="248" t="s">
        <v>120</v>
      </c>
    </row>
    <row r="192" s="14" customFormat="1">
      <c r="A192" s="14"/>
      <c r="B192" s="238"/>
      <c r="C192" s="239"/>
      <c r="D192" s="229" t="s">
        <v>129</v>
      </c>
      <c r="E192" s="240" t="s">
        <v>19</v>
      </c>
      <c r="F192" s="241" t="s">
        <v>204</v>
      </c>
      <c r="G192" s="239"/>
      <c r="H192" s="242">
        <v>2.7000000000000002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129</v>
      </c>
      <c r="AU192" s="248" t="s">
        <v>79</v>
      </c>
      <c r="AV192" s="14" t="s">
        <v>79</v>
      </c>
      <c r="AW192" s="14" t="s">
        <v>33</v>
      </c>
      <c r="AX192" s="14" t="s">
        <v>72</v>
      </c>
      <c r="AY192" s="248" t="s">
        <v>120</v>
      </c>
    </row>
    <row r="193" s="15" customFormat="1">
      <c r="A193" s="15"/>
      <c r="B193" s="249"/>
      <c r="C193" s="250"/>
      <c r="D193" s="229" t="s">
        <v>129</v>
      </c>
      <c r="E193" s="251" t="s">
        <v>19</v>
      </c>
      <c r="F193" s="252" t="s">
        <v>156</v>
      </c>
      <c r="G193" s="250"/>
      <c r="H193" s="253">
        <v>16.605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9" t="s">
        <v>129</v>
      </c>
      <c r="AU193" s="259" t="s">
        <v>79</v>
      </c>
      <c r="AV193" s="15" t="s">
        <v>127</v>
      </c>
      <c r="AW193" s="15" t="s">
        <v>33</v>
      </c>
      <c r="AX193" s="15" t="s">
        <v>77</v>
      </c>
      <c r="AY193" s="259" t="s">
        <v>120</v>
      </c>
    </row>
    <row r="194" s="12" customFormat="1" ht="22.8" customHeight="1">
      <c r="A194" s="12"/>
      <c r="B194" s="197"/>
      <c r="C194" s="198"/>
      <c r="D194" s="199" t="s">
        <v>71</v>
      </c>
      <c r="E194" s="211" t="s">
        <v>205</v>
      </c>
      <c r="F194" s="211" t="s">
        <v>206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SUM(P195:P352)</f>
        <v>0</v>
      </c>
      <c r="Q194" s="205"/>
      <c r="R194" s="206">
        <f>SUM(R195:R352)</f>
        <v>0.17866951999999997</v>
      </c>
      <c r="S194" s="205"/>
      <c r="T194" s="207">
        <f>SUM(T195:T352)</f>
        <v>34.683115000000001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77</v>
      </c>
      <c r="AT194" s="209" t="s">
        <v>71</v>
      </c>
      <c r="AU194" s="209" t="s">
        <v>77</v>
      </c>
      <c r="AY194" s="208" t="s">
        <v>120</v>
      </c>
      <c r="BK194" s="210">
        <f>SUM(BK195:BK352)</f>
        <v>0</v>
      </c>
    </row>
    <row r="195" s="2" customFormat="1" ht="16.5" customHeight="1">
      <c r="A195" s="39"/>
      <c r="B195" s="40"/>
      <c r="C195" s="213" t="s">
        <v>207</v>
      </c>
      <c r="D195" s="213" t="s">
        <v>123</v>
      </c>
      <c r="E195" s="214" t="s">
        <v>208</v>
      </c>
      <c r="F195" s="215" t="s">
        <v>209</v>
      </c>
      <c r="G195" s="216" t="s">
        <v>210</v>
      </c>
      <c r="H195" s="217">
        <v>160</v>
      </c>
      <c r="I195" s="218"/>
      <c r="J195" s="219">
        <f>ROUND(I195*H195,2)</f>
        <v>0</v>
      </c>
      <c r="K195" s="220"/>
      <c r="L195" s="45"/>
      <c r="M195" s="221" t="s">
        <v>19</v>
      </c>
      <c r="N195" s="222" t="s">
        <v>43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127</v>
      </c>
      <c r="AT195" s="225" t="s">
        <v>123</v>
      </c>
      <c r="AU195" s="225" t="s">
        <v>79</v>
      </c>
      <c r="AY195" s="18" t="s">
        <v>120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77</v>
      </c>
      <c r="BK195" s="226">
        <f>ROUND(I195*H195,2)</f>
        <v>0</v>
      </c>
      <c r="BL195" s="18" t="s">
        <v>127</v>
      </c>
      <c r="BM195" s="225" t="s">
        <v>211</v>
      </c>
    </row>
    <row r="196" s="14" customFormat="1">
      <c r="A196" s="14"/>
      <c r="B196" s="238"/>
      <c r="C196" s="239"/>
      <c r="D196" s="229" t="s">
        <v>129</v>
      </c>
      <c r="E196" s="240" t="s">
        <v>19</v>
      </c>
      <c r="F196" s="241" t="s">
        <v>212</v>
      </c>
      <c r="G196" s="239"/>
      <c r="H196" s="242">
        <v>160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129</v>
      </c>
      <c r="AU196" s="248" t="s">
        <v>79</v>
      </c>
      <c r="AV196" s="14" t="s">
        <v>79</v>
      </c>
      <c r="AW196" s="14" t="s">
        <v>33</v>
      </c>
      <c r="AX196" s="14" t="s">
        <v>72</v>
      </c>
      <c r="AY196" s="248" t="s">
        <v>120</v>
      </c>
    </row>
    <row r="197" s="15" customFormat="1">
      <c r="A197" s="15"/>
      <c r="B197" s="249"/>
      <c r="C197" s="250"/>
      <c r="D197" s="229" t="s">
        <v>129</v>
      </c>
      <c r="E197" s="251" t="s">
        <v>19</v>
      </c>
      <c r="F197" s="252" t="s">
        <v>156</v>
      </c>
      <c r="G197" s="250"/>
      <c r="H197" s="253">
        <v>160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9" t="s">
        <v>129</v>
      </c>
      <c r="AU197" s="259" t="s">
        <v>79</v>
      </c>
      <c r="AV197" s="15" t="s">
        <v>127</v>
      </c>
      <c r="AW197" s="15" t="s">
        <v>33</v>
      </c>
      <c r="AX197" s="15" t="s">
        <v>77</v>
      </c>
      <c r="AY197" s="259" t="s">
        <v>120</v>
      </c>
    </row>
    <row r="198" s="2" customFormat="1" ht="21.75" customHeight="1">
      <c r="A198" s="39"/>
      <c r="B198" s="40"/>
      <c r="C198" s="213" t="s">
        <v>121</v>
      </c>
      <c r="D198" s="213" t="s">
        <v>123</v>
      </c>
      <c r="E198" s="214" t="s">
        <v>213</v>
      </c>
      <c r="F198" s="215" t="s">
        <v>214</v>
      </c>
      <c r="G198" s="216" t="s">
        <v>126</v>
      </c>
      <c r="H198" s="217">
        <v>244.184</v>
      </c>
      <c r="I198" s="218"/>
      <c r="J198" s="219">
        <f>ROUND(I198*H198,2)</f>
        <v>0</v>
      </c>
      <c r="K198" s="220"/>
      <c r="L198" s="45"/>
      <c r="M198" s="221" t="s">
        <v>19</v>
      </c>
      <c r="N198" s="222" t="s">
        <v>43</v>
      </c>
      <c r="O198" s="85"/>
      <c r="P198" s="223">
        <f>O198*H198</f>
        <v>0</v>
      </c>
      <c r="Q198" s="223">
        <v>0.00012999999999999999</v>
      </c>
      <c r="R198" s="223">
        <f>Q198*H198</f>
        <v>0.031743919999999995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127</v>
      </c>
      <c r="AT198" s="225" t="s">
        <v>123</v>
      </c>
      <c r="AU198" s="225" t="s">
        <v>79</v>
      </c>
      <c r="AY198" s="18" t="s">
        <v>120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77</v>
      </c>
      <c r="BK198" s="226">
        <f>ROUND(I198*H198,2)</f>
        <v>0</v>
      </c>
      <c r="BL198" s="18" t="s">
        <v>127</v>
      </c>
      <c r="BM198" s="225" t="s">
        <v>215</v>
      </c>
    </row>
    <row r="199" s="13" customFormat="1">
      <c r="A199" s="13"/>
      <c r="B199" s="227"/>
      <c r="C199" s="228"/>
      <c r="D199" s="229" t="s">
        <v>129</v>
      </c>
      <c r="E199" s="230" t="s">
        <v>19</v>
      </c>
      <c r="F199" s="231" t="s">
        <v>216</v>
      </c>
      <c r="G199" s="228"/>
      <c r="H199" s="230" t="s">
        <v>19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129</v>
      </c>
      <c r="AU199" s="237" t="s">
        <v>79</v>
      </c>
      <c r="AV199" s="13" t="s">
        <v>77</v>
      </c>
      <c r="AW199" s="13" t="s">
        <v>33</v>
      </c>
      <c r="AX199" s="13" t="s">
        <v>72</v>
      </c>
      <c r="AY199" s="237" t="s">
        <v>120</v>
      </c>
    </row>
    <row r="200" s="13" customFormat="1">
      <c r="A200" s="13"/>
      <c r="B200" s="227"/>
      <c r="C200" s="228"/>
      <c r="D200" s="229" t="s">
        <v>129</v>
      </c>
      <c r="E200" s="230" t="s">
        <v>19</v>
      </c>
      <c r="F200" s="231" t="s">
        <v>217</v>
      </c>
      <c r="G200" s="228"/>
      <c r="H200" s="230" t="s">
        <v>19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129</v>
      </c>
      <c r="AU200" s="237" t="s">
        <v>79</v>
      </c>
      <c r="AV200" s="13" t="s">
        <v>77</v>
      </c>
      <c r="AW200" s="13" t="s">
        <v>33</v>
      </c>
      <c r="AX200" s="13" t="s">
        <v>72</v>
      </c>
      <c r="AY200" s="237" t="s">
        <v>120</v>
      </c>
    </row>
    <row r="201" s="14" customFormat="1">
      <c r="A201" s="14"/>
      <c r="B201" s="238"/>
      <c r="C201" s="239"/>
      <c r="D201" s="229" t="s">
        <v>129</v>
      </c>
      <c r="E201" s="240" t="s">
        <v>19</v>
      </c>
      <c r="F201" s="241" t="s">
        <v>218</v>
      </c>
      <c r="G201" s="239"/>
      <c r="H201" s="242">
        <v>4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129</v>
      </c>
      <c r="AU201" s="248" t="s">
        <v>79</v>
      </c>
      <c r="AV201" s="14" t="s">
        <v>79</v>
      </c>
      <c r="AW201" s="14" t="s">
        <v>33</v>
      </c>
      <c r="AX201" s="14" t="s">
        <v>72</v>
      </c>
      <c r="AY201" s="248" t="s">
        <v>120</v>
      </c>
    </row>
    <row r="202" s="13" customFormat="1">
      <c r="A202" s="13"/>
      <c r="B202" s="227"/>
      <c r="C202" s="228"/>
      <c r="D202" s="229" t="s">
        <v>129</v>
      </c>
      <c r="E202" s="230" t="s">
        <v>19</v>
      </c>
      <c r="F202" s="231" t="s">
        <v>219</v>
      </c>
      <c r="G202" s="228"/>
      <c r="H202" s="230" t="s">
        <v>19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129</v>
      </c>
      <c r="AU202" s="237" t="s">
        <v>79</v>
      </c>
      <c r="AV202" s="13" t="s">
        <v>77</v>
      </c>
      <c r="AW202" s="13" t="s">
        <v>33</v>
      </c>
      <c r="AX202" s="13" t="s">
        <v>72</v>
      </c>
      <c r="AY202" s="237" t="s">
        <v>120</v>
      </c>
    </row>
    <row r="203" s="14" customFormat="1">
      <c r="A203" s="14"/>
      <c r="B203" s="238"/>
      <c r="C203" s="239"/>
      <c r="D203" s="229" t="s">
        <v>129</v>
      </c>
      <c r="E203" s="240" t="s">
        <v>19</v>
      </c>
      <c r="F203" s="241" t="s">
        <v>220</v>
      </c>
      <c r="G203" s="239"/>
      <c r="H203" s="242">
        <v>4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129</v>
      </c>
      <c r="AU203" s="248" t="s">
        <v>79</v>
      </c>
      <c r="AV203" s="14" t="s">
        <v>79</v>
      </c>
      <c r="AW203" s="14" t="s">
        <v>33</v>
      </c>
      <c r="AX203" s="14" t="s">
        <v>72</v>
      </c>
      <c r="AY203" s="248" t="s">
        <v>120</v>
      </c>
    </row>
    <row r="204" s="13" customFormat="1">
      <c r="A204" s="13"/>
      <c r="B204" s="227"/>
      <c r="C204" s="228"/>
      <c r="D204" s="229" t="s">
        <v>129</v>
      </c>
      <c r="E204" s="230" t="s">
        <v>19</v>
      </c>
      <c r="F204" s="231" t="s">
        <v>221</v>
      </c>
      <c r="G204" s="228"/>
      <c r="H204" s="230" t="s">
        <v>19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129</v>
      </c>
      <c r="AU204" s="237" t="s">
        <v>79</v>
      </c>
      <c r="AV204" s="13" t="s">
        <v>77</v>
      </c>
      <c r="AW204" s="13" t="s">
        <v>33</v>
      </c>
      <c r="AX204" s="13" t="s">
        <v>72</v>
      </c>
      <c r="AY204" s="237" t="s">
        <v>120</v>
      </c>
    </row>
    <row r="205" s="14" customFormat="1">
      <c r="A205" s="14"/>
      <c r="B205" s="238"/>
      <c r="C205" s="239"/>
      <c r="D205" s="229" t="s">
        <v>129</v>
      </c>
      <c r="E205" s="240" t="s">
        <v>19</v>
      </c>
      <c r="F205" s="241" t="s">
        <v>222</v>
      </c>
      <c r="G205" s="239"/>
      <c r="H205" s="242">
        <v>2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129</v>
      </c>
      <c r="AU205" s="248" t="s">
        <v>79</v>
      </c>
      <c r="AV205" s="14" t="s">
        <v>79</v>
      </c>
      <c r="AW205" s="14" t="s">
        <v>33</v>
      </c>
      <c r="AX205" s="14" t="s">
        <v>72</v>
      </c>
      <c r="AY205" s="248" t="s">
        <v>120</v>
      </c>
    </row>
    <row r="206" s="13" customFormat="1">
      <c r="A206" s="13"/>
      <c r="B206" s="227"/>
      <c r="C206" s="228"/>
      <c r="D206" s="229" t="s">
        <v>129</v>
      </c>
      <c r="E206" s="230" t="s">
        <v>19</v>
      </c>
      <c r="F206" s="231" t="s">
        <v>223</v>
      </c>
      <c r="G206" s="228"/>
      <c r="H206" s="230" t="s">
        <v>19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129</v>
      </c>
      <c r="AU206" s="237" t="s">
        <v>79</v>
      </c>
      <c r="AV206" s="13" t="s">
        <v>77</v>
      </c>
      <c r="AW206" s="13" t="s">
        <v>33</v>
      </c>
      <c r="AX206" s="13" t="s">
        <v>72</v>
      </c>
      <c r="AY206" s="237" t="s">
        <v>120</v>
      </c>
    </row>
    <row r="207" s="14" customFormat="1">
      <c r="A207" s="14"/>
      <c r="B207" s="238"/>
      <c r="C207" s="239"/>
      <c r="D207" s="229" t="s">
        <v>129</v>
      </c>
      <c r="E207" s="240" t="s">
        <v>19</v>
      </c>
      <c r="F207" s="241" t="s">
        <v>224</v>
      </c>
      <c r="G207" s="239"/>
      <c r="H207" s="242">
        <v>5.5999999999999996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129</v>
      </c>
      <c r="AU207" s="248" t="s">
        <v>79</v>
      </c>
      <c r="AV207" s="14" t="s">
        <v>79</v>
      </c>
      <c r="AW207" s="14" t="s">
        <v>33</v>
      </c>
      <c r="AX207" s="14" t="s">
        <v>72</v>
      </c>
      <c r="AY207" s="248" t="s">
        <v>120</v>
      </c>
    </row>
    <row r="208" s="13" customFormat="1">
      <c r="A208" s="13"/>
      <c r="B208" s="227"/>
      <c r="C208" s="228"/>
      <c r="D208" s="229" t="s">
        <v>129</v>
      </c>
      <c r="E208" s="230" t="s">
        <v>19</v>
      </c>
      <c r="F208" s="231" t="s">
        <v>225</v>
      </c>
      <c r="G208" s="228"/>
      <c r="H208" s="230" t="s">
        <v>19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129</v>
      </c>
      <c r="AU208" s="237" t="s">
        <v>79</v>
      </c>
      <c r="AV208" s="13" t="s">
        <v>77</v>
      </c>
      <c r="AW208" s="13" t="s">
        <v>33</v>
      </c>
      <c r="AX208" s="13" t="s">
        <v>72</v>
      </c>
      <c r="AY208" s="237" t="s">
        <v>120</v>
      </c>
    </row>
    <row r="209" s="14" customFormat="1">
      <c r="A209" s="14"/>
      <c r="B209" s="238"/>
      <c r="C209" s="239"/>
      <c r="D209" s="229" t="s">
        <v>129</v>
      </c>
      <c r="E209" s="240" t="s">
        <v>19</v>
      </c>
      <c r="F209" s="241" t="s">
        <v>226</v>
      </c>
      <c r="G209" s="239"/>
      <c r="H209" s="242">
        <v>15.023999999999999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129</v>
      </c>
      <c r="AU209" s="248" t="s">
        <v>79</v>
      </c>
      <c r="AV209" s="14" t="s">
        <v>79</v>
      </c>
      <c r="AW209" s="14" t="s">
        <v>33</v>
      </c>
      <c r="AX209" s="14" t="s">
        <v>72</v>
      </c>
      <c r="AY209" s="248" t="s">
        <v>120</v>
      </c>
    </row>
    <row r="210" s="13" customFormat="1">
      <c r="A210" s="13"/>
      <c r="B210" s="227"/>
      <c r="C210" s="228"/>
      <c r="D210" s="229" t="s">
        <v>129</v>
      </c>
      <c r="E210" s="230" t="s">
        <v>19</v>
      </c>
      <c r="F210" s="231" t="s">
        <v>227</v>
      </c>
      <c r="G210" s="228"/>
      <c r="H210" s="230" t="s">
        <v>19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129</v>
      </c>
      <c r="AU210" s="237" t="s">
        <v>79</v>
      </c>
      <c r="AV210" s="13" t="s">
        <v>77</v>
      </c>
      <c r="AW210" s="13" t="s">
        <v>33</v>
      </c>
      <c r="AX210" s="13" t="s">
        <v>72</v>
      </c>
      <c r="AY210" s="237" t="s">
        <v>120</v>
      </c>
    </row>
    <row r="211" s="14" customFormat="1">
      <c r="A211" s="14"/>
      <c r="B211" s="238"/>
      <c r="C211" s="239"/>
      <c r="D211" s="229" t="s">
        <v>129</v>
      </c>
      <c r="E211" s="240" t="s">
        <v>19</v>
      </c>
      <c r="F211" s="241" t="s">
        <v>228</v>
      </c>
      <c r="G211" s="239"/>
      <c r="H211" s="242">
        <v>8.1199999999999992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129</v>
      </c>
      <c r="AU211" s="248" t="s">
        <v>79</v>
      </c>
      <c r="AV211" s="14" t="s">
        <v>79</v>
      </c>
      <c r="AW211" s="14" t="s">
        <v>33</v>
      </c>
      <c r="AX211" s="14" t="s">
        <v>72</v>
      </c>
      <c r="AY211" s="248" t="s">
        <v>120</v>
      </c>
    </row>
    <row r="212" s="13" customFormat="1">
      <c r="A212" s="13"/>
      <c r="B212" s="227"/>
      <c r="C212" s="228"/>
      <c r="D212" s="229" t="s">
        <v>129</v>
      </c>
      <c r="E212" s="230" t="s">
        <v>19</v>
      </c>
      <c r="F212" s="231" t="s">
        <v>229</v>
      </c>
      <c r="G212" s="228"/>
      <c r="H212" s="230" t="s">
        <v>19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129</v>
      </c>
      <c r="AU212" s="237" t="s">
        <v>79</v>
      </c>
      <c r="AV212" s="13" t="s">
        <v>77</v>
      </c>
      <c r="AW212" s="13" t="s">
        <v>33</v>
      </c>
      <c r="AX212" s="13" t="s">
        <v>72</v>
      </c>
      <c r="AY212" s="237" t="s">
        <v>120</v>
      </c>
    </row>
    <row r="213" s="14" customFormat="1">
      <c r="A213" s="14"/>
      <c r="B213" s="238"/>
      <c r="C213" s="239"/>
      <c r="D213" s="229" t="s">
        <v>129</v>
      </c>
      <c r="E213" s="240" t="s">
        <v>19</v>
      </c>
      <c r="F213" s="241" t="s">
        <v>230</v>
      </c>
      <c r="G213" s="239"/>
      <c r="H213" s="242">
        <v>25.16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129</v>
      </c>
      <c r="AU213" s="248" t="s">
        <v>79</v>
      </c>
      <c r="AV213" s="14" t="s">
        <v>79</v>
      </c>
      <c r="AW213" s="14" t="s">
        <v>33</v>
      </c>
      <c r="AX213" s="14" t="s">
        <v>72</v>
      </c>
      <c r="AY213" s="248" t="s">
        <v>120</v>
      </c>
    </row>
    <row r="214" s="13" customFormat="1">
      <c r="A214" s="13"/>
      <c r="B214" s="227"/>
      <c r="C214" s="228"/>
      <c r="D214" s="229" t="s">
        <v>129</v>
      </c>
      <c r="E214" s="230" t="s">
        <v>19</v>
      </c>
      <c r="F214" s="231" t="s">
        <v>231</v>
      </c>
      <c r="G214" s="228"/>
      <c r="H214" s="230" t="s">
        <v>19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129</v>
      </c>
      <c r="AU214" s="237" t="s">
        <v>79</v>
      </c>
      <c r="AV214" s="13" t="s">
        <v>77</v>
      </c>
      <c r="AW214" s="13" t="s">
        <v>33</v>
      </c>
      <c r="AX214" s="13" t="s">
        <v>72</v>
      </c>
      <c r="AY214" s="237" t="s">
        <v>120</v>
      </c>
    </row>
    <row r="215" s="14" customFormat="1">
      <c r="A215" s="14"/>
      <c r="B215" s="238"/>
      <c r="C215" s="239"/>
      <c r="D215" s="229" t="s">
        <v>129</v>
      </c>
      <c r="E215" s="240" t="s">
        <v>19</v>
      </c>
      <c r="F215" s="241" t="s">
        <v>232</v>
      </c>
      <c r="G215" s="239"/>
      <c r="H215" s="242">
        <v>6.2400000000000002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129</v>
      </c>
      <c r="AU215" s="248" t="s">
        <v>79</v>
      </c>
      <c r="AV215" s="14" t="s">
        <v>79</v>
      </c>
      <c r="AW215" s="14" t="s">
        <v>33</v>
      </c>
      <c r="AX215" s="14" t="s">
        <v>72</v>
      </c>
      <c r="AY215" s="248" t="s">
        <v>120</v>
      </c>
    </row>
    <row r="216" s="13" customFormat="1">
      <c r="A216" s="13"/>
      <c r="B216" s="227"/>
      <c r="C216" s="228"/>
      <c r="D216" s="229" t="s">
        <v>129</v>
      </c>
      <c r="E216" s="230" t="s">
        <v>19</v>
      </c>
      <c r="F216" s="231" t="s">
        <v>233</v>
      </c>
      <c r="G216" s="228"/>
      <c r="H216" s="230" t="s">
        <v>19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129</v>
      </c>
      <c r="AU216" s="237" t="s">
        <v>79</v>
      </c>
      <c r="AV216" s="13" t="s">
        <v>77</v>
      </c>
      <c r="AW216" s="13" t="s">
        <v>33</v>
      </c>
      <c r="AX216" s="13" t="s">
        <v>72</v>
      </c>
      <c r="AY216" s="237" t="s">
        <v>120</v>
      </c>
    </row>
    <row r="217" s="14" customFormat="1">
      <c r="A217" s="14"/>
      <c r="B217" s="238"/>
      <c r="C217" s="239"/>
      <c r="D217" s="229" t="s">
        <v>129</v>
      </c>
      <c r="E217" s="240" t="s">
        <v>19</v>
      </c>
      <c r="F217" s="241" t="s">
        <v>234</v>
      </c>
      <c r="G217" s="239"/>
      <c r="H217" s="242">
        <v>53.600000000000001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129</v>
      </c>
      <c r="AU217" s="248" t="s">
        <v>79</v>
      </c>
      <c r="AV217" s="14" t="s">
        <v>79</v>
      </c>
      <c r="AW217" s="14" t="s">
        <v>33</v>
      </c>
      <c r="AX217" s="14" t="s">
        <v>72</v>
      </c>
      <c r="AY217" s="248" t="s">
        <v>120</v>
      </c>
    </row>
    <row r="218" s="13" customFormat="1">
      <c r="A218" s="13"/>
      <c r="B218" s="227"/>
      <c r="C218" s="228"/>
      <c r="D218" s="229" t="s">
        <v>129</v>
      </c>
      <c r="E218" s="230" t="s">
        <v>19</v>
      </c>
      <c r="F218" s="231" t="s">
        <v>235</v>
      </c>
      <c r="G218" s="228"/>
      <c r="H218" s="230" t="s">
        <v>19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129</v>
      </c>
      <c r="AU218" s="237" t="s">
        <v>79</v>
      </c>
      <c r="AV218" s="13" t="s">
        <v>77</v>
      </c>
      <c r="AW218" s="13" t="s">
        <v>33</v>
      </c>
      <c r="AX218" s="13" t="s">
        <v>72</v>
      </c>
      <c r="AY218" s="237" t="s">
        <v>120</v>
      </c>
    </row>
    <row r="219" s="14" customFormat="1">
      <c r="A219" s="14"/>
      <c r="B219" s="238"/>
      <c r="C219" s="239"/>
      <c r="D219" s="229" t="s">
        <v>129</v>
      </c>
      <c r="E219" s="240" t="s">
        <v>19</v>
      </c>
      <c r="F219" s="241" t="s">
        <v>230</v>
      </c>
      <c r="G219" s="239"/>
      <c r="H219" s="242">
        <v>25.16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129</v>
      </c>
      <c r="AU219" s="248" t="s">
        <v>79</v>
      </c>
      <c r="AV219" s="14" t="s">
        <v>79</v>
      </c>
      <c r="AW219" s="14" t="s">
        <v>33</v>
      </c>
      <c r="AX219" s="14" t="s">
        <v>72</v>
      </c>
      <c r="AY219" s="248" t="s">
        <v>120</v>
      </c>
    </row>
    <row r="220" s="13" customFormat="1">
      <c r="A220" s="13"/>
      <c r="B220" s="227"/>
      <c r="C220" s="228"/>
      <c r="D220" s="229" t="s">
        <v>129</v>
      </c>
      <c r="E220" s="230" t="s">
        <v>19</v>
      </c>
      <c r="F220" s="231" t="s">
        <v>236</v>
      </c>
      <c r="G220" s="228"/>
      <c r="H220" s="230" t="s">
        <v>19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129</v>
      </c>
      <c r="AU220" s="237" t="s">
        <v>79</v>
      </c>
      <c r="AV220" s="13" t="s">
        <v>77</v>
      </c>
      <c r="AW220" s="13" t="s">
        <v>33</v>
      </c>
      <c r="AX220" s="13" t="s">
        <v>72</v>
      </c>
      <c r="AY220" s="237" t="s">
        <v>120</v>
      </c>
    </row>
    <row r="221" s="14" customFormat="1">
      <c r="A221" s="14"/>
      <c r="B221" s="238"/>
      <c r="C221" s="239"/>
      <c r="D221" s="229" t="s">
        <v>129</v>
      </c>
      <c r="E221" s="240" t="s">
        <v>19</v>
      </c>
      <c r="F221" s="241" t="s">
        <v>232</v>
      </c>
      <c r="G221" s="239"/>
      <c r="H221" s="242">
        <v>6.2400000000000002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129</v>
      </c>
      <c r="AU221" s="248" t="s">
        <v>79</v>
      </c>
      <c r="AV221" s="14" t="s">
        <v>79</v>
      </c>
      <c r="AW221" s="14" t="s">
        <v>33</v>
      </c>
      <c r="AX221" s="14" t="s">
        <v>72</v>
      </c>
      <c r="AY221" s="248" t="s">
        <v>120</v>
      </c>
    </row>
    <row r="222" s="13" customFormat="1">
      <c r="A222" s="13"/>
      <c r="B222" s="227"/>
      <c r="C222" s="228"/>
      <c r="D222" s="229" t="s">
        <v>129</v>
      </c>
      <c r="E222" s="230" t="s">
        <v>19</v>
      </c>
      <c r="F222" s="231" t="s">
        <v>237</v>
      </c>
      <c r="G222" s="228"/>
      <c r="H222" s="230" t="s">
        <v>19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129</v>
      </c>
      <c r="AU222" s="237" t="s">
        <v>79</v>
      </c>
      <c r="AV222" s="13" t="s">
        <v>77</v>
      </c>
      <c r="AW222" s="13" t="s">
        <v>33</v>
      </c>
      <c r="AX222" s="13" t="s">
        <v>72</v>
      </c>
      <c r="AY222" s="237" t="s">
        <v>120</v>
      </c>
    </row>
    <row r="223" s="14" customFormat="1">
      <c r="A223" s="14"/>
      <c r="B223" s="238"/>
      <c r="C223" s="239"/>
      <c r="D223" s="229" t="s">
        <v>129</v>
      </c>
      <c r="E223" s="240" t="s">
        <v>19</v>
      </c>
      <c r="F223" s="241" t="s">
        <v>238</v>
      </c>
      <c r="G223" s="239"/>
      <c r="H223" s="242">
        <v>5.3760000000000003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129</v>
      </c>
      <c r="AU223" s="248" t="s">
        <v>79</v>
      </c>
      <c r="AV223" s="14" t="s">
        <v>79</v>
      </c>
      <c r="AW223" s="14" t="s">
        <v>33</v>
      </c>
      <c r="AX223" s="14" t="s">
        <v>72</v>
      </c>
      <c r="AY223" s="248" t="s">
        <v>120</v>
      </c>
    </row>
    <row r="224" s="13" customFormat="1">
      <c r="A224" s="13"/>
      <c r="B224" s="227"/>
      <c r="C224" s="228"/>
      <c r="D224" s="229" t="s">
        <v>129</v>
      </c>
      <c r="E224" s="230" t="s">
        <v>19</v>
      </c>
      <c r="F224" s="231" t="s">
        <v>239</v>
      </c>
      <c r="G224" s="228"/>
      <c r="H224" s="230" t="s">
        <v>19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129</v>
      </c>
      <c r="AU224" s="237" t="s">
        <v>79</v>
      </c>
      <c r="AV224" s="13" t="s">
        <v>77</v>
      </c>
      <c r="AW224" s="13" t="s">
        <v>33</v>
      </c>
      <c r="AX224" s="13" t="s">
        <v>72</v>
      </c>
      <c r="AY224" s="237" t="s">
        <v>120</v>
      </c>
    </row>
    <row r="225" s="14" customFormat="1">
      <c r="A225" s="14"/>
      <c r="B225" s="238"/>
      <c r="C225" s="239"/>
      <c r="D225" s="229" t="s">
        <v>129</v>
      </c>
      <c r="E225" s="240" t="s">
        <v>19</v>
      </c>
      <c r="F225" s="241" t="s">
        <v>240</v>
      </c>
      <c r="G225" s="239"/>
      <c r="H225" s="242">
        <v>7.7599999999999998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129</v>
      </c>
      <c r="AU225" s="248" t="s">
        <v>79</v>
      </c>
      <c r="AV225" s="14" t="s">
        <v>79</v>
      </c>
      <c r="AW225" s="14" t="s">
        <v>33</v>
      </c>
      <c r="AX225" s="14" t="s">
        <v>72</v>
      </c>
      <c r="AY225" s="248" t="s">
        <v>120</v>
      </c>
    </row>
    <row r="226" s="13" customFormat="1">
      <c r="A226" s="13"/>
      <c r="B226" s="227"/>
      <c r="C226" s="228"/>
      <c r="D226" s="229" t="s">
        <v>129</v>
      </c>
      <c r="E226" s="230" t="s">
        <v>19</v>
      </c>
      <c r="F226" s="231" t="s">
        <v>241</v>
      </c>
      <c r="G226" s="228"/>
      <c r="H226" s="230" t="s">
        <v>19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129</v>
      </c>
      <c r="AU226" s="237" t="s">
        <v>79</v>
      </c>
      <c r="AV226" s="13" t="s">
        <v>77</v>
      </c>
      <c r="AW226" s="13" t="s">
        <v>33</v>
      </c>
      <c r="AX226" s="13" t="s">
        <v>72</v>
      </c>
      <c r="AY226" s="237" t="s">
        <v>120</v>
      </c>
    </row>
    <row r="227" s="14" customFormat="1">
      <c r="A227" s="14"/>
      <c r="B227" s="238"/>
      <c r="C227" s="239"/>
      <c r="D227" s="229" t="s">
        <v>129</v>
      </c>
      <c r="E227" s="240" t="s">
        <v>19</v>
      </c>
      <c r="F227" s="241" t="s">
        <v>230</v>
      </c>
      <c r="G227" s="239"/>
      <c r="H227" s="242">
        <v>25.16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129</v>
      </c>
      <c r="AU227" s="248" t="s">
        <v>79</v>
      </c>
      <c r="AV227" s="14" t="s">
        <v>79</v>
      </c>
      <c r="AW227" s="14" t="s">
        <v>33</v>
      </c>
      <c r="AX227" s="14" t="s">
        <v>72</v>
      </c>
      <c r="AY227" s="248" t="s">
        <v>120</v>
      </c>
    </row>
    <row r="228" s="13" customFormat="1">
      <c r="A228" s="13"/>
      <c r="B228" s="227"/>
      <c r="C228" s="228"/>
      <c r="D228" s="229" t="s">
        <v>129</v>
      </c>
      <c r="E228" s="230" t="s">
        <v>19</v>
      </c>
      <c r="F228" s="231" t="s">
        <v>242</v>
      </c>
      <c r="G228" s="228"/>
      <c r="H228" s="230" t="s">
        <v>19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129</v>
      </c>
      <c r="AU228" s="237" t="s">
        <v>79</v>
      </c>
      <c r="AV228" s="13" t="s">
        <v>77</v>
      </c>
      <c r="AW228" s="13" t="s">
        <v>33</v>
      </c>
      <c r="AX228" s="13" t="s">
        <v>72</v>
      </c>
      <c r="AY228" s="237" t="s">
        <v>120</v>
      </c>
    </row>
    <row r="229" s="14" customFormat="1">
      <c r="A229" s="14"/>
      <c r="B229" s="238"/>
      <c r="C229" s="239"/>
      <c r="D229" s="229" t="s">
        <v>129</v>
      </c>
      <c r="E229" s="240" t="s">
        <v>19</v>
      </c>
      <c r="F229" s="241" t="s">
        <v>232</v>
      </c>
      <c r="G229" s="239"/>
      <c r="H229" s="242">
        <v>6.2400000000000002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129</v>
      </c>
      <c r="AU229" s="248" t="s">
        <v>79</v>
      </c>
      <c r="AV229" s="14" t="s">
        <v>79</v>
      </c>
      <c r="AW229" s="14" t="s">
        <v>33</v>
      </c>
      <c r="AX229" s="14" t="s">
        <v>72</v>
      </c>
      <c r="AY229" s="248" t="s">
        <v>120</v>
      </c>
    </row>
    <row r="230" s="13" customFormat="1">
      <c r="A230" s="13"/>
      <c r="B230" s="227"/>
      <c r="C230" s="228"/>
      <c r="D230" s="229" t="s">
        <v>129</v>
      </c>
      <c r="E230" s="230" t="s">
        <v>19</v>
      </c>
      <c r="F230" s="231" t="s">
        <v>243</v>
      </c>
      <c r="G230" s="228"/>
      <c r="H230" s="230" t="s">
        <v>19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129</v>
      </c>
      <c r="AU230" s="237" t="s">
        <v>79</v>
      </c>
      <c r="AV230" s="13" t="s">
        <v>77</v>
      </c>
      <c r="AW230" s="13" t="s">
        <v>33</v>
      </c>
      <c r="AX230" s="13" t="s">
        <v>72</v>
      </c>
      <c r="AY230" s="237" t="s">
        <v>120</v>
      </c>
    </row>
    <row r="231" s="14" customFormat="1">
      <c r="A231" s="14"/>
      <c r="B231" s="238"/>
      <c r="C231" s="239"/>
      <c r="D231" s="229" t="s">
        <v>129</v>
      </c>
      <c r="E231" s="240" t="s">
        <v>19</v>
      </c>
      <c r="F231" s="241" t="s">
        <v>244</v>
      </c>
      <c r="G231" s="239"/>
      <c r="H231" s="242">
        <v>2.7440000000000002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129</v>
      </c>
      <c r="AU231" s="248" t="s">
        <v>79</v>
      </c>
      <c r="AV231" s="14" t="s">
        <v>79</v>
      </c>
      <c r="AW231" s="14" t="s">
        <v>33</v>
      </c>
      <c r="AX231" s="14" t="s">
        <v>72</v>
      </c>
      <c r="AY231" s="248" t="s">
        <v>120</v>
      </c>
    </row>
    <row r="232" s="13" customFormat="1">
      <c r="A232" s="13"/>
      <c r="B232" s="227"/>
      <c r="C232" s="228"/>
      <c r="D232" s="229" t="s">
        <v>129</v>
      </c>
      <c r="E232" s="230" t="s">
        <v>19</v>
      </c>
      <c r="F232" s="231" t="s">
        <v>245</v>
      </c>
      <c r="G232" s="228"/>
      <c r="H232" s="230" t="s">
        <v>19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129</v>
      </c>
      <c r="AU232" s="237" t="s">
        <v>79</v>
      </c>
      <c r="AV232" s="13" t="s">
        <v>77</v>
      </c>
      <c r="AW232" s="13" t="s">
        <v>33</v>
      </c>
      <c r="AX232" s="13" t="s">
        <v>72</v>
      </c>
      <c r="AY232" s="237" t="s">
        <v>120</v>
      </c>
    </row>
    <row r="233" s="14" customFormat="1">
      <c r="A233" s="14"/>
      <c r="B233" s="238"/>
      <c r="C233" s="239"/>
      <c r="D233" s="229" t="s">
        <v>129</v>
      </c>
      <c r="E233" s="240" t="s">
        <v>19</v>
      </c>
      <c r="F233" s="241" t="s">
        <v>246</v>
      </c>
      <c r="G233" s="239"/>
      <c r="H233" s="242">
        <v>10.359999999999999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129</v>
      </c>
      <c r="AU233" s="248" t="s">
        <v>79</v>
      </c>
      <c r="AV233" s="14" t="s">
        <v>79</v>
      </c>
      <c r="AW233" s="14" t="s">
        <v>33</v>
      </c>
      <c r="AX233" s="14" t="s">
        <v>72</v>
      </c>
      <c r="AY233" s="248" t="s">
        <v>120</v>
      </c>
    </row>
    <row r="234" s="13" customFormat="1">
      <c r="A234" s="13"/>
      <c r="B234" s="227"/>
      <c r="C234" s="228"/>
      <c r="D234" s="229" t="s">
        <v>129</v>
      </c>
      <c r="E234" s="230" t="s">
        <v>19</v>
      </c>
      <c r="F234" s="231" t="s">
        <v>247</v>
      </c>
      <c r="G234" s="228"/>
      <c r="H234" s="230" t="s">
        <v>19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129</v>
      </c>
      <c r="AU234" s="237" t="s">
        <v>79</v>
      </c>
      <c r="AV234" s="13" t="s">
        <v>77</v>
      </c>
      <c r="AW234" s="13" t="s">
        <v>33</v>
      </c>
      <c r="AX234" s="13" t="s">
        <v>72</v>
      </c>
      <c r="AY234" s="237" t="s">
        <v>120</v>
      </c>
    </row>
    <row r="235" s="14" customFormat="1">
      <c r="A235" s="14"/>
      <c r="B235" s="238"/>
      <c r="C235" s="239"/>
      <c r="D235" s="229" t="s">
        <v>129</v>
      </c>
      <c r="E235" s="240" t="s">
        <v>19</v>
      </c>
      <c r="F235" s="241" t="s">
        <v>230</v>
      </c>
      <c r="G235" s="239"/>
      <c r="H235" s="242">
        <v>25.16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129</v>
      </c>
      <c r="AU235" s="248" t="s">
        <v>79</v>
      </c>
      <c r="AV235" s="14" t="s">
        <v>79</v>
      </c>
      <c r="AW235" s="14" t="s">
        <v>33</v>
      </c>
      <c r="AX235" s="14" t="s">
        <v>72</v>
      </c>
      <c r="AY235" s="248" t="s">
        <v>120</v>
      </c>
    </row>
    <row r="236" s="13" customFormat="1">
      <c r="A236" s="13"/>
      <c r="B236" s="227"/>
      <c r="C236" s="228"/>
      <c r="D236" s="229" t="s">
        <v>129</v>
      </c>
      <c r="E236" s="230" t="s">
        <v>19</v>
      </c>
      <c r="F236" s="231" t="s">
        <v>248</v>
      </c>
      <c r="G236" s="228"/>
      <c r="H236" s="230" t="s">
        <v>19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129</v>
      </c>
      <c r="AU236" s="237" t="s">
        <v>79</v>
      </c>
      <c r="AV236" s="13" t="s">
        <v>77</v>
      </c>
      <c r="AW236" s="13" t="s">
        <v>33</v>
      </c>
      <c r="AX236" s="13" t="s">
        <v>72</v>
      </c>
      <c r="AY236" s="237" t="s">
        <v>120</v>
      </c>
    </row>
    <row r="237" s="14" customFormat="1">
      <c r="A237" s="14"/>
      <c r="B237" s="238"/>
      <c r="C237" s="239"/>
      <c r="D237" s="229" t="s">
        <v>129</v>
      </c>
      <c r="E237" s="240" t="s">
        <v>19</v>
      </c>
      <c r="F237" s="241" t="s">
        <v>232</v>
      </c>
      <c r="G237" s="239"/>
      <c r="H237" s="242">
        <v>6.2400000000000002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129</v>
      </c>
      <c r="AU237" s="248" t="s">
        <v>79</v>
      </c>
      <c r="AV237" s="14" t="s">
        <v>79</v>
      </c>
      <c r="AW237" s="14" t="s">
        <v>33</v>
      </c>
      <c r="AX237" s="14" t="s">
        <v>72</v>
      </c>
      <c r="AY237" s="248" t="s">
        <v>120</v>
      </c>
    </row>
    <row r="238" s="15" customFormat="1">
      <c r="A238" s="15"/>
      <c r="B238" s="249"/>
      <c r="C238" s="250"/>
      <c r="D238" s="229" t="s">
        <v>129</v>
      </c>
      <c r="E238" s="251" t="s">
        <v>19</v>
      </c>
      <c r="F238" s="252" t="s">
        <v>156</v>
      </c>
      <c r="G238" s="250"/>
      <c r="H238" s="253">
        <v>244.184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9" t="s">
        <v>129</v>
      </c>
      <c r="AU238" s="259" t="s">
        <v>79</v>
      </c>
      <c r="AV238" s="15" t="s">
        <v>127</v>
      </c>
      <c r="AW238" s="15" t="s">
        <v>33</v>
      </c>
      <c r="AX238" s="15" t="s">
        <v>77</v>
      </c>
      <c r="AY238" s="259" t="s">
        <v>120</v>
      </c>
    </row>
    <row r="239" s="2" customFormat="1" ht="21.75" customHeight="1">
      <c r="A239" s="39"/>
      <c r="B239" s="40"/>
      <c r="C239" s="213" t="s">
        <v>249</v>
      </c>
      <c r="D239" s="213" t="s">
        <v>123</v>
      </c>
      <c r="E239" s="214" t="s">
        <v>250</v>
      </c>
      <c r="F239" s="215" t="s">
        <v>251</v>
      </c>
      <c r="G239" s="216" t="s">
        <v>126</v>
      </c>
      <c r="H239" s="217">
        <v>23.760000000000002</v>
      </c>
      <c r="I239" s="218"/>
      <c r="J239" s="219">
        <f>ROUND(I239*H239,2)</f>
        <v>0</v>
      </c>
      <c r="K239" s="220"/>
      <c r="L239" s="45"/>
      <c r="M239" s="221" t="s">
        <v>19</v>
      </c>
      <c r="N239" s="222" t="s">
        <v>43</v>
      </c>
      <c r="O239" s="85"/>
      <c r="P239" s="223">
        <f>O239*H239</f>
        <v>0</v>
      </c>
      <c r="Q239" s="223">
        <v>0.00021000000000000001</v>
      </c>
      <c r="R239" s="223">
        <f>Q239*H239</f>
        <v>0.0049896000000000003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127</v>
      </c>
      <c r="AT239" s="225" t="s">
        <v>123</v>
      </c>
      <c r="AU239" s="225" t="s">
        <v>79</v>
      </c>
      <c r="AY239" s="18" t="s">
        <v>120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77</v>
      </c>
      <c r="BK239" s="226">
        <f>ROUND(I239*H239,2)</f>
        <v>0</v>
      </c>
      <c r="BL239" s="18" t="s">
        <v>127</v>
      </c>
      <c r="BM239" s="225" t="s">
        <v>252</v>
      </c>
    </row>
    <row r="240" s="14" customFormat="1">
      <c r="A240" s="14"/>
      <c r="B240" s="238"/>
      <c r="C240" s="239"/>
      <c r="D240" s="229" t="s">
        <v>129</v>
      </c>
      <c r="E240" s="240" t="s">
        <v>19</v>
      </c>
      <c r="F240" s="241" t="s">
        <v>253</v>
      </c>
      <c r="G240" s="239"/>
      <c r="H240" s="242">
        <v>23.760000000000002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129</v>
      </c>
      <c r="AU240" s="248" t="s">
        <v>79</v>
      </c>
      <c r="AV240" s="14" t="s">
        <v>79</v>
      </c>
      <c r="AW240" s="14" t="s">
        <v>33</v>
      </c>
      <c r="AX240" s="14" t="s">
        <v>72</v>
      </c>
      <c r="AY240" s="248" t="s">
        <v>120</v>
      </c>
    </row>
    <row r="241" s="15" customFormat="1">
      <c r="A241" s="15"/>
      <c r="B241" s="249"/>
      <c r="C241" s="250"/>
      <c r="D241" s="229" t="s">
        <v>129</v>
      </c>
      <c r="E241" s="251" t="s">
        <v>19</v>
      </c>
      <c r="F241" s="252" t="s">
        <v>156</v>
      </c>
      <c r="G241" s="250"/>
      <c r="H241" s="253">
        <v>23.760000000000002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9" t="s">
        <v>129</v>
      </c>
      <c r="AU241" s="259" t="s">
        <v>79</v>
      </c>
      <c r="AV241" s="15" t="s">
        <v>127</v>
      </c>
      <c r="AW241" s="15" t="s">
        <v>33</v>
      </c>
      <c r="AX241" s="15" t="s">
        <v>77</v>
      </c>
      <c r="AY241" s="259" t="s">
        <v>120</v>
      </c>
    </row>
    <row r="242" s="2" customFormat="1" ht="21.75" customHeight="1">
      <c r="A242" s="39"/>
      <c r="B242" s="40"/>
      <c r="C242" s="213" t="s">
        <v>254</v>
      </c>
      <c r="D242" s="213" t="s">
        <v>123</v>
      </c>
      <c r="E242" s="214" t="s">
        <v>255</v>
      </c>
      <c r="F242" s="215" t="s">
        <v>256</v>
      </c>
      <c r="G242" s="216" t="s">
        <v>126</v>
      </c>
      <c r="H242" s="217">
        <v>1774.2000000000001</v>
      </c>
      <c r="I242" s="218"/>
      <c r="J242" s="219">
        <f>ROUND(I242*H242,2)</f>
        <v>0</v>
      </c>
      <c r="K242" s="220"/>
      <c r="L242" s="45"/>
      <c r="M242" s="221" t="s">
        <v>19</v>
      </c>
      <c r="N242" s="222" t="s">
        <v>43</v>
      </c>
      <c r="O242" s="85"/>
      <c r="P242" s="223">
        <f>O242*H242</f>
        <v>0</v>
      </c>
      <c r="Q242" s="223">
        <v>4.0000000000000003E-05</v>
      </c>
      <c r="R242" s="223">
        <f>Q242*H242</f>
        <v>0.070968000000000003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127</v>
      </c>
      <c r="AT242" s="225" t="s">
        <v>123</v>
      </c>
      <c r="AU242" s="225" t="s">
        <v>79</v>
      </c>
      <c r="AY242" s="18" t="s">
        <v>120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77</v>
      </c>
      <c r="BK242" s="226">
        <f>ROUND(I242*H242,2)</f>
        <v>0</v>
      </c>
      <c r="BL242" s="18" t="s">
        <v>127</v>
      </c>
      <c r="BM242" s="225" t="s">
        <v>257</v>
      </c>
    </row>
    <row r="243" s="13" customFormat="1">
      <c r="A243" s="13"/>
      <c r="B243" s="227"/>
      <c r="C243" s="228"/>
      <c r="D243" s="229" t="s">
        <v>129</v>
      </c>
      <c r="E243" s="230" t="s">
        <v>19</v>
      </c>
      <c r="F243" s="231" t="s">
        <v>258</v>
      </c>
      <c r="G243" s="228"/>
      <c r="H243" s="230" t="s">
        <v>19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129</v>
      </c>
      <c r="AU243" s="237" t="s">
        <v>79</v>
      </c>
      <c r="AV243" s="13" t="s">
        <v>77</v>
      </c>
      <c r="AW243" s="13" t="s">
        <v>33</v>
      </c>
      <c r="AX243" s="13" t="s">
        <v>72</v>
      </c>
      <c r="AY243" s="237" t="s">
        <v>120</v>
      </c>
    </row>
    <row r="244" s="13" customFormat="1">
      <c r="A244" s="13"/>
      <c r="B244" s="227"/>
      <c r="C244" s="228"/>
      <c r="D244" s="229" t="s">
        <v>129</v>
      </c>
      <c r="E244" s="230" t="s">
        <v>19</v>
      </c>
      <c r="F244" s="231" t="s">
        <v>149</v>
      </c>
      <c r="G244" s="228"/>
      <c r="H244" s="230" t="s">
        <v>19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129</v>
      </c>
      <c r="AU244" s="237" t="s">
        <v>79</v>
      </c>
      <c r="AV244" s="13" t="s">
        <v>77</v>
      </c>
      <c r="AW244" s="13" t="s">
        <v>33</v>
      </c>
      <c r="AX244" s="13" t="s">
        <v>72</v>
      </c>
      <c r="AY244" s="237" t="s">
        <v>120</v>
      </c>
    </row>
    <row r="245" s="14" customFormat="1">
      <c r="A245" s="14"/>
      <c r="B245" s="238"/>
      <c r="C245" s="239"/>
      <c r="D245" s="229" t="s">
        <v>129</v>
      </c>
      <c r="E245" s="240" t="s">
        <v>19</v>
      </c>
      <c r="F245" s="241" t="s">
        <v>259</v>
      </c>
      <c r="G245" s="239"/>
      <c r="H245" s="242">
        <v>362.19999999999999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8" t="s">
        <v>129</v>
      </c>
      <c r="AU245" s="248" t="s">
        <v>79</v>
      </c>
      <c r="AV245" s="14" t="s">
        <v>79</v>
      </c>
      <c r="AW245" s="14" t="s">
        <v>33</v>
      </c>
      <c r="AX245" s="14" t="s">
        <v>72</v>
      </c>
      <c r="AY245" s="248" t="s">
        <v>120</v>
      </c>
    </row>
    <row r="246" s="13" customFormat="1">
      <c r="A246" s="13"/>
      <c r="B246" s="227"/>
      <c r="C246" s="228"/>
      <c r="D246" s="229" t="s">
        <v>129</v>
      </c>
      <c r="E246" s="230" t="s">
        <v>19</v>
      </c>
      <c r="F246" s="231" t="s">
        <v>144</v>
      </c>
      <c r="G246" s="228"/>
      <c r="H246" s="230" t="s">
        <v>19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129</v>
      </c>
      <c r="AU246" s="237" t="s">
        <v>79</v>
      </c>
      <c r="AV246" s="13" t="s">
        <v>77</v>
      </c>
      <c r="AW246" s="13" t="s">
        <v>33</v>
      </c>
      <c r="AX246" s="13" t="s">
        <v>72</v>
      </c>
      <c r="AY246" s="237" t="s">
        <v>120</v>
      </c>
    </row>
    <row r="247" s="14" customFormat="1">
      <c r="A247" s="14"/>
      <c r="B247" s="238"/>
      <c r="C247" s="239"/>
      <c r="D247" s="229" t="s">
        <v>129</v>
      </c>
      <c r="E247" s="240" t="s">
        <v>19</v>
      </c>
      <c r="F247" s="241" t="s">
        <v>260</v>
      </c>
      <c r="G247" s="239"/>
      <c r="H247" s="242">
        <v>339.39999999999998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129</v>
      </c>
      <c r="AU247" s="248" t="s">
        <v>79</v>
      </c>
      <c r="AV247" s="14" t="s">
        <v>79</v>
      </c>
      <c r="AW247" s="14" t="s">
        <v>33</v>
      </c>
      <c r="AX247" s="14" t="s">
        <v>72</v>
      </c>
      <c r="AY247" s="248" t="s">
        <v>120</v>
      </c>
    </row>
    <row r="248" s="13" customFormat="1">
      <c r="A248" s="13"/>
      <c r="B248" s="227"/>
      <c r="C248" s="228"/>
      <c r="D248" s="229" t="s">
        <v>129</v>
      </c>
      <c r="E248" s="230" t="s">
        <v>19</v>
      </c>
      <c r="F248" s="231" t="s">
        <v>140</v>
      </c>
      <c r="G248" s="228"/>
      <c r="H248" s="230" t="s">
        <v>19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129</v>
      </c>
      <c r="AU248" s="237" t="s">
        <v>79</v>
      </c>
      <c r="AV248" s="13" t="s">
        <v>77</v>
      </c>
      <c r="AW248" s="13" t="s">
        <v>33</v>
      </c>
      <c r="AX248" s="13" t="s">
        <v>72</v>
      </c>
      <c r="AY248" s="237" t="s">
        <v>120</v>
      </c>
    </row>
    <row r="249" s="14" customFormat="1">
      <c r="A249" s="14"/>
      <c r="B249" s="238"/>
      <c r="C249" s="239"/>
      <c r="D249" s="229" t="s">
        <v>129</v>
      </c>
      <c r="E249" s="240" t="s">
        <v>19</v>
      </c>
      <c r="F249" s="241" t="s">
        <v>261</v>
      </c>
      <c r="G249" s="239"/>
      <c r="H249" s="242">
        <v>293.30000000000001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129</v>
      </c>
      <c r="AU249" s="248" t="s">
        <v>79</v>
      </c>
      <c r="AV249" s="14" t="s">
        <v>79</v>
      </c>
      <c r="AW249" s="14" t="s">
        <v>33</v>
      </c>
      <c r="AX249" s="14" t="s">
        <v>72</v>
      </c>
      <c r="AY249" s="248" t="s">
        <v>120</v>
      </c>
    </row>
    <row r="250" s="13" customFormat="1">
      <c r="A250" s="13"/>
      <c r="B250" s="227"/>
      <c r="C250" s="228"/>
      <c r="D250" s="229" t="s">
        <v>129</v>
      </c>
      <c r="E250" s="230" t="s">
        <v>19</v>
      </c>
      <c r="F250" s="231" t="s">
        <v>136</v>
      </c>
      <c r="G250" s="228"/>
      <c r="H250" s="230" t="s">
        <v>19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129</v>
      </c>
      <c r="AU250" s="237" t="s">
        <v>79</v>
      </c>
      <c r="AV250" s="13" t="s">
        <v>77</v>
      </c>
      <c r="AW250" s="13" t="s">
        <v>33</v>
      </c>
      <c r="AX250" s="13" t="s">
        <v>72</v>
      </c>
      <c r="AY250" s="237" t="s">
        <v>120</v>
      </c>
    </row>
    <row r="251" s="14" customFormat="1">
      <c r="A251" s="14"/>
      <c r="B251" s="238"/>
      <c r="C251" s="239"/>
      <c r="D251" s="229" t="s">
        <v>129</v>
      </c>
      <c r="E251" s="240" t="s">
        <v>19</v>
      </c>
      <c r="F251" s="241" t="s">
        <v>262</v>
      </c>
      <c r="G251" s="239"/>
      <c r="H251" s="242">
        <v>386.10000000000002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129</v>
      </c>
      <c r="AU251" s="248" t="s">
        <v>79</v>
      </c>
      <c r="AV251" s="14" t="s">
        <v>79</v>
      </c>
      <c r="AW251" s="14" t="s">
        <v>33</v>
      </c>
      <c r="AX251" s="14" t="s">
        <v>72</v>
      </c>
      <c r="AY251" s="248" t="s">
        <v>120</v>
      </c>
    </row>
    <row r="252" s="13" customFormat="1">
      <c r="A252" s="13"/>
      <c r="B252" s="227"/>
      <c r="C252" s="228"/>
      <c r="D252" s="229" t="s">
        <v>129</v>
      </c>
      <c r="E252" s="230" t="s">
        <v>19</v>
      </c>
      <c r="F252" s="231" t="s">
        <v>131</v>
      </c>
      <c r="G252" s="228"/>
      <c r="H252" s="230" t="s">
        <v>19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129</v>
      </c>
      <c r="AU252" s="237" t="s">
        <v>79</v>
      </c>
      <c r="AV252" s="13" t="s">
        <v>77</v>
      </c>
      <c r="AW252" s="13" t="s">
        <v>33</v>
      </c>
      <c r="AX252" s="13" t="s">
        <v>72</v>
      </c>
      <c r="AY252" s="237" t="s">
        <v>120</v>
      </c>
    </row>
    <row r="253" s="14" customFormat="1">
      <c r="A253" s="14"/>
      <c r="B253" s="238"/>
      <c r="C253" s="239"/>
      <c r="D253" s="229" t="s">
        <v>129</v>
      </c>
      <c r="E253" s="240" t="s">
        <v>19</v>
      </c>
      <c r="F253" s="241" t="s">
        <v>263</v>
      </c>
      <c r="G253" s="239"/>
      <c r="H253" s="242">
        <v>393.19999999999999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129</v>
      </c>
      <c r="AU253" s="248" t="s">
        <v>79</v>
      </c>
      <c r="AV253" s="14" t="s">
        <v>79</v>
      </c>
      <c r="AW253" s="14" t="s">
        <v>33</v>
      </c>
      <c r="AX253" s="14" t="s">
        <v>72</v>
      </c>
      <c r="AY253" s="248" t="s">
        <v>120</v>
      </c>
    </row>
    <row r="254" s="15" customFormat="1">
      <c r="A254" s="15"/>
      <c r="B254" s="249"/>
      <c r="C254" s="250"/>
      <c r="D254" s="229" t="s">
        <v>129</v>
      </c>
      <c r="E254" s="251" t="s">
        <v>19</v>
      </c>
      <c r="F254" s="252" t="s">
        <v>156</v>
      </c>
      <c r="G254" s="250"/>
      <c r="H254" s="253">
        <v>1774.2000000000001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129</v>
      </c>
      <c r="AU254" s="259" t="s">
        <v>79</v>
      </c>
      <c r="AV254" s="15" t="s">
        <v>127</v>
      </c>
      <c r="AW254" s="15" t="s">
        <v>33</v>
      </c>
      <c r="AX254" s="15" t="s">
        <v>77</v>
      </c>
      <c r="AY254" s="259" t="s">
        <v>120</v>
      </c>
    </row>
    <row r="255" s="2" customFormat="1" ht="16.5" customHeight="1">
      <c r="A255" s="39"/>
      <c r="B255" s="40"/>
      <c r="C255" s="213" t="s">
        <v>205</v>
      </c>
      <c r="D255" s="213" t="s">
        <v>123</v>
      </c>
      <c r="E255" s="214" t="s">
        <v>264</v>
      </c>
      <c r="F255" s="215" t="s">
        <v>265</v>
      </c>
      <c r="G255" s="216" t="s">
        <v>126</v>
      </c>
      <c r="H255" s="217">
        <v>7096.8000000000002</v>
      </c>
      <c r="I255" s="218"/>
      <c r="J255" s="219">
        <f>ROUND(I255*H255,2)</f>
        <v>0</v>
      </c>
      <c r="K255" s="220"/>
      <c r="L255" s="45"/>
      <c r="M255" s="221" t="s">
        <v>19</v>
      </c>
      <c r="N255" s="222" t="s">
        <v>43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127</v>
      </c>
      <c r="AT255" s="225" t="s">
        <v>123</v>
      </c>
      <c r="AU255" s="225" t="s">
        <v>79</v>
      </c>
      <c r="AY255" s="18" t="s">
        <v>120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77</v>
      </c>
      <c r="BK255" s="226">
        <f>ROUND(I255*H255,2)</f>
        <v>0</v>
      </c>
      <c r="BL255" s="18" t="s">
        <v>127</v>
      </c>
      <c r="BM255" s="225" t="s">
        <v>266</v>
      </c>
    </row>
    <row r="256" s="13" customFormat="1">
      <c r="A256" s="13"/>
      <c r="B256" s="227"/>
      <c r="C256" s="228"/>
      <c r="D256" s="229" t="s">
        <v>129</v>
      </c>
      <c r="E256" s="230" t="s">
        <v>19</v>
      </c>
      <c r="F256" s="231" t="s">
        <v>267</v>
      </c>
      <c r="G256" s="228"/>
      <c r="H256" s="230" t="s">
        <v>19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129</v>
      </c>
      <c r="AU256" s="237" t="s">
        <v>79</v>
      </c>
      <c r="AV256" s="13" t="s">
        <v>77</v>
      </c>
      <c r="AW256" s="13" t="s">
        <v>33</v>
      </c>
      <c r="AX256" s="13" t="s">
        <v>72</v>
      </c>
      <c r="AY256" s="237" t="s">
        <v>120</v>
      </c>
    </row>
    <row r="257" s="14" customFormat="1">
      <c r="A257" s="14"/>
      <c r="B257" s="238"/>
      <c r="C257" s="239"/>
      <c r="D257" s="229" t="s">
        <v>129</v>
      </c>
      <c r="E257" s="240" t="s">
        <v>19</v>
      </c>
      <c r="F257" s="241" t="s">
        <v>268</v>
      </c>
      <c r="G257" s="239"/>
      <c r="H257" s="242">
        <v>7096.8000000000002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129</v>
      </c>
      <c r="AU257" s="248" t="s">
        <v>79</v>
      </c>
      <c r="AV257" s="14" t="s">
        <v>79</v>
      </c>
      <c r="AW257" s="14" t="s">
        <v>33</v>
      </c>
      <c r="AX257" s="14" t="s">
        <v>72</v>
      </c>
      <c r="AY257" s="248" t="s">
        <v>120</v>
      </c>
    </row>
    <row r="258" s="15" customFormat="1">
      <c r="A258" s="15"/>
      <c r="B258" s="249"/>
      <c r="C258" s="250"/>
      <c r="D258" s="229" t="s">
        <v>129</v>
      </c>
      <c r="E258" s="251" t="s">
        <v>19</v>
      </c>
      <c r="F258" s="252" t="s">
        <v>156</v>
      </c>
      <c r="G258" s="250"/>
      <c r="H258" s="253">
        <v>7096.8000000000002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9" t="s">
        <v>129</v>
      </c>
      <c r="AU258" s="259" t="s">
        <v>79</v>
      </c>
      <c r="AV258" s="15" t="s">
        <v>127</v>
      </c>
      <c r="AW258" s="15" t="s">
        <v>33</v>
      </c>
      <c r="AX258" s="15" t="s">
        <v>77</v>
      </c>
      <c r="AY258" s="259" t="s">
        <v>120</v>
      </c>
    </row>
    <row r="259" s="2" customFormat="1" ht="16.5" customHeight="1">
      <c r="A259" s="39"/>
      <c r="B259" s="40"/>
      <c r="C259" s="213" t="s">
        <v>269</v>
      </c>
      <c r="D259" s="213" t="s">
        <v>123</v>
      </c>
      <c r="E259" s="214" t="s">
        <v>270</v>
      </c>
      <c r="F259" s="215" t="s">
        <v>271</v>
      </c>
      <c r="G259" s="216" t="s">
        <v>126</v>
      </c>
      <c r="H259" s="217">
        <v>7096.8000000000002</v>
      </c>
      <c r="I259" s="218"/>
      <c r="J259" s="219">
        <f>ROUND(I259*H259,2)</f>
        <v>0</v>
      </c>
      <c r="K259" s="220"/>
      <c r="L259" s="45"/>
      <c r="M259" s="221" t="s">
        <v>19</v>
      </c>
      <c r="N259" s="222" t="s">
        <v>43</v>
      </c>
      <c r="O259" s="85"/>
      <c r="P259" s="223">
        <f>O259*H259</f>
        <v>0</v>
      </c>
      <c r="Q259" s="223">
        <v>1.0000000000000001E-05</v>
      </c>
      <c r="R259" s="223">
        <f>Q259*H259</f>
        <v>0.070968000000000003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127</v>
      </c>
      <c r="AT259" s="225" t="s">
        <v>123</v>
      </c>
      <c r="AU259" s="225" t="s">
        <v>79</v>
      </c>
      <c r="AY259" s="18" t="s">
        <v>120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77</v>
      </c>
      <c r="BK259" s="226">
        <f>ROUND(I259*H259,2)</f>
        <v>0</v>
      </c>
      <c r="BL259" s="18" t="s">
        <v>127</v>
      </c>
      <c r="BM259" s="225" t="s">
        <v>272</v>
      </c>
    </row>
    <row r="260" s="13" customFormat="1">
      <c r="A260" s="13"/>
      <c r="B260" s="227"/>
      <c r="C260" s="228"/>
      <c r="D260" s="229" t="s">
        <v>129</v>
      </c>
      <c r="E260" s="230" t="s">
        <v>19</v>
      </c>
      <c r="F260" s="231" t="s">
        <v>267</v>
      </c>
      <c r="G260" s="228"/>
      <c r="H260" s="230" t="s">
        <v>19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129</v>
      </c>
      <c r="AU260" s="237" t="s">
        <v>79</v>
      </c>
      <c r="AV260" s="13" t="s">
        <v>77</v>
      </c>
      <c r="AW260" s="13" t="s">
        <v>33</v>
      </c>
      <c r="AX260" s="13" t="s">
        <v>72</v>
      </c>
      <c r="AY260" s="237" t="s">
        <v>120</v>
      </c>
    </row>
    <row r="261" s="14" customFormat="1">
      <c r="A261" s="14"/>
      <c r="B261" s="238"/>
      <c r="C261" s="239"/>
      <c r="D261" s="229" t="s">
        <v>129</v>
      </c>
      <c r="E261" s="240" t="s">
        <v>19</v>
      </c>
      <c r="F261" s="241" t="s">
        <v>268</v>
      </c>
      <c r="G261" s="239"/>
      <c r="H261" s="242">
        <v>7096.8000000000002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129</v>
      </c>
      <c r="AU261" s="248" t="s">
        <v>79</v>
      </c>
      <c r="AV261" s="14" t="s">
        <v>79</v>
      </c>
      <c r="AW261" s="14" t="s">
        <v>33</v>
      </c>
      <c r="AX261" s="14" t="s">
        <v>72</v>
      </c>
      <c r="AY261" s="248" t="s">
        <v>120</v>
      </c>
    </row>
    <row r="262" s="15" customFormat="1">
      <c r="A262" s="15"/>
      <c r="B262" s="249"/>
      <c r="C262" s="250"/>
      <c r="D262" s="229" t="s">
        <v>129</v>
      </c>
      <c r="E262" s="251" t="s">
        <v>19</v>
      </c>
      <c r="F262" s="252" t="s">
        <v>156</v>
      </c>
      <c r="G262" s="250"/>
      <c r="H262" s="253">
        <v>7096.8000000000002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129</v>
      </c>
      <c r="AU262" s="259" t="s">
        <v>79</v>
      </c>
      <c r="AV262" s="15" t="s">
        <v>127</v>
      </c>
      <c r="AW262" s="15" t="s">
        <v>33</v>
      </c>
      <c r="AX262" s="15" t="s">
        <v>77</v>
      </c>
      <c r="AY262" s="259" t="s">
        <v>120</v>
      </c>
    </row>
    <row r="263" s="2" customFormat="1" ht="16.5" customHeight="1">
      <c r="A263" s="39"/>
      <c r="B263" s="40"/>
      <c r="C263" s="213" t="s">
        <v>273</v>
      </c>
      <c r="D263" s="213" t="s">
        <v>123</v>
      </c>
      <c r="E263" s="214" t="s">
        <v>274</v>
      </c>
      <c r="F263" s="215" t="s">
        <v>275</v>
      </c>
      <c r="G263" s="216" t="s">
        <v>126</v>
      </c>
      <c r="H263" s="217">
        <v>4.4249999999999998</v>
      </c>
      <c r="I263" s="218"/>
      <c r="J263" s="219">
        <f>ROUND(I263*H263,2)</f>
        <v>0</v>
      </c>
      <c r="K263" s="220"/>
      <c r="L263" s="45"/>
      <c r="M263" s="221" t="s">
        <v>19</v>
      </c>
      <c r="N263" s="222" t="s">
        <v>43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0.082000000000000003</v>
      </c>
      <c r="T263" s="224">
        <f>S263*H263</f>
        <v>0.36285000000000001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127</v>
      </c>
      <c r="AT263" s="225" t="s">
        <v>123</v>
      </c>
      <c r="AU263" s="225" t="s">
        <v>79</v>
      </c>
      <c r="AY263" s="18" t="s">
        <v>120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77</v>
      </c>
      <c r="BK263" s="226">
        <f>ROUND(I263*H263,2)</f>
        <v>0</v>
      </c>
      <c r="BL263" s="18" t="s">
        <v>127</v>
      </c>
      <c r="BM263" s="225" t="s">
        <v>276</v>
      </c>
    </row>
    <row r="264" s="13" customFormat="1">
      <c r="A264" s="13"/>
      <c r="B264" s="227"/>
      <c r="C264" s="228"/>
      <c r="D264" s="229" t="s">
        <v>129</v>
      </c>
      <c r="E264" s="230" t="s">
        <v>19</v>
      </c>
      <c r="F264" s="231" t="s">
        <v>149</v>
      </c>
      <c r="G264" s="228"/>
      <c r="H264" s="230" t="s">
        <v>19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129</v>
      </c>
      <c r="AU264" s="237" t="s">
        <v>79</v>
      </c>
      <c r="AV264" s="13" t="s">
        <v>77</v>
      </c>
      <c r="AW264" s="13" t="s">
        <v>33</v>
      </c>
      <c r="AX264" s="13" t="s">
        <v>72</v>
      </c>
      <c r="AY264" s="237" t="s">
        <v>120</v>
      </c>
    </row>
    <row r="265" s="13" customFormat="1">
      <c r="A265" s="13"/>
      <c r="B265" s="227"/>
      <c r="C265" s="228"/>
      <c r="D265" s="229" t="s">
        <v>129</v>
      </c>
      <c r="E265" s="230" t="s">
        <v>19</v>
      </c>
      <c r="F265" s="231" t="s">
        <v>277</v>
      </c>
      <c r="G265" s="228"/>
      <c r="H265" s="230" t="s">
        <v>19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129</v>
      </c>
      <c r="AU265" s="237" t="s">
        <v>79</v>
      </c>
      <c r="AV265" s="13" t="s">
        <v>77</v>
      </c>
      <c r="AW265" s="13" t="s">
        <v>33</v>
      </c>
      <c r="AX265" s="13" t="s">
        <v>72</v>
      </c>
      <c r="AY265" s="237" t="s">
        <v>120</v>
      </c>
    </row>
    <row r="266" s="14" customFormat="1">
      <c r="A266" s="14"/>
      <c r="B266" s="238"/>
      <c r="C266" s="239"/>
      <c r="D266" s="229" t="s">
        <v>129</v>
      </c>
      <c r="E266" s="240" t="s">
        <v>19</v>
      </c>
      <c r="F266" s="241" t="s">
        <v>278</v>
      </c>
      <c r="G266" s="239"/>
      <c r="H266" s="242">
        <v>4.4249999999999998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129</v>
      </c>
      <c r="AU266" s="248" t="s">
        <v>79</v>
      </c>
      <c r="AV266" s="14" t="s">
        <v>79</v>
      </c>
      <c r="AW266" s="14" t="s">
        <v>33</v>
      </c>
      <c r="AX266" s="14" t="s">
        <v>72</v>
      </c>
      <c r="AY266" s="248" t="s">
        <v>120</v>
      </c>
    </row>
    <row r="267" s="15" customFormat="1">
      <c r="A267" s="15"/>
      <c r="B267" s="249"/>
      <c r="C267" s="250"/>
      <c r="D267" s="229" t="s">
        <v>129</v>
      </c>
      <c r="E267" s="251" t="s">
        <v>19</v>
      </c>
      <c r="F267" s="252" t="s">
        <v>156</v>
      </c>
      <c r="G267" s="250"/>
      <c r="H267" s="253">
        <v>4.4249999999999998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129</v>
      </c>
      <c r="AU267" s="259" t="s">
        <v>79</v>
      </c>
      <c r="AV267" s="15" t="s">
        <v>127</v>
      </c>
      <c r="AW267" s="15" t="s">
        <v>33</v>
      </c>
      <c r="AX267" s="15" t="s">
        <v>77</v>
      </c>
      <c r="AY267" s="259" t="s">
        <v>120</v>
      </c>
    </row>
    <row r="268" s="2" customFormat="1" ht="21.75" customHeight="1">
      <c r="A268" s="39"/>
      <c r="B268" s="40"/>
      <c r="C268" s="213" t="s">
        <v>279</v>
      </c>
      <c r="D268" s="213" t="s">
        <v>123</v>
      </c>
      <c r="E268" s="214" t="s">
        <v>280</v>
      </c>
      <c r="F268" s="215" t="s">
        <v>281</v>
      </c>
      <c r="G268" s="216" t="s">
        <v>126</v>
      </c>
      <c r="H268" s="217">
        <v>89.135999999999996</v>
      </c>
      <c r="I268" s="218"/>
      <c r="J268" s="219">
        <f>ROUND(I268*H268,2)</f>
        <v>0</v>
      </c>
      <c r="K268" s="220"/>
      <c r="L268" s="45"/>
      <c r="M268" s="221" t="s">
        <v>19</v>
      </c>
      <c r="N268" s="222" t="s">
        <v>43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0.023</v>
      </c>
      <c r="T268" s="224">
        <f>S268*H268</f>
        <v>2.050128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127</v>
      </c>
      <c r="AT268" s="225" t="s">
        <v>123</v>
      </c>
      <c r="AU268" s="225" t="s">
        <v>79</v>
      </c>
      <c r="AY268" s="18" t="s">
        <v>120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77</v>
      </c>
      <c r="BK268" s="226">
        <f>ROUND(I268*H268,2)</f>
        <v>0</v>
      </c>
      <c r="BL268" s="18" t="s">
        <v>127</v>
      </c>
      <c r="BM268" s="225" t="s">
        <v>282</v>
      </c>
    </row>
    <row r="269" s="13" customFormat="1">
      <c r="A269" s="13"/>
      <c r="B269" s="227"/>
      <c r="C269" s="228"/>
      <c r="D269" s="229" t="s">
        <v>129</v>
      </c>
      <c r="E269" s="230" t="s">
        <v>19</v>
      </c>
      <c r="F269" s="231" t="s">
        <v>283</v>
      </c>
      <c r="G269" s="228"/>
      <c r="H269" s="230" t="s">
        <v>19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7" t="s">
        <v>129</v>
      </c>
      <c r="AU269" s="237" t="s">
        <v>79</v>
      </c>
      <c r="AV269" s="13" t="s">
        <v>77</v>
      </c>
      <c r="AW269" s="13" t="s">
        <v>33</v>
      </c>
      <c r="AX269" s="13" t="s">
        <v>72</v>
      </c>
      <c r="AY269" s="237" t="s">
        <v>120</v>
      </c>
    </row>
    <row r="270" s="14" customFormat="1">
      <c r="A270" s="14"/>
      <c r="B270" s="238"/>
      <c r="C270" s="239"/>
      <c r="D270" s="229" t="s">
        <v>129</v>
      </c>
      <c r="E270" s="240" t="s">
        <v>19</v>
      </c>
      <c r="F270" s="241" t="s">
        <v>284</v>
      </c>
      <c r="G270" s="239"/>
      <c r="H270" s="242">
        <v>12.672000000000001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129</v>
      </c>
      <c r="AU270" s="248" t="s">
        <v>79</v>
      </c>
      <c r="AV270" s="14" t="s">
        <v>79</v>
      </c>
      <c r="AW270" s="14" t="s">
        <v>33</v>
      </c>
      <c r="AX270" s="14" t="s">
        <v>72</v>
      </c>
      <c r="AY270" s="248" t="s">
        <v>120</v>
      </c>
    </row>
    <row r="271" s="13" customFormat="1">
      <c r="A271" s="13"/>
      <c r="B271" s="227"/>
      <c r="C271" s="228"/>
      <c r="D271" s="229" t="s">
        <v>129</v>
      </c>
      <c r="E271" s="230" t="s">
        <v>19</v>
      </c>
      <c r="F271" s="231" t="s">
        <v>285</v>
      </c>
      <c r="G271" s="228"/>
      <c r="H271" s="230" t="s">
        <v>19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129</v>
      </c>
      <c r="AU271" s="237" t="s">
        <v>79</v>
      </c>
      <c r="AV271" s="13" t="s">
        <v>77</v>
      </c>
      <c r="AW271" s="13" t="s">
        <v>33</v>
      </c>
      <c r="AX271" s="13" t="s">
        <v>72</v>
      </c>
      <c r="AY271" s="237" t="s">
        <v>120</v>
      </c>
    </row>
    <row r="272" s="14" customFormat="1">
      <c r="A272" s="14"/>
      <c r="B272" s="238"/>
      <c r="C272" s="239"/>
      <c r="D272" s="229" t="s">
        <v>129</v>
      </c>
      <c r="E272" s="240" t="s">
        <v>19</v>
      </c>
      <c r="F272" s="241" t="s">
        <v>286</v>
      </c>
      <c r="G272" s="239"/>
      <c r="H272" s="242">
        <v>22.391999999999999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129</v>
      </c>
      <c r="AU272" s="248" t="s">
        <v>79</v>
      </c>
      <c r="AV272" s="14" t="s">
        <v>79</v>
      </c>
      <c r="AW272" s="14" t="s">
        <v>33</v>
      </c>
      <c r="AX272" s="14" t="s">
        <v>72</v>
      </c>
      <c r="AY272" s="248" t="s">
        <v>120</v>
      </c>
    </row>
    <row r="273" s="13" customFormat="1">
      <c r="A273" s="13"/>
      <c r="B273" s="227"/>
      <c r="C273" s="228"/>
      <c r="D273" s="229" t="s">
        <v>129</v>
      </c>
      <c r="E273" s="230" t="s">
        <v>19</v>
      </c>
      <c r="F273" s="231" t="s">
        <v>287</v>
      </c>
      <c r="G273" s="228"/>
      <c r="H273" s="230" t="s">
        <v>19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129</v>
      </c>
      <c r="AU273" s="237" t="s">
        <v>79</v>
      </c>
      <c r="AV273" s="13" t="s">
        <v>77</v>
      </c>
      <c r="AW273" s="13" t="s">
        <v>33</v>
      </c>
      <c r="AX273" s="13" t="s">
        <v>72</v>
      </c>
      <c r="AY273" s="237" t="s">
        <v>120</v>
      </c>
    </row>
    <row r="274" s="14" customFormat="1">
      <c r="A274" s="14"/>
      <c r="B274" s="238"/>
      <c r="C274" s="239"/>
      <c r="D274" s="229" t="s">
        <v>129</v>
      </c>
      <c r="E274" s="240" t="s">
        <v>19</v>
      </c>
      <c r="F274" s="241" t="s">
        <v>286</v>
      </c>
      <c r="G274" s="239"/>
      <c r="H274" s="242">
        <v>22.391999999999999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129</v>
      </c>
      <c r="AU274" s="248" t="s">
        <v>79</v>
      </c>
      <c r="AV274" s="14" t="s">
        <v>79</v>
      </c>
      <c r="AW274" s="14" t="s">
        <v>33</v>
      </c>
      <c r="AX274" s="14" t="s">
        <v>72</v>
      </c>
      <c r="AY274" s="248" t="s">
        <v>120</v>
      </c>
    </row>
    <row r="275" s="13" customFormat="1">
      <c r="A275" s="13"/>
      <c r="B275" s="227"/>
      <c r="C275" s="228"/>
      <c r="D275" s="229" t="s">
        <v>129</v>
      </c>
      <c r="E275" s="230" t="s">
        <v>19</v>
      </c>
      <c r="F275" s="231" t="s">
        <v>288</v>
      </c>
      <c r="G275" s="228"/>
      <c r="H275" s="230" t="s">
        <v>19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129</v>
      </c>
      <c r="AU275" s="237" t="s">
        <v>79</v>
      </c>
      <c r="AV275" s="13" t="s">
        <v>77</v>
      </c>
      <c r="AW275" s="13" t="s">
        <v>33</v>
      </c>
      <c r="AX275" s="13" t="s">
        <v>72</v>
      </c>
      <c r="AY275" s="237" t="s">
        <v>120</v>
      </c>
    </row>
    <row r="276" s="14" customFormat="1">
      <c r="A276" s="14"/>
      <c r="B276" s="238"/>
      <c r="C276" s="239"/>
      <c r="D276" s="229" t="s">
        <v>129</v>
      </c>
      <c r="E276" s="240" t="s">
        <v>19</v>
      </c>
      <c r="F276" s="241" t="s">
        <v>289</v>
      </c>
      <c r="G276" s="239"/>
      <c r="H276" s="242">
        <v>31.68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129</v>
      </c>
      <c r="AU276" s="248" t="s">
        <v>79</v>
      </c>
      <c r="AV276" s="14" t="s">
        <v>79</v>
      </c>
      <c r="AW276" s="14" t="s">
        <v>33</v>
      </c>
      <c r="AX276" s="14" t="s">
        <v>72</v>
      </c>
      <c r="AY276" s="248" t="s">
        <v>120</v>
      </c>
    </row>
    <row r="277" s="15" customFormat="1">
      <c r="A277" s="15"/>
      <c r="B277" s="249"/>
      <c r="C277" s="250"/>
      <c r="D277" s="229" t="s">
        <v>129</v>
      </c>
      <c r="E277" s="251" t="s">
        <v>19</v>
      </c>
      <c r="F277" s="252" t="s">
        <v>156</v>
      </c>
      <c r="G277" s="250"/>
      <c r="H277" s="253">
        <v>89.135999999999996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129</v>
      </c>
      <c r="AU277" s="259" t="s">
        <v>79</v>
      </c>
      <c r="AV277" s="15" t="s">
        <v>127</v>
      </c>
      <c r="AW277" s="15" t="s">
        <v>33</v>
      </c>
      <c r="AX277" s="15" t="s">
        <v>77</v>
      </c>
      <c r="AY277" s="259" t="s">
        <v>120</v>
      </c>
    </row>
    <row r="278" s="2" customFormat="1" ht="21.75" customHeight="1">
      <c r="A278" s="39"/>
      <c r="B278" s="40"/>
      <c r="C278" s="213" t="s">
        <v>290</v>
      </c>
      <c r="D278" s="213" t="s">
        <v>123</v>
      </c>
      <c r="E278" s="214" t="s">
        <v>291</v>
      </c>
      <c r="F278" s="215" t="s">
        <v>292</v>
      </c>
      <c r="G278" s="216" t="s">
        <v>126</v>
      </c>
      <c r="H278" s="217">
        <v>127.848</v>
      </c>
      <c r="I278" s="218"/>
      <c r="J278" s="219">
        <f>ROUND(I278*H278,2)</f>
        <v>0</v>
      </c>
      <c r="K278" s="220"/>
      <c r="L278" s="45"/>
      <c r="M278" s="221" t="s">
        <v>19</v>
      </c>
      <c r="N278" s="222" t="s">
        <v>43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0.053999999999999999</v>
      </c>
      <c r="T278" s="224">
        <f>S278*H278</f>
        <v>6.9037920000000002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127</v>
      </c>
      <c r="AT278" s="225" t="s">
        <v>123</v>
      </c>
      <c r="AU278" s="225" t="s">
        <v>79</v>
      </c>
      <c r="AY278" s="18" t="s">
        <v>120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77</v>
      </c>
      <c r="BK278" s="226">
        <f>ROUND(I278*H278,2)</f>
        <v>0</v>
      </c>
      <c r="BL278" s="18" t="s">
        <v>127</v>
      </c>
      <c r="BM278" s="225" t="s">
        <v>293</v>
      </c>
    </row>
    <row r="279" s="13" customFormat="1">
      <c r="A279" s="13"/>
      <c r="B279" s="227"/>
      <c r="C279" s="228"/>
      <c r="D279" s="229" t="s">
        <v>129</v>
      </c>
      <c r="E279" s="230" t="s">
        <v>19</v>
      </c>
      <c r="F279" s="231" t="s">
        <v>149</v>
      </c>
      <c r="G279" s="228"/>
      <c r="H279" s="230" t="s">
        <v>19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129</v>
      </c>
      <c r="AU279" s="237" t="s">
        <v>79</v>
      </c>
      <c r="AV279" s="13" t="s">
        <v>77</v>
      </c>
      <c r="AW279" s="13" t="s">
        <v>33</v>
      </c>
      <c r="AX279" s="13" t="s">
        <v>72</v>
      </c>
      <c r="AY279" s="237" t="s">
        <v>120</v>
      </c>
    </row>
    <row r="280" s="13" customFormat="1">
      <c r="A280" s="13"/>
      <c r="B280" s="227"/>
      <c r="C280" s="228"/>
      <c r="D280" s="229" t="s">
        <v>129</v>
      </c>
      <c r="E280" s="230" t="s">
        <v>19</v>
      </c>
      <c r="F280" s="231" t="s">
        <v>294</v>
      </c>
      <c r="G280" s="228"/>
      <c r="H280" s="230" t="s">
        <v>19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129</v>
      </c>
      <c r="AU280" s="237" t="s">
        <v>79</v>
      </c>
      <c r="AV280" s="13" t="s">
        <v>77</v>
      </c>
      <c r="AW280" s="13" t="s">
        <v>33</v>
      </c>
      <c r="AX280" s="13" t="s">
        <v>72</v>
      </c>
      <c r="AY280" s="237" t="s">
        <v>120</v>
      </c>
    </row>
    <row r="281" s="14" customFormat="1">
      <c r="A281" s="14"/>
      <c r="B281" s="238"/>
      <c r="C281" s="239"/>
      <c r="D281" s="229" t="s">
        <v>129</v>
      </c>
      <c r="E281" s="240" t="s">
        <v>19</v>
      </c>
      <c r="F281" s="241" t="s">
        <v>295</v>
      </c>
      <c r="G281" s="239"/>
      <c r="H281" s="242">
        <v>5.8799999999999999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129</v>
      </c>
      <c r="AU281" s="248" t="s">
        <v>79</v>
      </c>
      <c r="AV281" s="14" t="s">
        <v>79</v>
      </c>
      <c r="AW281" s="14" t="s">
        <v>33</v>
      </c>
      <c r="AX281" s="14" t="s">
        <v>72</v>
      </c>
      <c r="AY281" s="248" t="s">
        <v>120</v>
      </c>
    </row>
    <row r="282" s="13" customFormat="1">
      <c r="A282" s="13"/>
      <c r="B282" s="227"/>
      <c r="C282" s="228"/>
      <c r="D282" s="229" t="s">
        <v>129</v>
      </c>
      <c r="E282" s="230" t="s">
        <v>19</v>
      </c>
      <c r="F282" s="231" t="s">
        <v>144</v>
      </c>
      <c r="G282" s="228"/>
      <c r="H282" s="230" t="s">
        <v>19</v>
      </c>
      <c r="I282" s="232"/>
      <c r="J282" s="228"/>
      <c r="K282" s="228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129</v>
      </c>
      <c r="AU282" s="237" t="s">
        <v>79</v>
      </c>
      <c r="AV282" s="13" t="s">
        <v>77</v>
      </c>
      <c r="AW282" s="13" t="s">
        <v>33</v>
      </c>
      <c r="AX282" s="13" t="s">
        <v>72</v>
      </c>
      <c r="AY282" s="237" t="s">
        <v>120</v>
      </c>
    </row>
    <row r="283" s="13" customFormat="1">
      <c r="A283" s="13"/>
      <c r="B283" s="227"/>
      <c r="C283" s="228"/>
      <c r="D283" s="229" t="s">
        <v>129</v>
      </c>
      <c r="E283" s="230" t="s">
        <v>19</v>
      </c>
      <c r="F283" s="231" t="s">
        <v>296</v>
      </c>
      <c r="G283" s="228"/>
      <c r="H283" s="230" t="s">
        <v>19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129</v>
      </c>
      <c r="AU283" s="237" t="s">
        <v>79</v>
      </c>
      <c r="AV283" s="13" t="s">
        <v>77</v>
      </c>
      <c r="AW283" s="13" t="s">
        <v>33</v>
      </c>
      <c r="AX283" s="13" t="s">
        <v>72</v>
      </c>
      <c r="AY283" s="237" t="s">
        <v>120</v>
      </c>
    </row>
    <row r="284" s="14" customFormat="1">
      <c r="A284" s="14"/>
      <c r="B284" s="238"/>
      <c r="C284" s="239"/>
      <c r="D284" s="229" t="s">
        <v>129</v>
      </c>
      <c r="E284" s="240" t="s">
        <v>19</v>
      </c>
      <c r="F284" s="241" t="s">
        <v>297</v>
      </c>
      <c r="G284" s="239"/>
      <c r="H284" s="242">
        <v>9.5630000000000006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129</v>
      </c>
      <c r="AU284" s="248" t="s">
        <v>79</v>
      </c>
      <c r="AV284" s="14" t="s">
        <v>79</v>
      </c>
      <c r="AW284" s="14" t="s">
        <v>33</v>
      </c>
      <c r="AX284" s="14" t="s">
        <v>72</v>
      </c>
      <c r="AY284" s="248" t="s">
        <v>120</v>
      </c>
    </row>
    <row r="285" s="13" customFormat="1">
      <c r="A285" s="13"/>
      <c r="B285" s="227"/>
      <c r="C285" s="228"/>
      <c r="D285" s="229" t="s">
        <v>129</v>
      </c>
      <c r="E285" s="230" t="s">
        <v>19</v>
      </c>
      <c r="F285" s="231" t="s">
        <v>298</v>
      </c>
      <c r="G285" s="228"/>
      <c r="H285" s="230" t="s">
        <v>19</v>
      </c>
      <c r="I285" s="232"/>
      <c r="J285" s="228"/>
      <c r="K285" s="228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129</v>
      </c>
      <c r="AU285" s="237" t="s">
        <v>79</v>
      </c>
      <c r="AV285" s="13" t="s">
        <v>77</v>
      </c>
      <c r="AW285" s="13" t="s">
        <v>33</v>
      </c>
      <c r="AX285" s="13" t="s">
        <v>72</v>
      </c>
      <c r="AY285" s="237" t="s">
        <v>120</v>
      </c>
    </row>
    <row r="286" s="14" customFormat="1">
      <c r="A286" s="14"/>
      <c r="B286" s="238"/>
      <c r="C286" s="239"/>
      <c r="D286" s="229" t="s">
        <v>129</v>
      </c>
      <c r="E286" s="240" t="s">
        <v>19</v>
      </c>
      <c r="F286" s="241" t="s">
        <v>299</v>
      </c>
      <c r="G286" s="239"/>
      <c r="H286" s="242">
        <v>27.52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129</v>
      </c>
      <c r="AU286" s="248" t="s">
        <v>79</v>
      </c>
      <c r="AV286" s="14" t="s">
        <v>79</v>
      </c>
      <c r="AW286" s="14" t="s">
        <v>33</v>
      </c>
      <c r="AX286" s="14" t="s">
        <v>72</v>
      </c>
      <c r="AY286" s="248" t="s">
        <v>120</v>
      </c>
    </row>
    <row r="287" s="13" customFormat="1">
      <c r="A287" s="13"/>
      <c r="B287" s="227"/>
      <c r="C287" s="228"/>
      <c r="D287" s="229" t="s">
        <v>129</v>
      </c>
      <c r="E287" s="230" t="s">
        <v>19</v>
      </c>
      <c r="F287" s="231" t="s">
        <v>300</v>
      </c>
      <c r="G287" s="228"/>
      <c r="H287" s="230" t="s">
        <v>19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129</v>
      </c>
      <c r="AU287" s="237" t="s">
        <v>79</v>
      </c>
      <c r="AV287" s="13" t="s">
        <v>77</v>
      </c>
      <c r="AW287" s="13" t="s">
        <v>33</v>
      </c>
      <c r="AX287" s="13" t="s">
        <v>72</v>
      </c>
      <c r="AY287" s="237" t="s">
        <v>120</v>
      </c>
    </row>
    <row r="288" s="14" customFormat="1">
      <c r="A288" s="14"/>
      <c r="B288" s="238"/>
      <c r="C288" s="239"/>
      <c r="D288" s="229" t="s">
        <v>129</v>
      </c>
      <c r="E288" s="240" t="s">
        <v>19</v>
      </c>
      <c r="F288" s="241" t="s">
        <v>301</v>
      </c>
      <c r="G288" s="239"/>
      <c r="H288" s="242">
        <v>6.7080000000000002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129</v>
      </c>
      <c r="AU288" s="248" t="s">
        <v>79</v>
      </c>
      <c r="AV288" s="14" t="s">
        <v>79</v>
      </c>
      <c r="AW288" s="14" t="s">
        <v>33</v>
      </c>
      <c r="AX288" s="14" t="s">
        <v>72</v>
      </c>
      <c r="AY288" s="248" t="s">
        <v>120</v>
      </c>
    </row>
    <row r="289" s="13" customFormat="1">
      <c r="A289" s="13"/>
      <c r="B289" s="227"/>
      <c r="C289" s="228"/>
      <c r="D289" s="229" t="s">
        <v>129</v>
      </c>
      <c r="E289" s="230" t="s">
        <v>19</v>
      </c>
      <c r="F289" s="231" t="s">
        <v>140</v>
      </c>
      <c r="G289" s="228"/>
      <c r="H289" s="230" t="s">
        <v>19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129</v>
      </c>
      <c r="AU289" s="237" t="s">
        <v>79</v>
      </c>
      <c r="AV289" s="13" t="s">
        <v>77</v>
      </c>
      <c r="AW289" s="13" t="s">
        <v>33</v>
      </c>
      <c r="AX289" s="13" t="s">
        <v>72</v>
      </c>
      <c r="AY289" s="237" t="s">
        <v>120</v>
      </c>
    </row>
    <row r="290" s="13" customFormat="1">
      <c r="A290" s="13"/>
      <c r="B290" s="227"/>
      <c r="C290" s="228"/>
      <c r="D290" s="229" t="s">
        <v>129</v>
      </c>
      <c r="E290" s="230" t="s">
        <v>19</v>
      </c>
      <c r="F290" s="231" t="s">
        <v>302</v>
      </c>
      <c r="G290" s="228"/>
      <c r="H290" s="230" t="s">
        <v>19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129</v>
      </c>
      <c r="AU290" s="237" t="s">
        <v>79</v>
      </c>
      <c r="AV290" s="13" t="s">
        <v>77</v>
      </c>
      <c r="AW290" s="13" t="s">
        <v>33</v>
      </c>
      <c r="AX290" s="13" t="s">
        <v>72</v>
      </c>
      <c r="AY290" s="237" t="s">
        <v>120</v>
      </c>
    </row>
    <row r="291" s="14" customFormat="1">
      <c r="A291" s="14"/>
      <c r="B291" s="238"/>
      <c r="C291" s="239"/>
      <c r="D291" s="229" t="s">
        <v>129</v>
      </c>
      <c r="E291" s="240" t="s">
        <v>19</v>
      </c>
      <c r="F291" s="241" t="s">
        <v>303</v>
      </c>
      <c r="G291" s="239"/>
      <c r="H291" s="242">
        <v>3.2890000000000001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129</v>
      </c>
      <c r="AU291" s="248" t="s">
        <v>79</v>
      </c>
      <c r="AV291" s="14" t="s">
        <v>79</v>
      </c>
      <c r="AW291" s="14" t="s">
        <v>33</v>
      </c>
      <c r="AX291" s="14" t="s">
        <v>72</v>
      </c>
      <c r="AY291" s="248" t="s">
        <v>120</v>
      </c>
    </row>
    <row r="292" s="13" customFormat="1">
      <c r="A292" s="13"/>
      <c r="B292" s="227"/>
      <c r="C292" s="228"/>
      <c r="D292" s="229" t="s">
        <v>129</v>
      </c>
      <c r="E292" s="230" t="s">
        <v>19</v>
      </c>
      <c r="F292" s="231" t="s">
        <v>304</v>
      </c>
      <c r="G292" s="228"/>
      <c r="H292" s="230" t="s">
        <v>19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129</v>
      </c>
      <c r="AU292" s="237" t="s">
        <v>79</v>
      </c>
      <c r="AV292" s="13" t="s">
        <v>77</v>
      </c>
      <c r="AW292" s="13" t="s">
        <v>33</v>
      </c>
      <c r="AX292" s="13" t="s">
        <v>72</v>
      </c>
      <c r="AY292" s="237" t="s">
        <v>120</v>
      </c>
    </row>
    <row r="293" s="14" customFormat="1">
      <c r="A293" s="14"/>
      <c r="B293" s="238"/>
      <c r="C293" s="239"/>
      <c r="D293" s="229" t="s">
        <v>129</v>
      </c>
      <c r="E293" s="240" t="s">
        <v>19</v>
      </c>
      <c r="F293" s="241" t="s">
        <v>305</v>
      </c>
      <c r="G293" s="239"/>
      <c r="H293" s="242">
        <v>48.576000000000001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8" t="s">
        <v>129</v>
      </c>
      <c r="AU293" s="248" t="s">
        <v>79</v>
      </c>
      <c r="AV293" s="14" t="s">
        <v>79</v>
      </c>
      <c r="AW293" s="14" t="s">
        <v>33</v>
      </c>
      <c r="AX293" s="14" t="s">
        <v>72</v>
      </c>
      <c r="AY293" s="248" t="s">
        <v>120</v>
      </c>
    </row>
    <row r="294" s="13" customFormat="1">
      <c r="A294" s="13"/>
      <c r="B294" s="227"/>
      <c r="C294" s="228"/>
      <c r="D294" s="229" t="s">
        <v>129</v>
      </c>
      <c r="E294" s="230" t="s">
        <v>19</v>
      </c>
      <c r="F294" s="231" t="s">
        <v>136</v>
      </c>
      <c r="G294" s="228"/>
      <c r="H294" s="230" t="s">
        <v>19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129</v>
      </c>
      <c r="AU294" s="237" t="s">
        <v>79</v>
      </c>
      <c r="AV294" s="13" t="s">
        <v>77</v>
      </c>
      <c r="AW294" s="13" t="s">
        <v>33</v>
      </c>
      <c r="AX294" s="13" t="s">
        <v>72</v>
      </c>
      <c r="AY294" s="237" t="s">
        <v>120</v>
      </c>
    </row>
    <row r="295" s="13" customFormat="1">
      <c r="A295" s="13"/>
      <c r="B295" s="227"/>
      <c r="C295" s="228"/>
      <c r="D295" s="229" t="s">
        <v>129</v>
      </c>
      <c r="E295" s="230" t="s">
        <v>19</v>
      </c>
      <c r="F295" s="231" t="s">
        <v>306</v>
      </c>
      <c r="G295" s="228"/>
      <c r="H295" s="230" t="s">
        <v>19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129</v>
      </c>
      <c r="AU295" s="237" t="s">
        <v>79</v>
      </c>
      <c r="AV295" s="13" t="s">
        <v>77</v>
      </c>
      <c r="AW295" s="13" t="s">
        <v>33</v>
      </c>
      <c r="AX295" s="13" t="s">
        <v>72</v>
      </c>
      <c r="AY295" s="237" t="s">
        <v>120</v>
      </c>
    </row>
    <row r="296" s="14" customFormat="1">
      <c r="A296" s="14"/>
      <c r="B296" s="238"/>
      <c r="C296" s="239"/>
      <c r="D296" s="229" t="s">
        <v>129</v>
      </c>
      <c r="E296" s="240" t="s">
        <v>19</v>
      </c>
      <c r="F296" s="241" t="s">
        <v>307</v>
      </c>
      <c r="G296" s="239"/>
      <c r="H296" s="242">
        <v>13.103999999999999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129</v>
      </c>
      <c r="AU296" s="248" t="s">
        <v>79</v>
      </c>
      <c r="AV296" s="14" t="s">
        <v>79</v>
      </c>
      <c r="AW296" s="14" t="s">
        <v>33</v>
      </c>
      <c r="AX296" s="14" t="s">
        <v>72</v>
      </c>
      <c r="AY296" s="248" t="s">
        <v>120</v>
      </c>
    </row>
    <row r="297" s="13" customFormat="1">
      <c r="A297" s="13"/>
      <c r="B297" s="227"/>
      <c r="C297" s="228"/>
      <c r="D297" s="229" t="s">
        <v>129</v>
      </c>
      <c r="E297" s="230" t="s">
        <v>19</v>
      </c>
      <c r="F297" s="231" t="s">
        <v>131</v>
      </c>
      <c r="G297" s="228"/>
      <c r="H297" s="230" t="s">
        <v>19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129</v>
      </c>
      <c r="AU297" s="237" t="s">
        <v>79</v>
      </c>
      <c r="AV297" s="13" t="s">
        <v>77</v>
      </c>
      <c r="AW297" s="13" t="s">
        <v>33</v>
      </c>
      <c r="AX297" s="13" t="s">
        <v>72</v>
      </c>
      <c r="AY297" s="237" t="s">
        <v>120</v>
      </c>
    </row>
    <row r="298" s="13" customFormat="1">
      <c r="A298" s="13"/>
      <c r="B298" s="227"/>
      <c r="C298" s="228"/>
      <c r="D298" s="229" t="s">
        <v>129</v>
      </c>
      <c r="E298" s="230" t="s">
        <v>19</v>
      </c>
      <c r="F298" s="231" t="s">
        <v>308</v>
      </c>
      <c r="G298" s="228"/>
      <c r="H298" s="230" t="s">
        <v>19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129</v>
      </c>
      <c r="AU298" s="237" t="s">
        <v>79</v>
      </c>
      <c r="AV298" s="13" t="s">
        <v>77</v>
      </c>
      <c r="AW298" s="13" t="s">
        <v>33</v>
      </c>
      <c r="AX298" s="13" t="s">
        <v>72</v>
      </c>
      <c r="AY298" s="237" t="s">
        <v>120</v>
      </c>
    </row>
    <row r="299" s="14" customFormat="1">
      <c r="A299" s="14"/>
      <c r="B299" s="238"/>
      <c r="C299" s="239"/>
      <c r="D299" s="229" t="s">
        <v>129</v>
      </c>
      <c r="E299" s="240" t="s">
        <v>19</v>
      </c>
      <c r="F299" s="241" t="s">
        <v>309</v>
      </c>
      <c r="G299" s="239"/>
      <c r="H299" s="242">
        <v>13.208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129</v>
      </c>
      <c r="AU299" s="248" t="s">
        <v>79</v>
      </c>
      <c r="AV299" s="14" t="s">
        <v>79</v>
      </c>
      <c r="AW299" s="14" t="s">
        <v>33</v>
      </c>
      <c r="AX299" s="14" t="s">
        <v>72</v>
      </c>
      <c r="AY299" s="248" t="s">
        <v>120</v>
      </c>
    </row>
    <row r="300" s="15" customFormat="1">
      <c r="A300" s="15"/>
      <c r="B300" s="249"/>
      <c r="C300" s="250"/>
      <c r="D300" s="229" t="s">
        <v>129</v>
      </c>
      <c r="E300" s="251" t="s">
        <v>19</v>
      </c>
      <c r="F300" s="252" t="s">
        <v>156</v>
      </c>
      <c r="G300" s="250"/>
      <c r="H300" s="253">
        <v>127.848</v>
      </c>
      <c r="I300" s="254"/>
      <c r="J300" s="250"/>
      <c r="K300" s="250"/>
      <c r="L300" s="255"/>
      <c r="M300" s="256"/>
      <c r="N300" s="257"/>
      <c r="O300" s="257"/>
      <c r="P300" s="257"/>
      <c r="Q300" s="257"/>
      <c r="R300" s="257"/>
      <c r="S300" s="257"/>
      <c r="T300" s="25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9" t="s">
        <v>129</v>
      </c>
      <c r="AU300" s="259" t="s">
        <v>79</v>
      </c>
      <c r="AV300" s="15" t="s">
        <v>127</v>
      </c>
      <c r="AW300" s="15" t="s">
        <v>33</v>
      </c>
      <c r="AX300" s="15" t="s">
        <v>77</v>
      </c>
      <c r="AY300" s="259" t="s">
        <v>120</v>
      </c>
    </row>
    <row r="301" s="2" customFormat="1" ht="21.75" customHeight="1">
      <c r="A301" s="39"/>
      <c r="B301" s="40"/>
      <c r="C301" s="213" t="s">
        <v>310</v>
      </c>
      <c r="D301" s="213" t="s">
        <v>123</v>
      </c>
      <c r="E301" s="214" t="s">
        <v>311</v>
      </c>
      <c r="F301" s="215" t="s">
        <v>312</v>
      </c>
      <c r="G301" s="216" t="s">
        <v>126</v>
      </c>
      <c r="H301" s="217">
        <v>131.11000000000001</v>
      </c>
      <c r="I301" s="218"/>
      <c r="J301" s="219">
        <f>ROUND(I301*H301,2)</f>
        <v>0</v>
      </c>
      <c r="K301" s="220"/>
      <c r="L301" s="45"/>
      <c r="M301" s="221" t="s">
        <v>19</v>
      </c>
      <c r="N301" s="222" t="s">
        <v>43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0.047</v>
      </c>
      <c r="T301" s="224">
        <f>S301*H301</f>
        <v>6.1621700000000006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127</v>
      </c>
      <c r="AT301" s="225" t="s">
        <v>123</v>
      </c>
      <c r="AU301" s="225" t="s">
        <v>79</v>
      </c>
      <c r="AY301" s="18" t="s">
        <v>120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77</v>
      </c>
      <c r="BK301" s="226">
        <f>ROUND(I301*H301,2)</f>
        <v>0</v>
      </c>
      <c r="BL301" s="18" t="s">
        <v>127</v>
      </c>
      <c r="BM301" s="225" t="s">
        <v>313</v>
      </c>
    </row>
    <row r="302" s="13" customFormat="1">
      <c r="A302" s="13"/>
      <c r="B302" s="227"/>
      <c r="C302" s="228"/>
      <c r="D302" s="229" t="s">
        <v>129</v>
      </c>
      <c r="E302" s="230" t="s">
        <v>19</v>
      </c>
      <c r="F302" s="231" t="s">
        <v>140</v>
      </c>
      <c r="G302" s="228"/>
      <c r="H302" s="230" t="s">
        <v>19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129</v>
      </c>
      <c r="AU302" s="237" t="s">
        <v>79</v>
      </c>
      <c r="AV302" s="13" t="s">
        <v>77</v>
      </c>
      <c r="AW302" s="13" t="s">
        <v>33</v>
      </c>
      <c r="AX302" s="13" t="s">
        <v>72</v>
      </c>
      <c r="AY302" s="237" t="s">
        <v>120</v>
      </c>
    </row>
    <row r="303" s="13" customFormat="1">
      <c r="A303" s="13"/>
      <c r="B303" s="227"/>
      <c r="C303" s="228"/>
      <c r="D303" s="229" t="s">
        <v>129</v>
      </c>
      <c r="E303" s="230" t="s">
        <v>19</v>
      </c>
      <c r="F303" s="231" t="s">
        <v>314</v>
      </c>
      <c r="G303" s="228"/>
      <c r="H303" s="230" t="s">
        <v>19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129</v>
      </c>
      <c r="AU303" s="237" t="s">
        <v>79</v>
      </c>
      <c r="AV303" s="13" t="s">
        <v>77</v>
      </c>
      <c r="AW303" s="13" t="s">
        <v>33</v>
      </c>
      <c r="AX303" s="13" t="s">
        <v>72</v>
      </c>
      <c r="AY303" s="237" t="s">
        <v>120</v>
      </c>
    </row>
    <row r="304" s="14" customFormat="1">
      <c r="A304" s="14"/>
      <c r="B304" s="238"/>
      <c r="C304" s="239"/>
      <c r="D304" s="229" t="s">
        <v>129</v>
      </c>
      <c r="E304" s="240" t="s">
        <v>19</v>
      </c>
      <c r="F304" s="241" t="s">
        <v>315</v>
      </c>
      <c r="G304" s="239"/>
      <c r="H304" s="242">
        <v>9.8279999999999994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129</v>
      </c>
      <c r="AU304" s="248" t="s">
        <v>79</v>
      </c>
      <c r="AV304" s="14" t="s">
        <v>79</v>
      </c>
      <c r="AW304" s="14" t="s">
        <v>33</v>
      </c>
      <c r="AX304" s="14" t="s">
        <v>72</v>
      </c>
      <c r="AY304" s="248" t="s">
        <v>120</v>
      </c>
    </row>
    <row r="305" s="13" customFormat="1">
      <c r="A305" s="13"/>
      <c r="B305" s="227"/>
      <c r="C305" s="228"/>
      <c r="D305" s="229" t="s">
        <v>129</v>
      </c>
      <c r="E305" s="230" t="s">
        <v>19</v>
      </c>
      <c r="F305" s="231" t="s">
        <v>136</v>
      </c>
      <c r="G305" s="228"/>
      <c r="H305" s="230" t="s">
        <v>19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129</v>
      </c>
      <c r="AU305" s="237" t="s">
        <v>79</v>
      </c>
      <c r="AV305" s="13" t="s">
        <v>77</v>
      </c>
      <c r="AW305" s="13" t="s">
        <v>33</v>
      </c>
      <c r="AX305" s="13" t="s">
        <v>72</v>
      </c>
      <c r="AY305" s="237" t="s">
        <v>120</v>
      </c>
    </row>
    <row r="306" s="13" customFormat="1">
      <c r="A306" s="13"/>
      <c r="B306" s="227"/>
      <c r="C306" s="228"/>
      <c r="D306" s="229" t="s">
        <v>129</v>
      </c>
      <c r="E306" s="230" t="s">
        <v>19</v>
      </c>
      <c r="F306" s="231" t="s">
        <v>316</v>
      </c>
      <c r="G306" s="228"/>
      <c r="H306" s="230" t="s">
        <v>19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129</v>
      </c>
      <c r="AU306" s="237" t="s">
        <v>79</v>
      </c>
      <c r="AV306" s="13" t="s">
        <v>77</v>
      </c>
      <c r="AW306" s="13" t="s">
        <v>33</v>
      </c>
      <c r="AX306" s="13" t="s">
        <v>72</v>
      </c>
      <c r="AY306" s="237" t="s">
        <v>120</v>
      </c>
    </row>
    <row r="307" s="14" customFormat="1">
      <c r="A307" s="14"/>
      <c r="B307" s="238"/>
      <c r="C307" s="239"/>
      <c r="D307" s="229" t="s">
        <v>129</v>
      </c>
      <c r="E307" s="240" t="s">
        <v>19</v>
      </c>
      <c r="F307" s="241" t="s">
        <v>317</v>
      </c>
      <c r="G307" s="239"/>
      <c r="H307" s="242">
        <v>24.667999999999999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129</v>
      </c>
      <c r="AU307" s="248" t="s">
        <v>79</v>
      </c>
      <c r="AV307" s="14" t="s">
        <v>79</v>
      </c>
      <c r="AW307" s="14" t="s">
        <v>33</v>
      </c>
      <c r="AX307" s="14" t="s">
        <v>72</v>
      </c>
      <c r="AY307" s="248" t="s">
        <v>120</v>
      </c>
    </row>
    <row r="308" s="13" customFormat="1">
      <c r="A308" s="13"/>
      <c r="B308" s="227"/>
      <c r="C308" s="228"/>
      <c r="D308" s="229" t="s">
        <v>129</v>
      </c>
      <c r="E308" s="230" t="s">
        <v>19</v>
      </c>
      <c r="F308" s="231" t="s">
        <v>318</v>
      </c>
      <c r="G308" s="228"/>
      <c r="H308" s="230" t="s">
        <v>19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129</v>
      </c>
      <c r="AU308" s="237" t="s">
        <v>79</v>
      </c>
      <c r="AV308" s="13" t="s">
        <v>77</v>
      </c>
      <c r="AW308" s="13" t="s">
        <v>33</v>
      </c>
      <c r="AX308" s="13" t="s">
        <v>72</v>
      </c>
      <c r="AY308" s="237" t="s">
        <v>120</v>
      </c>
    </row>
    <row r="309" s="14" customFormat="1">
      <c r="A309" s="14"/>
      <c r="B309" s="238"/>
      <c r="C309" s="239"/>
      <c r="D309" s="229" t="s">
        <v>129</v>
      </c>
      <c r="E309" s="240" t="s">
        <v>19</v>
      </c>
      <c r="F309" s="241" t="s">
        <v>319</v>
      </c>
      <c r="G309" s="239"/>
      <c r="H309" s="242">
        <v>36.287999999999997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129</v>
      </c>
      <c r="AU309" s="248" t="s">
        <v>79</v>
      </c>
      <c r="AV309" s="14" t="s">
        <v>79</v>
      </c>
      <c r="AW309" s="14" t="s">
        <v>33</v>
      </c>
      <c r="AX309" s="14" t="s">
        <v>72</v>
      </c>
      <c r="AY309" s="248" t="s">
        <v>120</v>
      </c>
    </row>
    <row r="310" s="13" customFormat="1">
      <c r="A310" s="13"/>
      <c r="B310" s="227"/>
      <c r="C310" s="228"/>
      <c r="D310" s="229" t="s">
        <v>129</v>
      </c>
      <c r="E310" s="230" t="s">
        <v>19</v>
      </c>
      <c r="F310" s="231" t="s">
        <v>131</v>
      </c>
      <c r="G310" s="228"/>
      <c r="H310" s="230" t="s">
        <v>19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129</v>
      </c>
      <c r="AU310" s="237" t="s">
        <v>79</v>
      </c>
      <c r="AV310" s="13" t="s">
        <v>77</v>
      </c>
      <c r="AW310" s="13" t="s">
        <v>33</v>
      </c>
      <c r="AX310" s="13" t="s">
        <v>72</v>
      </c>
      <c r="AY310" s="237" t="s">
        <v>120</v>
      </c>
    </row>
    <row r="311" s="13" customFormat="1">
      <c r="A311" s="13"/>
      <c r="B311" s="227"/>
      <c r="C311" s="228"/>
      <c r="D311" s="229" t="s">
        <v>129</v>
      </c>
      <c r="E311" s="230" t="s">
        <v>19</v>
      </c>
      <c r="F311" s="231" t="s">
        <v>320</v>
      </c>
      <c r="G311" s="228"/>
      <c r="H311" s="230" t="s">
        <v>19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129</v>
      </c>
      <c r="AU311" s="237" t="s">
        <v>79</v>
      </c>
      <c r="AV311" s="13" t="s">
        <v>77</v>
      </c>
      <c r="AW311" s="13" t="s">
        <v>33</v>
      </c>
      <c r="AX311" s="13" t="s">
        <v>72</v>
      </c>
      <c r="AY311" s="237" t="s">
        <v>120</v>
      </c>
    </row>
    <row r="312" s="14" customFormat="1">
      <c r="A312" s="14"/>
      <c r="B312" s="238"/>
      <c r="C312" s="239"/>
      <c r="D312" s="229" t="s">
        <v>129</v>
      </c>
      <c r="E312" s="240" t="s">
        <v>19</v>
      </c>
      <c r="F312" s="241" t="s">
        <v>321</v>
      </c>
      <c r="G312" s="239"/>
      <c r="H312" s="242">
        <v>23.75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129</v>
      </c>
      <c r="AU312" s="248" t="s">
        <v>79</v>
      </c>
      <c r="AV312" s="14" t="s">
        <v>79</v>
      </c>
      <c r="AW312" s="14" t="s">
        <v>33</v>
      </c>
      <c r="AX312" s="14" t="s">
        <v>72</v>
      </c>
      <c r="AY312" s="248" t="s">
        <v>120</v>
      </c>
    </row>
    <row r="313" s="13" customFormat="1">
      <c r="A313" s="13"/>
      <c r="B313" s="227"/>
      <c r="C313" s="228"/>
      <c r="D313" s="229" t="s">
        <v>129</v>
      </c>
      <c r="E313" s="230" t="s">
        <v>19</v>
      </c>
      <c r="F313" s="231" t="s">
        <v>322</v>
      </c>
      <c r="G313" s="228"/>
      <c r="H313" s="230" t="s">
        <v>19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129</v>
      </c>
      <c r="AU313" s="237" t="s">
        <v>79</v>
      </c>
      <c r="AV313" s="13" t="s">
        <v>77</v>
      </c>
      <c r="AW313" s="13" t="s">
        <v>33</v>
      </c>
      <c r="AX313" s="13" t="s">
        <v>72</v>
      </c>
      <c r="AY313" s="237" t="s">
        <v>120</v>
      </c>
    </row>
    <row r="314" s="14" customFormat="1">
      <c r="A314" s="14"/>
      <c r="B314" s="238"/>
      <c r="C314" s="239"/>
      <c r="D314" s="229" t="s">
        <v>129</v>
      </c>
      <c r="E314" s="240" t="s">
        <v>19</v>
      </c>
      <c r="F314" s="241" t="s">
        <v>323</v>
      </c>
      <c r="G314" s="239"/>
      <c r="H314" s="242">
        <v>36.576000000000001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129</v>
      </c>
      <c r="AU314" s="248" t="s">
        <v>79</v>
      </c>
      <c r="AV314" s="14" t="s">
        <v>79</v>
      </c>
      <c r="AW314" s="14" t="s">
        <v>33</v>
      </c>
      <c r="AX314" s="14" t="s">
        <v>72</v>
      </c>
      <c r="AY314" s="248" t="s">
        <v>120</v>
      </c>
    </row>
    <row r="315" s="15" customFormat="1">
      <c r="A315" s="15"/>
      <c r="B315" s="249"/>
      <c r="C315" s="250"/>
      <c r="D315" s="229" t="s">
        <v>129</v>
      </c>
      <c r="E315" s="251" t="s">
        <v>19</v>
      </c>
      <c r="F315" s="252" t="s">
        <v>156</v>
      </c>
      <c r="G315" s="250"/>
      <c r="H315" s="253">
        <v>131.11000000000001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9" t="s">
        <v>129</v>
      </c>
      <c r="AU315" s="259" t="s">
        <v>79</v>
      </c>
      <c r="AV315" s="15" t="s">
        <v>127</v>
      </c>
      <c r="AW315" s="15" t="s">
        <v>33</v>
      </c>
      <c r="AX315" s="15" t="s">
        <v>77</v>
      </c>
      <c r="AY315" s="259" t="s">
        <v>120</v>
      </c>
    </row>
    <row r="316" s="2" customFormat="1" ht="21.75" customHeight="1">
      <c r="A316" s="39"/>
      <c r="B316" s="40"/>
      <c r="C316" s="213" t="s">
        <v>8</v>
      </c>
      <c r="D316" s="213" t="s">
        <v>123</v>
      </c>
      <c r="E316" s="214" t="s">
        <v>324</v>
      </c>
      <c r="F316" s="215" t="s">
        <v>325</v>
      </c>
      <c r="G316" s="216" t="s">
        <v>126</v>
      </c>
      <c r="H316" s="217">
        <v>8.4450000000000003</v>
      </c>
      <c r="I316" s="218"/>
      <c r="J316" s="219">
        <f>ROUND(I316*H316,2)</f>
        <v>0</v>
      </c>
      <c r="K316" s="220"/>
      <c r="L316" s="45"/>
      <c r="M316" s="221" t="s">
        <v>19</v>
      </c>
      <c r="N316" s="222" t="s">
        <v>43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0.041000000000000002</v>
      </c>
      <c r="T316" s="224">
        <f>S316*H316</f>
        <v>0.34624500000000002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127</v>
      </c>
      <c r="AT316" s="225" t="s">
        <v>123</v>
      </c>
      <c r="AU316" s="225" t="s">
        <v>79</v>
      </c>
      <c r="AY316" s="18" t="s">
        <v>120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77</v>
      </c>
      <c r="BK316" s="226">
        <f>ROUND(I316*H316,2)</f>
        <v>0</v>
      </c>
      <c r="BL316" s="18" t="s">
        <v>127</v>
      </c>
      <c r="BM316" s="225" t="s">
        <v>326</v>
      </c>
    </row>
    <row r="317" s="13" customFormat="1">
      <c r="A317" s="13"/>
      <c r="B317" s="227"/>
      <c r="C317" s="228"/>
      <c r="D317" s="229" t="s">
        <v>129</v>
      </c>
      <c r="E317" s="230" t="s">
        <v>19</v>
      </c>
      <c r="F317" s="231" t="s">
        <v>149</v>
      </c>
      <c r="G317" s="228"/>
      <c r="H317" s="230" t="s">
        <v>19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129</v>
      </c>
      <c r="AU317" s="237" t="s">
        <v>79</v>
      </c>
      <c r="AV317" s="13" t="s">
        <v>77</v>
      </c>
      <c r="AW317" s="13" t="s">
        <v>33</v>
      </c>
      <c r="AX317" s="13" t="s">
        <v>72</v>
      </c>
      <c r="AY317" s="237" t="s">
        <v>120</v>
      </c>
    </row>
    <row r="318" s="13" customFormat="1">
      <c r="A318" s="13"/>
      <c r="B318" s="227"/>
      <c r="C318" s="228"/>
      <c r="D318" s="229" t="s">
        <v>129</v>
      </c>
      <c r="E318" s="230" t="s">
        <v>19</v>
      </c>
      <c r="F318" s="231" t="s">
        <v>327</v>
      </c>
      <c r="G318" s="228"/>
      <c r="H318" s="230" t="s">
        <v>19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129</v>
      </c>
      <c r="AU318" s="237" t="s">
        <v>79</v>
      </c>
      <c r="AV318" s="13" t="s">
        <v>77</v>
      </c>
      <c r="AW318" s="13" t="s">
        <v>33</v>
      </c>
      <c r="AX318" s="13" t="s">
        <v>72</v>
      </c>
      <c r="AY318" s="237" t="s">
        <v>120</v>
      </c>
    </row>
    <row r="319" s="14" customFormat="1">
      <c r="A319" s="14"/>
      <c r="B319" s="238"/>
      <c r="C319" s="239"/>
      <c r="D319" s="229" t="s">
        <v>129</v>
      </c>
      <c r="E319" s="240" t="s">
        <v>19</v>
      </c>
      <c r="F319" s="241" t="s">
        <v>328</v>
      </c>
      <c r="G319" s="239"/>
      <c r="H319" s="242">
        <v>6.6749999999999998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129</v>
      </c>
      <c r="AU319" s="248" t="s">
        <v>79</v>
      </c>
      <c r="AV319" s="14" t="s">
        <v>79</v>
      </c>
      <c r="AW319" s="14" t="s">
        <v>33</v>
      </c>
      <c r="AX319" s="14" t="s">
        <v>72</v>
      </c>
      <c r="AY319" s="248" t="s">
        <v>120</v>
      </c>
    </row>
    <row r="320" s="13" customFormat="1">
      <c r="A320" s="13"/>
      <c r="B320" s="227"/>
      <c r="C320" s="228"/>
      <c r="D320" s="229" t="s">
        <v>129</v>
      </c>
      <c r="E320" s="230" t="s">
        <v>19</v>
      </c>
      <c r="F320" s="231" t="s">
        <v>329</v>
      </c>
      <c r="G320" s="228"/>
      <c r="H320" s="230" t="s">
        <v>19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129</v>
      </c>
      <c r="AU320" s="237" t="s">
        <v>79</v>
      </c>
      <c r="AV320" s="13" t="s">
        <v>77</v>
      </c>
      <c r="AW320" s="13" t="s">
        <v>33</v>
      </c>
      <c r="AX320" s="13" t="s">
        <v>72</v>
      </c>
      <c r="AY320" s="237" t="s">
        <v>120</v>
      </c>
    </row>
    <row r="321" s="14" customFormat="1">
      <c r="A321" s="14"/>
      <c r="B321" s="238"/>
      <c r="C321" s="239"/>
      <c r="D321" s="229" t="s">
        <v>129</v>
      </c>
      <c r="E321" s="240" t="s">
        <v>19</v>
      </c>
      <c r="F321" s="241" t="s">
        <v>330</v>
      </c>
      <c r="G321" s="239"/>
      <c r="H321" s="242">
        <v>1.77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8" t="s">
        <v>129</v>
      </c>
      <c r="AU321" s="248" t="s">
        <v>79</v>
      </c>
      <c r="AV321" s="14" t="s">
        <v>79</v>
      </c>
      <c r="AW321" s="14" t="s">
        <v>33</v>
      </c>
      <c r="AX321" s="14" t="s">
        <v>72</v>
      </c>
      <c r="AY321" s="248" t="s">
        <v>120</v>
      </c>
    </row>
    <row r="322" s="15" customFormat="1">
      <c r="A322" s="15"/>
      <c r="B322" s="249"/>
      <c r="C322" s="250"/>
      <c r="D322" s="229" t="s">
        <v>129</v>
      </c>
      <c r="E322" s="251" t="s">
        <v>19</v>
      </c>
      <c r="F322" s="252" t="s">
        <v>156</v>
      </c>
      <c r="G322" s="250"/>
      <c r="H322" s="253">
        <v>8.4450000000000003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9" t="s">
        <v>129</v>
      </c>
      <c r="AU322" s="259" t="s">
        <v>79</v>
      </c>
      <c r="AV322" s="15" t="s">
        <v>127</v>
      </c>
      <c r="AW322" s="15" t="s">
        <v>33</v>
      </c>
      <c r="AX322" s="15" t="s">
        <v>77</v>
      </c>
      <c r="AY322" s="259" t="s">
        <v>120</v>
      </c>
    </row>
    <row r="323" s="2" customFormat="1" ht="21.75" customHeight="1">
      <c r="A323" s="39"/>
      <c r="B323" s="40"/>
      <c r="C323" s="213" t="s">
        <v>331</v>
      </c>
      <c r="D323" s="213" t="s">
        <v>123</v>
      </c>
      <c r="E323" s="214" t="s">
        <v>332</v>
      </c>
      <c r="F323" s="215" t="s">
        <v>333</v>
      </c>
      <c r="G323" s="216" t="s">
        <v>126</v>
      </c>
      <c r="H323" s="217">
        <v>409.95499999999998</v>
      </c>
      <c r="I323" s="218"/>
      <c r="J323" s="219">
        <f>ROUND(I323*H323,2)</f>
        <v>0</v>
      </c>
      <c r="K323" s="220"/>
      <c r="L323" s="45"/>
      <c r="M323" s="221" t="s">
        <v>19</v>
      </c>
      <c r="N323" s="222" t="s">
        <v>43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0.045999999999999999</v>
      </c>
      <c r="T323" s="224">
        <f>S323*H323</f>
        <v>18.85793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127</v>
      </c>
      <c r="AT323" s="225" t="s">
        <v>123</v>
      </c>
      <c r="AU323" s="225" t="s">
        <v>79</v>
      </c>
      <c r="AY323" s="18" t="s">
        <v>120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77</v>
      </c>
      <c r="BK323" s="226">
        <f>ROUND(I323*H323,2)</f>
        <v>0</v>
      </c>
      <c r="BL323" s="18" t="s">
        <v>127</v>
      </c>
      <c r="BM323" s="225" t="s">
        <v>334</v>
      </c>
    </row>
    <row r="324" s="13" customFormat="1">
      <c r="A324" s="13"/>
      <c r="B324" s="227"/>
      <c r="C324" s="228"/>
      <c r="D324" s="229" t="s">
        <v>129</v>
      </c>
      <c r="E324" s="230" t="s">
        <v>19</v>
      </c>
      <c r="F324" s="231" t="s">
        <v>130</v>
      </c>
      <c r="G324" s="228"/>
      <c r="H324" s="230" t="s">
        <v>19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129</v>
      </c>
      <c r="AU324" s="237" t="s">
        <v>79</v>
      </c>
      <c r="AV324" s="13" t="s">
        <v>77</v>
      </c>
      <c r="AW324" s="13" t="s">
        <v>33</v>
      </c>
      <c r="AX324" s="13" t="s">
        <v>72</v>
      </c>
      <c r="AY324" s="237" t="s">
        <v>120</v>
      </c>
    </row>
    <row r="325" s="13" customFormat="1">
      <c r="A325" s="13"/>
      <c r="B325" s="227"/>
      <c r="C325" s="228"/>
      <c r="D325" s="229" t="s">
        <v>129</v>
      </c>
      <c r="E325" s="230" t="s">
        <v>19</v>
      </c>
      <c r="F325" s="231" t="s">
        <v>131</v>
      </c>
      <c r="G325" s="228"/>
      <c r="H325" s="230" t="s">
        <v>19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129</v>
      </c>
      <c r="AU325" s="237" t="s">
        <v>79</v>
      </c>
      <c r="AV325" s="13" t="s">
        <v>77</v>
      </c>
      <c r="AW325" s="13" t="s">
        <v>33</v>
      </c>
      <c r="AX325" s="13" t="s">
        <v>72</v>
      </c>
      <c r="AY325" s="237" t="s">
        <v>120</v>
      </c>
    </row>
    <row r="326" s="14" customFormat="1">
      <c r="A326" s="14"/>
      <c r="B326" s="238"/>
      <c r="C326" s="239"/>
      <c r="D326" s="229" t="s">
        <v>129</v>
      </c>
      <c r="E326" s="240" t="s">
        <v>19</v>
      </c>
      <c r="F326" s="241" t="s">
        <v>132</v>
      </c>
      <c r="G326" s="239"/>
      <c r="H326" s="242">
        <v>14.02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129</v>
      </c>
      <c r="AU326" s="248" t="s">
        <v>79</v>
      </c>
      <c r="AV326" s="14" t="s">
        <v>79</v>
      </c>
      <c r="AW326" s="14" t="s">
        <v>33</v>
      </c>
      <c r="AX326" s="14" t="s">
        <v>72</v>
      </c>
      <c r="AY326" s="248" t="s">
        <v>120</v>
      </c>
    </row>
    <row r="327" s="14" customFormat="1">
      <c r="A327" s="14"/>
      <c r="B327" s="238"/>
      <c r="C327" s="239"/>
      <c r="D327" s="229" t="s">
        <v>129</v>
      </c>
      <c r="E327" s="240" t="s">
        <v>19</v>
      </c>
      <c r="F327" s="241" t="s">
        <v>133</v>
      </c>
      <c r="G327" s="239"/>
      <c r="H327" s="242">
        <v>10.208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129</v>
      </c>
      <c r="AU327" s="248" t="s">
        <v>79</v>
      </c>
      <c r="AV327" s="14" t="s">
        <v>79</v>
      </c>
      <c r="AW327" s="14" t="s">
        <v>33</v>
      </c>
      <c r="AX327" s="14" t="s">
        <v>72</v>
      </c>
      <c r="AY327" s="248" t="s">
        <v>120</v>
      </c>
    </row>
    <row r="328" s="14" customFormat="1">
      <c r="A328" s="14"/>
      <c r="B328" s="238"/>
      <c r="C328" s="239"/>
      <c r="D328" s="229" t="s">
        <v>129</v>
      </c>
      <c r="E328" s="240" t="s">
        <v>19</v>
      </c>
      <c r="F328" s="241" t="s">
        <v>134</v>
      </c>
      <c r="G328" s="239"/>
      <c r="H328" s="242">
        <v>24.047999999999998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129</v>
      </c>
      <c r="AU328" s="248" t="s">
        <v>79</v>
      </c>
      <c r="AV328" s="14" t="s">
        <v>79</v>
      </c>
      <c r="AW328" s="14" t="s">
        <v>33</v>
      </c>
      <c r="AX328" s="14" t="s">
        <v>72</v>
      </c>
      <c r="AY328" s="248" t="s">
        <v>120</v>
      </c>
    </row>
    <row r="329" s="14" customFormat="1">
      <c r="A329" s="14"/>
      <c r="B329" s="238"/>
      <c r="C329" s="239"/>
      <c r="D329" s="229" t="s">
        <v>129</v>
      </c>
      <c r="E329" s="240" t="s">
        <v>19</v>
      </c>
      <c r="F329" s="241" t="s">
        <v>135</v>
      </c>
      <c r="G329" s="239"/>
      <c r="H329" s="242">
        <v>4.96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8" t="s">
        <v>129</v>
      </c>
      <c r="AU329" s="248" t="s">
        <v>79</v>
      </c>
      <c r="AV329" s="14" t="s">
        <v>79</v>
      </c>
      <c r="AW329" s="14" t="s">
        <v>33</v>
      </c>
      <c r="AX329" s="14" t="s">
        <v>72</v>
      </c>
      <c r="AY329" s="248" t="s">
        <v>120</v>
      </c>
    </row>
    <row r="330" s="13" customFormat="1">
      <c r="A330" s="13"/>
      <c r="B330" s="227"/>
      <c r="C330" s="228"/>
      <c r="D330" s="229" t="s">
        <v>129</v>
      </c>
      <c r="E330" s="230" t="s">
        <v>19</v>
      </c>
      <c r="F330" s="231" t="s">
        <v>136</v>
      </c>
      <c r="G330" s="228"/>
      <c r="H330" s="230" t="s">
        <v>19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129</v>
      </c>
      <c r="AU330" s="237" t="s">
        <v>79</v>
      </c>
      <c r="AV330" s="13" t="s">
        <v>77</v>
      </c>
      <c r="AW330" s="13" t="s">
        <v>33</v>
      </c>
      <c r="AX330" s="13" t="s">
        <v>72</v>
      </c>
      <c r="AY330" s="237" t="s">
        <v>120</v>
      </c>
    </row>
    <row r="331" s="14" customFormat="1">
      <c r="A331" s="14"/>
      <c r="B331" s="238"/>
      <c r="C331" s="239"/>
      <c r="D331" s="229" t="s">
        <v>129</v>
      </c>
      <c r="E331" s="240" t="s">
        <v>19</v>
      </c>
      <c r="F331" s="241" t="s">
        <v>132</v>
      </c>
      <c r="G331" s="239"/>
      <c r="H331" s="242">
        <v>14.02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129</v>
      </c>
      <c r="AU331" s="248" t="s">
        <v>79</v>
      </c>
      <c r="AV331" s="14" t="s">
        <v>79</v>
      </c>
      <c r="AW331" s="14" t="s">
        <v>33</v>
      </c>
      <c r="AX331" s="14" t="s">
        <v>72</v>
      </c>
      <c r="AY331" s="248" t="s">
        <v>120</v>
      </c>
    </row>
    <row r="332" s="14" customFormat="1">
      <c r="A332" s="14"/>
      <c r="B332" s="238"/>
      <c r="C332" s="239"/>
      <c r="D332" s="229" t="s">
        <v>129</v>
      </c>
      <c r="E332" s="240" t="s">
        <v>19</v>
      </c>
      <c r="F332" s="241" t="s">
        <v>137</v>
      </c>
      <c r="G332" s="239"/>
      <c r="H332" s="242">
        <v>10.144</v>
      </c>
      <c r="I332" s="243"/>
      <c r="J332" s="239"/>
      <c r="K332" s="239"/>
      <c r="L332" s="244"/>
      <c r="M332" s="245"/>
      <c r="N332" s="246"/>
      <c r="O332" s="246"/>
      <c r="P332" s="246"/>
      <c r="Q332" s="246"/>
      <c r="R332" s="246"/>
      <c r="S332" s="246"/>
      <c r="T332" s="24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129</v>
      </c>
      <c r="AU332" s="248" t="s">
        <v>79</v>
      </c>
      <c r="AV332" s="14" t="s">
        <v>79</v>
      </c>
      <c r="AW332" s="14" t="s">
        <v>33</v>
      </c>
      <c r="AX332" s="14" t="s">
        <v>72</v>
      </c>
      <c r="AY332" s="248" t="s">
        <v>120</v>
      </c>
    </row>
    <row r="333" s="14" customFormat="1">
      <c r="A333" s="14"/>
      <c r="B333" s="238"/>
      <c r="C333" s="239"/>
      <c r="D333" s="229" t="s">
        <v>129</v>
      </c>
      <c r="E333" s="240" t="s">
        <v>19</v>
      </c>
      <c r="F333" s="241" t="s">
        <v>138</v>
      </c>
      <c r="G333" s="239"/>
      <c r="H333" s="242">
        <v>23.904</v>
      </c>
      <c r="I333" s="243"/>
      <c r="J333" s="239"/>
      <c r="K333" s="239"/>
      <c r="L333" s="244"/>
      <c r="M333" s="245"/>
      <c r="N333" s="246"/>
      <c r="O333" s="246"/>
      <c r="P333" s="246"/>
      <c r="Q333" s="246"/>
      <c r="R333" s="246"/>
      <c r="S333" s="246"/>
      <c r="T333" s="24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8" t="s">
        <v>129</v>
      </c>
      <c r="AU333" s="248" t="s">
        <v>79</v>
      </c>
      <c r="AV333" s="14" t="s">
        <v>79</v>
      </c>
      <c r="AW333" s="14" t="s">
        <v>33</v>
      </c>
      <c r="AX333" s="14" t="s">
        <v>72</v>
      </c>
      <c r="AY333" s="248" t="s">
        <v>120</v>
      </c>
    </row>
    <row r="334" s="14" customFormat="1">
      <c r="A334" s="14"/>
      <c r="B334" s="238"/>
      <c r="C334" s="239"/>
      <c r="D334" s="229" t="s">
        <v>129</v>
      </c>
      <c r="E334" s="240" t="s">
        <v>19</v>
      </c>
      <c r="F334" s="241" t="s">
        <v>139</v>
      </c>
      <c r="G334" s="239"/>
      <c r="H334" s="242">
        <v>3.9279999999999999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129</v>
      </c>
      <c r="AU334" s="248" t="s">
        <v>79</v>
      </c>
      <c r="AV334" s="14" t="s">
        <v>79</v>
      </c>
      <c r="AW334" s="14" t="s">
        <v>33</v>
      </c>
      <c r="AX334" s="14" t="s">
        <v>72</v>
      </c>
      <c r="AY334" s="248" t="s">
        <v>120</v>
      </c>
    </row>
    <row r="335" s="13" customFormat="1">
      <c r="A335" s="13"/>
      <c r="B335" s="227"/>
      <c r="C335" s="228"/>
      <c r="D335" s="229" t="s">
        <v>129</v>
      </c>
      <c r="E335" s="230" t="s">
        <v>19</v>
      </c>
      <c r="F335" s="231" t="s">
        <v>140</v>
      </c>
      <c r="G335" s="228"/>
      <c r="H335" s="230" t="s">
        <v>19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129</v>
      </c>
      <c r="AU335" s="237" t="s">
        <v>79</v>
      </c>
      <c r="AV335" s="13" t="s">
        <v>77</v>
      </c>
      <c r="AW335" s="13" t="s">
        <v>33</v>
      </c>
      <c r="AX335" s="13" t="s">
        <v>72</v>
      </c>
      <c r="AY335" s="237" t="s">
        <v>120</v>
      </c>
    </row>
    <row r="336" s="14" customFormat="1">
      <c r="A336" s="14"/>
      <c r="B336" s="238"/>
      <c r="C336" s="239"/>
      <c r="D336" s="229" t="s">
        <v>129</v>
      </c>
      <c r="E336" s="240" t="s">
        <v>19</v>
      </c>
      <c r="F336" s="241" t="s">
        <v>141</v>
      </c>
      <c r="G336" s="239"/>
      <c r="H336" s="242">
        <v>160.048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129</v>
      </c>
      <c r="AU336" s="248" t="s">
        <v>79</v>
      </c>
      <c r="AV336" s="14" t="s">
        <v>79</v>
      </c>
      <c r="AW336" s="14" t="s">
        <v>33</v>
      </c>
      <c r="AX336" s="14" t="s">
        <v>72</v>
      </c>
      <c r="AY336" s="248" t="s">
        <v>120</v>
      </c>
    </row>
    <row r="337" s="14" customFormat="1">
      <c r="A337" s="14"/>
      <c r="B337" s="238"/>
      <c r="C337" s="239"/>
      <c r="D337" s="229" t="s">
        <v>129</v>
      </c>
      <c r="E337" s="240" t="s">
        <v>19</v>
      </c>
      <c r="F337" s="241" t="s">
        <v>142</v>
      </c>
      <c r="G337" s="239"/>
      <c r="H337" s="242">
        <v>10.176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129</v>
      </c>
      <c r="AU337" s="248" t="s">
        <v>79</v>
      </c>
      <c r="AV337" s="14" t="s">
        <v>79</v>
      </c>
      <c r="AW337" s="14" t="s">
        <v>33</v>
      </c>
      <c r="AX337" s="14" t="s">
        <v>72</v>
      </c>
      <c r="AY337" s="248" t="s">
        <v>120</v>
      </c>
    </row>
    <row r="338" s="14" customFormat="1">
      <c r="A338" s="14"/>
      <c r="B338" s="238"/>
      <c r="C338" s="239"/>
      <c r="D338" s="229" t="s">
        <v>129</v>
      </c>
      <c r="E338" s="240" t="s">
        <v>19</v>
      </c>
      <c r="F338" s="241" t="s">
        <v>143</v>
      </c>
      <c r="G338" s="239"/>
      <c r="H338" s="242">
        <v>23.975999999999999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8" t="s">
        <v>129</v>
      </c>
      <c r="AU338" s="248" t="s">
        <v>79</v>
      </c>
      <c r="AV338" s="14" t="s">
        <v>79</v>
      </c>
      <c r="AW338" s="14" t="s">
        <v>33</v>
      </c>
      <c r="AX338" s="14" t="s">
        <v>72</v>
      </c>
      <c r="AY338" s="248" t="s">
        <v>120</v>
      </c>
    </row>
    <row r="339" s="14" customFormat="1">
      <c r="A339" s="14"/>
      <c r="B339" s="238"/>
      <c r="C339" s="239"/>
      <c r="D339" s="229" t="s">
        <v>129</v>
      </c>
      <c r="E339" s="240" t="s">
        <v>19</v>
      </c>
      <c r="F339" s="241" t="s">
        <v>139</v>
      </c>
      <c r="G339" s="239"/>
      <c r="H339" s="242">
        <v>3.9279999999999999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129</v>
      </c>
      <c r="AU339" s="248" t="s">
        <v>79</v>
      </c>
      <c r="AV339" s="14" t="s">
        <v>79</v>
      </c>
      <c r="AW339" s="14" t="s">
        <v>33</v>
      </c>
      <c r="AX339" s="14" t="s">
        <v>72</v>
      </c>
      <c r="AY339" s="248" t="s">
        <v>120</v>
      </c>
    </row>
    <row r="340" s="13" customFormat="1">
      <c r="A340" s="13"/>
      <c r="B340" s="227"/>
      <c r="C340" s="228"/>
      <c r="D340" s="229" t="s">
        <v>129</v>
      </c>
      <c r="E340" s="230" t="s">
        <v>19</v>
      </c>
      <c r="F340" s="231" t="s">
        <v>144</v>
      </c>
      <c r="G340" s="228"/>
      <c r="H340" s="230" t="s">
        <v>19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129</v>
      </c>
      <c r="AU340" s="237" t="s">
        <v>79</v>
      </c>
      <c r="AV340" s="13" t="s">
        <v>77</v>
      </c>
      <c r="AW340" s="13" t="s">
        <v>33</v>
      </c>
      <c r="AX340" s="13" t="s">
        <v>72</v>
      </c>
      <c r="AY340" s="237" t="s">
        <v>120</v>
      </c>
    </row>
    <row r="341" s="14" customFormat="1">
      <c r="A341" s="14"/>
      <c r="B341" s="238"/>
      <c r="C341" s="239"/>
      <c r="D341" s="229" t="s">
        <v>129</v>
      </c>
      <c r="E341" s="240" t="s">
        <v>19</v>
      </c>
      <c r="F341" s="241" t="s">
        <v>145</v>
      </c>
      <c r="G341" s="239"/>
      <c r="H341" s="242">
        <v>7.6200000000000001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129</v>
      </c>
      <c r="AU341" s="248" t="s">
        <v>79</v>
      </c>
      <c r="AV341" s="14" t="s">
        <v>79</v>
      </c>
      <c r="AW341" s="14" t="s">
        <v>33</v>
      </c>
      <c r="AX341" s="14" t="s">
        <v>72</v>
      </c>
      <c r="AY341" s="248" t="s">
        <v>120</v>
      </c>
    </row>
    <row r="342" s="14" customFormat="1">
      <c r="A342" s="14"/>
      <c r="B342" s="238"/>
      <c r="C342" s="239"/>
      <c r="D342" s="229" t="s">
        <v>129</v>
      </c>
      <c r="E342" s="240" t="s">
        <v>19</v>
      </c>
      <c r="F342" s="241" t="s">
        <v>146</v>
      </c>
      <c r="G342" s="239"/>
      <c r="H342" s="242">
        <v>19.728000000000002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129</v>
      </c>
      <c r="AU342" s="248" t="s">
        <v>79</v>
      </c>
      <c r="AV342" s="14" t="s">
        <v>79</v>
      </c>
      <c r="AW342" s="14" t="s">
        <v>33</v>
      </c>
      <c r="AX342" s="14" t="s">
        <v>72</v>
      </c>
      <c r="AY342" s="248" t="s">
        <v>120</v>
      </c>
    </row>
    <row r="343" s="14" customFormat="1">
      <c r="A343" s="14"/>
      <c r="B343" s="238"/>
      <c r="C343" s="239"/>
      <c r="D343" s="229" t="s">
        <v>129</v>
      </c>
      <c r="E343" s="240" t="s">
        <v>19</v>
      </c>
      <c r="F343" s="241" t="s">
        <v>147</v>
      </c>
      <c r="G343" s="239"/>
      <c r="H343" s="242">
        <v>18.143999999999998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129</v>
      </c>
      <c r="AU343" s="248" t="s">
        <v>79</v>
      </c>
      <c r="AV343" s="14" t="s">
        <v>79</v>
      </c>
      <c r="AW343" s="14" t="s">
        <v>33</v>
      </c>
      <c r="AX343" s="14" t="s">
        <v>72</v>
      </c>
      <c r="AY343" s="248" t="s">
        <v>120</v>
      </c>
    </row>
    <row r="344" s="14" customFormat="1">
      <c r="A344" s="14"/>
      <c r="B344" s="238"/>
      <c r="C344" s="239"/>
      <c r="D344" s="229" t="s">
        <v>129</v>
      </c>
      <c r="E344" s="240" t="s">
        <v>19</v>
      </c>
      <c r="F344" s="241" t="s">
        <v>148</v>
      </c>
      <c r="G344" s="239"/>
      <c r="H344" s="242">
        <v>2.8399999999999999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129</v>
      </c>
      <c r="AU344" s="248" t="s">
        <v>79</v>
      </c>
      <c r="AV344" s="14" t="s">
        <v>79</v>
      </c>
      <c r="AW344" s="14" t="s">
        <v>33</v>
      </c>
      <c r="AX344" s="14" t="s">
        <v>72</v>
      </c>
      <c r="AY344" s="248" t="s">
        <v>120</v>
      </c>
    </row>
    <row r="345" s="13" customFormat="1">
      <c r="A345" s="13"/>
      <c r="B345" s="227"/>
      <c r="C345" s="228"/>
      <c r="D345" s="229" t="s">
        <v>129</v>
      </c>
      <c r="E345" s="230" t="s">
        <v>19</v>
      </c>
      <c r="F345" s="231" t="s">
        <v>149</v>
      </c>
      <c r="G345" s="228"/>
      <c r="H345" s="230" t="s">
        <v>19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129</v>
      </c>
      <c r="AU345" s="237" t="s">
        <v>79</v>
      </c>
      <c r="AV345" s="13" t="s">
        <v>77</v>
      </c>
      <c r="AW345" s="13" t="s">
        <v>33</v>
      </c>
      <c r="AX345" s="13" t="s">
        <v>72</v>
      </c>
      <c r="AY345" s="237" t="s">
        <v>120</v>
      </c>
    </row>
    <row r="346" s="14" customFormat="1">
      <c r="A346" s="14"/>
      <c r="B346" s="238"/>
      <c r="C346" s="239"/>
      <c r="D346" s="229" t="s">
        <v>129</v>
      </c>
      <c r="E346" s="240" t="s">
        <v>19</v>
      </c>
      <c r="F346" s="241" t="s">
        <v>150</v>
      </c>
      <c r="G346" s="239"/>
      <c r="H346" s="242">
        <v>3.6539999999999999</v>
      </c>
      <c r="I346" s="243"/>
      <c r="J346" s="239"/>
      <c r="K346" s="239"/>
      <c r="L346" s="244"/>
      <c r="M346" s="245"/>
      <c r="N346" s="246"/>
      <c r="O346" s="246"/>
      <c r="P346" s="246"/>
      <c r="Q346" s="246"/>
      <c r="R346" s="246"/>
      <c r="S346" s="246"/>
      <c r="T346" s="24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129</v>
      </c>
      <c r="AU346" s="248" t="s">
        <v>79</v>
      </c>
      <c r="AV346" s="14" t="s">
        <v>79</v>
      </c>
      <c r="AW346" s="14" t="s">
        <v>33</v>
      </c>
      <c r="AX346" s="14" t="s">
        <v>72</v>
      </c>
      <c r="AY346" s="248" t="s">
        <v>120</v>
      </c>
    </row>
    <row r="347" s="14" customFormat="1">
      <c r="A347" s="14"/>
      <c r="B347" s="238"/>
      <c r="C347" s="239"/>
      <c r="D347" s="229" t="s">
        <v>129</v>
      </c>
      <c r="E347" s="240" t="s">
        <v>19</v>
      </c>
      <c r="F347" s="241" t="s">
        <v>151</v>
      </c>
      <c r="G347" s="239"/>
      <c r="H347" s="242">
        <v>2.952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129</v>
      </c>
      <c r="AU347" s="248" t="s">
        <v>79</v>
      </c>
      <c r="AV347" s="14" t="s">
        <v>79</v>
      </c>
      <c r="AW347" s="14" t="s">
        <v>33</v>
      </c>
      <c r="AX347" s="14" t="s">
        <v>72</v>
      </c>
      <c r="AY347" s="248" t="s">
        <v>120</v>
      </c>
    </row>
    <row r="348" s="14" customFormat="1">
      <c r="A348" s="14"/>
      <c r="B348" s="238"/>
      <c r="C348" s="239"/>
      <c r="D348" s="229" t="s">
        <v>129</v>
      </c>
      <c r="E348" s="240" t="s">
        <v>19</v>
      </c>
      <c r="F348" s="241" t="s">
        <v>152</v>
      </c>
      <c r="G348" s="239"/>
      <c r="H348" s="242">
        <v>1.5129999999999999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129</v>
      </c>
      <c r="AU348" s="248" t="s">
        <v>79</v>
      </c>
      <c r="AV348" s="14" t="s">
        <v>79</v>
      </c>
      <c r="AW348" s="14" t="s">
        <v>33</v>
      </c>
      <c r="AX348" s="14" t="s">
        <v>72</v>
      </c>
      <c r="AY348" s="248" t="s">
        <v>120</v>
      </c>
    </row>
    <row r="349" s="14" customFormat="1">
      <c r="A349" s="14"/>
      <c r="B349" s="238"/>
      <c r="C349" s="239"/>
      <c r="D349" s="229" t="s">
        <v>129</v>
      </c>
      <c r="E349" s="240" t="s">
        <v>19</v>
      </c>
      <c r="F349" s="241" t="s">
        <v>153</v>
      </c>
      <c r="G349" s="239"/>
      <c r="H349" s="242">
        <v>5.5800000000000001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8" t="s">
        <v>129</v>
      </c>
      <c r="AU349" s="248" t="s">
        <v>79</v>
      </c>
      <c r="AV349" s="14" t="s">
        <v>79</v>
      </c>
      <c r="AW349" s="14" t="s">
        <v>33</v>
      </c>
      <c r="AX349" s="14" t="s">
        <v>72</v>
      </c>
      <c r="AY349" s="248" t="s">
        <v>120</v>
      </c>
    </row>
    <row r="350" s="14" customFormat="1">
      <c r="A350" s="14"/>
      <c r="B350" s="238"/>
      <c r="C350" s="239"/>
      <c r="D350" s="229" t="s">
        <v>129</v>
      </c>
      <c r="E350" s="240" t="s">
        <v>19</v>
      </c>
      <c r="F350" s="241" t="s">
        <v>154</v>
      </c>
      <c r="G350" s="239"/>
      <c r="H350" s="242">
        <v>39.689999999999998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129</v>
      </c>
      <c r="AU350" s="248" t="s">
        <v>79</v>
      </c>
      <c r="AV350" s="14" t="s">
        <v>79</v>
      </c>
      <c r="AW350" s="14" t="s">
        <v>33</v>
      </c>
      <c r="AX350" s="14" t="s">
        <v>72</v>
      </c>
      <c r="AY350" s="248" t="s">
        <v>120</v>
      </c>
    </row>
    <row r="351" s="14" customFormat="1">
      <c r="A351" s="14"/>
      <c r="B351" s="238"/>
      <c r="C351" s="239"/>
      <c r="D351" s="229" t="s">
        <v>129</v>
      </c>
      <c r="E351" s="240" t="s">
        <v>19</v>
      </c>
      <c r="F351" s="241" t="s">
        <v>155</v>
      </c>
      <c r="G351" s="239"/>
      <c r="H351" s="242">
        <v>4.8739999999999997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8" t="s">
        <v>129</v>
      </c>
      <c r="AU351" s="248" t="s">
        <v>79</v>
      </c>
      <c r="AV351" s="14" t="s">
        <v>79</v>
      </c>
      <c r="AW351" s="14" t="s">
        <v>33</v>
      </c>
      <c r="AX351" s="14" t="s">
        <v>72</v>
      </c>
      <c r="AY351" s="248" t="s">
        <v>120</v>
      </c>
    </row>
    <row r="352" s="15" customFormat="1">
      <c r="A352" s="15"/>
      <c r="B352" s="249"/>
      <c r="C352" s="250"/>
      <c r="D352" s="229" t="s">
        <v>129</v>
      </c>
      <c r="E352" s="251" t="s">
        <v>19</v>
      </c>
      <c r="F352" s="252" t="s">
        <v>156</v>
      </c>
      <c r="G352" s="250"/>
      <c r="H352" s="253">
        <v>409.95499999999998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9" t="s">
        <v>129</v>
      </c>
      <c r="AU352" s="259" t="s">
        <v>79</v>
      </c>
      <c r="AV352" s="15" t="s">
        <v>127</v>
      </c>
      <c r="AW352" s="15" t="s">
        <v>33</v>
      </c>
      <c r="AX352" s="15" t="s">
        <v>77</v>
      </c>
      <c r="AY352" s="259" t="s">
        <v>120</v>
      </c>
    </row>
    <row r="353" s="12" customFormat="1" ht="22.8" customHeight="1">
      <c r="A353" s="12"/>
      <c r="B353" s="197"/>
      <c r="C353" s="198"/>
      <c r="D353" s="199" t="s">
        <v>71</v>
      </c>
      <c r="E353" s="211" t="s">
        <v>335</v>
      </c>
      <c r="F353" s="211" t="s">
        <v>336</v>
      </c>
      <c r="G353" s="198"/>
      <c r="H353" s="198"/>
      <c r="I353" s="201"/>
      <c r="J353" s="212">
        <f>BK353</f>
        <v>0</v>
      </c>
      <c r="K353" s="198"/>
      <c r="L353" s="203"/>
      <c r="M353" s="204"/>
      <c r="N353" s="205"/>
      <c r="O353" s="205"/>
      <c r="P353" s="206">
        <f>SUM(P354:P364)</f>
        <v>0</v>
      </c>
      <c r="Q353" s="205"/>
      <c r="R353" s="206">
        <f>SUM(R354:R364)</f>
        <v>0</v>
      </c>
      <c r="S353" s="205"/>
      <c r="T353" s="207">
        <f>SUM(T354:T364)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8" t="s">
        <v>77</v>
      </c>
      <c r="AT353" s="209" t="s">
        <v>71</v>
      </c>
      <c r="AU353" s="209" t="s">
        <v>77</v>
      </c>
      <c r="AY353" s="208" t="s">
        <v>120</v>
      </c>
      <c r="BK353" s="210">
        <f>SUM(BK354:BK364)</f>
        <v>0</v>
      </c>
    </row>
    <row r="354" s="2" customFormat="1" ht="21.75" customHeight="1">
      <c r="A354" s="39"/>
      <c r="B354" s="40"/>
      <c r="C354" s="213" t="s">
        <v>337</v>
      </c>
      <c r="D354" s="213" t="s">
        <v>123</v>
      </c>
      <c r="E354" s="214" t="s">
        <v>338</v>
      </c>
      <c r="F354" s="215" t="s">
        <v>339</v>
      </c>
      <c r="G354" s="216" t="s">
        <v>340</v>
      </c>
      <c r="H354" s="217">
        <v>41.447000000000003</v>
      </c>
      <c r="I354" s="218"/>
      <c r="J354" s="219">
        <f>ROUND(I354*H354,2)</f>
        <v>0</v>
      </c>
      <c r="K354" s="220"/>
      <c r="L354" s="45"/>
      <c r="M354" s="221" t="s">
        <v>19</v>
      </c>
      <c r="N354" s="222" t="s">
        <v>43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127</v>
      </c>
      <c r="AT354" s="225" t="s">
        <v>123</v>
      </c>
      <c r="AU354" s="225" t="s">
        <v>79</v>
      </c>
      <c r="AY354" s="18" t="s">
        <v>120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77</v>
      </c>
      <c r="BK354" s="226">
        <f>ROUND(I354*H354,2)</f>
        <v>0</v>
      </c>
      <c r="BL354" s="18" t="s">
        <v>127</v>
      </c>
      <c r="BM354" s="225" t="s">
        <v>341</v>
      </c>
    </row>
    <row r="355" s="2" customFormat="1" ht="21.75" customHeight="1">
      <c r="A355" s="39"/>
      <c r="B355" s="40"/>
      <c r="C355" s="213" t="s">
        <v>342</v>
      </c>
      <c r="D355" s="213" t="s">
        <v>123</v>
      </c>
      <c r="E355" s="214" t="s">
        <v>343</v>
      </c>
      <c r="F355" s="215" t="s">
        <v>344</v>
      </c>
      <c r="G355" s="216" t="s">
        <v>340</v>
      </c>
      <c r="H355" s="217">
        <v>923.78999999999996</v>
      </c>
      <c r="I355" s="218"/>
      <c r="J355" s="219">
        <f>ROUND(I355*H355,2)</f>
        <v>0</v>
      </c>
      <c r="K355" s="220"/>
      <c r="L355" s="45"/>
      <c r="M355" s="221" t="s">
        <v>19</v>
      </c>
      <c r="N355" s="222" t="s">
        <v>43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127</v>
      </c>
      <c r="AT355" s="225" t="s">
        <v>123</v>
      </c>
      <c r="AU355" s="225" t="s">
        <v>79</v>
      </c>
      <c r="AY355" s="18" t="s">
        <v>120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77</v>
      </c>
      <c r="BK355" s="226">
        <f>ROUND(I355*H355,2)</f>
        <v>0</v>
      </c>
      <c r="BL355" s="18" t="s">
        <v>127</v>
      </c>
      <c r="BM355" s="225" t="s">
        <v>345</v>
      </c>
    </row>
    <row r="356" s="14" customFormat="1">
      <c r="A356" s="14"/>
      <c r="B356" s="238"/>
      <c r="C356" s="239"/>
      <c r="D356" s="229" t="s">
        <v>129</v>
      </c>
      <c r="E356" s="240" t="s">
        <v>19</v>
      </c>
      <c r="F356" s="241" t="s">
        <v>346</v>
      </c>
      <c r="G356" s="239"/>
      <c r="H356" s="242">
        <v>923.78999999999996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129</v>
      </c>
      <c r="AU356" s="248" t="s">
        <v>79</v>
      </c>
      <c r="AV356" s="14" t="s">
        <v>79</v>
      </c>
      <c r="AW356" s="14" t="s">
        <v>33</v>
      </c>
      <c r="AX356" s="14" t="s">
        <v>72</v>
      </c>
      <c r="AY356" s="248" t="s">
        <v>120</v>
      </c>
    </row>
    <row r="357" s="15" customFormat="1">
      <c r="A357" s="15"/>
      <c r="B357" s="249"/>
      <c r="C357" s="250"/>
      <c r="D357" s="229" t="s">
        <v>129</v>
      </c>
      <c r="E357" s="251" t="s">
        <v>19</v>
      </c>
      <c r="F357" s="252" t="s">
        <v>156</v>
      </c>
      <c r="G357" s="250"/>
      <c r="H357" s="253">
        <v>923.78999999999996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129</v>
      </c>
      <c r="AU357" s="259" t="s">
        <v>79</v>
      </c>
      <c r="AV357" s="15" t="s">
        <v>127</v>
      </c>
      <c r="AW357" s="15" t="s">
        <v>33</v>
      </c>
      <c r="AX357" s="15" t="s">
        <v>77</v>
      </c>
      <c r="AY357" s="259" t="s">
        <v>120</v>
      </c>
    </row>
    <row r="358" s="2" customFormat="1" ht="16.5" customHeight="1">
      <c r="A358" s="39"/>
      <c r="B358" s="40"/>
      <c r="C358" s="213" t="s">
        <v>347</v>
      </c>
      <c r="D358" s="213" t="s">
        <v>123</v>
      </c>
      <c r="E358" s="214" t="s">
        <v>348</v>
      </c>
      <c r="F358" s="215" t="s">
        <v>349</v>
      </c>
      <c r="G358" s="216" t="s">
        <v>340</v>
      </c>
      <c r="H358" s="217">
        <v>41.447000000000003</v>
      </c>
      <c r="I358" s="218"/>
      <c r="J358" s="219">
        <f>ROUND(I358*H358,2)</f>
        <v>0</v>
      </c>
      <c r="K358" s="220"/>
      <c r="L358" s="45"/>
      <c r="M358" s="221" t="s">
        <v>19</v>
      </c>
      <c r="N358" s="222" t="s">
        <v>43</v>
      </c>
      <c r="O358" s="85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127</v>
      </c>
      <c r="AT358" s="225" t="s">
        <v>123</v>
      </c>
      <c r="AU358" s="225" t="s">
        <v>79</v>
      </c>
      <c r="AY358" s="18" t="s">
        <v>120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77</v>
      </c>
      <c r="BK358" s="226">
        <f>ROUND(I358*H358,2)</f>
        <v>0</v>
      </c>
      <c r="BL358" s="18" t="s">
        <v>127</v>
      </c>
      <c r="BM358" s="225" t="s">
        <v>350</v>
      </c>
    </row>
    <row r="359" s="2" customFormat="1" ht="21.75" customHeight="1">
      <c r="A359" s="39"/>
      <c r="B359" s="40"/>
      <c r="C359" s="213" t="s">
        <v>351</v>
      </c>
      <c r="D359" s="213" t="s">
        <v>123</v>
      </c>
      <c r="E359" s="214" t="s">
        <v>352</v>
      </c>
      <c r="F359" s="215" t="s">
        <v>353</v>
      </c>
      <c r="G359" s="216" t="s">
        <v>340</v>
      </c>
      <c r="H359" s="217">
        <v>815.86000000000001</v>
      </c>
      <c r="I359" s="218"/>
      <c r="J359" s="219">
        <f>ROUND(I359*H359,2)</f>
        <v>0</v>
      </c>
      <c r="K359" s="220"/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127</v>
      </c>
      <c r="AT359" s="225" t="s">
        <v>123</v>
      </c>
      <c r="AU359" s="225" t="s">
        <v>79</v>
      </c>
      <c r="AY359" s="18" t="s">
        <v>120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77</v>
      </c>
      <c r="BK359" s="226">
        <f>ROUND(I359*H359,2)</f>
        <v>0</v>
      </c>
      <c r="BL359" s="18" t="s">
        <v>127</v>
      </c>
      <c r="BM359" s="225" t="s">
        <v>354</v>
      </c>
    </row>
    <row r="360" s="14" customFormat="1">
      <c r="A360" s="14"/>
      <c r="B360" s="238"/>
      <c r="C360" s="239"/>
      <c r="D360" s="229" t="s">
        <v>129</v>
      </c>
      <c r="E360" s="240" t="s">
        <v>19</v>
      </c>
      <c r="F360" s="241" t="s">
        <v>355</v>
      </c>
      <c r="G360" s="239"/>
      <c r="H360" s="242">
        <v>815.86000000000001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129</v>
      </c>
      <c r="AU360" s="248" t="s">
        <v>79</v>
      </c>
      <c r="AV360" s="14" t="s">
        <v>79</v>
      </c>
      <c r="AW360" s="14" t="s">
        <v>33</v>
      </c>
      <c r="AX360" s="14" t="s">
        <v>72</v>
      </c>
      <c r="AY360" s="248" t="s">
        <v>120</v>
      </c>
    </row>
    <row r="361" s="15" customFormat="1">
      <c r="A361" s="15"/>
      <c r="B361" s="249"/>
      <c r="C361" s="250"/>
      <c r="D361" s="229" t="s">
        <v>129</v>
      </c>
      <c r="E361" s="251" t="s">
        <v>19</v>
      </c>
      <c r="F361" s="252" t="s">
        <v>156</v>
      </c>
      <c r="G361" s="250"/>
      <c r="H361" s="253">
        <v>815.86000000000001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9" t="s">
        <v>129</v>
      </c>
      <c r="AU361" s="259" t="s">
        <v>79</v>
      </c>
      <c r="AV361" s="15" t="s">
        <v>127</v>
      </c>
      <c r="AW361" s="15" t="s">
        <v>33</v>
      </c>
      <c r="AX361" s="15" t="s">
        <v>77</v>
      </c>
      <c r="AY361" s="259" t="s">
        <v>120</v>
      </c>
    </row>
    <row r="362" s="2" customFormat="1" ht="21.75" customHeight="1">
      <c r="A362" s="39"/>
      <c r="B362" s="40"/>
      <c r="C362" s="213" t="s">
        <v>7</v>
      </c>
      <c r="D362" s="213" t="s">
        <v>123</v>
      </c>
      <c r="E362" s="214" t="s">
        <v>356</v>
      </c>
      <c r="F362" s="215" t="s">
        <v>357</v>
      </c>
      <c r="G362" s="216" t="s">
        <v>340</v>
      </c>
      <c r="H362" s="217">
        <v>2.3769999999999998</v>
      </c>
      <c r="I362" s="218"/>
      <c r="J362" s="219">
        <f>ROUND(I362*H362,2)</f>
        <v>0</v>
      </c>
      <c r="K362" s="220"/>
      <c r="L362" s="45"/>
      <c r="M362" s="221" t="s">
        <v>19</v>
      </c>
      <c r="N362" s="222" t="s">
        <v>43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127</v>
      </c>
      <c r="AT362" s="225" t="s">
        <v>123</v>
      </c>
      <c r="AU362" s="225" t="s">
        <v>79</v>
      </c>
      <c r="AY362" s="18" t="s">
        <v>120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77</v>
      </c>
      <c r="BK362" s="226">
        <f>ROUND(I362*H362,2)</f>
        <v>0</v>
      </c>
      <c r="BL362" s="18" t="s">
        <v>127</v>
      </c>
      <c r="BM362" s="225" t="s">
        <v>358</v>
      </c>
    </row>
    <row r="363" s="2" customFormat="1" ht="21.75" customHeight="1">
      <c r="A363" s="39"/>
      <c r="B363" s="40"/>
      <c r="C363" s="213" t="s">
        <v>359</v>
      </c>
      <c r="D363" s="213" t="s">
        <v>123</v>
      </c>
      <c r="E363" s="214" t="s">
        <v>360</v>
      </c>
      <c r="F363" s="215" t="s">
        <v>361</v>
      </c>
      <c r="G363" s="216" t="s">
        <v>340</v>
      </c>
      <c r="H363" s="217">
        <v>5.8179999999999996</v>
      </c>
      <c r="I363" s="218"/>
      <c r="J363" s="219">
        <f>ROUND(I363*H363,2)</f>
        <v>0</v>
      </c>
      <c r="K363" s="220"/>
      <c r="L363" s="45"/>
      <c r="M363" s="221" t="s">
        <v>19</v>
      </c>
      <c r="N363" s="222" t="s">
        <v>43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127</v>
      </c>
      <c r="AT363" s="225" t="s">
        <v>123</v>
      </c>
      <c r="AU363" s="225" t="s">
        <v>79</v>
      </c>
      <c r="AY363" s="18" t="s">
        <v>120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77</v>
      </c>
      <c r="BK363" s="226">
        <f>ROUND(I363*H363,2)</f>
        <v>0</v>
      </c>
      <c r="BL363" s="18" t="s">
        <v>127</v>
      </c>
      <c r="BM363" s="225" t="s">
        <v>362</v>
      </c>
    </row>
    <row r="364" s="2" customFormat="1" ht="21.75" customHeight="1">
      <c r="A364" s="39"/>
      <c r="B364" s="40"/>
      <c r="C364" s="213" t="s">
        <v>363</v>
      </c>
      <c r="D364" s="213" t="s">
        <v>123</v>
      </c>
      <c r="E364" s="214" t="s">
        <v>364</v>
      </c>
      <c r="F364" s="215" t="s">
        <v>365</v>
      </c>
      <c r="G364" s="216" t="s">
        <v>340</v>
      </c>
      <c r="H364" s="217">
        <v>32.597999999999999</v>
      </c>
      <c r="I364" s="218"/>
      <c r="J364" s="219">
        <f>ROUND(I364*H364,2)</f>
        <v>0</v>
      </c>
      <c r="K364" s="220"/>
      <c r="L364" s="45"/>
      <c r="M364" s="221" t="s">
        <v>19</v>
      </c>
      <c r="N364" s="222" t="s">
        <v>43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127</v>
      </c>
      <c r="AT364" s="225" t="s">
        <v>123</v>
      </c>
      <c r="AU364" s="225" t="s">
        <v>79</v>
      </c>
      <c r="AY364" s="18" t="s">
        <v>120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77</v>
      </c>
      <c r="BK364" s="226">
        <f>ROUND(I364*H364,2)</f>
        <v>0</v>
      </c>
      <c r="BL364" s="18" t="s">
        <v>127</v>
      </c>
      <c r="BM364" s="225" t="s">
        <v>366</v>
      </c>
    </row>
    <row r="365" s="12" customFormat="1" ht="22.8" customHeight="1">
      <c r="A365" s="12"/>
      <c r="B365" s="197"/>
      <c r="C365" s="198"/>
      <c r="D365" s="199" t="s">
        <v>71</v>
      </c>
      <c r="E365" s="211" t="s">
        <v>367</v>
      </c>
      <c r="F365" s="211" t="s">
        <v>368</v>
      </c>
      <c r="G365" s="198"/>
      <c r="H365" s="198"/>
      <c r="I365" s="201"/>
      <c r="J365" s="212">
        <f>BK365</f>
        <v>0</v>
      </c>
      <c r="K365" s="198"/>
      <c r="L365" s="203"/>
      <c r="M365" s="204"/>
      <c r="N365" s="205"/>
      <c r="O365" s="205"/>
      <c r="P365" s="206">
        <f>SUM(P366:P369)</f>
        <v>0</v>
      </c>
      <c r="Q365" s="205"/>
      <c r="R365" s="206">
        <f>SUM(R366:R369)</f>
        <v>0</v>
      </c>
      <c r="S365" s="205"/>
      <c r="T365" s="207">
        <f>SUM(T366:T369)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8" t="s">
        <v>77</v>
      </c>
      <c r="AT365" s="209" t="s">
        <v>71</v>
      </c>
      <c r="AU365" s="209" t="s">
        <v>77</v>
      </c>
      <c r="AY365" s="208" t="s">
        <v>120</v>
      </c>
      <c r="BK365" s="210">
        <f>SUM(BK366:BK369)</f>
        <v>0</v>
      </c>
    </row>
    <row r="366" s="2" customFormat="1" ht="21.75" customHeight="1">
      <c r="A366" s="39"/>
      <c r="B366" s="40"/>
      <c r="C366" s="213" t="s">
        <v>369</v>
      </c>
      <c r="D366" s="213" t="s">
        <v>123</v>
      </c>
      <c r="E366" s="214" t="s">
        <v>370</v>
      </c>
      <c r="F366" s="215" t="s">
        <v>371</v>
      </c>
      <c r="G366" s="216" t="s">
        <v>340</v>
      </c>
      <c r="H366" s="217">
        <v>16.119</v>
      </c>
      <c r="I366" s="218"/>
      <c r="J366" s="219">
        <f>ROUND(I366*H366,2)</f>
        <v>0</v>
      </c>
      <c r="K366" s="220"/>
      <c r="L366" s="45"/>
      <c r="M366" s="221" t="s">
        <v>19</v>
      </c>
      <c r="N366" s="222" t="s">
        <v>43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127</v>
      </c>
      <c r="AT366" s="225" t="s">
        <v>123</v>
      </c>
      <c r="AU366" s="225" t="s">
        <v>79</v>
      </c>
      <c r="AY366" s="18" t="s">
        <v>120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77</v>
      </c>
      <c r="BK366" s="226">
        <f>ROUND(I366*H366,2)</f>
        <v>0</v>
      </c>
      <c r="BL366" s="18" t="s">
        <v>127</v>
      </c>
      <c r="BM366" s="225" t="s">
        <v>372</v>
      </c>
    </row>
    <row r="367" s="2" customFormat="1" ht="33" customHeight="1">
      <c r="A367" s="39"/>
      <c r="B367" s="40"/>
      <c r="C367" s="213" t="s">
        <v>373</v>
      </c>
      <c r="D367" s="213" t="s">
        <v>123</v>
      </c>
      <c r="E367" s="214" t="s">
        <v>374</v>
      </c>
      <c r="F367" s="215" t="s">
        <v>375</v>
      </c>
      <c r="G367" s="216" t="s">
        <v>340</v>
      </c>
      <c r="H367" s="217">
        <v>32.869999999999997</v>
      </c>
      <c r="I367" s="218"/>
      <c r="J367" s="219">
        <f>ROUND(I367*H367,2)</f>
        <v>0</v>
      </c>
      <c r="K367" s="220"/>
      <c r="L367" s="45"/>
      <c r="M367" s="221" t="s">
        <v>19</v>
      </c>
      <c r="N367" s="222" t="s">
        <v>43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127</v>
      </c>
      <c r="AT367" s="225" t="s">
        <v>123</v>
      </c>
      <c r="AU367" s="225" t="s">
        <v>79</v>
      </c>
      <c r="AY367" s="18" t="s">
        <v>120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77</v>
      </c>
      <c r="BK367" s="226">
        <f>ROUND(I367*H367,2)</f>
        <v>0</v>
      </c>
      <c r="BL367" s="18" t="s">
        <v>127</v>
      </c>
      <c r="BM367" s="225" t="s">
        <v>376</v>
      </c>
    </row>
    <row r="368" s="14" customFormat="1">
      <c r="A368" s="14"/>
      <c r="B368" s="238"/>
      <c r="C368" s="239"/>
      <c r="D368" s="229" t="s">
        <v>129</v>
      </c>
      <c r="E368" s="240" t="s">
        <v>19</v>
      </c>
      <c r="F368" s="241" t="s">
        <v>377</v>
      </c>
      <c r="G368" s="239"/>
      <c r="H368" s="242">
        <v>32.869999999999997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129</v>
      </c>
      <c r="AU368" s="248" t="s">
        <v>79</v>
      </c>
      <c r="AV368" s="14" t="s">
        <v>79</v>
      </c>
      <c r="AW368" s="14" t="s">
        <v>33</v>
      </c>
      <c r="AX368" s="14" t="s">
        <v>72</v>
      </c>
      <c r="AY368" s="248" t="s">
        <v>120</v>
      </c>
    </row>
    <row r="369" s="15" customFormat="1">
      <c r="A369" s="15"/>
      <c r="B369" s="249"/>
      <c r="C369" s="250"/>
      <c r="D369" s="229" t="s">
        <v>129</v>
      </c>
      <c r="E369" s="251" t="s">
        <v>19</v>
      </c>
      <c r="F369" s="252" t="s">
        <v>156</v>
      </c>
      <c r="G369" s="250"/>
      <c r="H369" s="253">
        <v>32.869999999999997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129</v>
      </c>
      <c r="AU369" s="259" t="s">
        <v>79</v>
      </c>
      <c r="AV369" s="15" t="s">
        <v>127</v>
      </c>
      <c r="AW369" s="15" t="s">
        <v>33</v>
      </c>
      <c r="AX369" s="15" t="s">
        <v>77</v>
      </c>
      <c r="AY369" s="259" t="s">
        <v>120</v>
      </c>
    </row>
    <row r="370" s="12" customFormat="1" ht="25.92" customHeight="1">
      <c r="A370" s="12"/>
      <c r="B370" s="197"/>
      <c r="C370" s="198"/>
      <c r="D370" s="199" t="s">
        <v>71</v>
      </c>
      <c r="E370" s="200" t="s">
        <v>378</v>
      </c>
      <c r="F370" s="200" t="s">
        <v>379</v>
      </c>
      <c r="G370" s="198"/>
      <c r="H370" s="198"/>
      <c r="I370" s="201"/>
      <c r="J370" s="202">
        <f>BK370</f>
        <v>0</v>
      </c>
      <c r="K370" s="198"/>
      <c r="L370" s="203"/>
      <c r="M370" s="204"/>
      <c r="N370" s="205"/>
      <c r="O370" s="205"/>
      <c r="P370" s="206">
        <f>P371+P392+P409+P564+P663+P760+P961+P973</f>
        <v>0</v>
      </c>
      <c r="Q370" s="205"/>
      <c r="R370" s="206">
        <f>R371+R392+R409+R564+R663+R760+R961+R973</f>
        <v>23.495377960000003</v>
      </c>
      <c r="S370" s="205"/>
      <c r="T370" s="207">
        <f>T371+T392+T409+T564+T663+T760+T961+T973</f>
        <v>6.7638614599999993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8" t="s">
        <v>79</v>
      </c>
      <c r="AT370" s="209" t="s">
        <v>71</v>
      </c>
      <c r="AU370" s="209" t="s">
        <v>72</v>
      </c>
      <c r="AY370" s="208" t="s">
        <v>120</v>
      </c>
      <c r="BK370" s="210">
        <f>BK371+BK392+BK409+BK564+BK663+BK760+BK961+BK973</f>
        <v>0</v>
      </c>
    </row>
    <row r="371" s="12" customFormat="1" ht="22.8" customHeight="1">
      <c r="A371" s="12"/>
      <c r="B371" s="197"/>
      <c r="C371" s="198"/>
      <c r="D371" s="199" t="s">
        <v>71</v>
      </c>
      <c r="E371" s="211" t="s">
        <v>380</v>
      </c>
      <c r="F371" s="211" t="s">
        <v>381</v>
      </c>
      <c r="G371" s="198"/>
      <c r="H371" s="198"/>
      <c r="I371" s="201"/>
      <c r="J371" s="212">
        <f>BK371</f>
        <v>0</v>
      </c>
      <c r="K371" s="198"/>
      <c r="L371" s="203"/>
      <c r="M371" s="204"/>
      <c r="N371" s="205"/>
      <c r="O371" s="205"/>
      <c r="P371" s="206">
        <f>SUM(P372:P391)</f>
        <v>0</v>
      </c>
      <c r="Q371" s="205"/>
      <c r="R371" s="206">
        <f>SUM(R372:R391)</f>
        <v>0.0078092000000000005</v>
      </c>
      <c r="S371" s="205"/>
      <c r="T371" s="207">
        <f>SUM(T372:T391)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8" t="s">
        <v>79</v>
      </c>
      <c r="AT371" s="209" t="s">
        <v>71</v>
      </c>
      <c r="AU371" s="209" t="s">
        <v>77</v>
      </c>
      <c r="AY371" s="208" t="s">
        <v>120</v>
      </c>
      <c r="BK371" s="210">
        <f>SUM(BK372:BK391)</f>
        <v>0</v>
      </c>
    </row>
    <row r="372" s="2" customFormat="1" ht="16.5" customHeight="1">
      <c r="A372" s="39"/>
      <c r="B372" s="40"/>
      <c r="C372" s="213" t="s">
        <v>382</v>
      </c>
      <c r="D372" s="213" t="s">
        <v>123</v>
      </c>
      <c r="E372" s="214" t="s">
        <v>383</v>
      </c>
      <c r="F372" s="215" t="s">
        <v>384</v>
      </c>
      <c r="G372" s="216" t="s">
        <v>385</v>
      </c>
      <c r="H372" s="217">
        <v>21.449999999999999</v>
      </c>
      <c r="I372" s="218"/>
      <c r="J372" s="219">
        <f>ROUND(I372*H372,2)</f>
        <v>0</v>
      </c>
      <c r="K372" s="220"/>
      <c r="L372" s="45"/>
      <c r="M372" s="221" t="s">
        <v>19</v>
      </c>
      <c r="N372" s="222" t="s">
        <v>43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331</v>
      </c>
      <c r="AT372" s="225" t="s">
        <v>123</v>
      </c>
      <c r="AU372" s="225" t="s">
        <v>79</v>
      </c>
      <c r="AY372" s="18" t="s">
        <v>120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77</v>
      </c>
      <c r="BK372" s="226">
        <f>ROUND(I372*H372,2)</f>
        <v>0</v>
      </c>
      <c r="BL372" s="18" t="s">
        <v>331</v>
      </c>
      <c r="BM372" s="225" t="s">
        <v>386</v>
      </c>
    </row>
    <row r="373" s="13" customFormat="1">
      <c r="A373" s="13"/>
      <c r="B373" s="227"/>
      <c r="C373" s="228"/>
      <c r="D373" s="229" t="s">
        <v>129</v>
      </c>
      <c r="E373" s="230" t="s">
        <v>19</v>
      </c>
      <c r="F373" s="231" t="s">
        <v>149</v>
      </c>
      <c r="G373" s="228"/>
      <c r="H373" s="230" t="s">
        <v>19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129</v>
      </c>
      <c r="AU373" s="237" t="s">
        <v>79</v>
      </c>
      <c r="AV373" s="13" t="s">
        <v>77</v>
      </c>
      <c r="AW373" s="13" t="s">
        <v>33</v>
      </c>
      <c r="AX373" s="13" t="s">
        <v>72</v>
      </c>
      <c r="AY373" s="237" t="s">
        <v>120</v>
      </c>
    </row>
    <row r="374" s="13" customFormat="1">
      <c r="A374" s="13"/>
      <c r="B374" s="227"/>
      <c r="C374" s="228"/>
      <c r="D374" s="229" t="s">
        <v>129</v>
      </c>
      <c r="E374" s="230" t="s">
        <v>19</v>
      </c>
      <c r="F374" s="231" t="s">
        <v>387</v>
      </c>
      <c r="G374" s="228"/>
      <c r="H374" s="230" t="s">
        <v>19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129</v>
      </c>
      <c r="AU374" s="237" t="s">
        <v>79</v>
      </c>
      <c r="AV374" s="13" t="s">
        <v>77</v>
      </c>
      <c r="AW374" s="13" t="s">
        <v>33</v>
      </c>
      <c r="AX374" s="13" t="s">
        <v>72</v>
      </c>
      <c r="AY374" s="237" t="s">
        <v>120</v>
      </c>
    </row>
    <row r="375" s="14" customFormat="1">
      <c r="A375" s="14"/>
      <c r="B375" s="238"/>
      <c r="C375" s="239"/>
      <c r="D375" s="229" t="s">
        <v>129</v>
      </c>
      <c r="E375" s="240" t="s">
        <v>19</v>
      </c>
      <c r="F375" s="241" t="s">
        <v>388</v>
      </c>
      <c r="G375" s="239"/>
      <c r="H375" s="242">
        <v>3.75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129</v>
      </c>
      <c r="AU375" s="248" t="s">
        <v>79</v>
      </c>
      <c r="AV375" s="14" t="s">
        <v>79</v>
      </c>
      <c r="AW375" s="14" t="s">
        <v>33</v>
      </c>
      <c r="AX375" s="14" t="s">
        <v>72</v>
      </c>
      <c r="AY375" s="248" t="s">
        <v>120</v>
      </c>
    </row>
    <row r="376" s="13" customFormat="1">
      <c r="A376" s="13"/>
      <c r="B376" s="227"/>
      <c r="C376" s="228"/>
      <c r="D376" s="229" t="s">
        <v>129</v>
      </c>
      <c r="E376" s="230" t="s">
        <v>19</v>
      </c>
      <c r="F376" s="231" t="s">
        <v>389</v>
      </c>
      <c r="G376" s="228"/>
      <c r="H376" s="230" t="s">
        <v>19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129</v>
      </c>
      <c r="AU376" s="237" t="s">
        <v>79</v>
      </c>
      <c r="AV376" s="13" t="s">
        <v>77</v>
      </c>
      <c r="AW376" s="13" t="s">
        <v>33</v>
      </c>
      <c r="AX376" s="13" t="s">
        <v>72</v>
      </c>
      <c r="AY376" s="237" t="s">
        <v>120</v>
      </c>
    </row>
    <row r="377" s="14" customFormat="1">
      <c r="A377" s="14"/>
      <c r="B377" s="238"/>
      <c r="C377" s="239"/>
      <c r="D377" s="229" t="s">
        <v>129</v>
      </c>
      <c r="E377" s="240" t="s">
        <v>19</v>
      </c>
      <c r="F377" s="241" t="s">
        <v>390</v>
      </c>
      <c r="G377" s="239"/>
      <c r="H377" s="242">
        <v>4.2000000000000002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129</v>
      </c>
      <c r="AU377" s="248" t="s">
        <v>79</v>
      </c>
      <c r="AV377" s="14" t="s">
        <v>79</v>
      </c>
      <c r="AW377" s="14" t="s">
        <v>33</v>
      </c>
      <c r="AX377" s="14" t="s">
        <v>72</v>
      </c>
      <c r="AY377" s="248" t="s">
        <v>120</v>
      </c>
    </row>
    <row r="378" s="13" customFormat="1">
      <c r="A378" s="13"/>
      <c r="B378" s="227"/>
      <c r="C378" s="228"/>
      <c r="D378" s="229" t="s">
        <v>129</v>
      </c>
      <c r="E378" s="230" t="s">
        <v>19</v>
      </c>
      <c r="F378" s="231" t="s">
        <v>391</v>
      </c>
      <c r="G378" s="228"/>
      <c r="H378" s="230" t="s">
        <v>19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129</v>
      </c>
      <c r="AU378" s="237" t="s">
        <v>79</v>
      </c>
      <c r="AV378" s="13" t="s">
        <v>77</v>
      </c>
      <c r="AW378" s="13" t="s">
        <v>33</v>
      </c>
      <c r="AX378" s="13" t="s">
        <v>72</v>
      </c>
      <c r="AY378" s="237" t="s">
        <v>120</v>
      </c>
    </row>
    <row r="379" s="14" customFormat="1">
      <c r="A379" s="14"/>
      <c r="B379" s="238"/>
      <c r="C379" s="239"/>
      <c r="D379" s="229" t="s">
        <v>129</v>
      </c>
      <c r="E379" s="240" t="s">
        <v>19</v>
      </c>
      <c r="F379" s="241" t="s">
        <v>392</v>
      </c>
      <c r="G379" s="239"/>
      <c r="H379" s="242">
        <v>7.5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129</v>
      </c>
      <c r="AU379" s="248" t="s">
        <v>79</v>
      </c>
      <c r="AV379" s="14" t="s">
        <v>79</v>
      </c>
      <c r="AW379" s="14" t="s">
        <v>33</v>
      </c>
      <c r="AX379" s="14" t="s">
        <v>72</v>
      </c>
      <c r="AY379" s="248" t="s">
        <v>120</v>
      </c>
    </row>
    <row r="380" s="13" customFormat="1">
      <c r="A380" s="13"/>
      <c r="B380" s="227"/>
      <c r="C380" s="228"/>
      <c r="D380" s="229" t="s">
        <v>129</v>
      </c>
      <c r="E380" s="230" t="s">
        <v>19</v>
      </c>
      <c r="F380" s="231" t="s">
        <v>393</v>
      </c>
      <c r="G380" s="228"/>
      <c r="H380" s="230" t="s">
        <v>19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129</v>
      </c>
      <c r="AU380" s="237" t="s">
        <v>79</v>
      </c>
      <c r="AV380" s="13" t="s">
        <v>77</v>
      </c>
      <c r="AW380" s="13" t="s">
        <v>33</v>
      </c>
      <c r="AX380" s="13" t="s">
        <v>72</v>
      </c>
      <c r="AY380" s="237" t="s">
        <v>120</v>
      </c>
    </row>
    <row r="381" s="14" customFormat="1">
      <c r="A381" s="14"/>
      <c r="B381" s="238"/>
      <c r="C381" s="239"/>
      <c r="D381" s="229" t="s">
        <v>129</v>
      </c>
      <c r="E381" s="240" t="s">
        <v>19</v>
      </c>
      <c r="F381" s="241" t="s">
        <v>394</v>
      </c>
      <c r="G381" s="239"/>
      <c r="H381" s="242">
        <v>3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129</v>
      </c>
      <c r="AU381" s="248" t="s">
        <v>79</v>
      </c>
      <c r="AV381" s="14" t="s">
        <v>79</v>
      </c>
      <c r="AW381" s="14" t="s">
        <v>33</v>
      </c>
      <c r="AX381" s="14" t="s">
        <v>72</v>
      </c>
      <c r="AY381" s="248" t="s">
        <v>120</v>
      </c>
    </row>
    <row r="382" s="13" customFormat="1">
      <c r="A382" s="13"/>
      <c r="B382" s="227"/>
      <c r="C382" s="228"/>
      <c r="D382" s="229" t="s">
        <v>129</v>
      </c>
      <c r="E382" s="230" t="s">
        <v>19</v>
      </c>
      <c r="F382" s="231" t="s">
        <v>395</v>
      </c>
      <c r="G382" s="228"/>
      <c r="H382" s="230" t="s">
        <v>19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129</v>
      </c>
      <c r="AU382" s="237" t="s">
        <v>79</v>
      </c>
      <c r="AV382" s="13" t="s">
        <v>77</v>
      </c>
      <c r="AW382" s="13" t="s">
        <v>33</v>
      </c>
      <c r="AX382" s="13" t="s">
        <v>72</v>
      </c>
      <c r="AY382" s="237" t="s">
        <v>120</v>
      </c>
    </row>
    <row r="383" s="14" customFormat="1">
      <c r="A383" s="14"/>
      <c r="B383" s="238"/>
      <c r="C383" s="239"/>
      <c r="D383" s="229" t="s">
        <v>129</v>
      </c>
      <c r="E383" s="240" t="s">
        <v>19</v>
      </c>
      <c r="F383" s="241" t="s">
        <v>394</v>
      </c>
      <c r="G383" s="239"/>
      <c r="H383" s="242">
        <v>3</v>
      </c>
      <c r="I383" s="243"/>
      <c r="J383" s="239"/>
      <c r="K383" s="239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129</v>
      </c>
      <c r="AU383" s="248" t="s">
        <v>79</v>
      </c>
      <c r="AV383" s="14" t="s">
        <v>79</v>
      </c>
      <c r="AW383" s="14" t="s">
        <v>33</v>
      </c>
      <c r="AX383" s="14" t="s">
        <v>72</v>
      </c>
      <c r="AY383" s="248" t="s">
        <v>120</v>
      </c>
    </row>
    <row r="384" s="15" customFormat="1">
      <c r="A384" s="15"/>
      <c r="B384" s="249"/>
      <c r="C384" s="250"/>
      <c r="D384" s="229" t="s">
        <v>129</v>
      </c>
      <c r="E384" s="251" t="s">
        <v>19</v>
      </c>
      <c r="F384" s="252" t="s">
        <v>156</v>
      </c>
      <c r="G384" s="250"/>
      <c r="H384" s="253">
        <v>21.449999999999999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9" t="s">
        <v>129</v>
      </c>
      <c r="AU384" s="259" t="s">
        <v>79</v>
      </c>
      <c r="AV384" s="15" t="s">
        <v>127</v>
      </c>
      <c r="AW384" s="15" t="s">
        <v>33</v>
      </c>
      <c r="AX384" s="15" t="s">
        <v>77</v>
      </c>
      <c r="AY384" s="259" t="s">
        <v>120</v>
      </c>
    </row>
    <row r="385" s="2" customFormat="1" ht="16.5" customHeight="1">
      <c r="A385" s="39"/>
      <c r="B385" s="40"/>
      <c r="C385" s="260" t="s">
        <v>396</v>
      </c>
      <c r="D385" s="260" t="s">
        <v>397</v>
      </c>
      <c r="E385" s="261" t="s">
        <v>398</v>
      </c>
      <c r="F385" s="262" t="s">
        <v>399</v>
      </c>
      <c r="G385" s="263" t="s">
        <v>126</v>
      </c>
      <c r="H385" s="264">
        <v>2.7890000000000001</v>
      </c>
      <c r="I385" s="265"/>
      <c r="J385" s="266">
        <f>ROUND(I385*H385,2)</f>
        <v>0</v>
      </c>
      <c r="K385" s="267"/>
      <c r="L385" s="268"/>
      <c r="M385" s="269" t="s">
        <v>19</v>
      </c>
      <c r="N385" s="270" t="s">
        <v>43</v>
      </c>
      <c r="O385" s="85"/>
      <c r="P385" s="223">
        <f>O385*H385</f>
        <v>0</v>
      </c>
      <c r="Q385" s="223">
        <v>0.0028</v>
      </c>
      <c r="R385" s="223">
        <f>Q385*H385</f>
        <v>0.0078092000000000005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400</v>
      </c>
      <c r="AT385" s="225" t="s">
        <v>397</v>
      </c>
      <c r="AU385" s="225" t="s">
        <v>79</v>
      </c>
      <c r="AY385" s="18" t="s">
        <v>120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77</v>
      </c>
      <c r="BK385" s="226">
        <f>ROUND(I385*H385,2)</f>
        <v>0</v>
      </c>
      <c r="BL385" s="18" t="s">
        <v>331</v>
      </c>
      <c r="BM385" s="225" t="s">
        <v>401</v>
      </c>
    </row>
    <row r="386" s="13" customFormat="1">
      <c r="A386" s="13"/>
      <c r="B386" s="227"/>
      <c r="C386" s="228"/>
      <c r="D386" s="229" t="s">
        <v>129</v>
      </c>
      <c r="E386" s="230" t="s">
        <v>19</v>
      </c>
      <c r="F386" s="231" t="s">
        <v>402</v>
      </c>
      <c r="G386" s="228"/>
      <c r="H386" s="230" t="s">
        <v>19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129</v>
      </c>
      <c r="AU386" s="237" t="s">
        <v>79</v>
      </c>
      <c r="AV386" s="13" t="s">
        <v>77</v>
      </c>
      <c r="AW386" s="13" t="s">
        <v>33</v>
      </c>
      <c r="AX386" s="13" t="s">
        <v>72</v>
      </c>
      <c r="AY386" s="237" t="s">
        <v>120</v>
      </c>
    </row>
    <row r="387" s="14" customFormat="1">
      <c r="A387" s="14"/>
      <c r="B387" s="238"/>
      <c r="C387" s="239"/>
      <c r="D387" s="229" t="s">
        <v>129</v>
      </c>
      <c r="E387" s="240" t="s">
        <v>19</v>
      </c>
      <c r="F387" s="241" t="s">
        <v>403</v>
      </c>
      <c r="G387" s="239"/>
      <c r="H387" s="242">
        <v>2.7890000000000001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129</v>
      </c>
      <c r="AU387" s="248" t="s">
        <v>79</v>
      </c>
      <c r="AV387" s="14" t="s">
        <v>79</v>
      </c>
      <c r="AW387" s="14" t="s">
        <v>33</v>
      </c>
      <c r="AX387" s="14" t="s">
        <v>72</v>
      </c>
      <c r="AY387" s="248" t="s">
        <v>120</v>
      </c>
    </row>
    <row r="388" s="15" customFormat="1">
      <c r="A388" s="15"/>
      <c r="B388" s="249"/>
      <c r="C388" s="250"/>
      <c r="D388" s="229" t="s">
        <v>129</v>
      </c>
      <c r="E388" s="251" t="s">
        <v>19</v>
      </c>
      <c r="F388" s="252" t="s">
        <v>156</v>
      </c>
      <c r="G388" s="250"/>
      <c r="H388" s="253">
        <v>2.7890000000000001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9" t="s">
        <v>129</v>
      </c>
      <c r="AU388" s="259" t="s">
        <v>79</v>
      </c>
      <c r="AV388" s="15" t="s">
        <v>127</v>
      </c>
      <c r="AW388" s="15" t="s">
        <v>33</v>
      </c>
      <c r="AX388" s="15" t="s">
        <v>77</v>
      </c>
      <c r="AY388" s="259" t="s">
        <v>120</v>
      </c>
    </row>
    <row r="389" s="2" customFormat="1" ht="21.75" customHeight="1">
      <c r="A389" s="39"/>
      <c r="B389" s="40"/>
      <c r="C389" s="213" t="s">
        <v>404</v>
      </c>
      <c r="D389" s="213" t="s">
        <v>123</v>
      </c>
      <c r="E389" s="214" t="s">
        <v>405</v>
      </c>
      <c r="F389" s="215" t="s">
        <v>406</v>
      </c>
      <c r="G389" s="216" t="s">
        <v>340</v>
      </c>
      <c r="H389" s="217">
        <v>0.0080000000000000002</v>
      </c>
      <c r="I389" s="218"/>
      <c r="J389" s="219">
        <f>ROUND(I389*H389,2)</f>
        <v>0</v>
      </c>
      <c r="K389" s="220"/>
      <c r="L389" s="45"/>
      <c r="M389" s="221" t="s">
        <v>19</v>
      </c>
      <c r="N389" s="222" t="s">
        <v>43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331</v>
      </c>
      <c r="AT389" s="225" t="s">
        <v>123</v>
      </c>
      <c r="AU389" s="225" t="s">
        <v>79</v>
      </c>
      <c r="AY389" s="18" t="s">
        <v>120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77</v>
      </c>
      <c r="BK389" s="226">
        <f>ROUND(I389*H389,2)</f>
        <v>0</v>
      </c>
      <c r="BL389" s="18" t="s">
        <v>331</v>
      </c>
      <c r="BM389" s="225" t="s">
        <v>407</v>
      </c>
    </row>
    <row r="390" s="2" customFormat="1" ht="21.75" customHeight="1">
      <c r="A390" s="39"/>
      <c r="B390" s="40"/>
      <c r="C390" s="213" t="s">
        <v>408</v>
      </c>
      <c r="D390" s="213" t="s">
        <v>123</v>
      </c>
      <c r="E390" s="214" t="s">
        <v>409</v>
      </c>
      <c r="F390" s="215" t="s">
        <v>410</v>
      </c>
      <c r="G390" s="216" t="s">
        <v>340</v>
      </c>
      <c r="H390" s="217">
        <v>0.0080000000000000002</v>
      </c>
      <c r="I390" s="218"/>
      <c r="J390" s="219">
        <f>ROUND(I390*H390,2)</f>
        <v>0</v>
      </c>
      <c r="K390" s="220"/>
      <c r="L390" s="45"/>
      <c r="M390" s="221" t="s">
        <v>19</v>
      </c>
      <c r="N390" s="222" t="s">
        <v>43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331</v>
      </c>
      <c r="AT390" s="225" t="s">
        <v>123</v>
      </c>
      <c r="AU390" s="225" t="s">
        <v>79</v>
      </c>
      <c r="AY390" s="18" t="s">
        <v>120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77</v>
      </c>
      <c r="BK390" s="226">
        <f>ROUND(I390*H390,2)</f>
        <v>0</v>
      </c>
      <c r="BL390" s="18" t="s">
        <v>331</v>
      </c>
      <c r="BM390" s="225" t="s">
        <v>411</v>
      </c>
    </row>
    <row r="391" s="2" customFormat="1" ht="21.75" customHeight="1">
      <c r="A391" s="39"/>
      <c r="B391" s="40"/>
      <c r="C391" s="213" t="s">
        <v>412</v>
      </c>
      <c r="D391" s="213" t="s">
        <v>123</v>
      </c>
      <c r="E391" s="214" t="s">
        <v>413</v>
      </c>
      <c r="F391" s="215" t="s">
        <v>414</v>
      </c>
      <c r="G391" s="216" t="s">
        <v>340</v>
      </c>
      <c r="H391" s="217">
        <v>0.0080000000000000002</v>
      </c>
      <c r="I391" s="218"/>
      <c r="J391" s="219">
        <f>ROUND(I391*H391,2)</f>
        <v>0</v>
      </c>
      <c r="K391" s="220"/>
      <c r="L391" s="45"/>
      <c r="M391" s="221" t="s">
        <v>19</v>
      </c>
      <c r="N391" s="222" t="s">
        <v>43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331</v>
      </c>
      <c r="AT391" s="225" t="s">
        <v>123</v>
      </c>
      <c r="AU391" s="225" t="s">
        <v>79</v>
      </c>
      <c r="AY391" s="18" t="s">
        <v>120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77</v>
      </c>
      <c r="BK391" s="226">
        <f>ROUND(I391*H391,2)</f>
        <v>0</v>
      </c>
      <c r="BL391" s="18" t="s">
        <v>331</v>
      </c>
      <c r="BM391" s="225" t="s">
        <v>415</v>
      </c>
    </row>
    <row r="392" s="12" customFormat="1" ht="22.8" customHeight="1">
      <c r="A392" s="12"/>
      <c r="B392" s="197"/>
      <c r="C392" s="198"/>
      <c r="D392" s="199" t="s">
        <v>71</v>
      </c>
      <c r="E392" s="211" t="s">
        <v>416</v>
      </c>
      <c r="F392" s="211" t="s">
        <v>417</v>
      </c>
      <c r="G392" s="198"/>
      <c r="H392" s="198"/>
      <c r="I392" s="201"/>
      <c r="J392" s="212">
        <f>BK392</f>
        <v>0</v>
      </c>
      <c r="K392" s="198"/>
      <c r="L392" s="203"/>
      <c r="M392" s="204"/>
      <c r="N392" s="205"/>
      <c r="O392" s="205"/>
      <c r="P392" s="206">
        <f>SUM(P393:P408)</f>
        <v>0</v>
      </c>
      <c r="Q392" s="205"/>
      <c r="R392" s="206">
        <f>SUM(R393:R408)</f>
        <v>1.4339709999999999</v>
      </c>
      <c r="S392" s="205"/>
      <c r="T392" s="207">
        <f>SUM(T393:T408)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79</v>
      </c>
      <c r="AT392" s="209" t="s">
        <v>71</v>
      </c>
      <c r="AU392" s="209" t="s">
        <v>77</v>
      </c>
      <c r="AY392" s="208" t="s">
        <v>120</v>
      </c>
      <c r="BK392" s="210">
        <f>SUM(BK393:BK408)</f>
        <v>0</v>
      </c>
    </row>
    <row r="393" s="2" customFormat="1" ht="16.5" customHeight="1">
      <c r="A393" s="39"/>
      <c r="B393" s="40"/>
      <c r="C393" s="213" t="s">
        <v>418</v>
      </c>
      <c r="D393" s="213" t="s">
        <v>123</v>
      </c>
      <c r="E393" s="214" t="s">
        <v>419</v>
      </c>
      <c r="F393" s="215" t="s">
        <v>420</v>
      </c>
      <c r="G393" s="216" t="s">
        <v>385</v>
      </c>
      <c r="H393" s="217">
        <v>118.51000000000001</v>
      </c>
      <c r="I393" s="218"/>
      <c r="J393" s="219">
        <f>ROUND(I393*H393,2)</f>
        <v>0</v>
      </c>
      <c r="K393" s="220"/>
      <c r="L393" s="45"/>
      <c r="M393" s="221" t="s">
        <v>19</v>
      </c>
      <c r="N393" s="222" t="s">
        <v>43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331</v>
      </c>
      <c r="AT393" s="225" t="s">
        <v>123</v>
      </c>
      <c r="AU393" s="225" t="s">
        <v>79</v>
      </c>
      <c r="AY393" s="18" t="s">
        <v>120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77</v>
      </c>
      <c r="BK393" s="226">
        <f>ROUND(I393*H393,2)</f>
        <v>0</v>
      </c>
      <c r="BL393" s="18" t="s">
        <v>331</v>
      </c>
      <c r="BM393" s="225" t="s">
        <v>421</v>
      </c>
    </row>
    <row r="394" s="13" customFormat="1">
      <c r="A394" s="13"/>
      <c r="B394" s="227"/>
      <c r="C394" s="228"/>
      <c r="D394" s="229" t="s">
        <v>129</v>
      </c>
      <c r="E394" s="230" t="s">
        <v>19</v>
      </c>
      <c r="F394" s="231" t="s">
        <v>422</v>
      </c>
      <c r="G394" s="228"/>
      <c r="H394" s="230" t="s">
        <v>19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129</v>
      </c>
      <c r="AU394" s="237" t="s">
        <v>79</v>
      </c>
      <c r="AV394" s="13" t="s">
        <v>77</v>
      </c>
      <c r="AW394" s="13" t="s">
        <v>33</v>
      </c>
      <c r="AX394" s="13" t="s">
        <v>72</v>
      </c>
      <c r="AY394" s="237" t="s">
        <v>120</v>
      </c>
    </row>
    <row r="395" s="14" customFormat="1">
      <c r="A395" s="14"/>
      <c r="B395" s="238"/>
      <c r="C395" s="239"/>
      <c r="D395" s="229" t="s">
        <v>129</v>
      </c>
      <c r="E395" s="240" t="s">
        <v>19</v>
      </c>
      <c r="F395" s="241" t="s">
        <v>423</v>
      </c>
      <c r="G395" s="239"/>
      <c r="H395" s="242">
        <v>20.800000000000001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129</v>
      </c>
      <c r="AU395" s="248" t="s">
        <v>79</v>
      </c>
      <c r="AV395" s="14" t="s">
        <v>79</v>
      </c>
      <c r="AW395" s="14" t="s">
        <v>33</v>
      </c>
      <c r="AX395" s="14" t="s">
        <v>72</v>
      </c>
      <c r="AY395" s="248" t="s">
        <v>120</v>
      </c>
    </row>
    <row r="396" s="13" customFormat="1">
      <c r="A396" s="13"/>
      <c r="B396" s="227"/>
      <c r="C396" s="228"/>
      <c r="D396" s="229" t="s">
        <v>129</v>
      </c>
      <c r="E396" s="230" t="s">
        <v>19</v>
      </c>
      <c r="F396" s="231" t="s">
        <v>424</v>
      </c>
      <c r="G396" s="228"/>
      <c r="H396" s="230" t="s">
        <v>19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129</v>
      </c>
      <c r="AU396" s="237" t="s">
        <v>79</v>
      </c>
      <c r="AV396" s="13" t="s">
        <v>77</v>
      </c>
      <c r="AW396" s="13" t="s">
        <v>33</v>
      </c>
      <c r="AX396" s="13" t="s">
        <v>72</v>
      </c>
      <c r="AY396" s="237" t="s">
        <v>120</v>
      </c>
    </row>
    <row r="397" s="14" customFormat="1">
      <c r="A397" s="14"/>
      <c r="B397" s="238"/>
      <c r="C397" s="239"/>
      <c r="D397" s="229" t="s">
        <v>129</v>
      </c>
      <c r="E397" s="240" t="s">
        <v>19</v>
      </c>
      <c r="F397" s="241" t="s">
        <v>425</v>
      </c>
      <c r="G397" s="239"/>
      <c r="H397" s="242">
        <v>57.600000000000001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8" t="s">
        <v>129</v>
      </c>
      <c r="AU397" s="248" t="s">
        <v>79</v>
      </c>
      <c r="AV397" s="14" t="s">
        <v>79</v>
      </c>
      <c r="AW397" s="14" t="s">
        <v>33</v>
      </c>
      <c r="AX397" s="14" t="s">
        <v>72</v>
      </c>
      <c r="AY397" s="248" t="s">
        <v>120</v>
      </c>
    </row>
    <row r="398" s="13" customFormat="1">
      <c r="A398" s="13"/>
      <c r="B398" s="227"/>
      <c r="C398" s="228"/>
      <c r="D398" s="229" t="s">
        <v>129</v>
      </c>
      <c r="E398" s="230" t="s">
        <v>19</v>
      </c>
      <c r="F398" s="231" t="s">
        <v>426</v>
      </c>
      <c r="G398" s="228"/>
      <c r="H398" s="230" t="s">
        <v>19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129</v>
      </c>
      <c r="AU398" s="237" t="s">
        <v>79</v>
      </c>
      <c r="AV398" s="13" t="s">
        <v>77</v>
      </c>
      <c r="AW398" s="13" t="s">
        <v>33</v>
      </c>
      <c r="AX398" s="13" t="s">
        <v>72</v>
      </c>
      <c r="AY398" s="237" t="s">
        <v>120</v>
      </c>
    </row>
    <row r="399" s="14" customFormat="1">
      <c r="A399" s="14"/>
      <c r="B399" s="238"/>
      <c r="C399" s="239"/>
      <c r="D399" s="229" t="s">
        <v>129</v>
      </c>
      <c r="E399" s="240" t="s">
        <v>19</v>
      </c>
      <c r="F399" s="241" t="s">
        <v>427</v>
      </c>
      <c r="G399" s="239"/>
      <c r="H399" s="242">
        <v>12.960000000000001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129</v>
      </c>
      <c r="AU399" s="248" t="s">
        <v>79</v>
      </c>
      <c r="AV399" s="14" t="s">
        <v>79</v>
      </c>
      <c r="AW399" s="14" t="s">
        <v>33</v>
      </c>
      <c r="AX399" s="14" t="s">
        <v>72</v>
      </c>
      <c r="AY399" s="248" t="s">
        <v>120</v>
      </c>
    </row>
    <row r="400" s="13" customFormat="1">
      <c r="A400" s="13"/>
      <c r="B400" s="227"/>
      <c r="C400" s="228"/>
      <c r="D400" s="229" t="s">
        <v>129</v>
      </c>
      <c r="E400" s="230" t="s">
        <v>19</v>
      </c>
      <c r="F400" s="231" t="s">
        <v>428</v>
      </c>
      <c r="G400" s="228"/>
      <c r="H400" s="230" t="s">
        <v>19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129</v>
      </c>
      <c r="AU400" s="237" t="s">
        <v>79</v>
      </c>
      <c r="AV400" s="13" t="s">
        <v>77</v>
      </c>
      <c r="AW400" s="13" t="s">
        <v>33</v>
      </c>
      <c r="AX400" s="13" t="s">
        <v>72</v>
      </c>
      <c r="AY400" s="237" t="s">
        <v>120</v>
      </c>
    </row>
    <row r="401" s="14" customFormat="1">
      <c r="A401" s="14"/>
      <c r="B401" s="238"/>
      <c r="C401" s="239"/>
      <c r="D401" s="229" t="s">
        <v>129</v>
      </c>
      <c r="E401" s="240" t="s">
        <v>19</v>
      </c>
      <c r="F401" s="241" t="s">
        <v>388</v>
      </c>
      <c r="G401" s="239"/>
      <c r="H401" s="242">
        <v>3.75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8" t="s">
        <v>129</v>
      </c>
      <c r="AU401" s="248" t="s">
        <v>79</v>
      </c>
      <c r="AV401" s="14" t="s">
        <v>79</v>
      </c>
      <c r="AW401" s="14" t="s">
        <v>33</v>
      </c>
      <c r="AX401" s="14" t="s">
        <v>72</v>
      </c>
      <c r="AY401" s="248" t="s">
        <v>120</v>
      </c>
    </row>
    <row r="402" s="13" customFormat="1">
      <c r="A402" s="13"/>
      <c r="B402" s="227"/>
      <c r="C402" s="228"/>
      <c r="D402" s="229" t="s">
        <v>129</v>
      </c>
      <c r="E402" s="230" t="s">
        <v>19</v>
      </c>
      <c r="F402" s="231" t="s">
        <v>429</v>
      </c>
      <c r="G402" s="228"/>
      <c r="H402" s="230" t="s">
        <v>19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129</v>
      </c>
      <c r="AU402" s="237" t="s">
        <v>79</v>
      </c>
      <c r="AV402" s="13" t="s">
        <v>77</v>
      </c>
      <c r="AW402" s="13" t="s">
        <v>33</v>
      </c>
      <c r="AX402" s="13" t="s">
        <v>72</v>
      </c>
      <c r="AY402" s="237" t="s">
        <v>120</v>
      </c>
    </row>
    <row r="403" s="14" customFormat="1">
      <c r="A403" s="14"/>
      <c r="B403" s="238"/>
      <c r="C403" s="239"/>
      <c r="D403" s="229" t="s">
        <v>129</v>
      </c>
      <c r="E403" s="240" t="s">
        <v>19</v>
      </c>
      <c r="F403" s="241" t="s">
        <v>430</v>
      </c>
      <c r="G403" s="239"/>
      <c r="H403" s="242">
        <v>23.399999999999999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8" t="s">
        <v>129</v>
      </c>
      <c r="AU403" s="248" t="s">
        <v>79</v>
      </c>
      <c r="AV403" s="14" t="s">
        <v>79</v>
      </c>
      <c r="AW403" s="14" t="s">
        <v>33</v>
      </c>
      <c r="AX403" s="14" t="s">
        <v>72</v>
      </c>
      <c r="AY403" s="248" t="s">
        <v>120</v>
      </c>
    </row>
    <row r="404" s="15" customFormat="1">
      <c r="A404" s="15"/>
      <c r="B404" s="249"/>
      <c r="C404" s="250"/>
      <c r="D404" s="229" t="s">
        <v>129</v>
      </c>
      <c r="E404" s="251" t="s">
        <v>19</v>
      </c>
      <c r="F404" s="252" t="s">
        <v>156</v>
      </c>
      <c r="G404" s="250"/>
      <c r="H404" s="253">
        <v>118.51000000000001</v>
      </c>
      <c r="I404" s="254"/>
      <c r="J404" s="250"/>
      <c r="K404" s="250"/>
      <c r="L404" s="255"/>
      <c r="M404" s="256"/>
      <c r="N404" s="257"/>
      <c r="O404" s="257"/>
      <c r="P404" s="257"/>
      <c r="Q404" s="257"/>
      <c r="R404" s="257"/>
      <c r="S404" s="257"/>
      <c r="T404" s="25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9" t="s">
        <v>129</v>
      </c>
      <c r="AU404" s="259" t="s">
        <v>79</v>
      </c>
      <c r="AV404" s="15" t="s">
        <v>127</v>
      </c>
      <c r="AW404" s="15" t="s">
        <v>33</v>
      </c>
      <c r="AX404" s="15" t="s">
        <v>77</v>
      </c>
      <c r="AY404" s="259" t="s">
        <v>120</v>
      </c>
    </row>
    <row r="405" s="2" customFormat="1" ht="16.5" customHeight="1">
      <c r="A405" s="39"/>
      <c r="B405" s="40"/>
      <c r="C405" s="260" t="s">
        <v>400</v>
      </c>
      <c r="D405" s="260" t="s">
        <v>397</v>
      </c>
      <c r="E405" s="261" t="s">
        <v>431</v>
      </c>
      <c r="F405" s="262" t="s">
        <v>432</v>
      </c>
      <c r="G405" s="263" t="s">
        <v>385</v>
      </c>
      <c r="H405" s="264">
        <v>130.36099999999999</v>
      </c>
      <c r="I405" s="265"/>
      <c r="J405" s="266">
        <f>ROUND(I405*H405,2)</f>
        <v>0</v>
      </c>
      <c r="K405" s="267"/>
      <c r="L405" s="268"/>
      <c r="M405" s="269" t="s">
        <v>19</v>
      </c>
      <c r="N405" s="270" t="s">
        <v>43</v>
      </c>
      <c r="O405" s="85"/>
      <c r="P405" s="223">
        <f>O405*H405</f>
        <v>0</v>
      </c>
      <c r="Q405" s="223">
        <v>0.010999999999999999</v>
      </c>
      <c r="R405" s="223">
        <f>Q405*H405</f>
        <v>1.4339709999999999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400</v>
      </c>
      <c r="AT405" s="225" t="s">
        <v>397</v>
      </c>
      <c r="AU405" s="225" t="s">
        <v>79</v>
      </c>
      <c r="AY405" s="18" t="s">
        <v>120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77</v>
      </c>
      <c r="BK405" s="226">
        <f>ROUND(I405*H405,2)</f>
        <v>0</v>
      </c>
      <c r="BL405" s="18" t="s">
        <v>331</v>
      </c>
      <c r="BM405" s="225" t="s">
        <v>433</v>
      </c>
    </row>
    <row r="406" s="2" customFormat="1" ht="21.75" customHeight="1">
      <c r="A406" s="39"/>
      <c r="B406" s="40"/>
      <c r="C406" s="213" t="s">
        <v>434</v>
      </c>
      <c r="D406" s="213" t="s">
        <v>123</v>
      </c>
      <c r="E406" s="214" t="s">
        <v>435</v>
      </c>
      <c r="F406" s="215" t="s">
        <v>436</v>
      </c>
      <c r="G406" s="216" t="s">
        <v>340</v>
      </c>
      <c r="H406" s="217">
        <v>1.4339999999999999</v>
      </c>
      <c r="I406" s="218"/>
      <c r="J406" s="219">
        <f>ROUND(I406*H406,2)</f>
        <v>0</v>
      </c>
      <c r="K406" s="220"/>
      <c r="L406" s="45"/>
      <c r="M406" s="221" t="s">
        <v>19</v>
      </c>
      <c r="N406" s="222" t="s">
        <v>43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331</v>
      </c>
      <c r="AT406" s="225" t="s">
        <v>123</v>
      </c>
      <c r="AU406" s="225" t="s">
        <v>79</v>
      </c>
      <c r="AY406" s="18" t="s">
        <v>120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77</v>
      </c>
      <c r="BK406" s="226">
        <f>ROUND(I406*H406,2)</f>
        <v>0</v>
      </c>
      <c r="BL406" s="18" t="s">
        <v>331</v>
      </c>
      <c r="BM406" s="225" t="s">
        <v>437</v>
      </c>
    </row>
    <row r="407" s="2" customFormat="1" ht="21.75" customHeight="1">
      <c r="A407" s="39"/>
      <c r="B407" s="40"/>
      <c r="C407" s="213" t="s">
        <v>438</v>
      </c>
      <c r="D407" s="213" t="s">
        <v>123</v>
      </c>
      <c r="E407" s="214" t="s">
        <v>439</v>
      </c>
      <c r="F407" s="215" t="s">
        <v>440</v>
      </c>
      <c r="G407" s="216" t="s">
        <v>340</v>
      </c>
      <c r="H407" s="217">
        <v>1.4339999999999999</v>
      </c>
      <c r="I407" s="218"/>
      <c r="J407" s="219">
        <f>ROUND(I407*H407,2)</f>
        <v>0</v>
      </c>
      <c r="K407" s="220"/>
      <c r="L407" s="45"/>
      <c r="M407" s="221" t="s">
        <v>19</v>
      </c>
      <c r="N407" s="222" t="s">
        <v>43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331</v>
      </c>
      <c r="AT407" s="225" t="s">
        <v>123</v>
      </c>
      <c r="AU407" s="225" t="s">
        <v>79</v>
      </c>
      <c r="AY407" s="18" t="s">
        <v>120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77</v>
      </c>
      <c r="BK407" s="226">
        <f>ROUND(I407*H407,2)</f>
        <v>0</v>
      </c>
      <c r="BL407" s="18" t="s">
        <v>331</v>
      </c>
      <c r="BM407" s="225" t="s">
        <v>441</v>
      </c>
    </row>
    <row r="408" s="2" customFormat="1" ht="21.75" customHeight="1">
      <c r="A408" s="39"/>
      <c r="B408" s="40"/>
      <c r="C408" s="213" t="s">
        <v>442</v>
      </c>
      <c r="D408" s="213" t="s">
        <v>123</v>
      </c>
      <c r="E408" s="214" t="s">
        <v>443</v>
      </c>
      <c r="F408" s="215" t="s">
        <v>444</v>
      </c>
      <c r="G408" s="216" t="s">
        <v>340</v>
      </c>
      <c r="H408" s="217">
        <v>1.4339999999999999</v>
      </c>
      <c r="I408" s="218"/>
      <c r="J408" s="219">
        <f>ROUND(I408*H408,2)</f>
        <v>0</v>
      </c>
      <c r="K408" s="220"/>
      <c r="L408" s="45"/>
      <c r="M408" s="221" t="s">
        <v>19</v>
      </c>
      <c r="N408" s="222" t="s">
        <v>43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331</v>
      </c>
      <c r="AT408" s="225" t="s">
        <v>123</v>
      </c>
      <c r="AU408" s="225" t="s">
        <v>79</v>
      </c>
      <c r="AY408" s="18" t="s">
        <v>120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77</v>
      </c>
      <c r="BK408" s="226">
        <f>ROUND(I408*H408,2)</f>
        <v>0</v>
      </c>
      <c r="BL408" s="18" t="s">
        <v>331</v>
      </c>
      <c r="BM408" s="225" t="s">
        <v>445</v>
      </c>
    </row>
    <row r="409" s="12" customFormat="1" ht="22.8" customHeight="1">
      <c r="A409" s="12"/>
      <c r="B409" s="197"/>
      <c r="C409" s="198"/>
      <c r="D409" s="199" t="s">
        <v>71</v>
      </c>
      <c r="E409" s="211" t="s">
        <v>446</v>
      </c>
      <c r="F409" s="211" t="s">
        <v>447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SUM(P410:P563)</f>
        <v>0</v>
      </c>
      <c r="Q409" s="205"/>
      <c r="R409" s="206">
        <f>SUM(R410:R563)</f>
        <v>19.341955700000003</v>
      </c>
      <c r="S409" s="205"/>
      <c r="T409" s="207">
        <f>SUM(T410:T563)</f>
        <v>0.22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79</v>
      </c>
      <c r="AT409" s="209" t="s">
        <v>71</v>
      </c>
      <c r="AU409" s="209" t="s">
        <v>77</v>
      </c>
      <c r="AY409" s="208" t="s">
        <v>120</v>
      </c>
      <c r="BK409" s="210">
        <f>SUM(BK410:BK563)</f>
        <v>0</v>
      </c>
    </row>
    <row r="410" s="2" customFormat="1" ht="16.5" customHeight="1">
      <c r="A410" s="39"/>
      <c r="B410" s="40"/>
      <c r="C410" s="213" t="s">
        <v>448</v>
      </c>
      <c r="D410" s="213" t="s">
        <v>123</v>
      </c>
      <c r="E410" s="214" t="s">
        <v>449</v>
      </c>
      <c r="F410" s="215" t="s">
        <v>450</v>
      </c>
      <c r="G410" s="216" t="s">
        <v>451</v>
      </c>
      <c r="H410" s="217">
        <v>44</v>
      </c>
      <c r="I410" s="218"/>
      <c r="J410" s="219">
        <f>ROUND(I410*H410,2)</f>
        <v>0</v>
      </c>
      <c r="K410" s="220"/>
      <c r="L410" s="45"/>
      <c r="M410" s="221" t="s">
        <v>19</v>
      </c>
      <c r="N410" s="222" t="s">
        <v>43</v>
      </c>
      <c r="O410" s="85"/>
      <c r="P410" s="223">
        <f>O410*H410</f>
        <v>0</v>
      </c>
      <c r="Q410" s="223">
        <v>0</v>
      </c>
      <c r="R410" s="223">
        <f>Q410*H410</f>
        <v>0</v>
      </c>
      <c r="S410" s="223">
        <v>0.0050000000000000001</v>
      </c>
      <c r="T410" s="224">
        <f>S410*H410</f>
        <v>0.22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331</v>
      </c>
      <c r="AT410" s="225" t="s">
        <v>123</v>
      </c>
      <c r="AU410" s="225" t="s">
        <v>79</v>
      </c>
      <c r="AY410" s="18" t="s">
        <v>120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77</v>
      </c>
      <c r="BK410" s="226">
        <f>ROUND(I410*H410,2)</f>
        <v>0</v>
      </c>
      <c r="BL410" s="18" t="s">
        <v>331</v>
      </c>
      <c r="BM410" s="225" t="s">
        <v>452</v>
      </c>
    </row>
    <row r="411" s="13" customFormat="1">
      <c r="A411" s="13"/>
      <c r="B411" s="227"/>
      <c r="C411" s="228"/>
      <c r="D411" s="229" t="s">
        <v>129</v>
      </c>
      <c r="E411" s="230" t="s">
        <v>19</v>
      </c>
      <c r="F411" s="231" t="s">
        <v>144</v>
      </c>
      <c r="G411" s="228"/>
      <c r="H411" s="230" t="s">
        <v>19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129</v>
      </c>
      <c r="AU411" s="237" t="s">
        <v>79</v>
      </c>
      <c r="AV411" s="13" t="s">
        <v>77</v>
      </c>
      <c r="AW411" s="13" t="s">
        <v>33</v>
      </c>
      <c r="AX411" s="13" t="s">
        <v>72</v>
      </c>
      <c r="AY411" s="237" t="s">
        <v>120</v>
      </c>
    </row>
    <row r="412" s="14" customFormat="1">
      <c r="A412" s="14"/>
      <c r="B412" s="238"/>
      <c r="C412" s="239"/>
      <c r="D412" s="229" t="s">
        <v>129</v>
      </c>
      <c r="E412" s="240" t="s">
        <v>19</v>
      </c>
      <c r="F412" s="241" t="s">
        <v>273</v>
      </c>
      <c r="G412" s="239"/>
      <c r="H412" s="242">
        <v>11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129</v>
      </c>
      <c r="AU412" s="248" t="s">
        <v>79</v>
      </c>
      <c r="AV412" s="14" t="s">
        <v>79</v>
      </c>
      <c r="AW412" s="14" t="s">
        <v>33</v>
      </c>
      <c r="AX412" s="14" t="s">
        <v>72</v>
      </c>
      <c r="AY412" s="248" t="s">
        <v>120</v>
      </c>
    </row>
    <row r="413" s="13" customFormat="1">
      <c r="A413" s="13"/>
      <c r="B413" s="227"/>
      <c r="C413" s="228"/>
      <c r="D413" s="229" t="s">
        <v>129</v>
      </c>
      <c r="E413" s="230" t="s">
        <v>19</v>
      </c>
      <c r="F413" s="231" t="s">
        <v>140</v>
      </c>
      <c r="G413" s="228"/>
      <c r="H413" s="230" t="s">
        <v>19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129</v>
      </c>
      <c r="AU413" s="237" t="s">
        <v>79</v>
      </c>
      <c r="AV413" s="13" t="s">
        <v>77</v>
      </c>
      <c r="AW413" s="13" t="s">
        <v>33</v>
      </c>
      <c r="AX413" s="13" t="s">
        <v>72</v>
      </c>
      <c r="AY413" s="237" t="s">
        <v>120</v>
      </c>
    </row>
    <row r="414" s="14" customFormat="1">
      <c r="A414" s="14"/>
      <c r="B414" s="238"/>
      <c r="C414" s="239"/>
      <c r="D414" s="229" t="s">
        <v>129</v>
      </c>
      <c r="E414" s="240" t="s">
        <v>19</v>
      </c>
      <c r="F414" s="241" t="s">
        <v>273</v>
      </c>
      <c r="G414" s="239"/>
      <c r="H414" s="242">
        <v>11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129</v>
      </c>
      <c r="AU414" s="248" t="s">
        <v>79</v>
      </c>
      <c r="AV414" s="14" t="s">
        <v>79</v>
      </c>
      <c r="AW414" s="14" t="s">
        <v>33</v>
      </c>
      <c r="AX414" s="14" t="s">
        <v>72</v>
      </c>
      <c r="AY414" s="248" t="s">
        <v>120</v>
      </c>
    </row>
    <row r="415" s="13" customFormat="1">
      <c r="A415" s="13"/>
      <c r="B415" s="227"/>
      <c r="C415" s="228"/>
      <c r="D415" s="229" t="s">
        <v>129</v>
      </c>
      <c r="E415" s="230" t="s">
        <v>19</v>
      </c>
      <c r="F415" s="231" t="s">
        <v>136</v>
      </c>
      <c r="G415" s="228"/>
      <c r="H415" s="230" t="s">
        <v>19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129</v>
      </c>
      <c r="AU415" s="237" t="s">
        <v>79</v>
      </c>
      <c r="AV415" s="13" t="s">
        <v>77</v>
      </c>
      <c r="AW415" s="13" t="s">
        <v>33</v>
      </c>
      <c r="AX415" s="13" t="s">
        <v>72</v>
      </c>
      <c r="AY415" s="237" t="s">
        <v>120</v>
      </c>
    </row>
    <row r="416" s="14" customFormat="1">
      <c r="A416" s="14"/>
      <c r="B416" s="238"/>
      <c r="C416" s="239"/>
      <c r="D416" s="229" t="s">
        <v>129</v>
      </c>
      <c r="E416" s="240" t="s">
        <v>19</v>
      </c>
      <c r="F416" s="241" t="s">
        <v>273</v>
      </c>
      <c r="G416" s="239"/>
      <c r="H416" s="242">
        <v>11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8" t="s">
        <v>129</v>
      </c>
      <c r="AU416" s="248" t="s">
        <v>79</v>
      </c>
      <c r="AV416" s="14" t="s">
        <v>79</v>
      </c>
      <c r="AW416" s="14" t="s">
        <v>33</v>
      </c>
      <c r="AX416" s="14" t="s">
        <v>72</v>
      </c>
      <c r="AY416" s="248" t="s">
        <v>120</v>
      </c>
    </row>
    <row r="417" s="13" customFormat="1">
      <c r="A417" s="13"/>
      <c r="B417" s="227"/>
      <c r="C417" s="228"/>
      <c r="D417" s="229" t="s">
        <v>129</v>
      </c>
      <c r="E417" s="230" t="s">
        <v>19</v>
      </c>
      <c r="F417" s="231" t="s">
        <v>131</v>
      </c>
      <c r="G417" s="228"/>
      <c r="H417" s="230" t="s">
        <v>19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129</v>
      </c>
      <c r="AU417" s="237" t="s">
        <v>79</v>
      </c>
      <c r="AV417" s="13" t="s">
        <v>77</v>
      </c>
      <c r="AW417" s="13" t="s">
        <v>33</v>
      </c>
      <c r="AX417" s="13" t="s">
        <v>72</v>
      </c>
      <c r="AY417" s="237" t="s">
        <v>120</v>
      </c>
    </row>
    <row r="418" s="14" customFormat="1">
      <c r="A418" s="14"/>
      <c r="B418" s="238"/>
      <c r="C418" s="239"/>
      <c r="D418" s="229" t="s">
        <v>129</v>
      </c>
      <c r="E418" s="240" t="s">
        <v>19</v>
      </c>
      <c r="F418" s="241" t="s">
        <v>273</v>
      </c>
      <c r="G418" s="239"/>
      <c r="H418" s="242">
        <v>11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129</v>
      </c>
      <c r="AU418" s="248" t="s">
        <v>79</v>
      </c>
      <c r="AV418" s="14" t="s">
        <v>79</v>
      </c>
      <c r="AW418" s="14" t="s">
        <v>33</v>
      </c>
      <c r="AX418" s="14" t="s">
        <v>72</v>
      </c>
      <c r="AY418" s="248" t="s">
        <v>120</v>
      </c>
    </row>
    <row r="419" s="15" customFormat="1">
      <c r="A419" s="15"/>
      <c r="B419" s="249"/>
      <c r="C419" s="250"/>
      <c r="D419" s="229" t="s">
        <v>129</v>
      </c>
      <c r="E419" s="251" t="s">
        <v>19</v>
      </c>
      <c r="F419" s="252" t="s">
        <v>156</v>
      </c>
      <c r="G419" s="250"/>
      <c r="H419" s="253">
        <v>44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9" t="s">
        <v>129</v>
      </c>
      <c r="AU419" s="259" t="s">
        <v>79</v>
      </c>
      <c r="AV419" s="15" t="s">
        <v>127</v>
      </c>
      <c r="AW419" s="15" t="s">
        <v>33</v>
      </c>
      <c r="AX419" s="15" t="s">
        <v>77</v>
      </c>
      <c r="AY419" s="259" t="s">
        <v>120</v>
      </c>
    </row>
    <row r="420" s="2" customFormat="1" ht="16.5" customHeight="1">
      <c r="A420" s="39"/>
      <c r="B420" s="40"/>
      <c r="C420" s="213" t="s">
        <v>453</v>
      </c>
      <c r="D420" s="213" t="s">
        <v>123</v>
      </c>
      <c r="E420" s="214" t="s">
        <v>454</v>
      </c>
      <c r="F420" s="215" t="s">
        <v>455</v>
      </c>
      <c r="G420" s="216" t="s">
        <v>126</v>
      </c>
      <c r="H420" s="217">
        <v>318.67500000000001</v>
      </c>
      <c r="I420" s="218"/>
      <c r="J420" s="219">
        <f>ROUND(I420*H420,2)</f>
        <v>0</v>
      </c>
      <c r="K420" s="220"/>
      <c r="L420" s="45"/>
      <c r="M420" s="221" t="s">
        <v>19</v>
      </c>
      <c r="N420" s="222" t="s">
        <v>43</v>
      </c>
      <c r="O420" s="85"/>
      <c r="P420" s="223">
        <f>O420*H420</f>
        <v>0</v>
      </c>
      <c r="Q420" s="223">
        <v>0.00027999999999999998</v>
      </c>
      <c r="R420" s="223">
        <f>Q420*H420</f>
        <v>0.089228999999999989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331</v>
      </c>
      <c r="AT420" s="225" t="s">
        <v>123</v>
      </c>
      <c r="AU420" s="225" t="s">
        <v>79</v>
      </c>
      <c r="AY420" s="18" t="s">
        <v>120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77</v>
      </c>
      <c r="BK420" s="226">
        <f>ROUND(I420*H420,2)</f>
        <v>0</v>
      </c>
      <c r="BL420" s="18" t="s">
        <v>331</v>
      </c>
      <c r="BM420" s="225" t="s">
        <v>456</v>
      </c>
    </row>
    <row r="421" s="13" customFormat="1">
      <c r="A421" s="13"/>
      <c r="B421" s="227"/>
      <c r="C421" s="228"/>
      <c r="D421" s="229" t="s">
        <v>129</v>
      </c>
      <c r="E421" s="230" t="s">
        <v>19</v>
      </c>
      <c r="F421" s="231" t="s">
        <v>144</v>
      </c>
      <c r="G421" s="228"/>
      <c r="H421" s="230" t="s">
        <v>19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129</v>
      </c>
      <c r="AU421" s="237" t="s">
        <v>79</v>
      </c>
      <c r="AV421" s="13" t="s">
        <v>77</v>
      </c>
      <c r="AW421" s="13" t="s">
        <v>33</v>
      </c>
      <c r="AX421" s="13" t="s">
        <v>72</v>
      </c>
      <c r="AY421" s="237" t="s">
        <v>120</v>
      </c>
    </row>
    <row r="422" s="13" customFormat="1">
      <c r="A422" s="13"/>
      <c r="B422" s="227"/>
      <c r="C422" s="228"/>
      <c r="D422" s="229" t="s">
        <v>129</v>
      </c>
      <c r="E422" s="230" t="s">
        <v>19</v>
      </c>
      <c r="F422" s="231" t="s">
        <v>457</v>
      </c>
      <c r="G422" s="228"/>
      <c r="H422" s="230" t="s">
        <v>19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129</v>
      </c>
      <c r="AU422" s="237" t="s">
        <v>79</v>
      </c>
      <c r="AV422" s="13" t="s">
        <v>77</v>
      </c>
      <c r="AW422" s="13" t="s">
        <v>33</v>
      </c>
      <c r="AX422" s="13" t="s">
        <v>72</v>
      </c>
      <c r="AY422" s="237" t="s">
        <v>120</v>
      </c>
    </row>
    <row r="423" s="14" customFormat="1">
      <c r="A423" s="14"/>
      <c r="B423" s="238"/>
      <c r="C423" s="239"/>
      <c r="D423" s="229" t="s">
        <v>129</v>
      </c>
      <c r="E423" s="240" t="s">
        <v>19</v>
      </c>
      <c r="F423" s="241" t="s">
        <v>458</v>
      </c>
      <c r="G423" s="239"/>
      <c r="H423" s="242">
        <v>9.8780000000000001</v>
      </c>
      <c r="I423" s="243"/>
      <c r="J423" s="239"/>
      <c r="K423" s="239"/>
      <c r="L423" s="244"/>
      <c r="M423" s="245"/>
      <c r="N423" s="246"/>
      <c r="O423" s="246"/>
      <c r="P423" s="246"/>
      <c r="Q423" s="246"/>
      <c r="R423" s="246"/>
      <c r="S423" s="246"/>
      <c r="T423" s="24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8" t="s">
        <v>129</v>
      </c>
      <c r="AU423" s="248" t="s">
        <v>79</v>
      </c>
      <c r="AV423" s="14" t="s">
        <v>79</v>
      </c>
      <c r="AW423" s="14" t="s">
        <v>33</v>
      </c>
      <c r="AX423" s="14" t="s">
        <v>72</v>
      </c>
      <c r="AY423" s="248" t="s">
        <v>120</v>
      </c>
    </row>
    <row r="424" s="13" customFormat="1">
      <c r="A424" s="13"/>
      <c r="B424" s="227"/>
      <c r="C424" s="228"/>
      <c r="D424" s="229" t="s">
        <v>129</v>
      </c>
      <c r="E424" s="230" t="s">
        <v>19</v>
      </c>
      <c r="F424" s="231" t="s">
        <v>459</v>
      </c>
      <c r="G424" s="228"/>
      <c r="H424" s="230" t="s">
        <v>19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129</v>
      </c>
      <c r="AU424" s="237" t="s">
        <v>79</v>
      </c>
      <c r="AV424" s="13" t="s">
        <v>77</v>
      </c>
      <c r="AW424" s="13" t="s">
        <v>33</v>
      </c>
      <c r="AX424" s="13" t="s">
        <v>72</v>
      </c>
      <c r="AY424" s="237" t="s">
        <v>120</v>
      </c>
    </row>
    <row r="425" s="14" customFormat="1">
      <c r="A425" s="14"/>
      <c r="B425" s="238"/>
      <c r="C425" s="239"/>
      <c r="D425" s="229" t="s">
        <v>129</v>
      </c>
      <c r="E425" s="240" t="s">
        <v>19</v>
      </c>
      <c r="F425" s="241" t="s">
        <v>460</v>
      </c>
      <c r="G425" s="239"/>
      <c r="H425" s="242">
        <v>25.158999999999999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129</v>
      </c>
      <c r="AU425" s="248" t="s">
        <v>79</v>
      </c>
      <c r="AV425" s="14" t="s">
        <v>79</v>
      </c>
      <c r="AW425" s="14" t="s">
        <v>33</v>
      </c>
      <c r="AX425" s="14" t="s">
        <v>72</v>
      </c>
      <c r="AY425" s="248" t="s">
        <v>120</v>
      </c>
    </row>
    <row r="426" s="13" customFormat="1">
      <c r="A426" s="13"/>
      <c r="B426" s="227"/>
      <c r="C426" s="228"/>
      <c r="D426" s="229" t="s">
        <v>129</v>
      </c>
      <c r="E426" s="230" t="s">
        <v>19</v>
      </c>
      <c r="F426" s="231" t="s">
        <v>461</v>
      </c>
      <c r="G426" s="228"/>
      <c r="H426" s="230" t="s">
        <v>19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129</v>
      </c>
      <c r="AU426" s="237" t="s">
        <v>79</v>
      </c>
      <c r="AV426" s="13" t="s">
        <v>77</v>
      </c>
      <c r="AW426" s="13" t="s">
        <v>33</v>
      </c>
      <c r="AX426" s="13" t="s">
        <v>72</v>
      </c>
      <c r="AY426" s="237" t="s">
        <v>120</v>
      </c>
    </row>
    <row r="427" s="14" customFormat="1">
      <c r="A427" s="14"/>
      <c r="B427" s="238"/>
      <c r="C427" s="239"/>
      <c r="D427" s="229" t="s">
        <v>129</v>
      </c>
      <c r="E427" s="240" t="s">
        <v>19</v>
      </c>
      <c r="F427" s="241" t="s">
        <v>462</v>
      </c>
      <c r="G427" s="239"/>
      <c r="H427" s="242">
        <v>10.956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129</v>
      </c>
      <c r="AU427" s="248" t="s">
        <v>79</v>
      </c>
      <c r="AV427" s="14" t="s">
        <v>79</v>
      </c>
      <c r="AW427" s="14" t="s">
        <v>33</v>
      </c>
      <c r="AX427" s="14" t="s">
        <v>72</v>
      </c>
      <c r="AY427" s="248" t="s">
        <v>120</v>
      </c>
    </row>
    <row r="428" s="13" customFormat="1">
      <c r="A428" s="13"/>
      <c r="B428" s="227"/>
      <c r="C428" s="228"/>
      <c r="D428" s="229" t="s">
        <v>129</v>
      </c>
      <c r="E428" s="230" t="s">
        <v>19</v>
      </c>
      <c r="F428" s="231" t="s">
        <v>140</v>
      </c>
      <c r="G428" s="228"/>
      <c r="H428" s="230" t="s">
        <v>19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129</v>
      </c>
      <c r="AU428" s="237" t="s">
        <v>79</v>
      </c>
      <c r="AV428" s="13" t="s">
        <v>77</v>
      </c>
      <c r="AW428" s="13" t="s">
        <v>33</v>
      </c>
      <c r="AX428" s="13" t="s">
        <v>72</v>
      </c>
      <c r="AY428" s="237" t="s">
        <v>120</v>
      </c>
    </row>
    <row r="429" s="13" customFormat="1">
      <c r="A429" s="13"/>
      <c r="B429" s="227"/>
      <c r="C429" s="228"/>
      <c r="D429" s="229" t="s">
        <v>129</v>
      </c>
      <c r="E429" s="230" t="s">
        <v>19</v>
      </c>
      <c r="F429" s="231" t="s">
        <v>463</v>
      </c>
      <c r="G429" s="228"/>
      <c r="H429" s="230" t="s">
        <v>19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129</v>
      </c>
      <c r="AU429" s="237" t="s">
        <v>79</v>
      </c>
      <c r="AV429" s="13" t="s">
        <v>77</v>
      </c>
      <c r="AW429" s="13" t="s">
        <v>33</v>
      </c>
      <c r="AX429" s="13" t="s">
        <v>72</v>
      </c>
      <c r="AY429" s="237" t="s">
        <v>120</v>
      </c>
    </row>
    <row r="430" s="14" customFormat="1">
      <c r="A430" s="14"/>
      <c r="B430" s="238"/>
      <c r="C430" s="239"/>
      <c r="D430" s="229" t="s">
        <v>129</v>
      </c>
      <c r="E430" s="240" t="s">
        <v>19</v>
      </c>
      <c r="F430" s="241" t="s">
        <v>464</v>
      </c>
      <c r="G430" s="239"/>
      <c r="H430" s="242">
        <v>10.584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129</v>
      </c>
      <c r="AU430" s="248" t="s">
        <v>79</v>
      </c>
      <c r="AV430" s="14" t="s">
        <v>79</v>
      </c>
      <c r="AW430" s="14" t="s">
        <v>33</v>
      </c>
      <c r="AX430" s="14" t="s">
        <v>72</v>
      </c>
      <c r="AY430" s="248" t="s">
        <v>120</v>
      </c>
    </row>
    <row r="431" s="13" customFormat="1">
      <c r="A431" s="13"/>
      <c r="B431" s="227"/>
      <c r="C431" s="228"/>
      <c r="D431" s="229" t="s">
        <v>129</v>
      </c>
      <c r="E431" s="230" t="s">
        <v>19</v>
      </c>
      <c r="F431" s="231" t="s">
        <v>465</v>
      </c>
      <c r="G431" s="228"/>
      <c r="H431" s="230" t="s">
        <v>19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129</v>
      </c>
      <c r="AU431" s="237" t="s">
        <v>79</v>
      </c>
      <c r="AV431" s="13" t="s">
        <v>77</v>
      </c>
      <c r="AW431" s="13" t="s">
        <v>33</v>
      </c>
      <c r="AX431" s="13" t="s">
        <v>72</v>
      </c>
      <c r="AY431" s="237" t="s">
        <v>120</v>
      </c>
    </row>
    <row r="432" s="14" customFormat="1">
      <c r="A432" s="14"/>
      <c r="B432" s="238"/>
      <c r="C432" s="239"/>
      <c r="D432" s="229" t="s">
        <v>129</v>
      </c>
      <c r="E432" s="240" t="s">
        <v>19</v>
      </c>
      <c r="F432" s="241" t="s">
        <v>466</v>
      </c>
      <c r="G432" s="239"/>
      <c r="H432" s="242">
        <v>40.402999999999999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129</v>
      </c>
      <c r="AU432" s="248" t="s">
        <v>79</v>
      </c>
      <c r="AV432" s="14" t="s">
        <v>79</v>
      </c>
      <c r="AW432" s="14" t="s">
        <v>33</v>
      </c>
      <c r="AX432" s="14" t="s">
        <v>72</v>
      </c>
      <c r="AY432" s="248" t="s">
        <v>120</v>
      </c>
    </row>
    <row r="433" s="13" customFormat="1">
      <c r="A433" s="13"/>
      <c r="B433" s="227"/>
      <c r="C433" s="228"/>
      <c r="D433" s="229" t="s">
        <v>129</v>
      </c>
      <c r="E433" s="230" t="s">
        <v>19</v>
      </c>
      <c r="F433" s="231" t="s">
        <v>467</v>
      </c>
      <c r="G433" s="228"/>
      <c r="H433" s="230" t="s">
        <v>19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129</v>
      </c>
      <c r="AU433" s="237" t="s">
        <v>79</v>
      </c>
      <c r="AV433" s="13" t="s">
        <v>77</v>
      </c>
      <c r="AW433" s="13" t="s">
        <v>33</v>
      </c>
      <c r="AX433" s="13" t="s">
        <v>72</v>
      </c>
      <c r="AY433" s="237" t="s">
        <v>120</v>
      </c>
    </row>
    <row r="434" s="14" customFormat="1">
      <c r="A434" s="14"/>
      <c r="B434" s="238"/>
      <c r="C434" s="239"/>
      <c r="D434" s="229" t="s">
        <v>129</v>
      </c>
      <c r="E434" s="240" t="s">
        <v>19</v>
      </c>
      <c r="F434" s="241" t="s">
        <v>468</v>
      </c>
      <c r="G434" s="239"/>
      <c r="H434" s="242">
        <v>14.515000000000001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129</v>
      </c>
      <c r="AU434" s="248" t="s">
        <v>79</v>
      </c>
      <c r="AV434" s="14" t="s">
        <v>79</v>
      </c>
      <c r="AW434" s="14" t="s">
        <v>33</v>
      </c>
      <c r="AX434" s="14" t="s">
        <v>72</v>
      </c>
      <c r="AY434" s="248" t="s">
        <v>120</v>
      </c>
    </row>
    <row r="435" s="13" customFormat="1">
      <c r="A435" s="13"/>
      <c r="B435" s="227"/>
      <c r="C435" s="228"/>
      <c r="D435" s="229" t="s">
        <v>129</v>
      </c>
      <c r="E435" s="230" t="s">
        <v>19</v>
      </c>
      <c r="F435" s="231" t="s">
        <v>136</v>
      </c>
      <c r="G435" s="228"/>
      <c r="H435" s="230" t="s">
        <v>19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129</v>
      </c>
      <c r="AU435" s="237" t="s">
        <v>79</v>
      </c>
      <c r="AV435" s="13" t="s">
        <v>77</v>
      </c>
      <c r="AW435" s="13" t="s">
        <v>33</v>
      </c>
      <c r="AX435" s="13" t="s">
        <v>72</v>
      </c>
      <c r="AY435" s="237" t="s">
        <v>120</v>
      </c>
    </row>
    <row r="436" s="13" customFormat="1">
      <c r="A436" s="13"/>
      <c r="B436" s="227"/>
      <c r="C436" s="228"/>
      <c r="D436" s="229" t="s">
        <v>129</v>
      </c>
      <c r="E436" s="230" t="s">
        <v>19</v>
      </c>
      <c r="F436" s="231" t="s">
        <v>469</v>
      </c>
      <c r="G436" s="228"/>
      <c r="H436" s="230" t="s">
        <v>19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129</v>
      </c>
      <c r="AU436" s="237" t="s">
        <v>79</v>
      </c>
      <c r="AV436" s="13" t="s">
        <v>77</v>
      </c>
      <c r="AW436" s="13" t="s">
        <v>33</v>
      </c>
      <c r="AX436" s="13" t="s">
        <v>72</v>
      </c>
      <c r="AY436" s="237" t="s">
        <v>120</v>
      </c>
    </row>
    <row r="437" s="14" customFormat="1">
      <c r="A437" s="14"/>
      <c r="B437" s="238"/>
      <c r="C437" s="239"/>
      <c r="D437" s="229" t="s">
        <v>129</v>
      </c>
      <c r="E437" s="240" t="s">
        <v>19</v>
      </c>
      <c r="F437" s="241" t="s">
        <v>470</v>
      </c>
      <c r="G437" s="239"/>
      <c r="H437" s="242">
        <v>26.460000000000001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8" t="s">
        <v>129</v>
      </c>
      <c r="AU437" s="248" t="s">
        <v>79</v>
      </c>
      <c r="AV437" s="14" t="s">
        <v>79</v>
      </c>
      <c r="AW437" s="14" t="s">
        <v>33</v>
      </c>
      <c r="AX437" s="14" t="s">
        <v>72</v>
      </c>
      <c r="AY437" s="248" t="s">
        <v>120</v>
      </c>
    </row>
    <row r="438" s="13" customFormat="1">
      <c r="A438" s="13"/>
      <c r="B438" s="227"/>
      <c r="C438" s="228"/>
      <c r="D438" s="229" t="s">
        <v>129</v>
      </c>
      <c r="E438" s="230" t="s">
        <v>19</v>
      </c>
      <c r="F438" s="231" t="s">
        <v>471</v>
      </c>
      <c r="G438" s="228"/>
      <c r="H438" s="230" t="s">
        <v>19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129</v>
      </c>
      <c r="AU438" s="237" t="s">
        <v>79</v>
      </c>
      <c r="AV438" s="13" t="s">
        <v>77</v>
      </c>
      <c r="AW438" s="13" t="s">
        <v>33</v>
      </c>
      <c r="AX438" s="13" t="s">
        <v>72</v>
      </c>
      <c r="AY438" s="237" t="s">
        <v>120</v>
      </c>
    </row>
    <row r="439" s="14" customFormat="1">
      <c r="A439" s="14"/>
      <c r="B439" s="238"/>
      <c r="C439" s="239"/>
      <c r="D439" s="229" t="s">
        <v>129</v>
      </c>
      <c r="E439" s="240" t="s">
        <v>19</v>
      </c>
      <c r="F439" s="241" t="s">
        <v>466</v>
      </c>
      <c r="G439" s="239"/>
      <c r="H439" s="242">
        <v>40.402999999999999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8" t="s">
        <v>129</v>
      </c>
      <c r="AU439" s="248" t="s">
        <v>79</v>
      </c>
      <c r="AV439" s="14" t="s">
        <v>79</v>
      </c>
      <c r="AW439" s="14" t="s">
        <v>33</v>
      </c>
      <c r="AX439" s="14" t="s">
        <v>72</v>
      </c>
      <c r="AY439" s="248" t="s">
        <v>120</v>
      </c>
    </row>
    <row r="440" s="13" customFormat="1">
      <c r="A440" s="13"/>
      <c r="B440" s="227"/>
      <c r="C440" s="228"/>
      <c r="D440" s="229" t="s">
        <v>129</v>
      </c>
      <c r="E440" s="230" t="s">
        <v>19</v>
      </c>
      <c r="F440" s="231" t="s">
        <v>472</v>
      </c>
      <c r="G440" s="228"/>
      <c r="H440" s="230" t="s">
        <v>19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129</v>
      </c>
      <c r="AU440" s="237" t="s">
        <v>79</v>
      </c>
      <c r="AV440" s="13" t="s">
        <v>77</v>
      </c>
      <c r="AW440" s="13" t="s">
        <v>33</v>
      </c>
      <c r="AX440" s="13" t="s">
        <v>72</v>
      </c>
      <c r="AY440" s="237" t="s">
        <v>120</v>
      </c>
    </row>
    <row r="441" s="14" customFormat="1">
      <c r="A441" s="14"/>
      <c r="B441" s="238"/>
      <c r="C441" s="239"/>
      <c r="D441" s="229" t="s">
        <v>129</v>
      </c>
      <c r="E441" s="240" t="s">
        <v>19</v>
      </c>
      <c r="F441" s="241" t="s">
        <v>468</v>
      </c>
      <c r="G441" s="239"/>
      <c r="H441" s="242">
        <v>14.515000000000001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129</v>
      </c>
      <c r="AU441" s="248" t="s">
        <v>79</v>
      </c>
      <c r="AV441" s="14" t="s">
        <v>79</v>
      </c>
      <c r="AW441" s="14" t="s">
        <v>33</v>
      </c>
      <c r="AX441" s="14" t="s">
        <v>72</v>
      </c>
      <c r="AY441" s="248" t="s">
        <v>120</v>
      </c>
    </row>
    <row r="442" s="13" customFormat="1">
      <c r="A442" s="13"/>
      <c r="B442" s="227"/>
      <c r="C442" s="228"/>
      <c r="D442" s="229" t="s">
        <v>129</v>
      </c>
      <c r="E442" s="230" t="s">
        <v>19</v>
      </c>
      <c r="F442" s="231" t="s">
        <v>131</v>
      </c>
      <c r="G442" s="228"/>
      <c r="H442" s="230" t="s">
        <v>19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129</v>
      </c>
      <c r="AU442" s="237" t="s">
        <v>79</v>
      </c>
      <c r="AV442" s="13" t="s">
        <v>77</v>
      </c>
      <c r="AW442" s="13" t="s">
        <v>33</v>
      </c>
      <c r="AX442" s="13" t="s">
        <v>72</v>
      </c>
      <c r="AY442" s="237" t="s">
        <v>120</v>
      </c>
    </row>
    <row r="443" s="13" customFormat="1">
      <c r="A443" s="13"/>
      <c r="B443" s="227"/>
      <c r="C443" s="228"/>
      <c r="D443" s="229" t="s">
        <v>129</v>
      </c>
      <c r="E443" s="230" t="s">
        <v>19</v>
      </c>
      <c r="F443" s="231" t="s">
        <v>473</v>
      </c>
      <c r="G443" s="228"/>
      <c r="H443" s="230" t="s">
        <v>19</v>
      </c>
      <c r="I443" s="232"/>
      <c r="J443" s="228"/>
      <c r="K443" s="228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129</v>
      </c>
      <c r="AU443" s="237" t="s">
        <v>79</v>
      </c>
      <c r="AV443" s="13" t="s">
        <v>77</v>
      </c>
      <c r="AW443" s="13" t="s">
        <v>33</v>
      </c>
      <c r="AX443" s="13" t="s">
        <v>72</v>
      </c>
      <c r="AY443" s="237" t="s">
        <v>120</v>
      </c>
    </row>
    <row r="444" s="14" customFormat="1">
      <c r="A444" s="14"/>
      <c r="B444" s="238"/>
      <c r="C444" s="239"/>
      <c r="D444" s="229" t="s">
        <v>129</v>
      </c>
      <c r="E444" s="240" t="s">
        <v>19</v>
      </c>
      <c r="F444" s="241" t="s">
        <v>470</v>
      </c>
      <c r="G444" s="239"/>
      <c r="H444" s="242">
        <v>26.460000000000001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129</v>
      </c>
      <c r="AU444" s="248" t="s">
        <v>79</v>
      </c>
      <c r="AV444" s="14" t="s">
        <v>79</v>
      </c>
      <c r="AW444" s="14" t="s">
        <v>33</v>
      </c>
      <c r="AX444" s="14" t="s">
        <v>72</v>
      </c>
      <c r="AY444" s="248" t="s">
        <v>120</v>
      </c>
    </row>
    <row r="445" s="13" customFormat="1">
      <c r="A445" s="13"/>
      <c r="B445" s="227"/>
      <c r="C445" s="228"/>
      <c r="D445" s="229" t="s">
        <v>129</v>
      </c>
      <c r="E445" s="230" t="s">
        <v>19</v>
      </c>
      <c r="F445" s="231" t="s">
        <v>474</v>
      </c>
      <c r="G445" s="228"/>
      <c r="H445" s="230" t="s">
        <v>19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129</v>
      </c>
      <c r="AU445" s="237" t="s">
        <v>79</v>
      </c>
      <c r="AV445" s="13" t="s">
        <v>77</v>
      </c>
      <c r="AW445" s="13" t="s">
        <v>33</v>
      </c>
      <c r="AX445" s="13" t="s">
        <v>72</v>
      </c>
      <c r="AY445" s="237" t="s">
        <v>120</v>
      </c>
    </row>
    <row r="446" s="14" customFormat="1">
      <c r="A446" s="14"/>
      <c r="B446" s="238"/>
      <c r="C446" s="239"/>
      <c r="D446" s="229" t="s">
        <v>129</v>
      </c>
      <c r="E446" s="240" t="s">
        <v>19</v>
      </c>
      <c r="F446" s="241" t="s">
        <v>466</v>
      </c>
      <c r="G446" s="239"/>
      <c r="H446" s="242">
        <v>40.402999999999999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129</v>
      </c>
      <c r="AU446" s="248" t="s">
        <v>79</v>
      </c>
      <c r="AV446" s="14" t="s">
        <v>79</v>
      </c>
      <c r="AW446" s="14" t="s">
        <v>33</v>
      </c>
      <c r="AX446" s="14" t="s">
        <v>72</v>
      </c>
      <c r="AY446" s="248" t="s">
        <v>120</v>
      </c>
    </row>
    <row r="447" s="13" customFormat="1">
      <c r="A447" s="13"/>
      <c r="B447" s="227"/>
      <c r="C447" s="228"/>
      <c r="D447" s="229" t="s">
        <v>129</v>
      </c>
      <c r="E447" s="230" t="s">
        <v>19</v>
      </c>
      <c r="F447" s="231" t="s">
        <v>475</v>
      </c>
      <c r="G447" s="228"/>
      <c r="H447" s="230" t="s">
        <v>19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129</v>
      </c>
      <c r="AU447" s="237" t="s">
        <v>79</v>
      </c>
      <c r="AV447" s="13" t="s">
        <v>77</v>
      </c>
      <c r="AW447" s="13" t="s">
        <v>33</v>
      </c>
      <c r="AX447" s="13" t="s">
        <v>72</v>
      </c>
      <c r="AY447" s="237" t="s">
        <v>120</v>
      </c>
    </row>
    <row r="448" s="14" customFormat="1">
      <c r="A448" s="14"/>
      <c r="B448" s="238"/>
      <c r="C448" s="239"/>
      <c r="D448" s="229" t="s">
        <v>129</v>
      </c>
      <c r="E448" s="240" t="s">
        <v>19</v>
      </c>
      <c r="F448" s="241" t="s">
        <v>468</v>
      </c>
      <c r="G448" s="239"/>
      <c r="H448" s="242">
        <v>14.515000000000001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129</v>
      </c>
      <c r="AU448" s="248" t="s">
        <v>79</v>
      </c>
      <c r="AV448" s="14" t="s">
        <v>79</v>
      </c>
      <c r="AW448" s="14" t="s">
        <v>33</v>
      </c>
      <c r="AX448" s="14" t="s">
        <v>72</v>
      </c>
      <c r="AY448" s="248" t="s">
        <v>120</v>
      </c>
    </row>
    <row r="449" s="13" customFormat="1">
      <c r="A449" s="13"/>
      <c r="B449" s="227"/>
      <c r="C449" s="228"/>
      <c r="D449" s="229" t="s">
        <v>129</v>
      </c>
      <c r="E449" s="230" t="s">
        <v>19</v>
      </c>
      <c r="F449" s="231" t="s">
        <v>476</v>
      </c>
      <c r="G449" s="228"/>
      <c r="H449" s="230" t="s">
        <v>19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129</v>
      </c>
      <c r="AU449" s="237" t="s">
        <v>79</v>
      </c>
      <c r="AV449" s="13" t="s">
        <v>77</v>
      </c>
      <c r="AW449" s="13" t="s">
        <v>33</v>
      </c>
      <c r="AX449" s="13" t="s">
        <v>72</v>
      </c>
      <c r="AY449" s="237" t="s">
        <v>120</v>
      </c>
    </row>
    <row r="450" s="14" customFormat="1">
      <c r="A450" s="14"/>
      <c r="B450" s="238"/>
      <c r="C450" s="239"/>
      <c r="D450" s="229" t="s">
        <v>129</v>
      </c>
      <c r="E450" s="240" t="s">
        <v>19</v>
      </c>
      <c r="F450" s="241" t="s">
        <v>477</v>
      </c>
      <c r="G450" s="239"/>
      <c r="H450" s="242">
        <v>15.696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129</v>
      </c>
      <c r="AU450" s="248" t="s">
        <v>79</v>
      </c>
      <c r="AV450" s="14" t="s">
        <v>79</v>
      </c>
      <c r="AW450" s="14" t="s">
        <v>33</v>
      </c>
      <c r="AX450" s="14" t="s">
        <v>72</v>
      </c>
      <c r="AY450" s="248" t="s">
        <v>120</v>
      </c>
    </row>
    <row r="451" s="13" customFormat="1">
      <c r="A451" s="13"/>
      <c r="B451" s="227"/>
      <c r="C451" s="228"/>
      <c r="D451" s="229" t="s">
        <v>129</v>
      </c>
      <c r="E451" s="230" t="s">
        <v>19</v>
      </c>
      <c r="F451" s="231" t="s">
        <v>478</v>
      </c>
      <c r="G451" s="228"/>
      <c r="H451" s="230" t="s">
        <v>19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7" t="s">
        <v>129</v>
      </c>
      <c r="AU451" s="237" t="s">
        <v>79</v>
      </c>
      <c r="AV451" s="13" t="s">
        <v>77</v>
      </c>
      <c r="AW451" s="13" t="s">
        <v>33</v>
      </c>
      <c r="AX451" s="13" t="s">
        <v>72</v>
      </c>
      <c r="AY451" s="237" t="s">
        <v>120</v>
      </c>
    </row>
    <row r="452" s="14" customFormat="1">
      <c r="A452" s="14"/>
      <c r="B452" s="238"/>
      <c r="C452" s="239"/>
      <c r="D452" s="229" t="s">
        <v>129</v>
      </c>
      <c r="E452" s="240" t="s">
        <v>19</v>
      </c>
      <c r="F452" s="241" t="s">
        <v>286</v>
      </c>
      <c r="G452" s="239"/>
      <c r="H452" s="242">
        <v>22.391999999999999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8" t="s">
        <v>129</v>
      </c>
      <c r="AU452" s="248" t="s">
        <v>79</v>
      </c>
      <c r="AV452" s="14" t="s">
        <v>79</v>
      </c>
      <c r="AW452" s="14" t="s">
        <v>33</v>
      </c>
      <c r="AX452" s="14" t="s">
        <v>72</v>
      </c>
      <c r="AY452" s="248" t="s">
        <v>120</v>
      </c>
    </row>
    <row r="453" s="13" customFormat="1">
      <c r="A453" s="13"/>
      <c r="B453" s="227"/>
      <c r="C453" s="228"/>
      <c r="D453" s="229" t="s">
        <v>129</v>
      </c>
      <c r="E453" s="230" t="s">
        <v>19</v>
      </c>
      <c r="F453" s="231" t="s">
        <v>479</v>
      </c>
      <c r="G453" s="228"/>
      <c r="H453" s="230" t="s">
        <v>19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129</v>
      </c>
      <c r="AU453" s="237" t="s">
        <v>79</v>
      </c>
      <c r="AV453" s="13" t="s">
        <v>77</v>
      </c>
      <c r="AW453" s="13" t="s">
        <v>33</v>
      </c>
      <c r="AX453" s="13" t="s">
        <v>72</v>
      </c>
      <c r="AY453" s="237" t="s">
        <v>120</v>
      </c>
    </row>
    <row r="454" s="14" customFormat="1">
      <c r="A454" s="14"/>
      <c r="B454" s="238"/>
      <c r="C454" s="239"/>
      <c r="D454" s="229" t="s">
        <v>129</v>
      </c>
      <c r="E454" s="240" t="s">
        <v>19</v>
      </c>
      <c r="F454" s="241" t="s">
        <v>480</v>
      </c>
      <c r="G454" s="239"/>
      <c r="H454" s="242">
        <v>6.3360000000000003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8" t="s">
        <v>129</v>
      </c>
      <c r="AU454" s="248" t="s">
        <v>79</v>
      </c>
      <c r="AV454" s="14" t="s">
        <v>79</v>
      </c>
      <c r="AW454" s="14" t="s">
        <v>33</v>
      </c>
      <c r="AX454" s="14" t="s">
        <v>72</v>
      </c>
      <c r="AY454" s="248" t="s">
        <v>120</v>
      </c>
    </row>
    <row r="455" s="15" customFormat="1">
      <c r="A455" s="15"/>
      <c r="B455" s="249"/>
      <c r="C455" s="250"/>
      <c r="D455" s="229" t="s">
        <v>129</v>
      </c>
      <c r="E455" s="251" t="s">
        <v>19</v>
      </c>
      <c r="F455" s="252" t="s">
        <v>156</v>
      </c>
      <c r="G455" s="250"/>
      <c r="H455" s="253">
        <v>318.67500000000001</v>
      </c>
      <c r="I455" s="254"/>
      <c r="J455" s="250"/>
      <c r="K455" s="250"/>
      <c r="L455" s="255"/>
      <c r="M455" s="256"/>
      <c r="N455" s="257"/>
      <c r="O455" s="257"/>
      <c r="P455" s="257"/>
      <c r="Q455" s="257"/>
      <c r="R455" s="257"/>
      <c r="S455" s="257"/>
      <c r="T455" s="25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9" t="s">
        <v>129</v>
      </c>
      <c r="AU455" s="259" t="s">
        <v>79</v>
      </c>
      <c r="AV455" s="15" t="s">
        <v>127</v>
      </c>
      <c r="AW455" s="15" t="s">
        <v>33</v>
      </c>
      <c r="AX455" s="15" t="s">
        <v>77</v>
      </c>
      <c r="AY455" s="259" t="s">
        <v>120</v>
      </c>
    </row>
    <row r="456" s="2" customFormat="1" ht="44.25" customHeight="1">
      <c r="A456" s="39"/>
      <c r="B456" s="40"/>
      <c r="C456" s="260" t="s">
        <v>481</v>
      </c>
      <c r="D456" s="260" t="s">
        <v>397</v>
      </c>
      <c r="E456" s="261" t="s">
        <v>482</v>
      </c>
      <c r="F456" s="262" t="s">
        <v>483</v>
      </c>
      <c r="G456" s="263" t="s">
        <v>126</v>
      </c>
      <c r="H456" s="264">
        <v>77.134</v>
      </c>
      <c r="I456" s="265"/>
      <c r="J456" s="266">
        <f>ROUND(I456*H456,2)</f>
        <v>0</v>
      </c>
      <c r="K456" s="267"/>
      <c r="L456" s="268"/>
      <c r="M456" s="269" t="s">
        <v>19</v>
      </c>
      <c r="N456" s="270" t="s">
        <v>43</v>
      </c>
      <c r="O456" s="85"/>
      <c r="P456" s="223">
        <f>O456*H456</f>
        <v>0</v>
      </c>
      <c r="Q456" s="223">
        <v>0.066000000000000003</v>
      </c>
      <c r="R456" s="223">
        <f>Q456*H456</f>
        <v>5.0908440000000006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400</v>
      </c>
      <c r="AT456" s="225" t="s">
        <v>397</v>
      </c>
      <c r="AU456" s="225" t="s">
        <v>79</v>
      </c>
      <c r="AY456" s="18" t="s">
        <v>120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77</v>
      </c>
      <c r="BK456" s="226">
        <f>ROUND(I456*H456,2)</f>
        <v>0</v>
      </c>
      <c r="BL456" s="18" t="s">
        <v>331</v>
      </c>
      <c r="BM456" s="225" t="s">
        <v>484</v>
      </c>
    </row>
    <row r="457" s="13" customFormat="1">
      <c r="A457" s="13"/>
      <c r="B457" s="227"/>
      <c r="C457" s="228"/>
      <c r="D457" s="229" t="s">
        <v>129</v>
      </c>
      <c r="E457" s="230" t="s">
        <v>19</v>
      </c>
      <c r="F457" s="231" t="s">
        <v>140</v>
      </c>
      <c r="G457" s="228"/>
      <c r="H457" s="230" t="s">
        <v>19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129</v>
      </c>
      <c r="AU457" s="237" t="s">
        <v>79</v>
      </c>
      <c r="AV457" s="13" t="s">
        <v>77</v>
      </c>
      <c r="AW457" s="13" t="s">
        <v>33</v>
      </c>
      <c r="AX457" s="13" t="s">
        <v>72</v>
      </c>
      <c r="AY457" s="237" t="s">
        <v>120</v>
      </c>
    </row>
    <row r="458" s="13" customFormat="1">
      <c r="A458" s="13"/>
      <c r="B458" s="227"/>
      <c r="C458" s="228"/>
      <c r="D458" s="229" t="s">
        <v>129</v>
      </c>
      <c r="E458" s="230" t="s">
        <v>19</v>
      </c>
      <c r="F458" s="231" t="s">
        <v>485</v>
      </c>
      <c r="G458" s="228"/>
      <c r="H458" s="230" t="s">
        <v>19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7" t="s">
        <v>129</v>
      </c>
      <c r="AU458" s="237" t="s">
        <v>79</v>
      </c>
      <c r="AV458" s="13" t="s">
        <v>77</v>
      </c>
      <c r="AW458" s="13" t="s">
        <v>33</v>
      </c>
      <c r="AX458" s="13" t="s">
        <v>72</v>
      </c>
      <c r="AY458" s="237" t="s">
        <v>120</v>
      </c>
    </row>
    <row r="459" s="14" customFormat="1">
      <c r="A459" s="14"/>
      <c r="B459" s="238"/>
      <c r="C459" s="239"/>
      <c r="D459" s="229" t="s">
        <v>129</v>
      </c>
      <c r="E459" s="240" t="s">
        <v>19</v>
      </c>
      <c r="F459" s="241" t="s">
        <v>486</v>
      </c>
      <c r="G459" s="239"/>
      <c r="H459" s="242">
        <v>5.2919999999999998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129</v>
      </c>
      <c r="AU459" s="248" t="s">
        <v>79</v>
      </c>
      <c r="AV459" s="14" t="s">
        <v>79</v>
      </c>
      <c r="AW459" s="14" t="s">
        <v>33</v>
      </c>
      <c r="AX459" s="14" t="s">
        <v>72</v>
      </c>
      <c r="AY459" s="248" t="s">
        <v>120</v>
      </c>
    </row>
    <row r="460" s="13" customFormat="1">
      <c r="A460" s="13"/>
      <c r="B460" s="227"/>
      <c r="C460" s="228"/>
      <c r="D460" s="229" t="s">
        <v>129</v>
      </c>
      <c r="E460" s="230" t="s">
        <v>19</v>
      </c>
      <c r="F460" s="231" t="s">
        <v>487</v>
      </c>
      <c r="G460" s="228"/>
      <c r="H460" s="230" t="s">
        <v>19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7" t="s">
        <v>129</v>
      </c>
      <c r="AU460" s="237" t="s">
        <v>79</v>
      </c>
      <c r="AV460" s="13" t="s">
        <v>77</v>
      </c>
      <c r="AW460" s="13" t="s">
        <v>33</v>
      </c>
      <c r="AX460" s="13" t="s">
        <v>72</v>
      </c>
      <c r="AY460" s="237" t="s">
        <v>120</v>
      </c>
    </row>
    <row r="461" s="14" customFormat="1">
      <c r="A461" s="14"/>
      <c r="B461" s="238"/>
      <c r="C461" s="239"/>
      <c r="D461" s="229" t="s">
        <v>129</v>
      </c>
      <c r="E461" s="240" t="s">
        <v>19</v>
      </c>
      <c r="F461" s="241" t="s">
        <v>488</v>
      </c>
      <c r="G461" s="239"/>
      <c r="H461" s="242">
        <v>13.468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8" t="s">
        <v>129</v>
      </c>
      <c r="AU461" s="248" t="s">
        <v>79</v>
      </c>
      <c r="AV461" s="14" t="s">
        <v>79</v>
      </c>
      <c r="AW461" s="14" t="s">
        <v>33</v>
      </c>
      <c r="AX461" s="14" t="s">
        <v>72</v>
      </c>
      <c r="AY461" s="248" t="s">
        <v>120</v>
      </c>
    </row>
    <row r="462" s="13" customFormat="1">
      <c r="A462" s="13"/>
      <c r="B462" s="227"/>
      <c r="C462" s="228"/>
      <c r="D462" s="229" t="s">
        <v>129</v>
      </c>
      <c r="E462" s="230" t="s">
        <v>19</v>
      </c>
      <c r="F462" s="231" t="s">
        <v>136</v>
      </c>
      <c r="G462" s="228"/>
      <c r="H462" s="230" t="s">
        <v>19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129</v>
      </c>
      <c r="AU462" s="237" t="s">
        <v>79</v>
      </c>
      <c r="AV462" s="13" t="s">
        <v>77</v>
      </c>
      <c r="AW462" s="13" t="s">
        <v>33</v>
      </c>
      <c r="AX462" s="13" t="s">
        <v>72</v>
      </c>
      <c r="AY462" s="237" t="s">
        <v>120</v>
      </c>
    </row>
    <row r="463" s="13" customFormat="1">
      <c r="A463" s="13"/>
      <c r="B463" s="227"/>
      <c r="C463" s="228"/>
      <c r="D463" s="229" t="s">
        <v>129</v>
      </c>
      <c r="E463" s="230" t="s">
        <v>19</v>
      </c>
      <c r="F463" s="231" t="s">
        <v>489</v>
      </c>
      <c r="G463" s="228"/>
      <c r="H463" s="230" t="s">
        <v>19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7" t="s">
        <v>129</v>
      </c>
      <c r="AU463" s="237" t="s">
        <v>79</v>
      </c>
      <c r="AV463" s="13" t="s">
        <v>77</v>
      </c>
      <c r="AW463" s="13" t="s">
        <v>33</v>
      </c>
      <c r="AX463" s="13" t="s">
        <v>72</v>
      </c>
      <c r="AY463" s="237" t="s">
        <v>120</v>
      </c>
    </row>
    <row r="464" s="14" customFormat="1">
      <c r="A464" s="14"/>
      <c r="B464" s="238"/>
      <c r="C464" s="239"/>
      <c r="D464" s="229" t="s">
        <v>129</v>
      </c>
      <c r="E464" s="240" t="s">
        <v>19</v>
      </c>
      <c r="F464" s="241" t="s">
        <v>490</v>
      </c>
      <c r="G464" s="239"/>
      <c r="H464" s="242">
        <v>15.875999999999999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129</v>
      </c>
      <c r="AU464" s="248" t="s">
        <v>79</v>
      </c>
      <c r="AV464" s="14" t="s">
        <v>79</v>
      </c>
      <c r="AW464" s="14" t="s">
        <v>33</v>
      </c>
      <c r="AX464" s="14" t="s">
        <v>72</v>
      </c>
      <c r="AY464" s="248" t="s">
        <v>120</v>
      </c>
    </row>
    <row r="465" s="13" customFormat="1">
      <c r="A465" s="13"/>
      <c r="B465" s="227"/>
      <c r="C465" s="228"/>
      <c r="D465" s="229" t="s">
        <v>129</v>
      </c>
      <c r="E465" s="230" t="s">
        <v>19</v>
      </c>
      <c r="F465" s="231" t="s">
        <v>491</v>
      </c>
      <c r="G465" s="228"/>
      <c r="H465" s="230" t="s">
        <v>19</v>
      </c>
      <c r="I465" s="232"/>
      <c r="J465" s="228"/>
      <c r="K465" s="228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129</v>
      </c>
      <c r="AU465" s="237" t="s">
        <v>79</v>
      </c>
      <c r="AV465" s="13" t="s">
        <v>77</v>
      </c>
      <c r="AW465" s="13" t="s">
        <v>33</v>
      </c>
      <c r="AX465" s="13" t="s">
        <v>72</v>
      </c>
      <c r="AY465" s="237" t="s">
        <v>120</v>
      </c>
    </row>
    <row r="466" s="14" customFormat="1">
      <c r="A466" s="14"/>
      <c r="B466" s="238"/>
      <c r="C466" s="239"/>
      <c r="D466" s="229" t="s">
        <v>129</v>
      </c>
      <c r="E466" s="240" t="s">
        <v>19</v>
      </c>
      <c r="F466" s="241" t="s">
        <v>488</v>
      </c>
      <c r="G466" s="239"/>
      <c r="H466" s="242">
        <v>13.468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8" t="s">
        <v>129</v>
      </c>
      <c r="AU466" s="248" t="s">
        <v>79</v>
      </c>
      <c r="AV466" s="14" t="s">
        <v>79</v>
      </c>
      <c r="AW466" s="14" t="s">
        <v>33</v>
      </c>
      <c r="AX466" s="14" t="s">
        <v>72</v>
      </c>
      <c r="AY466" s="248" t="s">
        <v>120</v>
      </c>
    </row>
    <row r="467" s="13" customFormat="1">
      <c r="A467" s="13"/>
      <c r="B467" s="227"/>
      <c r="C467" s="228"/>
      <c r="D467" s="229" t="s">
        <v>129</v>
      </c>
      <c r="E467" s="230" t="s">
        <v>19</v>
      </c>
      <c r="F467" s="231" t="s">
        <v>131</v>
      </c>
      <c r="G467" s="228"/>
      <c r="H467" s="230" t="s">
        <v>19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129</v>
      </c>
      <c r="AU467" s="237" t="s">
        <v>79</v>
      </c>
      <c r="AV467" s="13" t="s">
        <v>77</v>
      </c>
      <c r="AW467" s="13" t="s">
        <v>33</v>
      </c>
      <c r="AX467" s="13" t="s">
        <v>72</v>
      </c>
      <c r="AY467" s="237" t="s">
        <v>120</v>
      </c>
    </row>
    <row r="468" s="13" customFormat="1">
      <c r="A468" s="13"/>
      <c r="B468" s="227"/>
      <c r="C468" s="228"/>
      <c r="D468" s="229" t="s">
        <v>129</v>
      </c>
      <c r="E468" s="230" t="s">
        <v>19</v>
      </c>
      <c r="F468" s="231" t="s">
        <v>492</v>
      </c>
      <c r="G468" s="228"/>
      <c r="H468" s="230" t="s">
        <v>19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129</v>
      </c>
      <c r="AU468" s="237" t="s">
        <v>79</v>
      </c>
      <c r="AV468" s="13" t="s">
        <v>77</v>
      </c>
      <c r="AW468" s="13" t="s">
        <v>33</v>
      </c>
      <c r="AX468" s="13" t="s">
        <v>72</v>
      </c>
      <c r="AY468" s="237" t="s">
        <v>120</v>
      </c>
    </row>
    <row r="469" s="14" customFormat="1">
      <c r="A469" s="14"/>
      <c r="B469" s="238"/>
      <c r="C469" s="239"/>
      <c r="D469" s="229" t="s">
        <v>129</v>
      </c>
      <c r="E469" s="240" t="s">
        <v>19</v>
      </c>
      <c r="F469" s="241" t="s">
        <v>490</v>
      </c>
      <c r="G469" s="239"/>
      <c r="H469" s="242">
        <v>15.875999999999999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129</v>
      </c>
      <c r="AU469" s="248" t="s">
        <v>79</v>
      </c>
      <c r="AV469" s="14" t="s">
        <v>79</v>
      </c>
      <c r="AW469" s="14" t="s">
        <v>33</v>
      </c>
      <c r="AX469" s="14" t="s">
        <v>72</v>
      </c>
      <c r="AY469" s="248" t="s">
        <v>120</v>
      </c>
    </row>
    <row r="470" s="13" customFormat="1">
      <c r="A470" s="13"/>
      <c r="B470" s="227"/>
      <c r="C470" s="228"/>
      <c r="D470" s="229" t="s">
        <v>129</v>
      </c>
      <c r="E470" s="230" t="s">
        <v>19</v>
      </c>
      <c r="F470" s="231" t="s">
        <v>493</v>
      </c>
      <c r="G470" s="228"/>
      <c r="H470" s="230" t="s">
        <v>19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7" t="s">
        <v>129</v>
      </c>
      <c r="AU470" s="237" t="s">
        <v>79</v>
      </c>
      <c r="AV470" s="13" t="s">
        <v>77</v>
      </c>
      <c r="AW470" s="13" t="s">
        <v>33</v>
      </c>
      <c r="AX470" s="13" t="s">
        <v>72</v>
      </c>
      <c r="AY470" s="237" t="s">
        <v>120</v>
      </c>
    </row>
    <row r="471" s="14" customFormat="1">
      <c r="A471" s="14"/>
      <c r="B471" s="238"/>
      <c r="C471" s="239"/>
      <c r="D471" s="229" t="s">
        <v>129</v>
      </c>
      <c r="E471" s="240" t="s">
        <v>19</v>
      </c>
      <c r="F471" s="241" t="s">
        <v>494</v>
      </c>
      <c r="G471" s="239"/>
      <c r="H471" s="242">
        <v>13.154</v>
      </c>
      <c r="I471" s="243"/>
      <c r="J471" s="239"/>
      <c r="K471" s="239"/>
      <c r="L471" s="244"/>
      <c r="M471" s="245"/>
      <c r="N471" s="246"/>
      <c r="O471" s="246"/>
      <c r="P471" s="246"/>
      <c r="Q471" s="246"/>
      <c r="R471" s="246"/>
      <c r="S471" s="246"/>
      <c r="T471" s="24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8" t="s">
        <v>129</v>
      </c>
      <c r="AU471" s="248" t="s">
        <v>79</v>
      </c>
      <c r="AV471" s="14" t="s">
        <v>79</v>
      </c>
      <c r="AW471" s="14" t="s">
        <v>33</v>
      </c>
      <c r="AX471" s="14" t="s">
        <v>72</v>
      </c>
      <c r="AY471" s="248" t="s">
        <v>120</v>
      </c>
    </row>
    <row r="472" s="15" customFormat="1">
      <c r="A472" s="15"/>
      <c r="B472" s="249"/>
      <c r="C472" s="250"/>
      <c r="D472" s="229" t="s">
        <v>129</v>
      </c>
      <c r="E472" s="251" t="s">
        <v>19</v>
      </c>
      <c r="F472" s="252" t="s">
        <v>156</v>
      </c>
      <c r="G472" s="250"/>
      <c r="H472" s="253">
        <v>77.134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9" t="s">
        <v>129</v>
      </c>
      <c r="AU472" s="259" t="s">
        <v>79</v>
      </c>
      <c r="AV472" s="15" t="s">
        <v>127</v>
      </c>
      <c r="AW472" s="15" t="s">
        <v>33</v>
      </c>
      <c r="AX472" s="15" t="s">
        <v>77</v>
      </c>
      <c r="AY472" s="259" t="s">
        <v>120</v>
      </c>
    </row>
    <row r="473" s="2" customFormat="1" ht="33" customHeight="1">
      <c r="A473" s="39"/>
      <c r="B473" s="40"/>
      <c r="C473" s="260" t="s">
        <v>495</v>
      </c>
      <c r="D473" s="260" t="s">
        <v>397</v>
      </c>
      <c r="E473" s="261" t="s">
        <v>496</v>
      </c>
      <c r="F473" s="262" t="s">
        <v>497</v>
      </c>
      <c r="G473" s="263" t="s">
        <v>126</v>
      </c>
      <c r="H473" s="264">
        <v>107.265</v>
      </c>
      <c r="I473" s="265"/>
      <c r="J473" s="266">
        <f>ROUND(I473*H473,2)</f>
        <v>0</v>
      </c>
      <c r="K473" s="267"/>
      <c r="L473" s="268"/>
      <c r="M473" s="269" t="s">
        <v>19</v>
      </c>
      <c r="N473" s="270" t="s">
        <v>43</v>
      </c>
      <c r="O473" s="85"/>
      <c r="P473" s="223">
        <f>O473*H473</f>
        <v>0</v>
      </c>
      <c r="Q473" s="223">
        <v>0.066000000000000003</v>
      </c>
      <c r="R473" s="223">
        <f>Q473*H473</f>
        <v>7.0794900000000007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400</v>
      </c>
      <c r="AT473" s="225" t="s">
        <v>397</v>
      </c>
      <c r="AU473" s="225" t="s">
        <v>79</v>
      </c>
      <c r="AY473" s="18" t="s">
        <v>120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77</v>
      </c>
      <c r="BK473" s="226">
        <f>ROUND(I473*H473,2)</f>
        <v>0</v>
      </c>
      <c r="BL473" s="18" t="s">
        <v>331</v>
      </c>
      <c r="BM473" s="225" t="s">
        <v>498</v>
      </c>
    </row>
    <row r="474" s="13" customFormat="1">
      <c r="A474" s="13"/>
      <c r="B474" s="227"/>
      <c r="C474" s="228"/>
      <c r="D474" s="229" t="s">
        <v>129</v>
      </c>
      <c r="E474" s="230" t="s">
        <v>19</v>
      </c>
      <c r="F474" s="231" t="s">
        <v>140</v>
      </c>
      <c r="G474" s="228"/>
      <c r="H474" s="230" t="s">
        <v>19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129</v>
      </c>
      <c r="AU474" s="237" t="s">
        <v>79</v>
      </c>
      <c r="AV474" s="13" t="s">
        <v>77</v>
      </c>
      <c r="AW474" s="13" t="s">
        <v>33</v>
      </c>
      <c r="AX474" s="13" t="s">
        <v>72</v>
      </c>
      <c r="AY474" s="237" t="s">
        <v>120</v>
      </c>
    </row>
    <row r="475" s="13" customFormat="1">
      <c r="A475" s="13"/>
      <c r="B475" s="227"/>
      <c r="C475" s="228"/>
      <c r="D475" s="229" t="s">
        <v>129</v>
      </c>
      <c r="E475" s="230" t="s">
        <v>19</v>
      </c>
      <c r="F475" s="231" t="s">
        <v>499</v>
      </c>
      <c r="G475" s="228"/>
      <c r="H475" s="230" t="s">
        <v>19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129</v>
      </c>
      <c r="AU475" s="237" t="s">
        <v>79</v>
      </c>
      <c r="AV475" s="13" t="s">
        <v>77</v>
      </c>
      <c r="AW475" s="13" t="s">
        <v>33</v>
      </c>
      <c r="AX475" s="13" t="s">
        <v>72</v>
      </c>
      <c r="AY475" s="237" t="s">
        <v>120</v>
      </c>
    </row>
    <row r="476" s="14" customFormat="1">
      <c r="A476" s="14"/>
      <c r="B476" s="238"/>
      <c r="C476" s="239"/>
      <c r="D476" s="229" t="s">
        <v>129</v>
      </c>
      <c r="E476" s="240" t="s">
        <v>19</v>
      </c>
      <c r="F476" s="241" t="s">
        <v>486</v>
      </c>
      <c r="G476" s="239"/>
      <c r="H476" s="242">
        <v>5.2919999999999998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8" t="s">
        <v>129</v>
      </c>
      <c r="AU476" s="248" t="s">
        <v>79</v>
      </c>
      <c r="AV476" s="14" t="s">
        <v>79</v>
      </c>
      <c r="AW476" s="14" t="s">
        <v>33</v>
      </c>
      <c r="AX476" s="14" t="s">
        <v>72</v>
      </c>
      <c r="AY476" s="248" t="s">
        <v>120</v>
      </c>
    </row>
    <row r="477" s="13" customFormat="1">
      <c r="A477" s="13"/>
      <c r="B477" s="227"/>
      <c r="C477" s="228"/>
      <c r="D477" s="229" t="s">
        <v>129</v>
      </c>
      <c r="E477" s="230" t="s">
        <v>19</v>
      </c>
      <c r="F477" s="231" t="s">
        <v>500</v>
      </c>
      <c r="G477" s="228"/>
      <c r="H477" s="230" t="s">
        <v>19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129</v>
      </c>
      <c r="AU477" s="237" t="s">
        <v>79</v>
      </c>
      <c r="AV477" s="13" t="s">
        <v>77</v>
      </c>
      <c r="AW477" s="13" t="s">
        <v>33</v>
      </c>
      <c r="AX477" s="13" t="s">
        <v>72</v>
      </c>
      <c r="AY477" s="237" t="s">
        <v>120</v>
      </c>
    </row>
    <row r="478" s="14" customFormat="1">
      <c r="A478" s="14"/>
      <c r="B478" s="238"/>
      <c r="C478" s="239"/>
      <c r="D478" s="229" t="s">
        <v>129</v>
      </c>
      <c r="E478" s="240" t="s">
        <v>19</v>
      </c>
      <c r="F478" s="241" t="s">
        <v>501</v>
      </c>
      <c r="G478" s="239"/>
      <c r="H478" s="242">
        <v>26.934999999999999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8" t="s">
        <v>129</v>
      </c>
      <c r="AU478" s="248" t="s">
        <v>79</v>
      </c>
      <c r="AV478" s="14" t="s">
        <v>79</v>
      </c>
      <c r="AW478" s="14" t="s">
        <v>33</v>
      </c>
      <c r="AX478" s="14" t="s">
        <v>72</v>
      </c>
      <c r="AY478" s="248" t="s">
        <v>120</v>
      </c>
    </row>
    <row r="479" s="13" customFormat="1">
      <c r="A479" s="13"/>
      <c r="B479" s="227"/>
      <c r="C479" s="228"/>
      <c r="D479" s="229" t="s">
        <v>129</v>
      </c>
      <c r="E479" s="230" t="s">
        <v>19</v>
      </c>
      <c r="F479" s="231" t="s">
        <v>136</v>
      </c>
      <c r="G479" s="228"/>
      <c r="H479" s="230" t="s">
        <v>19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7" t="s">
        <v>129</v>
      </c>
      <c r="AU479" s="237" t="s">
        <v>79</v>
      </c>
      <c r="AV479" s="13" t="s">
        <v>77</v>
      </c>
      <c r="AW479" s="13" t="s">
        <v>33</v>
      </c>
      <c r="AX479" s="13" t="s">
        <v>72</v>
      </c>
      <c r="AY479" s="237" t="s">
        <v>120</v>
      </c>
    </row>
    <row r="480" s="13" customFormat="1">
      <c r="A480" s="13"/>
      <c r="B480" s="227"/>
      <c r="C480" s="228"/>
      <c r="D480" s="229" t="s">
        <v>129</v>
      </c>
      <c r="E480" s="230" t="s">
        <v>19</v>
      </c>
      <c r="F480" s="231" t="s">
        <v>502</v>
      </c>
      <c r="G480" s="228"/>
      <c r="H480" s="230" t="s">
        <v>19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129</v>
      </c>
      <c r="AU480" s="237" t="s">
        <v>79</v>
      </c>
      <c r="AV480" s="13" t="s">
        <v>77</v>
      </c>
      <c r="AW480" s="13" t="s">
        <v>33</v>
      </c>
      <c r="AX480" s="13" t="s">
        <v>72</v>
      </c>
      <c r="AY480" s="237" t="s">
        <v>120</v>
      </c>
    </row>
    <row r="481" s="14" customFormat="1">
      <c r="A481" s="14"/>
      <c r="B481" s="238"/>
      <c r="C481" s="239"/>
      <c r="D481" s="229" t="s">
        <v>129</v>
      </c>
      <c r="E481" s="240" t="s">
        <v>19</v>
      </c>
      <c r="F481" s="241" t="s">
        <v>464</v>
      </c>
      <c r="G481" s="239"/>
      <c r="H481" s="242">
        <v>10.584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129</v>
      </c>
      <c r="AU481" s="248" t="s">
        <v>79</v>
      </c>
      <c r="AV481" s="14" t="s">
        <v>79</v>
      </c>
      <c r="AW481" s="14" t="s">
        <v>33</v>
      </c>
      <c r="AX481" s="14" t="s">
        <v>72</v>
      </c>
      <c r="AY481" s="248" t="s">
        <v>120</v>
      </c>
    </row>
    <row r="482" s="13" customFormat="1">
      <c r="A482" s="13"/>
      <c r="B482" s="227"/>
      <c r="C482" s="228"/>
      <c r="D482" s="229" t="s">
        <v>129</v>
      </c>
      <c r="E482" s="230" t="s">
        <v>19</v>
      </c>
      <c r="F482" s="231" t="s">
        <v>503</v>
      </c>
      <c r="G482" s="228"/>
      <c r="H482" s="230" t="s">
        <v>19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7" t="s">
        <v>129</v>
      </c>
      <c r="AU482" s="237" t="s">
        <v>79</v>
      </c>
      <c r="AV482" s="13" t="s">
        <v>77</v>
      </c>
      <c r="AW482" s="13" t="s">
        <v>33</v>
      </c>
      <c r="AX482" s="13" t="s">
        <v>72</v>
      </c>
      <c r="AY482" s="237" t="s">
        <v>120</v>
      </c>
    </row>
    <row r="483" s="14" customFormat="1">
      <c r="A483" s="14"/>
      <c r="B483" s="238"/>
      <c r="C483" s="239"/>
      <c r="D483" s="229" t="s">
        <v>129</v>
      </c>
      <c r="E483" s="240" t="s">
        <v>19</v>
      </c>
      <c r="F483" s="241" t="s">
        <v>501</v>
      </c>
      <c r="G483" s="239"/>
      <c r="H483" s="242">
        <v>26.934999999999999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8" t="s">
        <v>129</v>
      </c>
      <c r="AU483" s="248" t="s">
        <v>79</v>
      </c>
      <c r="AV483" s="14" t="s">
        <v>79</v>
      </c>
      <c r="AW483" s="14" t="s">
        <v>33</v>
      </c>
      <c r="AX483" s="14" t="s">
        <v>72</v>
      </c>
      <c r="AY483" s="248" t="s">
        <v>120</v>
      </c>
    </row>
    <row r="484" s="13" customFormat="1">
      <c r="A484" s="13"/>
      <c r="B484" s="227"/>
      <c r="C484" s="228"/>
      <c r="D484" s="229" t="s">
        <v>129</v>
      </c>
      <c r="E484" s="230" t="s">
        <v>19</v>
      </c>
      <c r="F484" s="231" t="s">
        <v>131</v>
      </c>
      <c r="G484" s="228"/>
      <c r="H484" s="230" t="s">
        <v>19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7" t="s">
        <v>129</v>
      </c>
      <c r="AU484" s="237" t="s">
        <v>79</v>
      </c>
      <c r="AV484" s="13" t="s">
        <v>77</v>
      </c>
      <c r="AW484" s="13" t="s">
        <v>33</v>
      </c>
      <c r="AX484" s="13" t="s">
        <v>72</v>
      </c>
      <c r="AY484" s="237" t="s">
        <v>120</v>
      </c>
    </row>
    <row r="485" s="13" customFormat="1">
      <c r="A485" s="13"/>
      <c r="B485" s="227"/>
      <c r="C485" s="228"/>
      <c r="D485" s="229" t="s">
        <v>129</v>
      </c>
      <c r="E485" s="230" t="s">
        <v>19</v>
      </c>
      <c r="F485" s="231" t="s">
        <v>504</v>
      </c>
      <c r="G485" s="228"/>
      <c r="H485" s="230" t="s">
        <v>19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129</v>
      </c>
      <c r="AU485" s="237" t="s">
        <v>79</v>
      </c>
      <c r="AV485" s="13" t="s">
        <v>77</v>
      </c>
      <c r="AW485" s="13" t="s">
        <v>33</v>
      </c>
      <c r="AX485" s="13" t="s">
        <v>72</v>
      </c>
      <c r="AY485" s="237" t="s">
        <v>120</v>
      </c>
    </row>
    <row r="486" s="14" customFormat="1">
      <c r="A486" s="14"/>
      <c r="B486" s="238"/>
      <c r="C486" s="239"/>
      <c r="D486" s="229" t="s">
        <v>129</v>
      </c>
      <c r="E486" s="240" t="s">
        <v>19</v>
      </c>
      <c r="F486" s="241" t="s">
        <v>464</v>
      </c>
      <c r="G486" s="239"/>
      <c r="H486" s="242">
        <v>10.584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8" t="s">
        <v>129</v>
      </c>
      <c r="AU486" s="248" t="s">
        <v>79</v>
      </c>
      <c r="AV486" s="14" t="s">
        <v>79</v>
      </c>
      <c r="AW486" s="14" t="s">
        <v>33</v>
      </c>
      <c r="AX486" s="14" t="s">
        <v>72</v>
      </c>
      <c r="AY486" s="248" t="s">
        <v>120</v>
      </c>
    </row>
    <row r="487" s="13" customFormat="1">
      <c r="A487" s="13"/>
      <c r="B487" s="227"/>
      <c r="C487" s="228"/>
      <c r="D487" s="229" t="s">
        <v>129</v>
      </c>
      <c r="E487" s="230" t="s">
        <v>19</v>
      </c>
      <c r="F487" s="231" t="s">
        <v>505</v>
      </c>
      <c r="G487" s="228"/>
      <c r="H487" s="230" t="s">
        <v>19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129</v>
      </c>
      <c r="AU487" s="237" t="s">
        <v>79</v>
      </c>
      <c r="AV487" s="13" t="s">
        <v>77</v>
      </c>
      <c r="AW487" s="13" t="s">
        <v>33</v>
      </c>
      <c r="AX487" s="13" t="s">
        <v>72</v>
      </c>
      <c r="AY487" s="237" t="s">
        <v>120</v>
      </c>
    </row>
    <row r="488" s="14" customFormat="1">
      <c r="A488" s="14"/>
      <c r="B488" s="238"/>
      <c r="C488" s="239"/>
      <c r="D488" s="229" t="s">
        <v>129</v>
      </c>
      <c r="E488" s="240" t="s">
        <v>19</v>
      </c>
      <c r="F488" s="241" t="s">
        <v>501</v>
      </c>
      <c r="G488" s="239"/>
      <c r="H488" s="242">
        <v>26.934999999999999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8" t="s">
        <v>129</v>
      </c>
      <c r="AU488" s="248" t="s">
        <v>79</v>
      </c>
      <c r="AV488" s="14" t="s">
        <v>79</v>
      </c>
      <c r="AW488" s="14" t="s">
        <v>33</v>
      </c>
      <c r="AX488" s="14" t="s">
        <v>72</v>
      </c>
      <c r="AY488" s="248" t="s">
        <v>120</v>
      </c>
    </row>
    <row r="489" s="15" customFormat="1">
      <c r="A489" s="15"/>
      <c r="B489" s="249"/>
      <c r="C489" s="250"/>
      <c r="D489" s="229" t="s">
        <v>129</v>
      </c>
      <c r="E489" s="251" t="s">
        <v>19</v>
      </c>
      <c r="F489" s="252" t="s">
        <v>156</v>
      </c>
      <c r="G489" s="250"/>
      <c r="H489" s="253">
        <v>107.265</v>
      </c>
      <c r="I489" s="254"/>
      <c r="J489" s="250"/>
      <c r="K489" s="250"/>
      <c r="L489" s="255"/>
      <c r="M489" s="256"/>
      <c r="N489" s="257"/>
      <c r="O489" s="257"/>
      <c r="P489" s="257"/>
      <c r="Q489" s="257"/>
      <c r="R489" s="257"/>
      <c r="S489" s="257"/>
      <c r="T489" s="25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9" t="s">
        <v>129</v>
      </c>
      <c r="AU489" s="259" t="s">
        <v>79</v>
      </c>
      <c r="AV489" s="15" t="s">
        <v>127</v>
      </c>
      <c r="AW489" s="15" t="s">
        <v>33</v>
      </c>
      <c r="AX489" s="15" t="s">
        <v>77</v>
      </c>
      <c r="AY489" s="259" t="s">
        <v>120</v>
      </c>
    </row>
    <row r="490" s="2" customFormat="1" ht="33" customHeight="1">
      <c r="A490" s="39"/>
      <c r="B490" s="40"/>
      <c r="C490" s="260" t="s">
        <v>506</v>
      </c>
      <c r="D490" s="260" t="s">
        <v>397</v>
      </c>
      <c r="E490" s="261" t="s">
        <v>507</v>
      </c>
      <c r="F490" s="262" t="s">
        <v>508</v>
      </c>
      <c r="G490" s="263" t="s">
        <v>126</v>
      </c>
      <c r="H490" s="264">
        <v>25.158999999999999</v>
      </c>
      <c r="I490" s="265"/>
      <c r="J490" s="266">
        <f>ROUND(I490*H490,2)</f>
        <v>0</v>
      </c>
      <c r="K490" s="267"/>
      <c r="L490" s="268"/>
      <c r="M490" s="269" t="s">
        <v>19</v>
      </c>
      <c r="N490" s="270" t="s">
        <v>43</v>
      </c>
      <c r="O490" s="85"/>
      <c r="P490" s="223">
        <f>O490*H490</f>
        <v>0</v>
      </c>
      <c r="Q490" s="223">
        <v>0.045999999999999999</v>
      </c>
      <c r="R490" s="223">
        <f>Q490*H490</f>
        <v>1.157314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400</v>
      </c>
      <c r="AT490" s="225" t="s">
        <v>397</v>
      </c>
      <c r="AU490" s="225" t="s">
        <v>79</v>
      </c>
      <c r="AY490" s="18" t="s">
        <v>120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77</v>
      </c>
      <c r="BK490" s="226">
        <f>ROUND(I490*H490,2)</f>
        <v>0</v>
      </c>
      <c r="BL490" s="18" t="s">
        <v>331</v>
      </c>
      <c r="BM490" s="225" t="s">
        <v>509</v>
      </c>
    </row>
    <row r="491" s="13" customFormat="1">
      <c r="A491" s="13"/>
      <c r="B491" s="227"/>
      <c r="C491" s="228"/>
      <c r="D491" s="229" t="s">
        <v>129</v>
      </c>
      <c r="E491" s="230" t="s">
        <v>19</v>
      </c>
      <c r="F491" s="231" t="s">
        <v>144</v>
      </c>
      <c r="G491" s="228"/>
      <c r="H491" s="230" t="s">
        <v>19</v>
      </c>
      <c r="I491" s="232"/>
      <c r="J491" s="228"/>
      <c r="K491" s="228"/>
      <c r="L491" s="233"/>
      <c r="M491" s="234"/>
      <c r="N491" s="235"/>
      <c r="O491" s="235"/>
      <c r="P491" s="235"/>
      <c r="Q491" s="235"/>
      <c r="R491" s="235"/>
      <c r="S491" s="235"/>
      <c r="T491" s="23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7" t="s">
        <v>129</v>
      </c>
      <c r="AU491" s="237" t="s">
        <v>79</v>
      </c>
      <c r="AV491" s="13" t="s">
        <v>77</v>
      </c>
      <c r="AW491" s="13" t="s">
        <v>33</v>
      </c>
      <c r="AX491" s="13" t="s">
        <v>72</v>
      </c>
      <c r="AY491" s="237" t="s">
        <v>120</v>
      </c>
    </row>
    <row r="492" s="13" customFormat="1">
      <c r="A492" s="13"/>
      <c r="B492" s="227"/>
      <c r="C492" s="228"/>
      <c r="D492" s="229" t="s">
        <v>129</v>
      </c>
      <c r="E492" s="230" t="s">
        <v>19</v>
      </c>
      <c r="F492" s="231" t="s">
        <v>459</v>
      </c>
      <c r="G492" s="228"/>
      <c r="H492" s="230" t="s">
        <v>19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129</v>
      </c>
      <c r="AU492" s="237" t="s">
        <v>79</v>
      </c>
      <c r="AV492" s="13" t="s">
        <v>77</v>
      </c>
      <c r="AW492" s="13" t="s">
        <v>33</v>
      </c>
      <c r="AX492" s="13" t="s">
        <v>72</v>
      </c>
      <c r="AY492" s="237" t="s">
        <v>120</v>
      </c>
    </row>
    <row r="493" s="14" customFormat="1">
      <c r="A493" s="14"/>
      <c r="B493" s="238"/>
      <c r="C493" s="239"/>
      <c r="D493" s="229" t="s">
        <v>129</v>
      </c>
      <c r="E493" s="240" t="s">
        <v>19</v>
      </c>
      <c r="F493" s="241" t="s">
        <v>460</v>
      </c>
      <c r="G493" s="239"/>
      <c r="H493" s="242">
        <v>25.158999999999999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129</v>
      </c>
      <c r="AU493" s="248" t="s">
        <v>79</v>
      </c>
      <c r="AV493" s="14" t="s">
        <v>79</v>
      </c>
      <c r="AW493" s="14" t="s">
        <v>33</v>
      </c>
      <c r="AX493" s="14" t="s">
        <v>72</v>
      </c>
      <c r="AY493" s="248" t="s">
        <v>120</v>
      </c>
    </row>
    <row r="494" s="15" customFormat="1">
      <c r="A494" s="15"/>
      <c r="B494" s="249"/>
      <c r="C494" s="250"/>
      <c r="D494" s="229" t="s">
        <v>129</v>
      </c>
      <c r="E494" s="251" t="s">
        <v>19</v>
      </c>
      <c r="F494" s="252" t="s">
        <v>156</v>
      </c>
      <c r="G494" s="250"/>
      <c r="H494" s="253">
        <v>25.158999999999999</v>
      </c>
      <c r="I494" s="254"/>
      <c r="J494" s="250"/>
      <c r="K494" s="250"/>
      <c r="L494" s="255"/>
      <c r="M494" s="256"/>
      <c r="N494" s="257"/>
      <c r="O494" s="257"/>
      <c r="P494" s="257"/>
      <c r="Q494" s="257"/>
      <c r="R494" s="257"/>
      <c r="S494" s="257"/>
      <c r="T494" s="25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9" t="s">
        <v>129</v>
      </c>
      <c r="AU494" s="259" t="s">
        <v>79</v>
      </c>
      <c r="AV494" s="15" t="s">
        <v>127</v>
      </c>
      <c r="AW494" s="15" t="s">
        <v>33</v>
      </c>
      <c r="AX494" s="15" t="s">
        <v>77</v>
      </c>
      <c r="AY494" s="259" t="s">
        <v>120</v>
      </c>
    </row>
    <row r="495" s="2" customFormat="1" ht="33" customHeight="1">
      <c r="A495" s="39"/>
      <c r="B495" s="40"/>
      <c r="C495" s="260" t="s">
        <v>510</v>
      </c>
      <c r="D495" s="260" t="s">
        <v>397</v>
      </c>
      <c r="E495" s="261" t="s">
        <v>511</v>
      </c>
      <c r="F495" s="262" t="s">
        <v>512</v>
      </c>
      <c r="G495" s="263" t="s">
        <v>126</v>
      </c>
      <c r="H495" s="264">
        <v>9.8780000000000001</v>
      </c>
      <c r="I495" s="265"/>
      <c r="J495" s="266">
        <f>ROUND(I495*H495,2)</f>
        <v>0</v>
      </c>
      <c r="K495" s="267"/>
      <c r="L495" s="268"/>
      <c r="M495" s="269" t="s">
        <v>19</v>
      </c>
      <c r="N495" s="270" t="s">
        <v>43</v>
      </c>
      <c r="O495" s="85"/>
      <c r="P495" s="223">
        <f>O495*H495</f>
        <v>0</v>
      </c>
      <c r="Q495" s="223">
        <v>0.043999999999999997</v>
      </c>
      <c r="R495" s="223">
        <f>Q495*H495</f>
        <v>0.43463199999999996</v>
      </c>
      <c r="S495" s="223">
        <v>0</v>
      </c>
      <c r="T495" s="224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5" t="s">
        <v>400</v>
      </c>
      <c r="AT495" s="225" t="s">
        <v>397</v>
      </c>
      <c r="AU495" s="225" t="s">
        <v>79</v>
      </c>
      <c r="AY495" s="18" t="s">
        <v>120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8" t="s">
        <v>77</v>
      </c>
      <c r="BK495" s="226">
        <f>ROUND(I495*H495,2)</f>
        <v>0</v>
      </c>
      <c r="BL495" s="18" t="s">
        <v>331</v>
      </c>
      <c r="BM495" s="225" t="s">
        <v>513</v>
      </c>
    </row>
    <row r="496" s="13" customFormat="1">
      <c r="A496" s="13"/>
      <c r="B496" s="227"/>
      <c r="C496" s="228"/>
      <c r="D496" s="229" t="s">
        <v>129</v>
      </c>
      <c r="E496" s="230" t="s">
        <v>19</v>
      </c>
      <c r="F496" s="231" t="s">
        <v>144</v>
      </c>
      <c r="G496" s="228"/>
      <c r="H496" s="230" t="s">
        <v>19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7" t="s">
        <v>129</v>
      </c>
      <c r="AU496" s="237" t="s">
        <v>79</v>
      </c>
      <c r="AV496" s="13" t="s">
        <v>77</v>
      </c>
      <c r="AW496" s="13" t="s">
        <v>33</v>
      </c>
      <c r="AX496" s="13" t="s">
        <v>72</v>
      </c>
      <c r="AY496" s="237" t="s">
        <v>120</v>
      </c>
    </row>
    <row r="497" s="13" customFormat="1">
      <c r="A497" s="13"/>
      <c r="B497" s="227"/>
      <c r="C497" s="228"/>
      <c r="D497" s="229" t="s">
        <v>129</v>
      </c>
      <c r="E497" s="230" t="s">
        <v>19</v>
      </c>
      <c r="F497" s="231" t="s">
        <v>514</v>
      </c>
      <c r="G497" s="228"/>
      <c r="H497" s="230" t="s">
        <v>19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129</v>
      </c>
      <c r="AU497" s="237" t="s">
        <v>79</v>
      </c>
      <c r="AV497" s="13" t="s">
        <v>77</v>
      </c>
      <c r="AW497" s="13" t="s">
        <v>33</v>
      </c>
      <c r="AX497" s="13" t="s">
        <v>72</v>
      </c>
      <c r="AY497" s="237" t="s">
        <v>120</v>
      </c>
    </row>
    <row r="498" s="14" customFormat="1">
      <c r="A498" s="14"/>
      <c r="B498" s="238"/>
      <c r="C498" s="239"/>
      <c r="D498" s="229" t="s">
        <v>129</v>
      </c>
      <c r="E498" s="240" t="s">
        <v>19</v>
      </c>
      <c r="F498" s="241" t="s">
        <v>458</v>
      </c>
      <c r="G498" s="239"/>
      <c r="H498" s="242">
        <v>9.8780000000000001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8" t="s">
        <v>129</v>
      </c>
      <c r="AU498" s="248" t="s">
        <v>79</v>
      </c>
      <c r="AV498" s="14" t="s">
        <v>79</v>
      </c>
      <c r="AW498" s="14" t="s">
        <v>33</v>
      </c>
      <c r="AX498" s="14" t="s">
        <v>72</v>
      </c>
      <c r="AY498" s="248" t="s">
        <v>120</v>
      </c>
    </row>
    <row r="499" s="15" customFormat="1">
      <c r="A499" s="15"/>
      <c r="B499" s="249"/>
      <c r="C499" s="250"/>
      <c r="D499" s="229" t="s">
        <v>129</v>
      </c>
      <c r="E499" s="251" t="s">
        <v>19</v>
      </c>
      <c r="F499" s="252" t="s">
        <v>156</v>
      </c>
      <c r="G499" s="250"/>
      <c r="H499" s="253">
        <v>9.8780000000000001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9" t="s">
        <v>129</v>
      </c>
      <c r="AU499" s="259" t="s">
        <v>79</v>
      </c>
      <c r="AV499" s="15" t="s">
        <v>127</v>
      </c>
      <c r="AW499" s="15" t="s">
        <v>33</v>
      </c>
      <c r="AX499" s="15" t="s">
        <v>77</v>
      </c>
      <c r="AY499" s="259" t="s">
        <v>120</v>
      </c>
    </row>
    <row r="500" s="2" customFormat="1" ht="44.25" customHeight="1">
      <c r="A500" s="39"/>
      <c r="B500" s="40"/>
      <c r="C500" s="260" t="s">
        <v>515</v>
      </c>
      <c r="D500" s="260" t="s">
        <v>397</v>
      </c>
      <c r="E500" s="261" t="s">
        <v>516</v>
      </c>
      <c r="F500" s="262" t="s">
        <v>517</v>
      </c>
      <c r="G500" s="263" t="s">
        <v>126</v>
      </c>
      <c r="H500" s="264">
        <v>53.107999999999997</v>
      </c>
      <c r="I500" s="265"/>
      <c r="J500" s="266">
        <f>ROUND(I500*H500,2)</f>
        <v>0</v>
      </c>
      <c r="K500" s="267"/>
      <c r="L500" s="268"/>
      <c r="M500" s="269" t="s">
        <v>19</v>
      </c>
      <c r="N500" s="270" t="s">
        <v>43</v>
      </c>
      <c r="O500" s="85"/>
      <c r="P500" s="223">
        <f>O500*H500</f>
        <v>0</v>
      </c>
      <c r="Q500" s="223">
        <v>0.056000000000000001</v>
      </c>
      <c r="R500" s="223">
        <f>Q500*H500</f>
        <v>2.9740479999999998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400</v>
      </c>
      <c r="AT500" s="225" t="s">
        <v>397</v>
      </c>
      <c r="AU500" s="225" t="s">
        <v>79</v>
      </c>
      <c r="AY500" s="18" t="s">
        <v>120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77</v>
      </c>
      <c r="BK500" s="226">
        <f>ROUND(I500*H500,2)</f>
        <v>0</v>
      </c>
      <c r="BL500" s="18" t="s">
        <v>331</v>
      </c>
      <c r="BM500" s="225" t="s">
        <v>518</v>
      </c>
    </row>
    <row r="501" s="13" customFormat="1">
      <c r="A501" s="13"/>
      <c r="B501" s="227"/>
      <c r="C501" s="228"/>
      <c r="D501" s="229" t="s">
        <v>129</v>
      </c>
      <c r="E501" s="230" t="s">
        <v>19</v>
      </c>
      <c r="F501" s="231" t="s">
        <v>144</v>
      </c>
      <c r="G501" s="228"/>
      <c r="H501" s="230" t="s">
        <v>19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7" t="s">
        <v>129</v>
      </c>
      <c r="AU501" s="237" t="s">
        <v>79</v>
      </c>
      <c r="AV501" s="13" t="s">
        <v>77</v>
      </c>
      <c r="AW501" s="13" t="s">
        <v>33</v>
      </c>
      <c r="AX501" s="13" t="s">
        <v>72</v>
      </c>
      <c r="AY501" s="237" t="s">
        <v>120</v>
      </c>
    </row>
    <row r="502" s="13" customFormat="1">
      <c r="A502" s="13"/>
      <c r="B502" s="227"/>
      <c r="C502" s="228"/>
      <c r="D502" s="229" t="s">
        <v>129</v>
      </c>
      <c r="E502" s="230" t="s">
        <v>19</v>
      </c>
      <c r="F502" s="231" t="s">
        <v>519</v>
      </c>
      <c r="G502" s="228"/>
      <c r="H502" s="230" t="s">
        <v>19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129</v>
      </c>
      <c r="AU502" s="237" t="s">
        <v>79</v>
      </c>
      <c r="AV502" s="13" t="s">
        <v>77</v>
      </c>
      <c r="AW502" s="13" t="s">
        <v>33</v>
      </c>
      <c r="AX502" s="13" t="s">
        <v>72</v>
      </c>
      <c r="AY502" s="237" t="s">
        <v>120</v>
      </c>
    </row>
    <row r="503" s="14" customFormat="1">
      <c r="A503" s="14"/>
      <c r="B503" s="238"/>
      <c r="C503" s="239"/>
      <c r="D503" s="229" t="s">
        <v>129</v>
      </c>
      <c r="E503" s="240" t="s">
        <v>19</v>
      </c>
      <c r="F503" s="241" t="s">
        <v>297</v>
      </c>
      <c r="G503" s="239"/>
      <c r="H503" s="242">
        <v>9.5630000000000006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129</v>
      </c>
      <c r="AU503" s="248" t="s">
        <v>79</v>
      </c>
      <c r="AV503" s="14" t="s">
        <v>79</v>
      </c>
      <c r="AW503" s="14" t="s">
        <v>33</v>
      </c>
      <c r="AX503" s="14" t="s">
        <v>72</v>
      </c>
      <c r="AY503" s="248" t="s">
        <v>120</v>
      </c>
    </row>
    <row r="504" s="13" customFormat="1">
      <c r="A504" s="13"/>
      <c r="B504" s="227"/>
      <c r="C504" s="228"/>
      <c r="D504" s="229" t="s">
        <v>129</v>
      </c>
      <c r="E504" s="230" t="s">
        <v>19</v>
      </c>
      <c r="F504" s="231" t="s">
        <v>140</v>
      </c>
      <c r="G504" s="228"/>
      <c r="H504" s="230" t="s">
        <v>19</v>
      </c>
      <c r="I504" s="232"/>
      <c r="J504" s="228"/>
      <c r="K504" s="228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129</v>
      </c>
      <c r="AU504" s="237" t="s">
        <v>79</v>
      </c>
      <c r="AV504" s="13" t="s">
        <v>77</v>
      </c>
      <c r="AW504" s="13" t="s">
        <v>33</v>
      </c>
      <c r="AX504" s="13" t="s">
        <v>72</v>
      </c>
      <c r="AY504" s="237" t="s">
        <v>120</v>
      </c>
    </row>
    <row r="505" s="13" customFormat="1">
      <c r="A505" s="13"/>
      <c r="B505" s="227"/>
      <c r="C505" s="228"/>
      <c r="D505" s="229" t="s">
        <v>129</v>
      </c>
      <c r="E505" s="230" t="s">
        <v>19</v>
      </c>
      <c r="F505" s="231" t="s">
        <v>520</v>
      </c>
      <c r="G505" s="228"/>
      <c r="H505" s="230" t="s">
        <v>19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129</v>
      </c>
      <c r="AU505" s="237" t="s">
        <v>79</v>
      </c>
      <c r="AV505" s="13" t="s">
        <v>77</v>
      </c>
      <c r="AW505" s="13" t="s">
        <v>33</v>
      </c>
      <c r="AX505" s="13" t="s">
        <v>72</v>
      </c>
      <c r="AY505" s="237" t="s">
        <v>120</v>
      </c>
    </row>
    <row r="506" s="14" customFormat="1">
      <c r="A506" s="14"/>
      <c r="B506" s="238"/>
      <c r="C506" s="239"/>
      <c r="D506" s="229" t="s">
        <v>129</v>
      </c>
      <c r="E506" s="240" t="s">
        <v>19</v>
      </c>
      <c r="F506" s="241" t="s">
        <v>468</v>
      </c>
      <c r="G506" s="239"/>
      <c r="H506" s="242">
        <v>14.515000000000001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8" t="s">
        <v>129</v>
      </c>
      <c r="AU506" s="248" t="s">
        <v>79</v>
      </c>
      <c r="AV506" s="14" t="s">
        <v>79</v>
      </c>
      <c r="AW506" s="14" t="s">
        <v>33</v>
      </c>
      <c r="AX506" s="14" t="s">
        <v>72</v>
      </c>
      <c r="AY506" s="248" t="s">
        <v>120</v>
      </c>
    </row>
    <row r="507" s="13" customFormat="1">
      <c r="A507" s="13"/>
      <c r="B507" s="227"/>
      <c r="C507" s="228"/>
      <c r="D507" s="229" t="s">
        <v>129</v>
      </c>
      <c r="E507" s="230" t="s">
        <v>19</v>
      </c>
      <c r="F507" s="231" t="s">
        <v>136</v>
      </c>
      <c r="G507" s="228"/>
      <c r="H507" s="230" t="s">
        <v>19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7" t="s">
        <v>129</v>
      </c>
      <c r="AU507" s="237" t="s">
        <v>79</v>
      </c>
      <c r="AV507" s="13" t="s">
        <v>77</v>
      </c>
      <c r="AW507" s="13" t="s">
        <v>33</v>
      </c>
      <c r="AX507" s="13" t="s">
        <v>72</v>
      </c>
      <c r="AY507" s="237" t="s">
        <v>120</v>
      </c>
    </row>
    <row r="508" s="13" customFormat="1">
      <c r="A508" s="13"/>
      <c r="B508" s="227"/>
      <c r="C508" s="228"/>
      <c r="D508" s="229" t="s">
        <v>129</v>
      </c>
      <c r="E508" s="230" t="s">
        <v>19</v>
      </c>
      <c r="F508" s="231" t="s">
        <v>521</v>
      </c>
      <c r="G508" s="228"/>
      <c r="H508" s="230" t="s">
        <v>19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7" t="s">
        <v>129</v>
      </c>
      <c r="AU508" s="237" t="s">
        <v>79</v>
      </c>
      <c r="AV508" s="13" t="s">
        <v>77</v>
      </c>
      <c r="AW508" s="13" t="s">
        <v>33</v>
      </c>
      <c r="AX508" s="13" t="s">
        <v>72</v>
      </c>
      <c r="AY508" s="237" t="s">
        <v>120</v>
      </c>
    </row>
    <row r="509" s="14" customFormat="1">
      <c r="A509" s="14"/>
      <c r="B509" s="238"/>
      <c r="C509" s="239"/>
      <c r="D509" s="229" t="s">
        <v>129</v>
      </c>
      <c r="E509" s="240" t="s">
        <v>19</v>
      </c>
      <c r="F509" s="241" t="s">
        <v>468</v>
      </c>
      <c r="G509" s="239"/>
      <c r="H509" s="242">
        <v>14.515000000000001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129</v>
      </c>
      <c r="AU509" s="248" t="s">
        <v>79</v>
      </c>
      <c r="AV509" s="14" t="s">
        <v>79</v>
      </c>
      <c r="AW509" s="14" t="s">
        <v>33</v>
      </c>
      <c r="AX509" s="14" t="s">
        <v>72</v>
      </c>
      <c r="AY509" s="248" t="s">
        <v>120</v>
      </c>
    </row>
    <row r="510" s="13" customFormat="1">
      <c r="A510" s="13"/>
      <c r="B510" s="227"/>
      <c r="C510" s="228"/>
      <c r="D510" s="229" t="s">
        <v>129</v>
      </c>
      <c r="E510" s="230" t="s">
        <v>19</v>
      </c>
      <c r="F510" s="231" t="s">
        <v>131</v>
      </c>
      <c r="G510" s="228"/>
      <c r="H510" s="230" t="s">
        <v>19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7" t="s">
        <v>129</v>
      </c>
      <c r="AU510" s="237" t="s">
        <v>79</v>
      </c>
      <c r="AV510" s="13" t="s">
        <v>77</v>
      </c>
      <c r="AW510" s="13" t="s">
        <v>33</v>
      </c>
      <c r="AX510" s="13" t="s">
        <v>72</v>
      </c>
      <c r="AY510" s="237" t="s">
        <v>120</v>
      </c>
    </row>
    <row r="511" s="13" customFormat="1">
      <c r="A511" s="13"/>
      <c r="B511" s="227"/>
      <c r="C511" s="228"/>
      <c r="D511" s="229" t="s">
        <v>129</v>
      </c>
      <c r="E511" s="230" t="s">
        <v>19</v>
      </c>
      <c r="F511" s="231" t="s">
        <v>522</v>
      </c>
      <c r="G511" s="228"/>
      <c r="H511" s="230" t="s">
        <v>19</v>
      </c>
      <c r="I511" s="232"/>
      <c r="J511" s="228"/>
      <c r="K511" s="228"/>
      <c r="L511" s="233"/>
      <c r="M511" s="234"/>
      <c r="N511" s="235"/>
      <c r="O511" s="235"/>
      <c r="P511" s="235"/>
      <c r="Q511" s="235"/>
      <c r="R511" s="235"/>
      <c r="S511" s="235"/>
      <c r="T511" s="23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7" t="s">
        <v>129</v>
      </c>
      <c r="AU511" s="237" t="s">
        <v>79</v>
      </c>
      <c r="AV511" s="13" t="s">
        <v>77</v>
      </c>
      <c r="AW511" s="13" t="s">
        <v>33</v>
      </c>
      <c r="AX511" s="13" t="s">
        <v>72</v>
      </c>
      <c r="AY511" s="237" t="s">
        <v>120</v>
      </c>
    </row>
    <row r="512" s="14" customFormat="1">
      <c r="A512" s="14"/>
      <c r="B512" s="238"/>
      <c r="C512" s="239"/>
      <c r="D512" s="229" t="s">
        <v>129</v>
      </c>
      <c r="E512" s="240" t="s">
        <v>19</v>
      </c>
      <c r="F512" s="241" t="s">
        <v>468</v>
      </c>
      <c r="G512" s="239"/>
      <c r="H512" s="242">
        <v>14.515000000000001</v>
      </c>
      <c r="I512" s="243"/>
      <c r="J512" s="239"/>
      <c r="K512" s="239"/>
      <c r="L512" s="244"/>
      <c r="M512" s="245"/>
      <c r="N512" s="246"/>
      <c r="O512" s="246"/>
      <c r="P512" s="246"/>
      <c r="Q512" s="246"/>
      <c r="R512" s="246"/>
      <c r="S512" s="246"/>
      <c r="T512" s="24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8" t="s">
        <v>129</v>
      </c>
      <c r="AU512" s="248" t="s">
        <v>79</v>
      </c>
      <c r="AV512" s="14" t="s">
        <v>79</v>
      </c>
      <c r="AW512" s="14" t="s">
        <v>33</v>
      </c>
      <c r="AX512" s="14" t="s">
        <v>72</v>
      </c>
      <c r="AY512" s="248" t="s">
        <v>120</v>
      </c>
    </row>
    <row r="513" s="15" customFormat="1">
      <c r="A513" s="15"/>
      <c r="B513" s="249"/>
      <c r="C513" s="250"/>
      <c r="D513" s="229" t="s">
        <v>129</v>
      </c>
      <c r="E513" s="251" t="s">
        <v>19</v>
      </c>
      <c r="F513" s="252" t="s">
        <v>156</v>
      </c>
      <c r="G513" s="250"/>
      <c r="H513" s="253">
        <v>53.108000000000004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9" t="s">
        <v>129</v>
      </c>
      <c r="AU513" s="259" t="s">
        <v>79</v>
      </c>
      <c r="AV513" s="15" t="s">
        <v>127</v>
      </c>
      <c r="AW513" s="15" t="s">
        <v>33</v>
      </c>
      <c r="AX513" s="15" t="s">
        <v>77</v>
      </c>
      <c r="AY513" s="259" t="s">
        <v>120</v>
      </c>
    </row>
    <row r="514" s="2" customFormat="1" ht="33" customHeight="1">
      <c r="A514" s="39"/>
      <c r="B514" s="40"/>
      <c r="C514" s="260" t="s">
        <v>523</v>
      </c>
      <c r="D514" s="260" t="s">
        <v>397</v>
      </c>
      <c r="E514" s="261" t="s">
        <v>524</v>
      </c>
      <c r="F514" s="262" t="s">
        <v>525</v>
      </c>
      <c r="G514" s="263" t="s">
        <v>126</v>
      </c>
      <c r="H514" s="264">
        <v>44.567999999999998</v>
      </c>
      <c r="I514" s="265"/>
      <c r="J514" s="266">
        <f>ROUND(I514*H514,2)</f>
        <v>0</v>
      </c>
      <c r="K514" s="267"/>
      <c r="L514" s="268"/>
      <c r="M514" s="269" t="s">
        <v>19</v>
      </c>
      <c r="N514" s="270" t="s">
        <v>43</v>
      </c>
      <c r="O514" s="85"/>
      <c r="P514" s="223">
        <f>O514*H514</f>
        <v>0</v>
      </c>
      <c r="Q514" s="223">
        <v>0.045999999999999999</v>
      </c>
      <c r="R514" s="223">
        <f>Q514*H514</f>
        <v>2.050128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400</v>
      </c>
      <c r="AT514" s="225" t="s">
        <v>397</v>
      </c>
      <c r="AU514" s="225" t="s">
        <v>79</v>
      </c>
      <c r="AY514" s="18" t="s">
        <v>120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77</v>
      </c>
      <c r="BK514" s="226">
        <f>ROUND(I514*H514,2)</f>
        <v>0</v>
      </c>
      <c r="BL514" s="18" t="s">
        <v>331</v>
      </c>
      <c r="BM514" s="225" t="s">
        <v>526</v>
      </c>
    </row>
    <row r="515" s="13" customFormat="1">
      <c r="A515" s="13"/>
      <c r="B515" s="227"/>
      <c r="C515" s="228"/>
      <c r="D515" s="229" t="s">
        <v>129</v>
      </c>
      <c r="E515" s="230" t="s">
        <v>19</v>
      </c>
      <c r="F515" s="231" t="s">
        <v>479</v>
      </c>
      <c r="G515" s="228"/>
      <c r="H515" s="230" t="s">
        <v>19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7" t="s">
        <v>129</v>
      </c>
      <c r="AU515" s="237" t="s">
        <v>79</v>
      </c>
      <c r="AV515" s="13" t="s">
        <v>77</v>
      </c>
      <c r="AW515" s="13" t="s">
        <v>33</v>
      </c>
      <c r="AX515" s="13" t="s">
        <v>72</v>
      </c>
      <c r="AY515" s="237" t="s">
        <v>120</v>
      </c>
    </row>
    <row r="516" s="14" customFormat="1">
      <c r="A516" s="14"/>
      <c r="B516" s="238"/>
      <c r="C516" s="239"/>
      <c r="D516" s="229" t="s">
        <v>129</v>
      </c>
      <c r="E516" s="240" t="s">
        <v>19</v>
      </c>
      <c r="F516" s="241" t="s">
        <v>480</v>
      </c>
      <c r="G516" s="239"/>
      <c r="H516" s="242">
        <v>6.3360000000000003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8" t="s">
        <v>129</v>
      </c>
      <c r="AU516" s="248" t="s">
        <v>79</v>
      </c>
      <c r="AV516" s="14" t="s">
        <v>79</v>
      </c>
      <c r="AW516" s="14" t="s">
        <v>33</v>
      </c>
      <c r="AX516" s="14" t="s">
        <v>72</v>
      </c>
      <c r="AY516" s="248" t="s">
        <v>120</v>
      </c>
    </row>
    <row r="517" s="13" customFormat="1">
      <c r="A517" s="13"/>
      <c r="B517" s="227"/>
      <c r="C517" s="228"/>
      <c r="D517" s="229" t="s">
        <v>129</v>
      </c>
      <c r="E517" s="230" t="s">
        <v>19</v>
      </c>
      <c r="F517" s="231" t="s">
        <v>527</v>
      </c>
      <c r="G517" s="228"/>
      <c r="H517" s="230" t="s">
        <v>19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7" t="s">
        <v>129</v>
      </c>
      <c r="AU517" s="237" t="s">
        <v>79</v>
      </c>
      <c r="AV517" s="13" t="s">
        <v>77</v>
      </c>
      <c r="AW517" s="13" t="s">
        <v>33</v>
      </c>
      <c r="AX517" s="13" t="s">
        <v>72</v>
      </c>
      <c r="AY517" s="237" t="s">
        <v>120</v>
      </c>
    </row>
    <row r="518" s="14" customFormat="1">
      <c r="A518" s="14"/>
      <c r="B518" s="238"/>
      <c r="C518" s="239"/>
      <c r="D518" s="229" t="s">
        <v>129</v>
      </c>
      <c r="E518" s="240" t="s">
        <v>19</v>
      </c>
      <c r="F518" s="241" t="s">
        <v>286</v>
      </c>
      <c r="G518" s="239"/>
      <c r="H518" s="242">
        <v>22.391999999999999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8" t="s">
        <v>129</v>
      </c>
      <c r="AU518" s="248" t="s">
        <v>79</v>
      </c>
      <c r="AV518" s="14" t="s">
        <v>79</v>
      </c>
      <c r="AW518" s="14" t="s">
        <v>33</v>
      </c>
      <c r="AX518" s="14" t="s">
        <v>72</v>
      </c>
      <c r="AY518" s="248" t="s">
        <v>120</v>
      </c>
    </row>
    <row r="519" s="13" customFormat="1">
      <c r="A519" s="13"/>
      <c r="B519" s="227"/>
      <c r="C519" s="228"/>
      <c r="D519" s="229" t="s">
        <v>129</v>
      </c>
      <c r="E519" s="230" t="s">
        <v>19</v>
      </c>
      <c r="F519" s="231" t="s">
        <v>476</v>
      </c>
      <c r="G519" s="228"/>
      <c r="H519" s="230" t="s">
        <v>19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7" t="s">
        <v>129</v>
      </c>
      <c r="AU519" s="237" t="s">
        <v>79</v>
      </c>
      <c r="AV519" s="13" t="s">
        <v>77</v>
      </c>
      <c r="AW519" s="13" t="s">
        <v>33</v>
      </c>
      <c r="AX519" s="13" t="s">
        <v>72</v>
      </c>
      <c r="AY519" s="237" t="s">
        <v>120</v>
      </c>
    </row>
    <row r="520" s="14" customFormat="1">
      <c r="A520" s="14"/>
      <c r="B520" s="238"/>
      <c r="C520" s="239"/>
      <c r="D520" s="229" t="s">
        <v>129</v>
      </c>
      <c r="E520" s="240" t="s">
        <v>19</v>
      </c>
      <c r="F520" s="241" t="s">
        <v>528</v>
      </c>
      <c r="G520" s="239"/>
      <c r="H520" s="242">
        <v>15.84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129</v>
      </c>
      <c r="AU520" s="248" t="s">
        <v>79</v>
      </c>
      <c r="AV520" s="14" t="s">
        <v>79</v>
      </c>
      <c r="AW520" s="14" t="s">
        <v>33</v>
      </c>
      <c r="AX520" s="14" t="s">
        <v>72</v>
      </c>
      <c r="AY520" s="248" t="s">
        <v>120</v>
      </c>
    </row>
    <row r="521" s="15" customFormat="1">
      <c r="A521" s="15"/>
      <c r="B521" s="249"/>
      <c r="C521" s="250"/>
      <c r="D521" s="229" t="s">
        <v>129</v>
      </c>
      <c r="E521" s="251" t="s">
        <v>19</v>
      </c>
      <c r="F521" s="252" t="s">
        <v>156</v>
      </c>
      <c r="G521" s="250"/>
      <c r="H521" s="253">
        <v>44.567999999999998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9" t="s">
        <v>129</v>
      </c>
      <c r="AU521" s="259" t="s">
        <v>79</v>
      </c>
      <c r="AV521" s="15" t="s">
        <v>127</v>
      </c>
      <c r="AW521" s="15" t="s">
        <v>33</v>
      </c>
      <c r="AX521" s="15" t="s">
        <v>77</v>
      </c>
      <c r="AY521" s="259" t="s">
        <v>120</v>
      </c>
    </row>
    <row r="522" s="2" customFormat="1" ht="21.75" customHeight="1">
      <c r="A522" s="39"/>
      <c r="B522" s="40"/>
      <c r="C522" s="213" t="s">
        <v>529</v>
      </c>
      <c r="D522" s="213" t="s">
        <v>123</v>
      </c>
      <c r="E522" s="214" t="s">
        <v>530</v>
      </c>
      <c r="F522" s="215" t="s">
        <v>531</v>
      </c>
      <c r="G522" s="216" t="s">
        <v>451</v>
      </c>
      <c r="H522" s="217">
        <v>84.400000000000006</v>
      </c>
      <c r="I522" s="218"/>
      <c r="J522" s="219">
        <f>ROUND(I522*H522,2)</f>
        <v>0</v>
      </c>
      <c r="K522" s="220"/>
      <c r="L522" s="45"/>
      <c r="M522" s="221" t="s">
        <v>19</v>
      </c>
      <c r="N522" s="222" t="s">
        <v>43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331</v>
      </c>
      <c r="AT522" s="225" t="s">
        <v>123</v>
      </c>
      <c r="AU522" s="225" t="s">
        <v>79</v>
      </c>
      <c r="AY522" s="18" t="s">
        <v>120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77</v>
      </c>
      <c r="BK522" s="226">
        <f>ROUND(I522*H522,2)</f>
        <v>0</v>
      </c>
      <c r="BL522" s="18" t="s">
        <v>331</v>
      </c>
      <c r="BM522" s="225" t="s">
        <v>532</v>
      </c>
    </row>
    <row r="523" s="13" customFormat="1">
      <c r="A523" s="13"/>
      <c r="B523" s="227"/>
      <c r="C523" s="228"/>
      <c r="D523" s="229" t="s">
        <v>129</v>
      </c>
      <c r="E523" s="230" t="s">
        <v>19</v>
      </c>
      <c r="F523" s="231" t="s">
        <v>144</v>
      </c>
      <c r="G523" s="228"/>
      <c r="H523" s="230" t="s">
        <v>19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7" t="s">
        <v>129</v>
      </c>
      <c r="AU523" s="237" t="s">
        <v>79</v>
      </c>
      <c r="AV523" s="13" t="s">
        <v>77</v>
      </c>
      <c r="AW523" s="13" t="s">
        <v>33</v>
      </c>
      <c r="AX523" s="13" t="s">
        <v>72</v>
      </c>
      <c r="AY523" s="237" t="s">
        <v>120</v>
      </c>
    </row>
    <row r="524" s="14" customFormat="1">
      <c r="A524" s="14"/>
      <c r="B524" s="238"/>
      <c r="C524" s="239"/>
      <c r="D524" s="229" t="s">
        <v>129</v>
      </c>
      <c r="E524" s="240" t="s">
        <v>19</v>
      </c>
      <c r="F524" s="241" t="s">
        <v>533</v>
      </c>
      <c r="G524" s="239"/>
      <c r="H524" s="242">
        <v>19.600000000000001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129</v>
      </c>
      <c r="AU524" s="248" t="s">
        <v>79</v>
      </c>
      <c r="AV524" s="14" t="s">
        <v>79</v>
      </c>
      <c r="AW524" s="14" t="s">
        <v>33</v>
      </c>
      <c r="AX524" s="14" t="s">
        <v>72</v>
      </c>
      <c r="AY524" s="248" t="s">
        <v>120</v>
      </c>
    </row>
    <row r="525" s="13" customFormat="1">
      <c r="A525" s="13"/>
      <c r="B525" s="227"/>
      <c r="C525" s="228"/>
      <c r="D525" s="229" t="s">
        <v>129</v>
      </c>
      <c r="E525" s="230" t="s">
        <v>19</v>
      </c>
      <c r="F525" s="231" t="s">
        <v>140</v>
      </c>
      <c r="G525" s="228"/>
      <c r="H525" s="230" t="s">
        <v>19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7" t="s">
        <v>129</v>
      </c>
      <c r="AU525" s="237" t="s">
        <v>79</v>
      </c>
      <c r="AV525" s="13" t="s">
        <v>77</v>
      </c>
      <c r="AW525" s="13" t="s">
        <v>33</v>
      </c>
      <c r="AX525" s="13" t="s">
        <v>72</v>
      </c>
      <c r="AY525" s="237" t="s">
        <v>120</v>
      </c>
    </row>
    <row r="526" s="14" customFormat="1">
      <c r="A526" s="14"/>
      <c r="B526" s="238"/>
      <c r="C526" s="239"/>
      <c r="D526" s="229" t="s">
        <v>129</v>
      </c>
      <c r="E526" s="240" t="s">
        <v>19</v>
      </c>
      <c r="F526" s="241" t="s">
        <v>534</v>
      </c>
      <c r="G526" s="239"/>
      <c r="H526" s="242">
        <v>21.600000000000001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8" t="s">
        <v>129</v>
      </c>
      <c r="AU526" s="248" t="s">
        <v>79</v>
      </c>
      <c r="AV526" s="14" t="s">
        <v>79</v>
      </c>
      <c r="AW526" s="14" t="s">
        <v>33</v>
      </c>
      <c r="AX526" s="14" t="s">
        <v>72</v>
      </c>
      <c r="AY526" s="248" t="s">
        <v>120</v>
      </c>
    </row>
    <row r="527" s="13" customFormat="1">
      <c r="A527" s="13"/>
      <c r="B527" s="227"/>
      <c r="C527" s="228"/>
      <c r="D527" s="229" t="s">
        <v>129</v>
      </c>
      <c r="E527" s="230" t="s">
        <v>19</v>
      </c>
      <c r="F527" s="231" t="s">
        <v>136</v>
      </c>
      <c r="G527" s="228"/>
      <c r="H527" s="230" t="s">
        <v>19</v>
      </c>
      <c r="I527" s="232"/>
      <c r="J527" s="228"/>
      <c r="K527" s="228"/>
      <c r="L527" s="233"/>
      <c r="M527" s="234"/>
      <c r="N527" s="235"/>
      <c r="O527" s="235"/>
      <c r="P527" s="235"/>
      <c r="Q527" s="235"/>
      <c r="R527" s="235"/>
      <c r="S527" s="235"/>
      <c r="T527" s="23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7" t="s">
        <v>129</v>
      </c>
      <c r="AU527" s="237" t="s">
        <v>79</v>
      </c>
      <c r="AV527" s="13" t="s">
        <v>77</v>
      </c>
      <c r="AW527" s="13" t="s">
        <v>33</v>
      </c>
      <c r="AX527" s="13" t="s">
        <v>72</v>
      </c>
      <c r="AY527" s="237" t="s">
        <v>120</v>
      </c>
    </row>
    <row r="528" s="14" customFormat="1">
      <c r="A528" s="14"/>
      <c r="B528" s="238"/>
      <c r="C528" s="239"/>
      <c r="D528" s="229" t="s">
        <v>129</v>
      </c>
      <c r="E528" s="240" t="s">
        <v>19</v>
      </c>
      <c r="F528" s="241" t="s">
        <v>534</v>
      </c>
      <c r="G528" s="239"/>
      <c r="H528" s="242">
        <v>21.600000000000001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8" t="s">
        <v>129</v>
      </c>
      <c r="AU528" s="248" t="s">
        <v>79</v>
      </c>
      <c r="AV528" s="14" t="s">
        <v>79</v>
      </c>
      <c r="AW528" s="14" t="s">
        <v>33</v>
      </c>
      <c r="AX528" s="14" t="s">
        <v>72</v>
      </c>
      <c r="AY528" s="248" t="s">
        <v>120</v>
      </c>
    </row>
    <row r="529" s="13" customFormat="1">
      <c r="A529" s="13"/>
      <c r="B529" s="227"/>
      <c r="C529" s="228"/>
      <c r="D529" s="229" t="s">
        <v>129</v>
      </c>
      <c r="E529" s="230" t="s">
        <v>19</v>
      </c>
      <c r="F529" s="231" t="s">
        <v>131</v>
      </c>
      <c r="G529" s="228"/>
      <c r="H529" s="230" t="s">
        <v>19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7" t="s">
        <v>129</v>
      </c>
      <c r="AU529" s="237" t="s">
        <v>79</v>
      </c>
      <c r="AV529" s="13" t="s">
        <v>77</v>
      </c>
      <c r="AW529" s="13" t="s">
        <v>33</v>
      </c>
      <c r="AX529" s="13" t="s">
        <v>72</v>
      </c>
      <c r="AY529" s="237" t="s">
        <v>120</v>
      </c>
    </row>
    <row r="530" s="14" customFormat="1">
      <c r="A530" s="14"/>
      <c r="B530" s="238"/>
      <c r="C530" s="239"/>
      <c r="D530" s="229" t="s">
        <v>129</v>
      </c>
      <c r="E530" s="240" t="s">
        <v>19</v>
      </c>
      <c r="F530" s="241" t="s">
        <v>534</v>
      </c>
      <c r="G530" s="239"/>
      <c r="H530" s="242">
        <v>21.600000000000001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129</v>
      </c>
      <c r="AU530" s="248" t="s">
        <v>79</v>
      </c>
      <c r="AV530" s="14" t="s">
        <v>79</v>
      </c>
      <c r="AW530" s="14" t="s">
        <v>33</v>
      </c>
      <c r="AX530" s="14" t="s">
        <v>72</v>
      </c>
      <c r="AY530" s="248" t="s">
        <v>120</v>
      </c>
    </row>
    <row r="531" s="15" customFormat="1">
      <c r="A531" s="15"/>
      <c r="B531" s="249"/>
      <c r="C531" s="250"/>
      <c r="D531" s="229" t="s">
        <v>129</v>
      </c>
      <c r="E531" s="251" t="s">
        <v>19</v>
      </c>
      <c r="F531" s="252" t="s">
        <v>156</v>
      </c>
      <c r="G531" s="250"/>
      <c r="H531" s="253">
        <v>84.400000000000006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59" t="s">
        <v>129</v>
      </c>
      <c r="AU531" s="259" t="s">
        <v>79</v>
      </c>
      <c r="AV531" s="15" t="s">
        <v>127</v>
      </c>
      <c r="AW531" s="15" t="s">
        <v>33</v>
      </c>
      <c r="AX531" s="15" t="s">
        <v>77</v>
      </c>
      <c r="AY531" s="259" t="s">
        <v>120</v>
      </c>
    </row>
    <row r="532" s="2" customFormat="1" ht="16.5" customHeight="1">
      <c r="A532" s="39"/>
      <c r="B532" s="40"/>
      <c r="C532" s="260" t="s">
        <v>535</v>
      </c>
      <c r="D532" s="260" t="s">
        <v>397</v>
      </c>
      <c r="E532" s="261" t="s">
        <v>536</v>
      </c>
      <c r="F532" s="262" t="s">
        <v>537</v>
      </c>
      <c r="G532" s="263" t="s">
        <v>385</v>
      </c>
      <c r="H532" s="264">
        <v>141.37200000000001</v>
      </c>
      <c r="I532" s="265"/>
      <c r="J532" s="266">
        <f>ROUND(I532*H532,2)</f>
        <v>0</v>
      </c>
      <c r="K532" s="267"/>
      <c r="L532" s="268"/>
      <c r="M532" s="269" t="s">
        <v>19</v>
      </c>
      <c r="N532" s="270" t="s">
        <v>43</v>
      </c>
      <c r="O532" s="85"/>
      <c r="P532" s="223">
        <f>O532*H532</f>
        <v>0</v>
      </c>
      <c r="Q532" s="223">
        <v>0.0030000000000000001</v>
      </c>
      <c r="R532" s="223">
        <f>Q532*H532</f>
        <v>0.42411600000000005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400</v>
      </c>
      <c r="AT532" s="225" t="s">
        <v>397</v>
      </c>
      <c r="AU532" s="225" t="s">
        <v>79</v>
      </c>
      <c r="AY532" s="18" t="s">
        <v>120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77</v>
      </c>
      <c r="BK532" s="226">
        <f>ROUND(I532*H532,2)</f>
        <v>0</v>
      </c>
      <c r="BL532" s="18" t="s">
        <v>331</v>
      </c>
      <c r="BM532" s="225" t="s">
        <v>538</v>
      </c>
    </row>
    <row r="533" s="14" customFormat="1">
      <c r="A533" s="14"/>
      <c r="B533" s="238"/>
      <c r="C533" s="239"/>
      <c r="D533" s="229" t="s">
        <v>129</v>
      </c>
      <c r="E533" s="240" t="s">
        <v>19</v>
      </c>
      <c r="F533" s="241" t="s">
        <v>539</v>
      </c>
      <c r="G533" s="239"/>
      <c r="H533" s="242">
        <v>27.719999999999999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8" t="s">
        <v>129</v>
      </c>
      <c r="AU533" s="248" t="s">
        <v>79</v>
      </c>
      <c r="AV533" s="14" t="s">
        <v>79</v>
      </c>
      <c r="AW533" s="14" t="s">
        <v>33</v>
      </c>
      <c r="AX533" s="14" t="s">
        <v>72</v>
      </c>
      <c r="AY533" s="248" t="s">
        <v>120</v>
      </c>
    </row>
    <row r="534" s="14" customFormat="1">
      <c r="A534" s="14"/>
      <c r="B534" s="238"/>
      <c r="C534" s="239"/>
      <c r="D534" s="229" t="s">
        <v>129</v>
      </c>
      <c r="E534" s="240" t="s">
        <v>19</v>
      </c>
      <c r="F534" s="241" t="s">
        <v>540</v>
      </c>
      <c r="G534" s="239"/>
      <c r="H534" s="242">
        <v>51.677999999999997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8" t="s">
        <v>129</v>
      </c>
      <c r="AU534" s="248" t="s">
        <v>79</v>
      </c>
      <c r="AV534" s="14" t="s">
        <v>79</v>
      </c>
      <c r="AW534" s="14" t="s">
        <v>33</v>
      </c>
      <c r="AX534" s="14" t="s">
        <v>72</v>
      </c>
      <c r="AY534" s="248" t="s">
        <v>120</v>
      </c>
    </row>
    <row r="535" s="14" customFormat="1">
      <c r="A535" s="14"/>
      <c r="B535" s="238"/>
      <c r="C535" s="239"/>
      <c r="D535" s="229" t="s">
        <v>129</v>
      </c>
      <c r="E535" s="240" t="s">
        <v>19</v>
      </c>
      <c r="F535" s="241" t="s">
        <v>541</v>
      </c>
      <c r="G535" s="239"/>
      <c r="H535" s="242">
        <v>19.007999999999999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8" t="s">
        <v>129</v>
      </c>
      <c r="AU535" s="248" t="s">
        <v>79</v>
      </c>
      <c r="AV535" s="14" t="s">
        <v>79</v>
      </c>
      <c r="AW535" s="14" t="s">
        <v>33</v>
      </c>
      <c r="AX535" s="14" t="s">
        <v>72</v>
      </c>
      <c r="AY535" s="248" t="s">
        <v>120</v>
      </c>
    </row>
    <row r="536" s="14" customFormat="1">
      <c r="A536" s="14"/>
      <c r="B536" s="238"/>
      <c r="C536" s="239"/>
      <c r="D536" s="229" t="s">
        <v>129</v>
      </c>
      <c r="E536" s="240" t="s">
        <v>19</v>
      </c>
      <c r="F536" s="241" t="s">
        <v>542</v>
      </c>
      <c r="G536" s="239"/>
      <c r="H536" s="242">
        <v>4.6529999999999996</v>
      </c>
      <c r="I536" s="243"/>
      <c r="J536" s="239"/>
      <c r="K536" s="239"/>
      <c r="L536" s="244"/>
      <c r="M536" s="245"/>
      <c r="N536" s="246"/>
      <c r="O536" s="246"/>
      <c r="P536" s="246"/>
      <c r="Q536" s="246"/>
      <c r="R536" s="246"/>
      <c r="S536" s="246"/>
      <c r="T536" s="24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8" t="s">
        <v>129</v>
      </c>
      <c r="AU536" s="248" t="s">
        <v>79</v>
      </c>
      <c r="AV536" s="14" t="s">
        <v>79</v>
      </c>
      <c r="AW536" s="14" t="s">
        <v>33</v>
      </c>
      <c r="AX536" s="14" t="s">
        <v>72</v>
      </c>
      <c r="AY536" s="248" t="s">
        <v>120</v>
      </c>
    </row>
    <row r="537" s="14" customFormat="1">
      <c r="A537" s="14"/>
      <c r="B537" s="238"/>
      <c r="C537" s="239"/>
      <c r="D537" s="229" t="s">
        <v>129</v>
      </c>
      <c r="E537" s="240" t="s">
        <v>19</v>
      </c>
      <c r="F537" s="241" t="s">
        <v>543</v>
      </c>
      <c r="G537" s="239"/>
      <c r="H537" s="242">
        <v>16.137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129</v>
      </c>
      <c r="AU537" s="248" t="s">
        <v>79</v>
      </c>
      <c r="AV537" s="14" t="s">
        <v>79</v>
      </c>
      <c r="AW537" s="14" t="s">
        <v>33</v>
      </c>
      <c r="AX537" s="14" t="s">
        <v>72</v>
      </c>
      <c r="AY537" s="248" t="s">
        <v>120</v>
      </c>
    </row>
    <row r="538" s="14" customFormat="1">
      <c r="A538" s="14"/>
      <c r="B538" s="238"/>
      <c r="C538" s="239"/>
      <c r="D538" s="229" t="s">
        <v>129</v>
      </c>
      <c r="E538" s="240" t="s">
        <v>19</v>
      </c>
      <c r="F538" s="241" t="s">
        <v>544</v>
      </c>
      <c r="G538" s="239"/>
      <c r="H538" s="242">
        <v>6.3360000000000003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8" t="s">
        <v>129</v>
      </c>
      <c r="AU538" s="248" t="s">
        <v>79</v>
      </c>
      <c r="AV538" s="14" t="s">
        <v>79</v>
      </c>
      <c r="AW538" s="14" t="s">
        <v>33</v>
      </c>
      <c r="AX538" s="14" t="s">
        <v>72</v>
      </c>
      <c r="AY538" s="248" t="s">
        <v>120</v>
      </c>
    </row>
    <row r="539" s="14" customFormat="1">
      <c r="A539" s="14"/>
      <c r="B539" s="238"/>
      <c r="C539" s="239"/>
      <c r="D539" s="229" t="s">
        <v>129</v>
      </c>
      <c r="E539" s="240" t="s">
        <v>19</v>
      </c>
      <c r="F539" s="241" t="s">
        <v>545</v>
      </c>
      <c r="G539" s="239"/>
      <c r="H539" s="242">
        <v>15.84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129</v>
      </c>
      <c r="AU539" s="248" t="s">
        <v>79</v>
      </c>
      <c r="AV539" s="14" t="s">
        <v>79</v>
      </c>
      <c r="AW539" s="14" t="s">
        <v>33</v>
      </c>
      <c r="AX539" s="14" t="s">
        <v>72</v>
      </c>
      <c r="AY539" s="248" t="s">
        <v>120</v>
      </c>
    </row>
    <row r="540" s="15" customFormat="1">
      <c r="A540" s="15"/>
      <c r="B540" s="249"/>
      <c r="C540" s="250"/>
      <c r="D540" s="229" t="s">
        <v>129</v>
      </c>
      <c r="E540" s="251" t="s">
        <v>19</v>
      </c>
      <c r="F540" s="252" t="s">
        <v>156</v>
      </c>
      <c r="G540" s="250"/>
      <c r="H540" s="253">
        <v>141.37199999999999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9" t="s">
        <v>129</v>
      </c>
      <c r="AU540" s="259" t="s">
        <v>79</v>
      </c>
      <c r="AV540" s="15" t="s">
        <v>127</v>
      </c>
      <c r="AW540" s="15" t="s">
        <v>33</v>
      </c>
      <c r="AX540" s="15" t="s">
        <v>77</v>
      </c>
      <c r="AY540" s="259" t="s">
        <v>120</v>
      </c>
    </row>
    <row r="541" s="2" customFormat="1" ht="21.75" customHeight="1">
      <c r="A541" s="39"/>
      <c r="B541" s="40"/>
      <c r="C541" s="213" t="s">
        <v>546</v>
      </c>
      <c r="D541" s="213" t="s">
        <v>123</v>
      </c>
      <c r="E541" s="214" t="s">
        <v>547</v>
      </c>
      <c r="F541" s="215" t="s">
        <v>548</v>
      </c>
      <c r="G541" s="216" t="s">
        <v>385</v>
      </c>
      <c r="H541" s="217">
        <v>602.21000000000004</v>
      </c>
      <c r="I541" s="218"/>
      <c r="J541" s="219">
        <f>ROUND(I541*H541,2)</f>
        <v>0</v>
      </c>
      <c r="K541" s="220"/>
      <c r="L541" s="45"/>
      <c r="M541" s="221" t="s">
        <v>19</v>
      </c>
      <c r="N541" s="222" t="s">
        <v>43</v>
      </c>
      <c r="O541" s="85"/>
      <c r="P541" s="223">
        <f>O541*H541</f>
        <v>0</v>
      </c>
      <c r="Q541" s="223">
        <v>6.9999999999999994E-05</v>
      </c>
      <c r="R541" s="223">
        <f>Q541*H541</f>
        <v>0.042154699999999996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331</v>
      </c>
      <c r="AT541" s="225" t="s">
        <v>123</v>
      </c>
      <c r="AU541" s="225" t="s">
        <v>79</v>
      </c>
      <c r="AY541" s="18" t="s">
        <v>120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77</v>
      </c>
      <c r="BK541" s="226">
        <f>ROUND(I541*H541,2)</f>
        <v>0</v>
      </c>
      <c r="BL541" s="18" t="s">
        <v>331</v>
      </c>
      <c r="BM541" s="225" t="s">
        <v>549</v>
      </c>
    </row>
    <row r="542" s="13" customFormat="1">
      <c r="A542" s="13"/>
      <c r="B542" s="227"/>
      <c r="C542" s="228"/>
      <c r="D542" s="229" t="s">
        <v>129</v>
      </c>
      <c r="E542" s="230" t="s">
        <v>19</v>
      </c>
      <c r="F542" s="231" t="s">
        <v>550</v>
      </c>
      <c r="G542" s="228"/>
      <c r="H542" s="230" t="s">
        <v>19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129</v>
      </c>
      <c r="AU542" s="237" t="s">
        <v>79</v>
      </c>
      <c r="AV542" s="13" t="s">
        <v>77</v>
      </c>
      <c r="AW542" s="13" t="s">
        <v>33</v>
      </c>
      <c r="AX542" s="13" t="s">
        <v>72</v>
      </c>
      <c r="AY542" s="237" t="s">
        <v>120</v>
      </c>
    </row>
    <row r="543" s="14" customFormat="1">
      <c r="A543" s="14"/>
      <c r="B543" s="238"/>
      <c r="C543" s="239"/>
      <c r="D543" s="229" t="s">
        <v>129</v>
      </c>
      <c r="E543" s="240" t="s">
        <v>19</v>
      </c>
      <c r="F543" s="241" t="s">
        <v>551</v>
      </c>
      <c r="G543" s="239"/>
      <c r="H543" s="242">
        <v>25.239999999999998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8" t="s">
        <v>129</v>
      </c>
      <c r="AU543" s="248" t="s">
        <v>79</v>
      </c>
      <c r="AV543" s="14" t="s">
        <v>79</v>
      </c>
      <c r="AW543" s="14" t="s">
        <v>33</v>
      </c>
      <c r="AX543" s="14" t="s">
        <v>72</v>
      </c>
      <c r="AY543" s="248" t="s">
        <v>120</v>
      </c>
    </row>
    <row r="544" s="13" customFormat="1">
      <c r="A544" s="13"/>
      <c r="B544" s="227"/>
      <c r="C544" s="228"/>
      <c r="D544" s="229" t="s">
        <v>129</v>
      </c>
      <c r="E544" s="230" t="s">
        <v>19</v>
      </c>
      <c r="F544" s="231" t="s">
        <v>552</v>
      </c>
      <c r="G544" s="228"/>
      <c r="H544" s="230" t="s">
        <v>19</v>
      </c>
      <c r="I544" s="232"/>
      <c r="J544" s="228"/>
      <c r="K544" s="228"/>
      <c r="L544" s="233"/>
      <c r="M544" s="234"/>
      <c r="N544" s="235"/>
      <c r="O544" s="235"/>
      <c r="P544" s="235"/>
      <c r="Q544" s="235"/>
      <c r="R544" s="235"/>
      <c r="S544" s="235"/>
      <c r="T544" s="23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7" t="s">
        <v>129</v>
      </c>
      <c r="AU544" s="237" t="s">
        <v>79</v>
      </c>
      <c r="AV544" s="13" t="s">
        <v>77</v>
      </c>
      <c r="AW544" s="13" t="s">
        <v>33</v>
      </c>
      <c r="AX544" s="13" t="s">
        <v>72</v>
      </c>
      <c r="AY544" s="237" t="s">
        <v>120</v>
      </c>
    </row>
    <row r="545" s="14" customFormat="1">
      <c r="A545" s="14"/>
      <c r="B545" s="238"/>
      <c r="C545" s="239"/>
      <c r="D545" s="229" t="s">
        <v>129</v>
      </c>
      <c r="E545" s="240" t="s">
        <v>19</v>
      </c>
      <c r="F545" s="241" t="s">
        <v>553</v>
      </c>
      <c r="G545" s="239"/>
      <c r="H545" s="242">
        <v>60.210000000000001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8" t="s">
        <v>129</v>
      </c>
      <c r="AU545" s="248" t="s">
        <v>79</v>
      </c>
      <c r="AV545" s="14" t="s">
        <v>79</v>
      </c>
      <c r="AW545" s="14" t="s">
        <v>33</v>
      </c>
      <c r="AX545" s="14" t="s">
        <v>72</v>
      </c>
      <c r="AY545" s="248" t="s">
        <v>120</v>
      </c>
    </row>
    <row r="546" s="13" customFormat="1">
      <c r="A546" s="13"/>
      <c r="B546" s="227"/>
      <c r="C546" s="228"/>
      <c r="D546" s="229" t="s">
        <v>129</v>
      </c>
      <c r="E546" s="230" t="s">
        <v>19</v>
      </c>
      <c r="F546" s="231" t="s">
        <v>554</v>
      </c>
      <c r="G546" s="228"/>
      <c r="H546" s="230" t="s">
        <v>19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129</v>
      </c>
      <c r="AU546" s="237" t="s">
        <v>79</v>
      </c>
      <c r="AV546" s="13" t="s">
        <v>77</v>
      </c>
      <c r="AW546" s="13" t="s">
        <v>33</v>
      </c>
      <c r="AX546" s="13" t="s">
        <v>72</v>
      </c>
      <c r="AY546" s="237" t="s">
        <v>120</v>
      </c>
    </row>
    <row r="547" s="14" customFormat="1">
      <c r="A547" s="14"/>
      <c r="B547" s="238"/>
      <c r="C547" s="239"/>
      <c r="D547" s="229" t="s">
        <v>129</v>
      </c>
      <c r="E547" s="240" t="s">
        <v>19</v>
      </c>
      <c r="F547" s="241" t="s">
        <v>555</v>
      </c>
      <c r="G547" s="239"/>
      <c r="H547" s="242">
        <v>24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8" t="s">
        <v>129</v>
      </c>
      <c r="AU547" s="248" t="s">
        <v>79</v>
      </c>
      <c r="AV547" s="14" t="s">
        <v>79</v>
      </c>
      <c r="AW547" s="14" t="s">
        <v>33</v>
      </c>
      <c r="AX547" s="14" t="s">
        <v>72</v>
      </c>
      <c r="AY547" s="248" t="s">
        <v>120</v>
      </c>
    </row>
    <row r="548" s="13" customFormat="1">
      <c r="A548" s="13"/>
      <c r="B548" s="227"/>
      <c r="C548" s="228"/>
      <c r="D548" s="229" t="s">
        <v>129</v>
      </c>
      <c r="E548" s="230" t="s">
        <v>19</v>
      </c>
      <c r="F548" s="231" t="s">
        <v>556</v>
      </c>
      <c r="G548" s="228"/>
      <c r="H548" s="230" t="s">
        <v>19</v>
      </c>
      <c r="I548" s="232"/>
      <c r="J548" s="228"/>
      <c r="K548" s="228"/>
      <c r="L548" s="233"/>
      <c r="M548" s="234"/>
      <c r="N548" s="235"/>
      <c r="O548" s="235"/>
      <c r="P548" s="235"/>
      <c r="Q548" s="235"/>
      <c r="R548" s="235"/>
      <c r="S548" s="235"/>
      <c r="T548" s="23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7" t="s">
        <v>129</v>
      </c>
      <c r="AU548" s="237" t="s">
        <v>79</v>
      </c>
      <c r="AV548" s="13" t="s">
        <v>77</v>
      </c>
      <c r="AW548" s="13" t="s">
        <v>33</v>
      </c>
      <c r="AX548" s="13" t="s">
        <v>72</v>
      </c>
      <c r="AY548" s="237" t="s">
        <v>120</v>
      </c>
    </row>
    <row r="549" s="14" customFormat="1">
      <c r="A549" s="14"/>
      <c r="B549" s="238"/>
      <c r="C549" s="239"/>
      <c r="D549" s="229" t="s">
        <v>129</v>
      </c>
      <c r="E549" s="240" t="s">
        <v>19</v>
      </c>
      <c r="F549" s="241" t="s">
        <v>557</v>
      </c>
      <c r="G549" s="239"/>
      <c r="H549" s="242">
        <v>95.040000000000006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8" t="s">
        <v>129</v>
      </c>
      <c r="AU549" s="248" t="s">
        <v>79</v>
      </c>
      <c r="AV549" s="14" t="s">
        <v>79</v>
      </c>
      <c r="AW549" s="14" t="s">
        <v>33</v>
      </c>
      <c r="AX549" s="14" t="s">
        <v>72</v>
      </c>
      <c r="AY549" s="248" t="s">
        <v>120</v>
      </c>
    </row>
    <row r="550" s="13" customFormat="1">
      <c r="A550" s="13"/>
      <c r="B550" s="227"/>
      <c r="C550" s="228"/>
      <c r="D550" s="229" t="s">
        <v>129</v>
      </c>
      <c r="E550" s="230" t="s">
        <v>19</v>
      </c>
      <c r="F550" s="231" t="s">
        <v>558</v>
      </c>
      <c r="G550" s="228"/>
      <c r="H550" s="230" t="s">
        <v>19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129</v>
      </c>
      <c r="AU550" s="237" t="s">
        <v>79</v>
      </c>
      <c r="AV550" s="13" t="s">
        <v>77</v>
      </c>
      <c r="AW550" s="13" t="s">
        <v>33</v>
      </c>
      <c r="AX550" s="13" t="s">
        <v>72</v>
      </c>
      <c r="AY550" s="237" t="s">
        <v>120</v>
      </c>
    </row>
    <row r="551" s="14" customFormat="1">
      <c r="A551" s="14"/>
      <c r="B551" s="238"/>
      <c r="C551" s="239"/>
      <c r="D551" s="229" t="s">
        <v>129</v>
      </c>
      <c r="E551" s="240" t="s">
        <v>19</v>
      </c>
      <c r="F551" s="241" t="s">
        <v>559</v>
      </c>
      <c r="G551" s="239"/>
      <c r="H551" s="242">
        <v>233.28</v>
      </c>
      <c r="I551" s="243"/>
      <c r="J551" s="239"/>
      <c r="K551" s="239"/>
      <c r="L551" s="244"/>
      <c r="M551" s="245"/>
      <c r="N551" s="246"/>
      <c r="O551" s="246"/>
      <c r="P551" s="246"/>
      <c r="Q551" s="246"/>
      <c r="R551" s="246"/>
      <c r="S551" s="246"/>
      <c r="T551" s="24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8" t="s">
        <v>129</v>
      </c>
      <c r="AU551" s="248" t="s">
        <v>79</v>
      </c>
      <c r="AV551" s="14" t="s">
        <v>79</v>
      </c>
      <c r="AW551" s="14" t="s">
        <v>33</v>
      </c>
      <c r="AX551" s="14" t="s">
        <v>72</v>
      </c>
      <c r="AY551" s="248" t="s">
        <v>120</v>
      </c>
    </row>
    <row r="552" s="13" customFormat="1">
      <c r="A552" s="13"/>
      <c r="B552" s="227"/>
      <c r="C552" s="228"/>
      <c r="D552" s="229" t="s">
        <v>129</v>
      </c>
      <c r="E552" s="230" t="s">
        <v>19</v>
      </c>
      <c r="F552" s="231" t="s">
        <v>560</v>
      </c>
      <c r="G552" s="228"/>
      <c r="H552" s="230" t="s">
        <v>19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129</v>
      </c>
      <c r="AU552" s="237" t="s">
        <v>79</v>
      </c>
      <c r="AV552" s="13" t="s">
        <v>77</v>
      </c>
      <c r="AW552" s="13" t="s">
        <v>33</v>
      </c>
      <c r="AX552" s="13" t="s">
        <v>72</v>
      </c>
      <c r="AY552" s="237" t="s">
        <v>120</v>
      </c>
    </row>
    <row r="553" s="14" customFormat="1">
      <c r="A553" s="14"/>
      <c r="B553" s="238"/>
      <c r="C553" s="239"/>
      <c r="D553" s="229" t="s">
        <v>129</v>
      </c>
      <c r="E553" s="240" t="s">
        <v>19</v>
      </c>
      <c r="F553" s="241" t="s">
        <v>561</v>
      </c>
      <c r="G553" s="239"/>
      <c r="H553" s="242">
        <v>110.88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8" t="s">
        <v>129</v>
      </c>
      <c r="AU553" s="248" t="s">
        <v>79</v>
      </c>
      <c r="AV553" s="14" t="s">
        <v>79</v>
      </c>
      <c r="AW553" s="14" t="s">
        <v>33</v>
      </c>
      <c r="AX553" s="14" t="s">
        <v>72</v>
      </c>
      <c r="AY553" s="248" t="s">
        <v>120</v>
      </c>
    </row>
    <row r="554" s="13" customFormat="1">
      <c r="A554" s="13"/>
      <c r="B554" s="227"/>
      <c r="C554" s="228"/>
      <c r="D554" s="229" t="s">
        <v>129</v>
      </c>
      <c r="E554" s="230" t="s">
        <v>19</v>
      </c>
      <c r="F554" s="231" t="s">
        <v>562</v>
      </c>
      <c r="G554" s="228"/>
      <c r="H554" s="230" t="s">
        <v>19</v>
      </c>
      <c r="I554" s="232"/>
      <c r="J554" s="228"/>
      <c r="K554" s="228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129</v>
      </c>
      <c r="AU554" s="237" t="s">
        <v>79</v>
      </c>
      <c r="AV554" s="13" t="s">
        <v>77</v>
      </c>
      <c r="AW554" s="13" t="s">
        <v>33</v>
      </c>
      <c r="AX554" s="13" t="s">
        <v>72</v>
      </c>
      <c r="AY554" s="237" t="s">
        <v>120</v>
      </c>
    </row>
    <row r="555" s="14" customFormat="1">
      <c r="A555" s="14"/>
      <c r="B555" s="238"/>
      <c r="C555" s="239"/>
      <c r="D555" s="229" t="s">
        <v>129</v>
      </c>
      <c r="E555" s="240" t="s">
        <v>19</v>
      </c>
      <c r="F555" s="241" t="s">
        <v>563</v>
      </c>
      <c r="G555" s="239"/>
      <c r="H555" s="242">
        <v>10.720000000000001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8" t="s">
        <v>129</v>
      </c>
      <c r="AU555" s="248" t="s">
        <v>79</v>
      </c>
      <c r="AV555" s="14" t="s">
        <v>79</v>
      </c>
      <c r="AW555" s="14" t="s">
        <v>33</v>
      </c>
      <c r="AX555" s="14" t="s">
        <v>72</v>
      </c>
      <c r="AY555" s="248" t="s">
        <v>120</v>
      </c>
    </row>
    <row r="556" s="13" customFormat="1">
      <c r="A556" s="13"/>
      <c r="B556" s="227"/>
      <c r="C556" s="228"/>
      <c r="D556" s="229" t="s">
        <v>129</v>
      </c>
      <c r="E556" s="230" t="s">
        <v>19</v>
      </c>
      <c r="F556" s="231" t="s">
        <v>564</v>
      </c>
      <c r="G556" s="228"/>
      <c r="H556" s="230" t="s">
        <v>19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129</v>
      </c>
      <c r="AU556" s="237" t="s">
        <v>79</v>
      </c>
      <c r="AV556" s="13" t="s">
        <v>77</v>
      </c>
      <c r="AW556" s="13" t="s">
        <v>33</v>
      </c>
      <c r="AX556" s="13" t="s">
        <v>72</v>
      </c>
      <c r="AY556" s="237" t="s">
        <v>120</v>
      </c>
    </row>
    <row r="557" s="14" customFormat="1">
      <c r="A557" s="14"/>
      <c r="B557" s="238"/>
      <c r="C557" s="239"/>
      <c r="D557" s="229" t="s">
        <v>129</v>
      </c>
      <c r="E557" s="240" t="s">
        <v>19</v>
      </c>
      <c r="F557" s="241" t="s">
        <v>565</v>
      </c>
      <c r="G557" s="239"/>
      <c r="H557" s="242">
        <v>26.84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129</v>
      </c>
      <c r="AU557" s="248" t="s">
        <v>79</v>
      </c>
      <c r="AV557" s="14" t="s">
        <v>79</v>
      </c>
      <c r="AW557" s="14" t="s">
        <v>33</v>
      </c>
      <c r="AX557" s="14" t="s">
        <v>72</v>
      </c>
      <c r="AY557" s="248" t="s">
        <v>120</v>
      </c>
    </row>
    <row r="558" s="13" customFormat="1">
      <c r="A558" s="13"/>
      <c r="B558" s="227"/>
      <c r="C558" s="228"/>
      <c r="D558" s="229" t="s">
        <v>129</v>
      </c>
      <c r="E558" s="230" t="s">
        <v>19</v>
      </c>
      <c r="F558" s="231" t="s">
        <v>566</v>
      </c>
      <c r="G558" s="228"/>
      <c r="H558" s="230" t="s">
        <v>19</v>
      </c>
      <c r="I558" s="232"/>
      <c r="J558" s="228"/>
      <c r="K558" s="228"/>
      <c r="L558" s="233"/>
      <c r="M558" s="234"/>
      <c r="N558" s="235"/>
      <c r="O558" s="235"/>
      <c r="P558" s="235"/>
      <c r="Q558" s="235"/>
      <c r="R558" s="235"/>
      <c r="S558" s="235"/>
      <c r="T558" s="23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7" t="s">
        <v>129</v>
      </c>
      <c r="AU558" s="237" t="s">
        <v>79</v>
      </c>
      <c r="AV558" s="13" t="s">
        <v>77</v>
      </c>
      <c r="AW558" s="13" t="s">
        <v>33</v>
      </c>
      <c r="AX558" s="13" t="s">
        <v>72</v>
      </c>
      <c r="AY558" s="237" t="s">
        <v>120</v>
      </c>
    </row>
    <row r="559" s="14" customFormat="1">
      <c r="A559" s="14"/>
      <c r="B559" s="238"/>
      <c r="C559" s="239"/>
      <c r="D559" s="229" t="s">
        <v>129</v>
      </c>
      <c r="E559" s="240" t="s">
        <v>19</v>
      </c>
      <c r="F559" s="241" t="s">
        <v>567</v>
      </c>
      <c r="G559" s="239"/>
      <c r="H559" s="242">
        <v>16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8" t="s">
        <v>129</v>
      </c>
      <c r="AU559" s="248" t="s">
        <v>79</v>
      </c>
      <c r="AV559" s="14" t="s">
        <v>79</v>
      </c>
      <c r="AW559" s="14" t="s">
        <v>33</v>
      </c>
      <c r="AX559" s="14" t="s">
        <v>72</v>
      </c>
      <c r="AY559" s="248" t="s">
        <v>120</v>
      </c>
    </row>
    <row r="560" s="15" customFormat="1">
      <c r="A560" s="15"/>
      <c r="B560" s="249"/>
      <c r="C560" s="250"/>
      <c r="D560" s="229" t="s">
        <v>129</v>
      </c>
      <c r="E560" s="251" t="s">
        <v>19</v>
      </c>
      <c r="F560" s="252" t="s">
        <v>156</v>
      </c>
      <c r="G560" s="250"/>
      <c r="H560" s="253">
        <v>602.21000000000004</v>
      </c>
      <c r="I560" s="254"/>
      <c r="J560" s="250"/>
      <c r="K560" s="250"/>
      <c r="L560" s="255"/>
      <c r="M560" s="256"/>
      <c r="N560" s="257"/>
      <c r="O560" s="257"/>
      <c r="P560" s="257"/>
      <c r="Q560" s="257"/>
      <c r="R560" s="257"/>
      <c r="S560" s="257"/>
      <c r="T560" s="25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9" t="s">
        <v>129</v>
      </c>
      <c r="AU560" s="259" t="s">
        <v>79</v>
      </c>
      <c r="AV560" s="15" t="s">
        <v>127</v>
      </c>
      <c r="AW560" s="15" t="s">
        <v>33</v>
      </c>
      <c r="AX560" s="15" t="s">
        <v>77</v>
      </c>
      <c r="AY560" s="259" t="s">
        <v>120</v>
      </c>
    </row>
    <row r="561" s="2" customFormat="1" ht="21.75" customHeight="1">
      <c r="A561" s="39"/>
      <c r="B561" s="40"/>
      <c r="C561" s="213" t="s">
        <v>568</v>
      </c>
      <c r="D561" s="213" t="s">
        <v>123</v>
      </c>
      <c r="E561" s="214" t="s">
        <v>569</v>
      </c>
      <c r="F561" s="215" t="s">
        <v>570</v>
      </c>
      <c r="G561" s="216" t="s">
        <v>340</v>
      </c>
      <c r="H561" s="217">
        <v>19.341999999999999</v>
      </c>
      <c r="I561" s="218"/>
      <c r="J561" s="219">
        <f>ROUND(I561*H561,2)</f>
        <v>0</v>
      </c>
      <c r="K561" s="220"/>
      <c r="L561" s="45"/>
      <c r="M561" s="221" t="s">
        <v>19</v>
      </c>
      <c r="N561" s="222" t="s">
        <v>43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331</v>
      </c>
      <c r="AT561" s="225" t="s">
        <v>123</v>
      </c>
      <c r="AU561" s="225" t="s">
        <v>79</v>
      </c>
      <c r="AY561" s="18" t="s">
        <v>120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77</v>
      </c>
      <c r="BK561" s="226">
        <f>ROUND(I561*H561,2)</f>
        <v>0</v>
      </c>
      <c r="BL561" s="18" t="s">
        <v>331</v>
      </c>
      <c r="BM561" s="225" t="s">
        <v>571</v>
      </c>
    </row>
    <row r="562" s="2" customFormat="1" ht="21.75" customHeight="1">
      <c r="A562" s="39"/>
      <c r="B562" s="40"/>
      <c r="C562" s="213" t="s">
        <v>572</v>
      </c>
      <c r="D562" s="213" t="s">
        <v>123</v>
      </c>
      <c r="E562" s="214" t="s">
        <v>573</v>
      </c>
      <c r="F562" s="215" t="s">
        <v>574</v>
      </c>
      <c r="G562" s="216" t="s">
        <v>340</v>
      </c>
      <c r="H562" s="217">
        <v>19.341999999999999</v>
      </c>
      <c r="I562" s="218"/>
      <c r="J562" s="219">
        <f>ROUND(I562*H562,2)</f>
        <v>0</v>
      </c>
      <c r="K562" s="220"/>
      <c r="L562" s="45"/>
      <c r="M562" s="221" t="s">
        <v>19</v>
      </c>
      <c r="N562" s="222" t="s">
        <v>43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331</v>
      </c>
      <c r="AT562" s="225" t="s">
        <v>123</v>
      </c>
      <c r="AU562" s="225" t="s">
        <v>79</v>
      </c>
      <c r="AY562" s="18" t="s">
        <v>120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77</v>
      </c>
      <c r="BK562" s="226">
        <f>ROUND(I562*H562,2)</f>
        <v>0</v>
      </c>
      <c r="BL562" s="18" t="s">
        <v>331</v>
      </c>
      <c r="BM562" s="225" t="s">
        <v>575</v>
      </c>
    </row>
    <row r="563" s="2" customFormat="1" ht="21.75" customHeight="1">
      <c r="A563" s="39"/>
      <c r="B563" s="40"/>
      <c r="C563" s="213" t="s">
        <v>576</v>
      </c>
      <c r="D563" s="213" t="s">
        <v>123</v>
      </c>
      <c r="E563" s="214" t="s">
        <v>577</v>
      </c>
      <c r="F563" s="215" t="s">
        <v>578</v>
      </c>
      <c r="G563" s="216" t="s">
        <v>340</v>
      </c>
      <c r="H563" s="217">
        <v>19.341999999999999</v>
      </c>
      <c r="I563" s="218"/>
      <c r="J563" s="219">
        <f>ROUND(I563*H563,2)</f>
        <v>0</v>
      </c>
      <c r="K563" s="220"/>
      <c r="L563" s="45"/>
      <c r="M563" s="221" t="s">
        <v>19</v>
      </c>
      <c r="N563" s="222" t="s">
        <v>43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331</v>
      </c>
      <c r="AT563" s="225" t="s">
        <v>123</v>
      </c>
      <c r="AU563" s="225" t="s">
        <v>79</v>
      </c>
      <c r="AY563" s="18" t="s">
        <v>120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77</v>
      </c>
      <c r="BK563" s="226">
        <f>ROUND(I563*H563,2)</f>
        <v>0</v>
      </c>
      <c r="BL563" s="18" t="s">
        <v>331</v>
      </c>
      <c r="BM563" s="225" t="s">
        <v>579</v>
      </c>
    </row>
    <row r="564" s="12" customFormat="1" ht="22.8" customHeight="1">
      <c r="A564" s="12"/>
      <c r="B564" s="197"/>
      <c r="C564" s="198"/>
      <c r="D564" s="199" t="s">
        <v>71</v>
      </c>
      <c r="E564" s="211" t="s">
        <v>580</v>
      </c>
      <c r="F564" s="211" t="s">
        <v>581</v>
      </c>
      <c r="G564" s="198"/>
      <c r="H564" s="198"/>
      <c r="I564" s="201"/>
      <c r="J564" s="212">
        <f>BK564</f>
        <v>0</v>
      </c>
      <c r="K564" s="198"/>
      <c r="L564" s="203"/>
      <c r="M564" s="204"/>
      <c r="N564" s="205"/>
      <c r="O564" s="205"/>
      <c r="P564" s="206">
        <f>SUM(P565:P662)</f>
        <v>0</v>
      </c>
      <c r="Q564" s="205"/>
      <c r="R564" s="206">
        <f>SUM(R565:R662)</f>
        <v>0.62198103000000005</v>
      </c>
      <c r="S564" s="205"/>
      <c r="T564" s="207">
        <f>SUM(T565:T662)</f>
        <v>0.33629699999999996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8" t="s">
        <v>79</v>
      </c>
      <c r="AT564" s="209" t="s">
        <v>71</v>
      </c>
      <c r="AU564" s="209" t="s">
        <v>77</v>
      </c>
      <c r="AY564" s="208" t="s">
        <v>120</v>
      </c>
      <c r="BK564" s="210">
        <f>SUM(BK565:BK662)</f>
        <v>0</v>
      </c>
    </row>
    <row r="565" s="2" customFormat="1" ht="16.5" customHeight="1">
      <c r="A565" s="39"/>
      <c r="B565" s="40"/>
      <c r="C565" s="213" t="s">
        <v>582</v>
      </c>
      <c r="D565" s="213" t="s">
        <v>123</v>
      </c>
      <c r="E565" s="214" t="s">
        <v>583</v>
      </c>
      <c r="F565" s="215" t="s">
        <v>584</v>
      </c>
      <c r="G565" s="216" t="s">
        <v>126</v>
      </c>
      <c r="H565" s="217">
        <v>8.6229999999999993</v>
      </c>
      <c r="I565" s="218"/>
      <c r="J565" s="219">
        <f>ROUND(I565*H565,2)</f>
        <v>0</v>
      </c>
      <c r="K565" s="220"/>
      <c r="L565" s="45"/>
      <c r="M565" s="221" t="s">
        <v>19</v>
      </c>
      <c r="N565" s="222" t="s">
        <v>43</v>
      </c>
      <c r="O565" s="85"/>
      <c r="P565" s="223">
        <f>O565*H565</f>
        <v>0</v>
      </c>
      <c r="Q565" s="223">
        <v>0</v>
      </c>
      <c r="R565" s="223">
        <f>Q565*H565</f>
        <v>0</v>
      </c>
      <c r="S565" s="223">
        <v>0.019</v>
      </c>
      <c r="T565" s="224">
        <f>S565*H565</f>
        <v>0.16383699999999998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331</v>
      </c>
      <c r="AT565" s="225" t="s">
        <v>123</v>
      </c>
      <c r="AU565" s="225" t="s">
        <v>79</v>
      </c>
      <c r="AY565" s="18" t="s">
        <v>120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77</v>
      </c>
      <c r="BK565" s="226">
        <f>ROUND(I565*H565,2)</f>
        <v>0</v>
      </c>
      <c r="BL565" s="18" t="s">
        <v>331</v>
      </c>
      <c r="BM565" s="225" t="s">
        <v>585</v>
      </c>
    </row>
    <row r="566" s="13" customFormat="1">
      <c r="A566" s="13"/>
      <c r="B566" s="227"/>
      <c r="C566" s="228"/>
      <c r="D566" s="229" t="s">
        <v>129</v>
      </c>
      <c r="E566" s="230" t="s">
        <v>19</v>
      </c>
      <c r="F566" s="231" t="s">
        <v>586</v>
      </c>
      <c r="G566" s="228"/>
      <c r="H566" s="230" t="s">
        <v>19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129</v>
      </c>
      <c r="AU566" s="237" t="s">
        <v>79</v>
      </c>
      <c r="AV566" s="13" t="s">
        <v>77</v>
      </c>
      <c r="AW566" s="13" t="s">
        <v>33</v>
      </c>
      <c r="AX566" s="13" t="s">
        <v>72</v>
      </c>
      <c r="AY566" s="237" t="s">
        <v>120</v>
      </c>
    </row>
    <row r="567" s="14" customFormat="1">
      <c r="A567" s="14"/>
      <c r="B567" s="238"/>
      <c r="C567" s="239"/>
      <c r="D567" s="229" t="s">
        <v>129</v>
      </c>
      <c r="E567" s="240" t="s">
        <v>19</v>
      </c>
      <c r="F567" s="241" t="s">
        <v>278</v>
      </c>
      <c r="G567" s="239"/>
      <c r="H567" s="242">
        <v>4.4249999999999998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8" t="s">
        <v>129</v>
      </c>
      <c r="AU567" s="248" t="s">
        <v>79</v>
      </c>
      <c r="AV567" s="14" t="s">
        <v>79</v>
      </c>
      <c r="AW567" s="14" t="s">
        <v>33</v>
      </c>
      <c r="AX567" s="14" t="s">
        <v>72</v>
      </c>
      <c r="AY567" s="248" t="s">
        <v>120</v>
      </c>
    </row>
    <row r="568" s="13" customFormat="1">
      <c r="A568" s="13"/>
      <c r="B568" s="227"/>
      <c r="C568" s="228"/>
      <c r="D568" s="229" t="s">
        <v>129</v>
      </c>
      <c r="E568" s="230" t="s">
        <v>19</v>
      </c>
      <c r="F568" s="231" t="s">
        <v>587</v>
      </c>
      <c r="G568" s="228"/>
      <c r="H568" s="230" t="s">
        <v>19</v>
      </c>
      <c r="I568" s="232"/>
      <c r="J568" s="228"/>
      <c r="K568" s="228"/>
      <c r="L568" s="233"/>
      <c r="M568" s="234"/>
      <c r="N568" s="235"/>
      <c r="O568" s="235"/>
      <c r="P568" s="235"/>
      <c r="Q568" s="235"/>
      <c r="R568" s="235"/>
      <c r="S568" s="235"/>
      <c r="T568" s="23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7" t="s">
        <v>129</v>
      </c>
      <c r="AU568" s="237" t="s">
        <v>79</v>
      </c>
      <c r="AV568" s="13" t="s">
        <v>77</v>
      </c>
      <c r="AW568" s="13" t="s">
        <v>33</v>
      </c>
      <c r="AX568" s="13" t="s">
        <v>72</v>
      </c>
      <c r="AY568" s="237" t="s">
        <v>120</v>
      </c>
    </row>
    <row r="569" s="14" customFormat="1">
      <c r="A569" s="14"/>
      <c r="B569" s="238"/>
      <c r="C569" s="239"/>
      <c r="D569" s="229" t="s">
        <v>129</v>
      </c>
      <c r="E569" s="240" t="s">
        <v>19</v>
      </c>
      <c r="F569" s="241" t="s">
        <v>588</v>
      </c>
      <c r="G569" s="239"/>
      <c r="H569" s="242">
        <v>4.1980000000000004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8" t="s">
        <v>129</v>
      </c>
      <c r="AU569" s="248" t="s">
        <v>79</v>
      </c>
      <c r="AV569" s="14" t="s">
        <v>79</v>
      </c>
      <c r="AW569" s="14" t="s">
        <v>33</v>
      </c>
      <c r="AX569" s="14" t="s">
        <v>72</v>
      </c>
      <c r="AY569" s="248" t="s">
        <v>120</v>
      </c>
    </row>
    <row r="570" s="15" customFormat="1">
      <c r="A570" s="15"/>
      <c r="B570" s="249"/>
      <c r="C570" s="250"/>
      <c r="D570" s="229" t="s">
        <v>129</v>
      </c>
      <c r="E570" s="251" t="s">
        <v>19</v>
      </c>
      <c r="F570" s="252" t="s">
        <v>156</v>
      </c>
      <c r="G570" s="250"/>
      <c r="H570" s="253">
        <v>8.6230000000000011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9" t="s">
        <v>129</v>
      </c>
      <c r="AU570" s="259" t="s">
        <v>79</v>
      </c>
      <c r="AV570" s="15" t="s">
        <v>127</v>
      </c>
      <c r="AW570" s="15" t="s">
        <v>33</v>
      </c>
      <c r="AX570" s="15" t="s">
        <v>77</v>
      </c>
      <c r="AY570" s="259" t="s">
        <v>120</v>
      </c>
    </row>
    <row r="571" s="2" customFormat="1" ht="21.75" customHeight="1">
      <c r="A571" s="39"/>
      <c r="B571" s="40"/>
      <c r="C571" s="213" t="s">
        <v>589</v>
      </c>
      <c r="D571" s="213" t="s">
        <v>123</v>
      </c>
      <c r="E571" s="214" t="s">
        <v>590</v>
      </c>
      <c r="F571" s="215" t="s">
        <v>591</v>
      </c>
      <c r="G571" s="216" t="s">
        <v>126</v>
      </c>
      <c r="H571" s="217">
        <v>13.560000000000001</v>
      </c>
      <c r="I571" s="218"/>
      <c r="J571" s="219">
        <f>ROUND(I571*H571,2)</f>
        <v>0</v>
      </c>
      <c r="K571" s="220"/>
      <c r="L571" s="45"/>
      <c r="M571" s="221" t="s">
        <v>19</v>
      </c>
      <c r="N571" s="222" t="s">
        <v>43</v>
      </c>
      <c r="O571" s="85"/>
      <c r="P571" s="223">
        <f>O571*H571</f>
        <v>0</v>
      </c>
      <c r="Q571" s="223">
        <v>0.00036999999999999999</v>
      </c>
      <c r="R571" s="223">
        <f>Q571*H571</f>
        <v>0.0050172000000000003</v>
      </c>
      <c r="S571" s="223">
        <v>0</v>
      </c>
      <c r="T571" s="224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5" t="s">
        <v>331</v>
      </c>
      <c r="AT571" s="225" t="s">
        <v>123</v>
      </c>
      <c r="AU571" s="225" t="s">
        <v>79</v>
      </c>
      <c r="AY571" s="18" t="s">
        <v>120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8" t="s">
        <v>77</v>
      </c>
      <c r="BK571" s="226">
        <f>ROUND(I571*H571,2)</f>
        <v>0</v>
      </c>
      <c r="BL571" s="18" t="s">
        <v>331</v>
      </c>
      <c r="BM571" s="225" t="s">
        <v>592</v>
      </c>
    </row>
    <row r="572" s="13" customFormat="1">
      <c r="A572" s="13"/>
      <c r="B572" s="227"/>
      <c r="C572" s="228"/>
      <c r="D572" s="229" t="s">
        <v>129</v>
      </c>
      <c r="E572" s="230" t="s">
        <v>19</v>
      </c>
      <c r="F572" s="231" t="s">
        <v>149</v>
      </c>
      <c r="G572" s="228"/>
      <c r="H572" s="230" t="s">
        <v>19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7" t="s">
        <v>129</v>
      </c>
      <c r="AU572" s="237" t="s">
        <v>79</v>
      </c>
      <c r="AV572" s="13" t="s">
        <v>77</v>
      </c>
      <c r="AW572" s="13" t="s">
        <v>33</v>
      </c>
      <c r="AX572" s="13" t="s">
        <v>72</v>
      </c>
      <c r="AY572" s="237" t="s">
        <v>120</v>
      </c>
    </row>
    <row r="573" s="13" customFormat="1">
      <c r="A573" s="13"/>
      <c r="B573" s="227"/>
      <c r="C573" s="228"/>
      <c r="D573" s="229" t="s">
        <v>129</v>
      </c>
      <c r="E573" s="230" t="s">
        <v>19</v>
      </c>
      <c r="F573" s="231" t="s">
        <v>277</v>
      </c>
      <c r="G573" s="228"/>
      <c r="H573" s="230" t="s">
        <v>19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129</v>
      </c>
      <c r="AU573" s="237" t="s">
        <v>79</v>
      </c>
      <c r="AV573" s="13" t="s">
        <v>77</v>
      </c>
      <c r="AW573" s="13" t="s">
        <v>33</v>
      </c>
      <c r="AX573" s="13" t="s">
        <v>72</v>
      </c>
      <c r="AY573" s="237" t="s">
        <v>120</v>
      </c>
    </row>
    <row r="574" s="14" customFormat="1">
      <c r="A574" s="14"/>
      <c r="B574" s="238"/>
      <c r="C574" s="239"/>
      <c r="D574" s="229" t="s">
        <v>129</v>
      </c>
      <c r="E574" s="240" t="s">
        <v>19</v>
      </c>
      <c r="F574" s="241" t="s">
        <v>278</v>
      </c>
      <c r="G574" s="239"/>
      <c r="H574" s="242">
        <v>4.4249999999999998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129</v>
      </c>
      <c r="AU574" s="248" t="s">
        <v>79</v>
      </c>
      <c r="AV574" s="14" t="s">
        <v>79</v>
      </c>
      <c r="AW574" s="14" t="s">
        <v>33</v>
      </c>
      <c r="AX574" s="14" t="s">
        <v>72</v>
      </c>
      <c r="AY574" s="248" t="s">
        <v>120</v>
      </c>
    </row>
    <row r="575" s="13" customFormat="1">
      <c r="A575" s="13"/>
      <c r="B575" s="227"/>
      <c r="C575" s="228"/>
      <c r="D575" s="229" t="s">
        <v>129</v>
      </c>
      <c r="E575" s="230" t="s">
        <v>19</v>
      </c>
      <c r="F575" s="231" t="s">
        <v>593</v>
      </c>
      <c r="G575" s="228"/>
      <c r="H575" s="230" t="s">
        <v>19</v>
      </c>
      <c r="I575" s="232"/>
      <c r="J575" s="228"/>
      <c r="K575" s="228"/>
      <c r="L575" s="233"/>
      <c r="M575" s="234"/>
      <c r="N575" s="235"/>
      <c r="O575" s="235"/>
      <c r="P575" s="235"/>
      <c r="Q575" s="235"/>
      <c r="R575" s="235"/>
      <c r="S575" s="235"/>
      <c r="T575" s="23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7" t="s">
        <v>129</v>
      </c>
      <c r="AU575" s="237" t="s">
        <v>79</v>
      </c>
      <c r="AV575" s="13" t="s">
        <v>77</v>
      </c>
      <c r="AW575" s="13" t="s">
        <v>33</v>
      </c>
      <c r="AX575" s="13" t="s">
        <v>72</v>
      </c>
      <c r="AY575" s="237" t="s">
        <v>120</v>
      </c>
    </row>
    <row r="576" s="14" customFormat="1">
      <c r="A576" s="14"/>
      <c r="B576" s="238"/>
      <c r="C576" s="239"/>
      <c r="D576" s="229" t="s">
        <v>129</v>
      </c>
      <c r="E576" s="240" t="s">
        <v>19</v>
      </c>
      <c r="F576" s="241" t="s">
        <v>594</v>
      </c>
      <c r="G576" s="239"/>
      <c r="H576" s="242">
        <v>6.5250000000000004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8" t="s">
        <v>129</v>
      </c>
      <c r="AU576" s="248" t="s">
        <v>79</v>
      </c>
      <c r="AV576" s="14" t="s">
        <v>79</v>
      </c>
      <c r="AW576" s="14" t="s">
        <v>33</v>
      </c>
      <c r="AX576" s="14" t="s">
        <v>72</v>
      </c>
      <c r="AY576" s="248" t="s">
        <v>120</v>
      </c>
    </row>
    <row r="577" s="13" customFormat="1">
      <c r="A577" s="13"/>
      <c r="B577" s="227"/>
      <c r="C577" s="228"/>
      <c r="D577" s="229" t="s">
        <v>129</v>
      </c>
      <c r="E577" s="230" t="s">
        <v>19</v>
      </c>
      <c r="F577" s="231" t="s">
        <v>595</v>
      </c>
      <c r="G577" s="228"/>
      <c r="H577" s="230" t="s">
        <v>19</v>
      </c>
      <c r="I577" s="232"/>
      <c r="J577" s="228"/>
      <c r="K577" s="228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129</v>
      </c>
      <c r="AU577" s="237" t="s">
        <v>79</v>
      </c>
      <c r="AV577" s="13" t="s">
        <v>77</v>
      </c>
      <c r="AW577" s="13" t="s">
        <v>33</v>
      </c>
      <c r="AX577" s="13" t="s">
        <v>72</v>
      </c>
      <c r="AY577" s="237" t="s">
        <v>120</v>
      </c>
    </row>
    <row r="578" s="14" customFormat="1">
      <c r="A578" s="14"/>
      <c r="B578" s="238"/>
      <c r="C578" s="239"/>
      <c r="D578" s="229" t="s">
        <v>129</v>
      </c>
      <c r="E578" s="240" t="s">
        <v>19</v>
      </c>
      <c r="F578" s="241" t="s">
        <v>596</v>
      </c>
      <c r="G578" s="239"/>
      <c r="H578" s="242">
        <v>2.6099999999999999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8" t="s">
        <v>129</v>
      </c>
      <c r="AU578" s="248" t="s">
        <v>79</v>
      </c>
      <c r="AV578" s="14" t="s">
        <v>79</v>
      </c>
      <c r="AW578" s="14" t="s">
        <v>33</v>
      </c>
      <c r="AX578" s="14" t="s">
        <v>72</v>
      </c>
      <c r="AY578" s="248" t="s">
        <v>120</v>
      </c>
    </row>
    <row r="579" s="15" customFormat="1">
      <c r="A579" s="15"/>
      <c r="B579" s="249"/>
      <c r="C579" s="250"/>
      <c r="D579" s="229" t="s">
        <v>129</v>
      </c>
      <c r="E579" s="251" t="s">
        <v>19</v>
      </c>
      <c r="F579" s="252" t="s">
        <v>156</v>
      </c>
      <c r="G579" s="250"/>
      <c r="H579" s="253">
        <v>13.560000000000001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9" t="s">
        <v>129</v>
      </c>
      <c r="AU579" s="259" t="s">
        <v>79</v>
      </c>
      <c r="AV579" s="15" t="s">
        <v>127</v>
      </c>
      <c r="AW579" s="15" t="s">
        <v>33</v>
      </c>
      <c r="AX579" s="15" t="s">
        <v>77</v>
      </c>
      <c r="AY579" s="259" t="s">
        <v>120</v>
      </c>
    </row>
    <row r="580" s="2" customFormat="1" ht="33" customHeight="1">
      <c r="A580" s="39"/>
      <c r="B580" s="40"/>
      <c r="C580" s="260" t="s">
        <v>597</v>
      </c>
      <c r="D580" s="260" t="s">
        <v>397</v>
      </c>
      <c r="E580" s="261" t="s">
        <v>598</v>
      </c>
      <c r="F580" s="262" t="s">
        <v>599</v>
      </c>
      <c r="G580" s="263" t="s">
        <v>126</v>
      </c>
      <c r="H580" s="264">
        <v>9.1349999999999998</v>
      </c>
      <c r="I580" s="265"/>
      <c r="J580" s="266">
        <f>ROUND(I580*H580,2)</f>
        <v>0</v>
      </c>
      <c r="K580" s="267"/>
      <c r="L580" s="268"/>
      <c r="M580" s="269" t="s">
        <v>19</v>
      </c>
      <c r="N580" s="270" t="s">
        <v>43</v>
      </c>
      <c r="O580" s="85"/>
      <c r="P580" s="223">
        <f>O580*H580</f>
        <v>0</v>
      </c>
      <c r="Q580" s="223">
        <v>0.02741</v>
      </c>
      <c r="R580" s="223">
        <f>Q580*H580</f>
        <v>0.25039034999999998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400</v>
      </c>
      <c r="AT580" s="225" t="s">
        <v>397</v>
      </c>
      <c r="AU580" s="225" t="s">
        <v>79</v>
      </c>
      <c r="AY580" s="18" t="s">
        <v>120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77</v>
      </c>
      <c r="BK580" s="226">
        <f>ROUND(I580*H580,2)</f>
        <v>0</v>
      </c>
      <c r="BL580" s="18" t="s">
        <v>331</v>
      </c>
      <c r="BM580" s="225" t="s">
        <v>600</v>
      </c>
    </row>
    <row r="581" s="13" customFormat="1">
      <c r="A581" s="13"/>
      <c r="B581" s="227"/>
      <c r="C581" s="228"/>
      <c r="D581" s="229" t="s">
        <v>129</v>
      </c>
      <c r="E581" s="230" t="s">
        <v>19</v>
      </c>
      <c r="F581" s="231" t="s">
        <v>149</v>
      </c>
      <c r="G581" s="228"/>
      <c r="H581" s="230" t="s">
        <v>19</v>
      </c>
      <c r="I581" s="232"/>
      <c r="J581" s="228"/>
      <c r="K581" s="228"/>
      <c r="L581" s="233"/>
      <c r="M581" s="234"/>
      <c r="N581" s="235"/>
      <c r="O581" s="235"/>
      <c r="P581" s="235"/>
      <c r="Q581" s="235"/>
      <c r="R581" s="235"/>
      <c r="S581" s="235"/>
      <c r="T581" s="23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7" t="s">
        <v>129</v>
      </c>
      <c r="AU581" s="237" t="s">
        <v>79</v>
      </c>
      <c r="AV581" s="13" t="s">
        <v>77</v>
      </c>
      <c r="AW581" s="13" t="s">
        <v>33</v>
      </c>
      <c r="AX581" s="13" t="s">
        <v>72</v>
      </c>
      <c r="AY581" s="237" t="s">
        <v>120</v>
      </c>
    </row>
    <row r="582" s="13" customFormat="1">
      <c r="A582" s="13"/>
      <c r="B582" s="227"/>
      <c r="C582" s="228"/>
      <c r="D582" s="229" t="s">
        <v>129</v>
      </c>
      <c r="E582" s="230" t="s">
        <v>19</v>
      </c>
      <c r="F582" s="231" t="s">
        <v>327</v>
      </c>
      <c r="G582" s="228"/>
      <c r="H582" s="230" t="s">
        <v>19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129</v>
      </c>
      <c r="AU582" s="237" t="s">
        <v>79</v>
      </c>
      <c r="AV582" s="13" t="s">
        <v>77</v>
      </c>
      <c r="AW582" s="13" t="s">
        <v>33</v>
      </c>
      <c r="AX582" s="13" t="s">
        <v>72</v>
      </c>
      <c r="AY582" s="237" t="s">
        <v>120</v>
      </c>
    </row>
    <row r="583" s="14" customFormat="1">
      <c r="A583" s="14"/>
      <c r="B583" s="238"/>
      <c r="C583" s="239"/>
      <c r="D583" s="229" t="s">
        <v>129</v>
      </c>
      <c r="E583" s="240" t="s">
        <v>19</v>
      </c>
      <c r="F583" s="241" t="s">
        <v>601</v>
      </c>
      <c r="G583" s="239"/>
      <c r="H583" s="242">
        <v>6.5250000000000004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8" t="s">
        <v>129</v>
      </c>
      <c r="AU583" s="248" t="s">
        <v>79</v>
      </c>
      <c r="AV583" s="14" t="s">
        <v>79</v>
      </c>
      <c r="AW583" s="14" t="s">
        <v>33</v>
      </c>
      <c r="AX583" s="14" t="s">
        <v>72</v>
      </c>
      <c r="AY583" s="248" t="s">
        <v>120</v>
      </c>
    </row>
    <row r="584" s="13" customFormat="1">
      <c r="A584" s="13"/>
      <c r="B584" s="227"/>
      <c r="C584" s="228"/>
      <c r="D584" s="229" t="s">
        <v>129</v>
      </c>
      <c r="E584" s="230" t="s">
        <v>19</v>
      </c>
      <c r="F584" s="231" t="s">
        <v>602</v>
      </c>
      <c r="G584" s="228"/>
      <c r="H584" s="230" t="s">
        <v>19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129</v>
      </c>
      <c r="AU584" s="237" t="s">
        <v>79</v>
      </c>
      <c r="AV584" s="13" t="s">
        <v>77</v>
      </c>
      <c r="AW584" s="13" t="s">
        <v>33</v>
      </c>
      <c r="AX584" s="13" t="s">
        <v>72</v>
      </c>
      <c r="AY584" s="237" t="s">
        <v>120</v>
      </c>
    </row>
    <row r="585" s="14" customFormat="1">
      <c r="A585" s="14"/>
      <c r="B585" s="238"/>
      <c r="C585" s="239"/>
      <c r="D585" s="229" t="s">
        <v>129</v>
      </c>
      <c r="E585" s="240" t="s">
        <v>19</v>
      </c>
      <c r="F585" s="241" t="s">
        <v>603</v>
      </c>
      <c r="G585" s="239"/>
      <c r="H585" s="242">
        <v>2.6099999999999999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8" t="s">
        <v>129</v>
      </c>
      <c r="AU585" s="248" t="s">
        <v>79</v>
      </c>
      <c r="AV585" s="14" t="s">
        <v>79</v>
      </c>
      <c r="AW585" s="14" t="s">
        <v>33</v>
      </c>
      <c r="AX585" s="14" t="s">
        <v>72</v>
      </c>
      <c r="AY585" s="248" t="s">
        <v>120</v>
      </c>
    </row>
    <row r="586" s="15" customFormat="1">
      <c r="A586" s="15"/>
      <c r="B586" s="249"/>
      <c r="C586" s="250"/>
      <c r="D586" s="229" t="s">
        <v>129</v>
      </c>
      <c r="E586" s="251" t="s">
        <v>19</v>
      </c>
      <c r="F586" s="252" t="s">
        <v>156</v>
      </c>
      <c r="G586" s="250"/>
      <c r="H586" s="253">
        <v>9.1349999999999998</v>
      </c>
      <c r="I586" s="254"/>
      <c r="J586" s="250"/>
      <c r="K586" s="250"/>
      <c r="L586" s="255"/>
      <c r="M586" s="256"/>
      <c r="N586" s="257"/>
      <c r="O586" s="257"/>
      <c r="P586" s="257"/>
      <c r="Q586" s="257"/>
      <c r="R586" s="257"/>
      <c r="S586" s="257"/>
      <c r="T586" s="258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9" t="s">
        <v>129</v>
      </c>
      <c r="AU586" s="259" t="s">
        <v>79</v>
      </c>
      <c r="AV586" s="15" t="s">
        <v>127</v>
      </c>
      <c r="AW586" s="15" t="s">
        <v>33</v>
      </c>
      <c r="AX586" s="15" t="s">
        <v>77</v>
      </c>
      <c r="AY586" s="259" t="s">
        <v>120</v>
      </c>
    </row>
    <row r="587" s="2" customFormat="1" ht="33" customHeight="1">
      <c r="A587" s="39"/>
      <c r="B587" s="40"/>
      <c r="C587" s="260" t="s">
        <v>604</v>
      </c>
      <c r="D587" s="260" t="s">
        <v>397</v>
      </c>
      <c r="E587" s="261" t="s">
        <v>605</v>
      </c>
      <c r="F587" s="262" t="s">
        <v>606</v>
      </c>
      <c r="G587" s="263" t="s">
        <v>126</v>
      </c>
      <c r="H587" s="264">
        <v>4.4249999999999998</v>
      </c>
      <c r="I587" s="265"/>
      <c r="J587" s="266">
        <f>ROUND(I587*H587,2)</f>
        <v>0</v>
      </c>
      <c r="K587" s="267"/>
      <c r="L587" s="268"/>
      <c r="M587" s="269" t="s">
        <v>19</v>
      </c>
      <c r="N587" s="270" t="s">
        <v>43</v>
      </c>
      <c r="O587" s="85"/>
      <c r="P587" s="223">
        <f>O587*H587</f>
        <v>0</v>
      </c>
      <c r="Q587" s="223">
        <v>0.019859999999999999</v>
      </c>
      <c r="R587" s="223">
        <f>Q587*H587</f>
        <v>0.087880499999999986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400</v>
      </c>
      <c r="AT587" s="225" t="s">
        <v>397</v>
      </c>
      <c r="AU587" s="225" t="s">
        <v>79</v>
      </c>
      <c r="AY587" s="18" t="s">
        <v>120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77</v>
      </c>
      <c r="BK587" s="226">
        <f>ROUND(I587*H587,2)</f>
        <v>0</v>
      </c>
      <c r="BL587" s="18" t="s">
        <v>331</v>
      </c>
      <c r="BM587" s="225" t="s">
        <v>607</v>
      </c>
    </row>
    <row r="588" s="13" customFormat="1">
      <c r="A588" s="13"/>
      <c r="B588" s="227"/>
      <c r="C588" s="228"/>
      <c r="D588" s="229" t="s">
        <v>129</v>
      </c>
      <c r="E588" s="230" t="s">
        <v>19</v>
      </c>
      <c r="F588" s="231" t="s">
        <v>149</v>
      </c>
      <c r="G588" s="228"/>
      <c r="H588" s="230" t="s">
        <v>19</v>
      </c>
      <c r="I588" s="232"/>
      <c r="J588" s="228"/>
      <c r="K588" s="228"/>
      <c r="L588" s="233"/>
      <c r="M588" s="234"/>
      <c r="N588" s="235"/>
      <c r="O588" s="235"/>
      <c r="P588" s="235"/>
      <c r="Q588" s="235"/>
      <c r="R588" s="235"/>
      <c r="S588" s="235"/>
      <c r="T588" s="23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7" t="s">
        <v>129</v>
      </c>
      <c r="AU588" s="237" t="s">
        <v>79</v>
      </c>
      <c r="AV588" s="13" t="s">
        <v>77</v>
      </c>
      <c r="AW588" s="13" t="s">
        <v>33</v>
      </c>
      <c r="AX588" s="13" t="s">
        <v>72</v>
      </c>
      <c r="AY588" s="237" t="s">
        <v>120</v>
      </c>
    </row>
    <row r="589" s="13" customFormat="1">
      <c r="A589" s="13"/>
      <c r="B589" s="227"/>
      <c r="C589" s="228"/>
      <c r="D589" s="229" t="s">
        <v>129</v>
      </c>
      <c r="E589" s="230" t="s">
        <v>19</v>
      </c>
      <c r="F589" s="231" t="s">
        <v>277</v>
      </c>
      <c r="G589" s="228"/>
      <c r="H589" s="230" t="s">
        <v>19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129</v>
      </c>
      <c r="AU589" s="237" t="s">
        <v>79</v>
      </c>
      <c r="AV589" s="13" t="s">
        <v>77</v>
      </c>
      <c r="AW589" s="13" t="s">
        <v>33</v>
      </c>
      <c r="AX589" s="13" t="s">
        <v>72</v>
      </c>
      <c r="AY589" s="237" t="s">
        <v>120</v>
      </c>
    </row>
    <row r="590" s="14" customFormat="1">
      <c r="A590" s="14"/>
      <c r="B590" s="238"/>
      <c r="C590" s="239"/>
      <c r="D590" s="229" t="s">
        <v>129</v>
      </c>
      <c r="E590" s="240" t="s">
        <v>19</v>
      </c>
      <c r="F590" s="241" t="s">
        <v>278</v>
      </c>
      <c r="G590" s="239"/>
      <c r="H590" s="242">
        <v>4.4249999999999998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129</v>
      </c>
      <c r="AU590" s="248" t="s">
        <v>79</v>
      </c>
      <c r="AV590" s="14" t="s">
        <v>79</v>
      </c>
      <c r="AW590" s="14" t="s">
        <v>33</v>
      </c>
      <c r="AX590" s="14" t="s">
        <v>72</v>
      </c>
      <c r="AY590" s="248" t="s">
        <v>120</v>
      </c>
    </row>
    <row r="591" s="15" customFormat="1">
      <c r="A591" s="15"/>
      <c r="B591" s="249"/>
      <c r="C591" s="250"/>
      <c r="D591" s="229" t="s">
        <v>129</v>
      </c>
      <c r="E591" s="251" t="s">
        <v>19</v>
      </c>
      <c r="F591" s="252" t="s">
        <v>156</v>
      </c>
      <c r="G591" s="250"/>
      <c r="H591" s="253">
        <v>4.4249999999999998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9" t="s">
        <v>129</v>
      </c>
      <c r="AU591" s="259" t="s">
        <v>79</v>
      </c>
      <c r="AV591" s="15" t="s">
        <v>127</v>
      </c>
      <c r="AW591" s="15" t="s">
        <v>33</v>
      </c>
      <c r="AX591" s="15" t="s">
        <v>77</v>
      </c>
      <c r="AY591" s="259" t="s">
        <v>120</v>
      </c>
    </row>
    <row r="592" s="2" customFormat="1" ht="21.75" customHeight="1">
      <c r="A592" s="39"/>
      <c r="B592" s="40"/>
      <c r="C592" s="213" t="s">
        <v>608</v>
      </c>
      <c r="D592" s="213" t="s">
        <v>123</v>
      </c>
      <c r="E592" s="214" t="s">
        <v>609</v>
      </c>
      <c r="F592" s="215" t="s">
        <v>610</v>
      </c>
      <c r="G592" s="216" t="s">
        <v>126</v>
      </c>
      <c r="H592" s="217">
        <v>9.4800000000000004</v>
      </c>
      <c r="I592" s="218"/>
      <c r="J592" s="219">
        <f>ROUND(I592*H592,2)</f>
        <v>0</v>
      </c>
      <c r="K592" s="220"/>
      <c r="L592" s="45"/>
      <c r="M592" s="221" t="s">
        <v>19</v>
      </c>
      <c r="N592" s="222" t="s">
        <v>43</v>
      </c>
      <c r="O592" s="85"/>
      <c r="P592" s="223">
        <f>O592*H592</f>
        <v>0</v>
      </c>
      <c r="Q592" s="223">
        <v>0.00033</v>
      </c>
      <c r="R592" s="223">
        <f>Q592*H592</f>
        <v>0.0031283999999999999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331</v>
      </c>
      <c r="AT592" s="225" t="s">
        <v>123</v>
      </c>
      <c r="AU592" s="225" t="s">
        <v>79</v>
      </c>
      <c r="AY592" s="18" t="s">
        <v>120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77</v>
      </c>
      <c r="BK592" s="226">
        <f>ROUND(I592*H592,2)</f>
        <v>0</v>
      </c>
      <c r="BL592" s="18" t="s">
        <v>331</v>
      </c>
      <c r="BM592" s="225" t="s">
        <v>611</v>
      </c>
    </row>
    <row r="593" s="13" customFormat="1">
      <c r="A593" s="13"/>
      <c r="B593" s="227"/>
      <c r="C593" s="228"/>
      <c r="D593" s="229" t="s">
        <v>129</v>
      </c>
      <c r="E593" s="230" t="s">
        <v>19</v>
      </c>
      <c r="F593" s="231" t="s">
        <v>149</v>
      </c>
      <c r="G593" s="228"/>
      <c r="H593" s="230" t="s">
        <v>19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129</v>
      </c>
      <c r="AU593" s="237" t="s">
        <v>79</v>
      </c>
      <c r="AV593" s="13" t="s">
        <v>77</v>
      </c>
      <c r="AW593" s="13" t="s">
        <v>33</v>
      </c>
      <c r="AX593" s="13" t="s">
        <v>72</v>
      </c>
      <c r="AY593" s="237" t="s">
        <v>120</v>
      </c>
    </row>
    <row r="594" s="13" customFormat="1">
      <c r="A594" s="13"/>
      <c r="B594" s="227"/>
      <c r="C594" s="228"/>
      <c r="D594" s="229" t="s">
        <v>129</v>
      </c>
      <c r="E594" s="230" t="s">
        <v>19</v>
      </c>
      <c r="F594" s="231" t="s">
        <v>612</v>
      </c>
      <c r="G594" s="228"/>
      <c r="H594" s="230" t="s">
        <v>19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129</v>
      </c>
      <c r="AU594" s="237" t="s">
        <v>79</v>
      </c>
      <c r="AV594" s="13" t="s">
        <v>77</v>
      </c>
      <c r="AW594" s="13" t="s">
        <v>33</v>
      </c>
      <c r="AX594" s="13" t="s">
        <v>72</v>
      </c>
      <c r="AY594" s="237" t="s">
        <v>120</v>
      </c>
    </row>
    <row r="595" s="14" customFormat="1">
      <c r="A595" s="14"/>
      <c r="B595" s="238"/>
      <c r="C595" s="239"/>
      <c r="D595" s="229" t="s">
        <v>129</v>
      </c>
      <c r="E595" s="240" t="s">
        <v>19</v>
      </c>
      <c r="F595" s="241" t="s">
        <v>295</v>
      </c>
      <c r="G595" s="239"/>
      <c r="H595" s="242">
        <v>5.8799999999999999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8" t="s">
        <v>129</v>
      </c>
      <c r="AU595" s="248" t="s">
        <v>79</v>
      </c>
      <c r="AV595" s="14" t="s">
        <v>79</v>
      </c>
      <c r="AW595" s="14" t="s">
        <v>33</v>
      </c>
      <c r="AX595" s="14" t="s">
        <v>72</v>
      </c>
      <c r="AY595" s="248" t="s">
        <v>120</v>
      </c>
    </row>
    <row r="596" s="13" customFormat="1">
      <c r="A596" s="13"/>
      <c r="B596" s="227"/>
      <c r="C596" s="228"/>
      <c r="D596" s="229" t="s">
        <v>129</v>
      </c>
      <c r="E596" s="230" t="s">
        <v>19</v>
      </c>
      <c r="F596" s="231" t="s">
        <v>613</v>
      </c>
      <c r="G596" s="228"/>
      <c r="H596" s="230" t="s">
        <v>19</v>
      </c>
      <c r="I596" s="232"/>
      <c r="J596" s="228"/>
      <c r="K596" s="228"/>
      <c r="L596" s="233"/>
      <c r="M596" s="234"/>
      <c r="N596" s="235"/>
      <c r="O596" s="235"/>
      <c r="P596" s="235"/>
      <c r="Q596" s="235"/>
      <c r="R596" s="235"/>
      <c r="S596" s="235"/>
      <c r="T596" s="23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7" t="s">
        <v>129</v>
      </c>
      <c r="AU596" s="237" t="s">
        <v>79</v>
      </c>
      <c r="AV596" s="13" t="s">
        <v>77</v>
      </c>
      <c r="AW596" s="13" t="s">
        <v>33</v>
      </c>
      <c r="AX596" s="13" t="s">
        <v>72</v>
      </c>
      <c r="AY596" s="237" t="s">
        <v>120</v>
      </c>
    </row>
    <row r="597" s="14" customFormat="1">
      <c r="A597" s="14"/>
      <c r="B597" s="238"/>
      <c r="C597" s="239"/>
      <c r="D597" s="229" t="s">
        <v>129</v>
      </c>
      <c r="E597" s="240" t="s">
        <v>19</v>
      </c>
      <c r="F597" s="241" t="s">
        <v>614</v>
      </c>
      <c r="G597" s="239"/>
      <c r="H597" s="242">
        <v>3.6000000000000001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8" t="s">
        <v>129</v>
      </c>
      <c r="AU597" s="248" t="s">
        <v>79</v>
      </c>
      <c r="AV597" s="14" t="s">
        <v>79</v>
      </c>
      <c r="AW597" s="14" t="s">
        <v>33</v>
      </c>
      <c r="AX597" s="14" t="s">
        <v>72</v>
      </c>
      <c r="AY597" s="248" t="s">
        <v>120</v>
      </c>
    </row>
    <row r="598" s="15" customFormat="1">
      <c r="A598" s="15"/>
      <c r="B598" s="249"/>
      <c r="C598" s="250"/>
      <c r="D598" s="229" t="s">
        <v>129</v>
      </c>
      <c r="E598" s="251" t="s">
        <v>19</v>
      </c>
      <c r="F598" s="252" t="s">
        <v>156</v>
      </c>
      <c r="G598" s="250"/>
      <c r="H598" s="253">
        <v>9.4800000000000004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9" t="s">
        <v>129</v>
      </c>
      <c r="AU598" s="259" t="s">
        <v>79</v>
      </c>
      <c r="AV598" s="15" t="s">
        <v>127</v>
      </c>
      <c r="AW598" s="15" t="s">
        <v>33</v>
      </c>
      <c r="AX598" s="15" t="s">
        <v>77</v>
      </c>
      <c r="AY598" s="259" t="s">
        <v>120</v>
      </c>
    </row>
    <row r="599" s="2" customFormat="1" ht="21.75" customHeight="1">
      <c r="A599" s="39"/>
      <c r="B599" s="40"/>
      <c r="C599" s="260" t="s">
        <v>615</v>
      </c>
      <c r="D599" s="260" t="s">
        <v>397</v>
      </c>
      <c r="E599" s="261" t="s">
        <v>616</v>
      </c>
      <c r="F599" s="262" t="s">
        <v>617</v>
      </c>
      <c r="G599" s="263" t="s">
        <v>126</v>
      </c>
      <c r="H599" s="264">
        <v>9.4800000000000004</v>
      </c>
      <c r="I599" s="265"/>
      <c r="J599" s="266">
        <f>ROUND(I599*H599,2)</f>
        <v>0</v>
      </c>
      <c r="K599" s="267"/>
      <c r="L599" s="268"/>
      <c r="M599" s="269" t="s">
        <v>19</v>
      </c>
      <c r="N599" s="270" t="s">
        <v>43</v>
      </c>
      <c r="O599" s="85"/>
      <c r="P599" s="223">
        <f>O599*H599</f>
        <v>0</v>
      </c>
      <c r="Q599" s="223">
        <v>0.027</v>
      </c>
      <c r="R599" s="223">
        <f>Q599*H599</f>
        <v>0.25596000000000002</v>
      </c>
      <c r="S599" s="223">
        <v>0</v>
      </c>
      <c r="T599" s="224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5" t="s">
        <v>400</v>
      </c>
      <c r="AT599" s="225" t="s">
        <v>397</v>
      </c>
      <c r="AU599" s="225" t="s">
        <v>79</v>
      </c>
      <c r="AY599" s="18" t="s">
        <v>120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8" t="s">
        <v>77</v>
      </c>
      <c r="BK599" s="226">
        <f>ROUND(I599*H599,2)</f>
        <v>0</v>
      </c>
      <c r="BL599" s="18" t="s">
        <v>331</v>
      </c>
      <c r="BM599" s="225" t="s">
        <v>618</v>
      </c>
    </row>
    <row r="600" s="13" customFormat="1">
      <c r="A600" s="13"/>
      <c r="B600" s="227"/>
      <c r="C600" s="228"/>
      <c r="D600" s="229" t="s">
        <v>129</v>
      </c>
      <c r="E600" s="230" t="s">
        <v>19</v>
      </c>
      <c r="F600" s="231" t="s">
        <v>149</v>
      </c>
      <c r="G600" s="228"/>
      <c r="H600" s="230" t="s">
        <v>19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7" t="s">
        <v>129</v>
      </c>
      <c r="AU600" s="237" t="s">
        <v>79</v>
      </c>
      <c r="AV600" s="13" t="s">
        <v>77</v>
      </c>
      <c r="AW600" s="13" t="s">
        <v>33</v>
      </c>
      <c r="AX600" s="13" t="s">
        <v>72</v>
      </c>
      <c r="AY600" s="237" t="s">
        <v>120</v>
      </c>
    </row>
    <row r="601" s="13" customFormat="1">
      <c r="A601" s="13"/>
      <c r="B601" s="227"/>
      <c r="C601" s="228"/>
      <c r="D601" s="229" t="s">
        <v>129</v>
      </c>
      <c r="E601" s="230" t="s">
        <v>19</v>
      </c>
      <c r="F601" s="231" t="s">
        <v>612</v>
      </c>
      <c r="G601" s="228"/>
      <c r="H601" s="230" t="s">
        <v>19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129</v>
      </c>
      <c r="AU601" s="237" t="s">
        <v>79</v>
      </c>
      <c r="AV601" s="13" t="s">
        <v>77</v>
      </c>
      <c r="AW601" s="13" t="s">
        <v>33</v>
      </c>
      <c r="AX601" s="13" t="s">
        <v>72</v>
      </c>
      <c r="AY601" s="237" t="s">
        <v>120</v>
      </c>
    </row>
    <row r="602" s="14" customFormat="1">
      <c r="A602" s="14"/>
      <c r="B602" s="238"/>
      <c r="C602" s="239"/>
      <c r="D602" s="229" t="s">
        <v>129</v>
      </c>
      <c r="E602" s="240" t="s">
        <v>19</v>
      </c>
      <c r="F602" s="241" t="s">
        <v>295</v>
      </c>
      <c r="G602" s="239"/>
      <c r="H602" s="242">
        <v>5.8799999999999999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8" t="s">
        <v>129</v>
      </c>
      <c r="AU602" s="248" t="s">
        <v>79</v>
      </c>
      <c r="AV602" s="14" t="s">
        <v>79</v>
      </c>
      <c r="AW602" s="14" t="s">
        <v>33</v>
      </c>
      <c r="AX602" s="14" t="s">
        <v>72</v>
      </c>
      <c r="AY602" s="248" t="s">
        <v>120</v>
      </c>
    </row>
    <row r="603" s="13" customFormat="1">
      <c r="A603" s="13"/>
      <c r="B603" s="227"/>
      <c r="C603" s="228"/>
      <c r="D603" s="229" t="s">
        <v>129</v>
      </c>
      <c r="E603" s="230" t="s">
        <v>19</v>
      </c>
      <c r="F603" s="231" t="s">
        <v>613</v>
      </c>
      <c r="G603" s="228"/>
      <c r="H603" s="230" t="s">
        <v>19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129</v>
      </c>
      <c r="AU603" s="237" t="s">
        <v>79</v>
      </c>
      <c r="AV603" s="13" t="s">
        <v>77</v>
      </c>
      <c r="AW603" s="13" t="s">
        <v>33</v>
      </c>
      <c r="AX603" s="13" t="s">
        <v>72</v>
      </c>
      <c r="AY603" s="237" t="s">
        <v>120</v>
      </c>
    </row>
    <row r="604" s="14" customFormat="1">
      <c r="A604" s="14"/>
      <c r="B604" s="238"/>
      <c r="C604" s="239"/>
      <c r="D604" s="229" t="s">
        <v>129</v>
      </c>
      <c r="E604" s="240" t="s">
        <v>19</v>
      </c>
      <c r="F604" s="241" t="s">
        <v>614</v>
      </c>
      <c r="G604" s="239"/>
      <c r="H604" s="242">
        <v>3.6000000000000001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8" t="s">
        <v>129</v>
      </c>
      <c r="AU604" s="248" t="s">
        <v>79</v>
      </c>
      <c r="AV604" s="14" t="s">
        <v>79</v>
      </c>
      <c r="AW604" s="14" t="s">
        <v>33</v>
      </c>
      <c r="AX604" s="14" t="s">
        <v>72</v>
      </c>
      <c r="AY604" s="248" t="s">
        <v>120</v>
      </c>
    </row>
    <row r="605" s="15" customFormat="1">
      <c r="A605" s="15"/>
      <c r="B605" s="249"/>
      <c r="C605" s="250"/>
      <c r="D605" s="229" t="s">
        <v>129</v>
      </c>
      <c r="E605" s="251" t="s">
        <v>19</v>
      </c>
      <c r="F605" s="252" t="s">
        <v>156</v>
      </c>
      <c r="G605" s="250"/>
      <c r="H605" s="253">
        <v>9.4800000000000004</v>
      </c>
      <c r="I605" s="254"/>
      <c r="J605" s="250"/>
      <c r="K605" s="250"/>
      <c r="L605" s="255"/>
      <c r="M605" s="256"/>
      <c r="N605" s="257"/>
      <c r="O605" s="257"/>
      <c r="P605" s="257"/>
      <c r="Q605" s="257"/>
      <c r="R605" s="257"/>
      <c r="S605" s="257"/>
      <c r="T605" s="258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9" t="s">
        <v>129</v>
      </c>
      <c r="AU605" s="259" t="s">
        <v>79</v>
      </c>
      <c r="AV605" s="15" t="s">
        <v>127</v>
      </c>
      <c r="AW605" s="15" t="s">
        <v>33</v>
      </c>
      <c r="AX605" s="15" t="s">
        <v>77</v>
      </c>
      <c r="AY605" s="259" t="s">
        <v>120</v>
      </c>
    </row>
    <row r="606" s="2" customFormat="1" ht="21.75" customHeight="1">
      <c r="A606" s="39"/>
      <c r="B606" s="40"/>
      <c r="C606" s="213" t="s">
        <v>619</v>
      </c>
      <c r="D606" s="213" t="s">
        <v>123</v>
      </c>
      <c r="E606" s="214" t="s">
        <v>620</v>
      </c>
      <c r="F606" s="215" t="s">
        <v>548</v>
      </c>
      <c r="G606" s="216" t="s">
        <v>385</v>
      </c>
      <c r="H606" s="217">
        <v>75.359999999999999</v>
      </c>
      <c r="I606" s="218"/>
      <c r="J606" s="219">
        <f>ROUND(I606*H606,2)</f>
        <v>0</v>
      </c>
      <c r="K606" s="220"/>
      <c r="L606" s="45"/>
      <c r="M606" s="221" t="s">
        <v>19</v>
      </c>
      <c r="N606" s="222" t="s">
        <v>43</v>
      </c>
      <c r="O606" s="85"/>
      <c r="P606" s="223">
        <f>O606*H606</f>
        <v>0</v>
      </c>
      <c r="Q606" s="223">
        <v>6.9999999999999994E-05</v>
      </c>
      <c r="R606" s="223">
        <f>Q606*H606</f>
        <v>0.0052751999999999999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331</v>
      </c>
      <c r="AT606" s="225" t="s">
        <v>123</v>
      </c>
      <c r="AU606" s="225" t="s">
        <v>79</v>
      </c>
      <c r="AY606" s="18" t="s">
        <v>120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77</v>
      </c>
      <c r="BK606" s="226">
        <f>ROUND(I606*H606,2)</f>
        <v>0</v>
      </c>
      <c r="BL606" s="18" t="s">
        <v>331</v>
      </c>
      <c r="BM606" s="225" t="s">
        <v>621</v>
      </c>
    </row>
    <row r="607" s="13" customFormat="1">
      <c r="A607" s="13"/>
      <c r="B607" s="227"/>
      <c r="C607" s="228"/>
      <c r="D607" s="229" t="s">
        <v>129</v>
      </c>
      <c r="E607" s="230" t="s">
        <v>19</v>
      </c>
      <c r="F607" s="231" t="s">
        <v>149</v>
      </c>
      <c r="G607" s="228"/>
      <c r="H607" s="230" t="s">
        <v>19</v>
      </c>
      <c r="I607" s="232"/>
      <c r="J607" s="228"/>
      <c r="K607" s="228"/>
      <c r="L607" s="233"/>
      <c r="M607" s="234"/>
      <c r="N607" s="235"/>
      <c r="O607" s="235"/>
      <c r="P607" s="235"/>
      <c r="Q607" s="235"/>
      <c r="R607" s="235"/>
      <c r="S607" s="235"/>
      <c r="T607" s="23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7" t="s">
        <v>129</v>
      </c>
      <c r="AU607" s="237" t="s">
        <v>79</v>
      </c>
      <c r="AV607" s="13" t="s">
        <v>77</v>
      </c>
      <c r="AW607" s="13" t="s">
        <v>33</v>
      </c>
      <c r="AX607" s="13" t="s">
        <v>72</v>
      </c>
      <c r="AY607" s="237" t="s">
        <v>120</v>
      </c>
    </row>
    <row r="608" s="13" customFormat="1">
      <c r="A608" s="13"/>
      <c r="B608" s="227"/>
      <c r="C608" s="228"/>
      <c r="D608" s="229" t="s">
        <v>129</v>
      </c>
      <c r="E608" s="230" t="s">
        <v>19</v>
      </c>
      <c r="F608" s="231" t="s">
        <v>387</v>
      </c>
      <c r="G608" s="228"/>
      <c r="H608" s="230" t="s">
        <v>19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129</v>
      </c>
      <c r="AU608" s="237" t="s">
        <v>79</v>
      </c>
      <c r="AV608" s="13" t="s">
        <v>77</v>
      </c>
      <c r="AW608" s="13" t="s">
        <v>33</v>
      </c>
      <c r="AX608" s="13" t="s">
        <v>72</v>
      </c>
      <c r="AY608" s="237" t="s">
        <v>120</v>
      </c>
    </row>
    <row r="609" s="14" customFormat="1">
      <c r="A609" s="14"/>
      <c r="B609" s="238"/>
      <c r="C609" s="239"/>
      <c r="D609" s="229" t="s">
        <v>129</v>
      </c>
      <c r="E609" s="240" t="s">
        <v>19</v>
      </c>
      <c r="F609" s="241" t="s">
        <v>622</v>
      </c>
      <c r="G609" s="239"/>
      <c r="H609" s="242">
        <v>14.58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8" t="s">
        <v>129</v>
      </c>
      <c r="AU609" s="248" t="s">
        <v>79</v>
      </c>
      <c r="AV609" s="14" t="s">
        <v>79</v>
      </c>
      <c r="AW609" s="14" t="s">
        <v>33</v>
      </c>
      <c r="AX609" s="14" t="s">
        <v>72</v>
      </c>
      <c r="AY609" s="248" t="s">
        <v>120</v>
      </c>
    </row>
    <row r="610" s="13" customFormat="1">
      <c r="A610" s="13"/>
      <c r="B610" s="227"/>
      <c r="C610" s="228"/>
      <c r="D610" s="229" t="s">
        <v>129</v>
      </c>
      <c r="E610" s="230" t="s">
        <v>19</v>
      </c>
      <c r="F610" s="231" t="s">
        <v>389</v>
      </c>
      <c r="G610" s="228"/>
      <c r="H610" s="230" t="s">
        <v>19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129</v>
      </c>
      <c r="AU610" s="237" t="s">
        <v>79</v>
      </c>
      <c r="AV610" s="13" t="s">
        <v>77</v>
      </c>
      <c r="AW610" s="13" t="s">
        <v>33</v>
      </c>
      <c r="AX610" s="13" t="s">
        <v>72</v>
      </c>
      <c r="AY610" s="237" t="s">
        <v>120</v>
      </c>
    </row>
    <row r="611" s="14" customFormat="1">
      <c r="A611" s="14"/>
      <c r="B611" s="238"/>
      <c r="C611" s="239"/>
      <c r="D611" s="229" t="s">
        <v>129</v>
      </c>
      <c r="E611" s="240" t="s">
        <v>19</v>
      </c>
      <c r="F611" s="241" t="s">
        <v>623</v>
      </c>
      <c r="G611" s="239"/>
      <c r="H611" s="242">
        <v>16.800000000000001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8" t="s">
        <v>129</v>
      </c>
      <c r="AU611" s="248" t="s">
        <v>79</v>
      </c>
      <c r="AV611" s="14" t="s">
        <v>79</v>
      </c>
      <c r="AW611" s="14" t="s">
        <v>33</v>
      </c>
      <c r="AX611" s="14" t="s">
        <v>72</v>
      </c>
      <c r="AY611" s="248" t="s">
        <v>120</v>
      </c>
    </row>
    <row r="612" s="13" customFormat="1">
      <c r="A612" s="13"/>
      <c r="B612" s="227"/>
      <c r="C612" s="228"/>
      <c r="D612" s="229" t="s">
        <v>129</v>
      </c>
      <c r="E612" s="230" t="s">
        <v>19</v>
      </c>
      <c r="F612" s="231" t="s">
        <v>391</v>
      </c>
      <c r="G612" s="228"/>
      <c r="H612" s="230" t="s">
        <v>19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129</v>
      </c>
      <c r="AU612" s="237" t="s">
        <v>79</v>
      </c>
      <c r="AV612" s="13" t="s">
        <v>77</v>
      </c>
      <c r="AW612" s="13" t="s">
        <v>33</v>
      </c>
      <c r="AX612" s="13" t="s">
        <v>72</v>
      </c>
      <c r="AY612" s="237" t="s">
        <v>120</v>
      </c>
    </row>
    <row r="613" s="14" customFormat="1">
      <c r="A613" s="14"/>
      <c r="B613" s="238"/>
      <c r="C613" s="239"/>
      <c r="D613" s="229" t="s">
        <v>129</v>
      </c>
      <c r="E613" s="240" t="s">
        <v>19</v>
      </c>
      <c r="F613" s="241" t="s">
        <v>624</v>
      </c>
      <c r="G613" s="239"/>
      <c r="H613" s="242">
        <v>23.699999999999999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8" t="s">
        <v>129</v>
      </c>
      <c r="AU613" s="248" t="s">
        <v>79</v>
      </c>
      <c r="AV613" s="14" t="s">
        <v>79</v>
      </c>
      <c r="AW613" s="14" t="s">
        <v>33</v>
      </c>
      <c r="AX613" s="14" t="s">
        <v>72</v>
      </c>
      <c r="AY613" s="248" t="s">
        <v>120</v>
      </c>
    </row>
    <row r="614" s="13" customFormat="1">
      <c r="A614" s="13"/>
      <c r="B614" s="227"/>
      <c r="C614" s="228"/>
      <c r="D614" s="229" t="s">
        <v>129</v>
      </c>
      <c r="E614" s="230" t="s">
        <v>19</v>
      </c>
      <c r="F614" s="231" t="s">
        <v>393</v>
      </c>
      <c r="G614" s="228"/>
      <c r="H614" s="230" t="s">
        <v>19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129</v>
      </c>
      <c r="AU614" s="237" t="s">
        <v>79</v>
      </c>
      <c r="AV614" s="13" t="s">
        <v>77</v>
      </c>
      <c r="AW614" s="13" t="s">
        <v>33</v>
      </c>
      <c r="AX614" s="13" t="s">
        <v>72</v>
      </c>
      <c r="AY614" s="237" t="s">
        <v>120</v>
      </c>
    </row>
    <row r="615" s="14" customFormat="1">
      <c r="A615" s="14"/>
      <c r="B615" s="238"/>
      <c r="C615" s="239"/>
      <c r="D615" s="229" t="s">
        <v>129</v>
      </c>
      <c r="E615" s="240" t="s">
        <v>19</v>
      </c>
      <c r="F615" s="241" t="s">
        <v>625</v>
      </c>
      <c r="G615" s="239"/>
      <c r="H615" s="242">
        <v>10.800000000000001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8" t="s">
        <v>129</v>
      </c>
      <c r="AU615" s="248" t="s">
        <v>79</v>
      </c>
      <c r="AV615" s="14" t="s">
        <v>79</v>
      </c>
      <c r="AW615" s="14" t="s">
        <v>33</v>
      </c>
      <c r="AX615" s="14" t="s">
        <v>72</v>
      </c>
      <c r="AY615" s="248" t="s">
        <v>120</v>
      </c>
    </row>
    <row r="616" s="13" customFormat="1">
      <c r="A616" s="13"/>
      <c r="B616" s="227"/>
      <c r="C616" s="228"/>
      <c r="D616" s="229" t="s">
        <v>129</v>
      </c>
      <c r="E616" s="230" t="s">
        <v>19</v>
      </c>
      <c r="F616" s="231" t="s">
        <v>395</v>
      </c>
      <c r="G616" s="228"/>
      <c r="H616" s="230" t="s">
        <v>19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129</v>
      </c>
      <c r="AU616" s="237" t="s">
        <v>79</v>
      </c>
      <c r="AV616" s="13" t="s">
        <v>77</v>
      </c>
      <c r="AW616" s="13" t="s">
        <v>33</v>
      </c>
      <c r="AX616" s="13" t="s">
        <v>72</v>
      </c>
      <c r="AY616" s="237" t="s">
        <v>120</v>
      </c>
    </row>
    <row r="617" s="14" customFormat="1">
      <c r="A617" s="14"/>
      <c r="B617" s="238"/>
      <c r="C617" s="239"/>
      <c r="D617" s="229" t="s">
        <v>129</v>
      </c>
      <c r="E617" s="240" t="s">
        <v>19</v>
      </c>
      <c r="F617" s="241" t="s">
        <v>626</v>
      </c>
      <c r="G617" s="239"/>
      <c r="H617" s="242">
        <v>9.4800000000000004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8" t="s">
        <v>129</v>
      </c>
      <c r="AU617" s="248" t="s">
        <v>79</v>
      </c>
      <c r="AV617" s="14" t="s">
        <v>79</v>
      </c>
      <c r="AW617" s="14" t="s">
        <v>33</v>
      </c>
      <c r="AX617" s="14" t="s">
        <v>72</v>
      </c>
      <c r="AY617" s="248" t="s">
        <v>120</v>
      </c>
    </row>
    <row r="618" s="15" customFormat="1">
      <c r="A618" s="15"/>
      <c r="B618" s="249"/>
      <c r="C618" s="250"/>
      <c r="D618" s="229" t="s">
        <v>129</v>
      </c>
      <c r="E618" s="251" t="s">
        <v>19</v>
      </c>
      <c r="F618" s="252" t="s">
        <v>156</v>
      </c>
      <c r="G618" s="250"/>
      <c r="H618" s="253">
        <v>75.359999999999999</v>
      </c>
      <c r="I618" s="254"/>
      <c r="J618" s="250"/>
      <c r="K618" s="250"/>
      <c r="L618" s="255"/>
      <c r="M618" s="256"/>
      <c r="N618" s="257"/>
      <c r="O618" s="257"/>
      <c r="P618" s="257"/>
      <c r="Q618" s="257"/>
      <c r="R618" s="257"/>
      <c r="S618" s="257"/>
      <c r="T618" s="25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9" t="s">
        <v>129</v>
      </c>
      <c r="AU618" s="259" t="s">
        <v>79</v>
      </c>
      <c r="AV618" s="15" t="s">
        <v>127</v>
      </c>
      <c r="AW618" s="15" t="s">
        <v>33</v>
      </c>
      <c r="AX618" s="15" t="s">
        <v>77</v>
      </c>
      <c r="AY618" s="259" t="s">
        <v>120</v>
      </c>
    </row>
    <row r="619" s="2" customFormat="1" ht="21.75" customHeight="1">
      <c r="A619" s="39"/>
      <c r="B619" s="40"/>
      <c r="C619" s="213" t="s">
        <v>627</v>
      </c>
      <c r="D619" s="213" t="s">
        <v>123</v>
      </c>
      <c r="E619" s="214" t="s">
        <v>628</v>
      </c>
      <c r="F619" s="215" t="s">
        <v>629</v>
      </c>
      <c r="G619" s="216" t="s">
        <v>385</v>
      </c>
      <c r="H619" s="217">
        <v>75.359999999999999</v>
      </c>
      <c r="I619" s="218"/>
      <c r="J619" s="219">
        <f>ROUND(I619*H619,2)</f>
        <v>0</v>
      </c>
      <c r="K619" s="220"/>
      <c r="L619" s="45"/>
      <c r="M619" s="221" t="s">
        <v>19</v>
      </c>
      <c r="N619" s="222" t="s">
        <v>43</v>
      </c>
      <c r="O619" s="85"/>
      <c r="P619" s="223">
        <f>O619*H619</f>
        <v>0</v>
      </c>
      <c r="Q619" s="223">
        <v>5.0000000000000002E-05</v>
      </c>
      <c r="R619" s="223">
        <f>Q619*H619</f>
        <v>0.0037680000000000001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331</v>
      </c>
      <c r="AT619" s="225" t="s">
        <v>123</v>
      </c>
      <c r="AU619" s="225" t="s">
        <v>79</v>
      </c>
      <c r="AY619" s="18" t="s">
        <v>120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77</v>
      </c>
      <c r="BK619" s="226">
        <f>ROUND(I619*H619,2)</f>
        <v>0</v>
      </c>
      <c r="BL619" s="18" t="s">
        <v>331</v>
      </c>
      <c r="BM619" s="225" t="s">
        <v>630</v>
      </c>
    </row>
    <row r="620" s="13" customFormat="1">
      <c r="A620" s="13"/>
      <c r="B620" s="227"/>
      <c r="C620" s="228"/>
      <c r="D620" s="229" t="s">
        <v>129</v>
      </c>
      <c r="E620" s="230" t="s">
        <v>19</v>
      </c>
      <c r="F620" s="231" t="s">
        <v>149</v>
      </c>
      <c r="G620" s="228"/>
      <c r="H620" s="230" t="s">
        <v>19</v>
      </c>
      <c r="I620" s="232"/>
      <c r="J620" s="228"/>
      <c r="K620" s="228"/>
      <c r="L620" s="233"/>
      <c r="M620" s="234"/>
      <c r="N620" s="235"/>
      <c r="O620" s="235"/>
      <c r="P620" s="235"/>
      <c r="Q620" s="235"/>
      <c r="R620" s="235"/>
      <c r="S620" s="235"/>
      <c r="T620" s="23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7" t="s">
        <v>129</v>
      </c>
      <c r="AU620" s="237" t="s">
        <v>79</v>
      </c>
      <c r="AV620" s="13" t="s">
        <v>77</v>
      </c>
      <c r="AW620" s="13" t="s">
        <v>33</v>
      </c>
      <c r="AX620" s="13" t="s">
        <v>72</v>
      </c>
      <c r="AY620" s="237" t="s">
        <v>120</v>
      </c>
    </row>
    <row r="621" s="13" customFormat="1">
      <c r="A621" s="13"/>
      <c r="B621" s="227"/>
      <c r="C621" s="228"/>
      <c r="D621" s="229" t="s">
        <v>129</v>
      </c>
      <c r="E621" s="230" t="s">
        <v>19</v>
      </c>
      <c r="F621" s="231" t="s">
        <v>387</v>
      </c>
      <c r="G621" s="228"/>
      <c r="H621" s="230" t="s">
        <v>19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129</v>
      </c>
      <c r="AU621" s="237" t="s">
        <v>79</v>
      </c>
      <c r="AV621" s="13" t="s">
        <v>77</v>
      </c>
      <c r="AW621" s="13" t="s">
        <v>33</v>
      </c>
      <c r="AX621" s="13" t="s">
        <v>72</v>
      </c>
      <c r="AY621" s="237" t="s">
        <v>120</v>
      </c>
    </row>
    <row r="622" s="14" customFormat="1">
      <c r="A622" s="14"/>
      <c r="B622" s="238"/>
      <c r="C622" s="239"/>
      <c r="D622" s="229" t="s">
        <v>129</v>
      </c>
      <c r="E622" s="240" t="s">
        <v>19</v>
      </c>
      <c r="F622" s="241" t="s">
        <v>622</v>
      </c>
      <c r="G622" s="239"/>
      <c r="H622" s="242">
        <v>14.58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129</v>
      </c>
      <c r="AU622" s="248" t="s">
        <v>79</v>
      </c>
      <c r="AV622" s="14" t="s">
        <v>79</v>
      </c>
      <c r="AW622" s="14" t="s">
        <v>33</v>
      </c>
      <c r="AX622" s="14" t="s">
        <v>72</v>
      </c>
      <c r="AY622" s="248" t="s">
        <v>120</v>
      </c>
    </row>
    <row r="623" s="13" customFormat="1">
      <c r="A623" s="13"/>
      <c r="B623" s="227"/>
      <c r="C623" s="228"/>
      <c r="D623" s="229" t="s">
        <v>129</v>
      </c>
      <c r="E623" s="230" t="s">
        <v>19</v>
      </c>
      <c r="F623" s="231" t="s">
        <v>389</v>
      </c>
      <c r="G623" s="228"/>
      <c r="H623" s="230" t="s">
        <v>19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129</v>
      </c>
      <c r="AU623" s="237" t="s">
        <v>79</v>
      </c>
      <c r="AV623" s="13" t="s">
        <v>77</v>
      </c>
      <c r="AW623" s="13" t="s">
        <v>33</v>
      </c>
      <c r="AX623" s="13" t="s">
        <v>72</v>
      </c>
      <c r="AY623" s="237" t="s">
        <v>120</v>
      </c>
    </row>
    <row r="624" s="14" customFormat="1">
      <c r="A624" s="14"/>
      <c r="B624" s="238"/>
      <c r="C624" s="239"/>
      <c r="D624" s="229" t="s">
        <v>129</v>
      </c>
      <c r="E624" s="240" t="s">
        <v>19</v>
      </c>
      <c r="F624" s="241" t="s">
        <v>623</v>
      </c>
      <c r="G624" s="239"/>
      <c r="H624" s="242">
        <v>16.800000000000001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129</v>
      </c>
      <c r="AU624" s="248" t="s">
        <v>79</v>
      </c>
      <c r="AV624" s="14" t="s">
        <v>79</v>
      </c>
      <c r="AW624" s="14" t="s">
        <v>33</v>
      </c>
      <c r="AX624" s="14" t="s">
        <v>72</v>
      </c>
      <c r="AY624" s="248" t="s">
        <v>120</v>
      </c>
    </row>
    <row r="625" s="13" customFormat="1">
      <c r="A625" s="13"/>
      <c r="B625" s="227"/>
      <c r="C625" s="228"/>
      <c r="D625" s="229" t="s">
        <v>129</v>
      </c>
      <c r="E625" s="230" t="s">
        <v>19</v>
      </c>
      <c r="F625" s="231" t="s">
        <v>391</v>
      </c>
      <c r="G625" s="228"/>
      <c r="H625" s="230" t="s">
        <v>19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129</v>
      </c>
      <c r="AU625" s="237" t="s">
        <v>79</v>
      </c>
      <c r="AV625" s="13" t="s">
        <v>77</v>
      </c>
      <c r="AW625" s="13" t="s">
        <v>33</v>
      </c>
      <c r="AX625" s="13" t="s">
        <v>72</v>
      </c>
      <c r="AY625" s="237" t="s">
        <v>120</v>
      </c>
    </row>
    <row r="626" s="14" customFormat="1">
      <c r="A626" s="14"/>
      <c r="B626" s="238"/>
      <c r="C626" s="239"/>
      <c r="D626" s="229" t="s">
        <v>129</v>
      </c>
      <c r="E626" s="240" t="s">
        <v>19</v>
      </c>
      <c r="F626" s="241" t="s">
        <v>624</v>
      </c>
      <c r="G626" s="239"/>
      <c r="H626" s="242">
        <v>23.699999999999999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129</v>
      </c>
      <c r="AU626" s="248" t="s">
        <v>79</v>
      </c>
      <c r="AV626" s="14" t="s">
        <v>79</v>
      </c>
      <c r="AW626" s="14" t="s">
        <v>33</v>
      </c>
      <c r="AX626" s="14" t="s">
        <v>72</v>
      </c>
      <c r="AY626" s="248" t="s">
        <v>120</v>
      </c>
    </row>
    <row r="627" s="13" customFormat="1">
      <c r="A627" s="13"/>
      <c r="B627" s="227"/>
      <c r="C627" s="228"/>
      <c r="D627" s="229" t="s">
        <v>129</v>
      </c>
      <c r="E627" s="230" t="s">
        <v>19</v>
      </c>
      <c r="F627" s="231" t="s">
        <v>393</v>
      </c>
      <c r="G627" s="228"/>
      <c r="H627" s="230" t="s">
        <v>19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129</v>
      </c>
      <c r="AU627" s="237" t="s">
        <v>79</v>
      </c>
      <c r="AV627" s="13" t="s">
        <v>77</v>
      </c>
      <c r="AW627" s="13" t="s">
        <v>33</v>
      </c>
      <c r="AX627" s="13" t="s">
        <v>72</v>
      </c>
      <c r="AY627" s="237" t="s">
        <v>120</v>
      </c>
    </row>
    <row r="628" s="14" customFormat="1">
      <c r="A628" s="14"/>
      <c r="B628" s="238"/>
      <c r="C628" s="239"/>
      <c r="D628" s="229" t="s">
        <v>129</v>
      </c>
      <c r="E628" s="240" t="s">
        <v>19</v>
      </c>
      <c r="F628" s="241" t="s">
        <v>625</v>
      </c>
      <c r="G628" s="239"/>
      <c r="H628" s="242">
        <v>10.800000000000001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8" t="s">
        <v>129</v>
      </c>
      <c r="AU628" s="248" t="s">
        <v>79</v>
      </c>
      <c r="AV628" s="14" t="s">
        <v>79</v>
      </c>
      <c r="AW628" s="14" t="s">
        <v>33</v>
      </c>
      <c r="AX628" s="14" t="s">
        <v>72</v>
      </c>
      <c r="AY628" s="248" t="s">
        <v>120</v>
      </c>
    </row>
    <row r="629" s="13" customFormat="1">
      <c r="A629" s="13"/>
      <c r="B629" s="227"/>
      <c r="C629" s="228"/>
      <c r="D629" s="229" t="s">
        <v>129</v>
      </c>
      <c r="E629" s="230" t="s">
        <v>19</v>
      </c>
      <c r="F629" s="231" t="s">
        <v>395</v>
      </c>
      <c r="G629" s="228"/>
      <c r="H629" s="230" t="s">
        <v>19</v>
      </c>
      <c r="I629" s="232"/>
      <c r="J629" s="228"/>
      <c r="K629" s="228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129</v>
      </c>
      <c r="AU629" s="237" t="s">
        <v>79</v>
      </c>
      <c r="AV629" s="13" t="s">
        <v>77</v>
      </c>
      <c r="AW629" s="13" t="s">
        <v>33</v>
      </c>
      <c r="AX629" s="13" t="s">
        <v>72</v>
      </c>
      <c r="AY629" s="237" t="s">
        <v>120</v>
      </c>
    </row>
    <row r="630" s="14" customFormat="1">
      <c r="A630" s="14"/>
      <c r="B630" s="238"/>
      <c r="C630" s="239"/>
      <c r="D630" s="229" t="s">
        <v>129</v>
      </c>
      <c r="E630" s="240" t="s">
        <v>19</v>
      </c>
      <c r="F630" s="241" t="s">
        <v>626</v>
      </c>
      <c r="G630" s="239"/>
      <c r="H630" s="242">
        <v>9.4800000000000004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8" t="s">
        <v>129</v>
      </c>
      <c r="AU630" s="248" t="s">
        <v>79</v>
      </c>
      <c r="AV630" s="14" t="s">
        <v>79</v>
      </c>
      <c r="AW630" s="14" t="s">
        <v>33</v>
      </c>
      <c r="AX630" s="14" t="s">
        <v>72</v>
      </c>
      <c r="AY630" s="248" t="s">
        <v>120</v>
      </c>
    </row>
    <row r="631" s="15" customFormat="1">
      <c r="A631" s="15"/>
      <c r="B631" s="249"/>
      <c r="C631" s="250"/>
      <c r="D631" s="229" t="s">
        <v>129</v>
      </c>
      <c r="E631" s="251" t="s">
        <v>19</v>
      </c>
      <c r="F631" s="252" t="s">
        <v>156</v>
      </c>
      <c r="G631" s="250"/>
      <c r="H631" s="253">
        <v>75.359999999999999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9" t="s">
        <v>129</v>
      </c>
      <c r="AU631" s="259" t="s">
        <v>79</v>
      </c>
      <c r="AV631" s="15" t="s">
        <v>127</v>
      </c>
      <c r="AW631" s="15" t="s">
        <v>33</v>
      </c>
      <c r="AX631" s="15" t="s">
        <v>77</v>
      </c>
      <c r="AY631" s="259" t="s">
        <v>120</v>
      </c>
    </row>
    <row r="632" s="2" customFormat="1" ht="16.5" customHeight="1">
      <c r="A632" s="39"/>
      <c r="B632" s="40"/>
      <c r="C632" s="213" t="s">
        <v>631</v>
      </c>
      <c r="D632" s="213" t="s">
        <v>123</v>
      </c>
      <c r="E632" s="214" t="s">
        <v>632</v>
      </c>
      <c r="F632" s="215" t="s">
        <v>633</v>
      </c>
      <c r="G632" s="216" t="s">
        <v>126</v>
      </c>
      <c r="H632" s="217">
        <v>8.6229999999999993</v>
      </c>
      <c r="I632" s="218"/>
      <c r="J632" s="219">
        <f>ROUND(I632*H632,2)</f>
        <v>0</v>
      </c>
      <c r="K632" s="220"/>
      <c r="L632" s="45"/>
      <c r="M632" s="221" t="s">
        <v>19</v>
      </c>
      <c r="N632" s="222" t="s">
        <v>43</v>
      </c>
      <c r="O632" s="85"/>
      <c r="P632" s="223">
        <f>O632*H632</f>
        <v>0</v>
      </c>
      <c r="Q632" s="223">
        <v>0</v>
      </c>
      <c r="R632" s="223">
        <f>Q632*H632</f>
        <v>0</v>
      </c>
      <c r="S632" s="223">
        <v>0.02</v>
      </c>
      <c r="T632" s="224">
        <f>S632*H632</f>
        <v>0.17246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127</v>
      </c>
      <c r="AT632" s="225" t="s">
        <v>123</v>
      </c>
      <c r="AU632" s="225" t="s">
        <v>79</v>
      </c>
      <c r="AY632" s="18" t="s">
        <v>120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77</v>
      </c>
      <c r="BK632" s="226">
        <f>ROUND(I632*H632,2)</f>
        <v>0</v>
      </c>
      <c r="BL632" s="18" t="s">
        <v>127</v>
      </c>
      <c r="BM632" s="225" t="s">
        <v>634</v>
      </c>
    </row>
    <row r="633" s="13" customFormat="1">
      <c r="A633" s="13"/>
      <c r="B633" s="227"/>
      <c r="C633" s="228"/>
      <c r="D633" s="229" t="s">
        <v>129</v>
      </c>
      <c r="E633" s="230" t="s">
        <v>19</v>
      </c>
      <c r="F633" s="231" t="s">
        <v>586</v>
      </c>
      <c r="G633" s="228"/>
      <c r="H633" s="230" t="s">
        <v>19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129</v>
      </c>
      <c r="AU633" s="237" t="s">
        <v>79</v>
      </c>
      <c r="AV633" s="13" t="s">
        <v>77</v>
      </c>
      <c r="AW633" s="13" t="s">
        <v>33</v>
      </c>
      <c r="AX633" s="13" t="s">
        <v>72</v>
      </c>
      <c r="AY633" s="237" t="s">
        <v>120</v>
      </c>
    </row>
    <row r="634" s="14" customFormat="1">
      <c r="A634" s="14"/>
      <c r="B634" s="238"/>
      <c r="C634" s="239"/>
      <c r="D634" s="229" t="s">
        <v>129</v>
      </c>
      <c r="E634" s="240" t="s">
        <v>19</v>
      </c>
      <c r="F634" s="241" t="s">
        <v>278</v>
      </c>
      <c r="G634" s="239"/>
      <c r="H634" s="242">
        <v>4.4249999999999998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8" t="s">
        <v>129</v>
      </c>
      <c r="AU634" s="248" t="s">
        <v>79</v>
      </c>
      <c r="AV634" s="14" t="s">
        <v>79</v>
      </c>
      <c r="AW634" s="14" t="s">
        <v>33</v>
      </c>
      <c r="AX634" s="14" t="s">
        <v>72</v>
      </c>
      <c r="AY634" s="248" t="s">
        <v>120</v>
      </c>
    </row>
    <row r="635" s="13" customFormat="1">
      <c r="A635" s="13"/>
      <c r="B635" s="227"/>
      <c r="C635" s="228"/>
      <c r="D635" s="229" t="s">
        <v>129</v>
      </c>
      <c r="E635" s="230" t="s">
        <v>19</v>
      </c>
      <c r="F635" s="231" t="s">
        <v>587</v>
      </c>
      <c r="G635" s="228"/>
      <c r="H635" s="230" t="s">
        <v>19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129</v>
      </c>
      <c r="AU635" s="237" t="s">
        <v>79</v>
      </c>
      <c r="AV635" s="13" t="s">
        <v>77</v>
      </c>
      <c r="AW635" s="13" t="s">
        <v>33</v>
      </c>
      <c r="AX635" s="13" t="s">
        <v>72</v>
      </c>
      <c r="AY635" s="237" t="s">
        <v>120</v>
      </c>
    </row>
    <row r="636" s="14" customFormat="1">
      <c r="A636" s="14"/>
      <c r="B636" s="238"/>
      <c r="C636" s="239"/>
      <c r="D636" s="229" t="s">
        <v>129</v>
      </c>
      <c r="E636" s="240" t="s">
        <v>19</v>
      </c>
      <c r="F636" s="241" t="s">
        <v>588</v>
      </c>
      <c r="G636" s="239"/>
      <c r="H636" s="242">
        <v>4.1980000000000004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8" t="s">
        <v>129</v>
      </c>
      <c r="AU636" s="248" t="s">
        <v>79</v>
      </c>
      <c r="AV636" s="14" t="s">
        <v>79</v>
      </c>
      <c r="AW636" s="14" t="s">
        <v>33</v>
      </c>
      <c r="AX636" s="14" t="s">
        <v>72</v>
      </c>
      <c r="AY636" s="248" t="s">
        <v>120</v>
      </c>
    </row>
    <row r="637" s="15" customFormat="1">
      <c r="A637" s="15"/>
      <c r="B637" s="249"/>
      <c r="C637" s="250"/>
      <c r="D637" s="229" t="s">
        <v>129</v>
      </c>
      <c r="E637" s="251" t="s">
        <v>19</v>
      </c>
      <c r="F637" s="252" t="s">
        <v>156</v>
      </c>
      <c r="G637" s="250"/>
      <c r="H637" s="253">
        <v>8.6230000000000011</v>
      </c>
      <c r="I637" s="254"/>
      <c r="J637" s="250"/>
      <c r="K637" s="250"/>
      <c r="L637" s="255"/>
      <c r="M637" s="256"/>
      <c r="N637" s="257"/>
      <c r="O637" s="257"/>
      <c r="P637" s="257"/>
      <c r="Q637" s="257"/>
      <c r="R637" s="257"/>
      <c r="S637" s="257"/>
      <c r="T637" s="25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9" t="s">
        <v>129</v>
      </c>
      <c r="AU637" s="259" t="s">
        <v>79</v>
      </c>
      <c r="AV637" s="15" t="s">
        <v>127</v>
      </c>
      <c r="AW637" s="15" t="s">
        <v>33</v>
      </c>
      <c r="AX637" s="15" t="s">
        <v>77</v>
      </c>
      <c r="AY637" s="259" t="s">
        <v>120</v>
      </c>
    </row>
    <row r="638" s="2" customFormat="1" ht="16.5" customHeight="1">
      <c r="A638" s="39"/>
      <c r="B638" s="40"/>
      <c r="C638" s="213" t="s">
        <v>635</v>
      </c>
      <c r="D638" s="213" t="s">
        <v>123</v>
      </c>
      <c r="E638" s="214" t="s">
        <v>636</v>
      </c>
      <c r="F638" s="215" t="s">
        <v>637</v>
      </c>
      <c r="G638" s="216" t="s">
        <v>126</v>
      </c>
      <c r="H638" s="217">
        <v>25.178999999999998</v>
      </c>
      <c r="I638" s="218"/>
      <c r="J638" s="219">
        <f>ROUND(I638*H638,2)</f>
        <v>0</v>
      </c>
      <c r="K638" s="220"/>
      <c r="L638" s="45"/>
      <c r="M638" s="221" t="s">
        <v>19</v>
      </c>
      <c r="N638" s="222" t="s">
        <v>43</v>
      </c>
      <c r="O638" s="85"/>
      <c r="P638" s="223">
        <f>O638*H638</f>
        <v>0</v>
      </c>
      <c r="Q638" s="223">
        <v>0.00038000000000000002</v>
      </c>
      <c r="R638" s="223">
        <f>Q638*H638</f>
        <v>0.00956802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331</v>
      </c>
      <c r="AT638" s="225" t="s">
        <v>123</v>
      </c>
      <c r="AU638" s="225" t="s">
        <v>79</v>
      </c>
      <c r="AY638" s="18" t="s">
        <v>120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77</v>
      </c>
      <c r="BK638" s="226">
        <f>ROUND(I638*H638,2)</f>
        <v>0</v>
      </c>
      <c r="BL638" s="18" t="s">
        <v>331</v>
      </c>
      <c r="BM638" s="225" t="s">
        <v>638</v>
      </c>
    </row>
    <row r="639" s="13" customFormat="1">
      <c r="A639" s="13"/>
      <c r="B639" s="227"/>
      <c r="C639" s="228"/>
      <c r="D639" s="229" t="s">
        <v>129</v>
      </c>
      <c r="E639" s="230" t="s">
        <v>19</v>
      </c>
      <c r="F639" s="231" t="s">
        <v>639</v>
      </c>
      <c r="G639" s="228"/>
      <c r="H639" s="230" t="s">
        <v>19</v>
      </c>
      <c r="I639" s="232"/>
      <c r="J639" s="228"/>
      <c r="K639" s="228"/>
      <c r="L639" s="233"/>
      <c r="M639" s="234"/>
      <c r="N639" s="235"/>
      <c r="O639" s="235"/>
      <c r="P639" s="235"/>
      <c r="Q639" s="235"/>
      <c r="R639" s="235"/>
      <c r="S639" s="235"/>
      <c r="T639" s="23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7" t="s">
        <v>129</v>
      </c>
      <c r="AU639" s="237" t="s">
        <v>79</v>
      </c>
      <c r="AV639" s="13" t="s">
        <v>77</v>
      </c>
      <c r="AW639" s="13" t="s">
        <v>33</v>
      </c>
      <c r="AX639" s="13" t="s">
        <v>72</v>
      </c>
      <c r="AY639" s="237" t="s">
        <v>120</v>
      </c>
    </row>
    <row r="640" s="13" customFormat="1">
      <c r="A640" s="13"/>
      <c r="B640" s="227"/>
      <c r="C640" s="228"/>
      <c r="D640" s="229" t="s">
        <v>129</v>
      </c>
      <c r="E640" s="230" t="s">
        <v>19</v>
      </c>
      <c r="F640" s="231" t="s">
        <v>640</v>
      </c>
      <c r="G640" s="228"/>
      <c r="H640" s="230" t="s">
        <v>19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129</v>
      </c>
      <c r="AU640" s="237" t="s">
        <v>79</v>
      </c>
      <c r="AV640" s="13" t="s">
        <v>77</v>
      </c>
      <c r="AW640" s="13" t="s">
        <v>33</v>
      </c>
      <c r="AX640" s="13" t="s">
        <v>72</v>
      </c>
      <c r="AY640" s="237" t="s">
        <v>120</v>
      </c>
    </row>
    <row r="641" s="14" customFormat="1">
      <c r="A641" s="14"/>
      <c r="B641" s="238"/>
      <c r="C641" s="239"/>
      <c r="D641" s="229" t="s">
        <v>129</v>
      </c>
      <c r="E641" s="240" t="s">
        <v>19</v>
      </c>
      <c r="F641" s="241" t="s">
        <v>295</v>
      </c>
      <c r="G641" s="239"/>
      <c r="H641" s="242">
        <v>5.8799999999999999</v>
      </c>
      <c r="I641" s="243"/>
      <c r="J641" s="239"/>
      <c r="K641" s="239"/>
      <c r="L641" s="244"/>
      <c r="M641" s="245"/>
      <c r="N641" s="246"/>
      <c r="O641" s="246"/>
      <c r="P641" s="246"/>
      <c r="Q641" s="246"/>
      <c r="R641" s="246"/>
      <c r="S641" s="246"/>
      <c r="T641" s="24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8" t="s">
        <v>129</v>
      </c>
      <c r="AU641" s="248" t="s">
        <v>79</v>
      </c>
      <c r="AV641" s="14" t="s">
        <v>79</v>
      </c>
      <c r="AW641" s="14" t="s">
        <v>33</v>
      </c>
      <c r="AX641" s="14" t="s">
        <v>72</v>
      </c>
      <c r="AY641" s="248" t="s">
        <v>120</v>
      </c>
    </row>
    <row r="642" s="13" customFormat="1">
      <c r="A642" s="13"/>
      <c r="B642" s="227"/>
      <c r="C642" s="228"/>
      <c r="D642" s="229" t="s">
        <v>129</v>
      </c>
      <c r="E642" s="230" t="s">
        <v>19</v>
      </c>
      <c r="F642" s="231" t="s">
        <v>586</v>
      </c>
      <c r="G642" s="228"/>
      <c r="H642" s="230" t="s">
        <v>19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129</v>
      </c>
      <c r="AU642" s="237" t="s">
        <v>79</v>
      </c>
      <c r="AV642" s="13" t="s">
        <v>77</v>
      </c>
      <c r="AW642" s="13" t="s">
        <v>33</v>
      </c>
      <c r="AX642" s="13" t="s">
        <v>72</v>
      </c>
      <c r="AY642" s="237" t="s">
        <v>120</v>
      </c>
    </row>
    <row r="643" s="14" customFormat="1">
      <c r="A643" s="14"/>
      <c r="B643" s="238"/>
      <c r="C643" s="239"/>
      <c r="D643" s="229" t="s">
        <v>129</v>
      </c>
      <c r="E643" s="240" t="s">
        <v>19</v>
      </c>
      <c r="F643" s="241" t="s">
        <v>278</v>
      </c>
      <c r="G643" s="239"/>
      <c r="H643" s="242">
        <v>4.4249999999999998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129</v>
      </c>
      <c r="AU643" s="248" t="s">
        <v>79</v>
      </c>
      <c r="AV643" s="14" t="s">
        <v>79</v>
      </c>
      <c r="AW643" s="14" t="s">
        <v>33</v>
      </c>
      <c r="AX643" s="14" t="s">
        <v>72</v>
      </c>
      <c r="AY643" s="248" t="s">
        <v>120</v>
      </c>
    </row>
    <row r="644" s="13" customFormat="1">
      <c r="A644" s="13"/>
      <c r="B644" s="227"/>
      <c r="C644" s="228"/>
      <c r="D644" s="229" t="s">
        <v>129</v>
      </c>
      <c r="E644" s="230" t="s">
        <v>19</v>
      </c>
      <c r="F644" s="231" t="s">
        <v>587</v>
      </c>
      <c r="G644" s="228"/>
      <c r="H644" s="230" t="s">
        <v>19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129</v>
      </c>
      <c r="AU644" s="237" t="s">
        <v>79</v>
      </c>
      <c r="AV644" s="13" t="s">
        <v>77</v>
      </c>
      <c r="AW644" s="13" t="s">
        <v>33</v>
      </c>
      <c r="AX644" s="13" t="s">
        <v>72</v>
      </c>
      <c r="AY644" s="237" t="s">
        <v>120</v>
      </c>
    </row>
    <row r="645" s="14" customFormat="1">
      <c r="A645" s="14"/>
      <c r="B645" s="238"/>
      <c r="C645" s="239"/>
      <c r="D645" s="229" t="s">
        <v>129</v>
      </c>
      <c r="E645" s="240" t="s">
        <v>19</v>
      </c>
      <c r="F645" s="241" t="s">
        <v>588</v>
      </c>
      <c r="G645" s="239"/>
      <c r="H645" s="242">
        <v>4.1980000000000004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8" t="s">
        <v>129</v>
      </c>
      <c r="AU645" s="248" t="s">
        <v>79</v>
      </c>
      <c r="AV645" s="14" t="s">
        <v>79</v>
      </c>
      <c r="AW645" s="14" t="s">
        <v>33</v>
      </c>
      <c r="AX645" s="14" t="s">
        <v>72</v>
      </c>
      <c r="AY645" s="248" t="s">
        <v>120</v>
      </c>
    </row>
    <row r="646" s="13" customFormat="1">
      <c r="A646" s="13"/>
      <c r="B646" s="227"/>
      <c r="C646" s="228"/>
      <c r="D646" s="229" t="s">
        <v>129</v>
      </c>
      <c r="E646" s="230" t="s">
        <v>19</v>
      </c>
      <c r="F646" s="231" t="s">
        <v>641</v>
      </c>
      <c r="G646" s="228"/>
      <c r="H646" s="230" t="s">
        <v>19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129</v>
      </c>
      <c r="AU646" s="237" t="s">
        <v>79</v>
      </c>
      <c r="AV646" s="13" t="s">
        <v>77</v>
      </c>
      <c r="AW646" s="13" t="s">
        <v>33</v>
      </c>
      <c r="AX646" s="13" t="s">
        <v>72</v>
      </c>
      <c r="AY646" s="237" t="s">
        <v>120</v>
      </c>
    </row>
    <row r="647" s="14" customFormat="1">
      <c r="A647" s="14"/>
      <c r="B647" s="238"/>
      <c r="C647" s="239"/>
      <c r="D647" s="229" t="s">
        <v>129</v>
      </c>
      <c r="E647" s="240" t="s">
        <v>19</v>
      </c>
      <c r="F647" s="241" t="s">
        <v>642</v>
      </c>
      <c r="G647" s="239"/>
      <c r="H647" s="242">
        <v>3.0499999999999998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8" t="s">
        <v>129</v>
      </c>
      <c r="AU647" s="248" t="s">
        <v>79</v>
      </c>
      <c r="AV647" s="14" t="s">
        <v>79</v>
      </c>
      <c r="AW647" s="14" t="s">
        <v>33</v>
      </c>
      <c r="AX647" s="14" t="s">
        <v>72</v>
      </c>
      <c r="AY647" s="248" t="s">
        <v>120</v>
      </c>
    </row>
    <row r="648" s="13" customFormat="1">
      <c r="A648" s="13"/>
      <c r="B648" s="227"/>
      <c r="C648" s="228"/>
      <c r="D648" s="229" t="s">
        <v>129</v>
      </c>
      <c r="E648" s="230" t="s">
        <v>19</v>
      </c>
      <c r="F648" s="231" t="s">
        <v>643</v>
      </c>
      <c r="G648" s="228"/>
      <c r="H648" s="230" t="s">
        <v>19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129</v>
      </c>
      <c r="AU648" s="237" t="s">
        <v>79</v>
      </c>
      <c r="AV648" s="13" t="s">
        <v>77</v>
      </c>
      <c r="AW648" s="13" t="s">
        <v>33</v>
      </c>
      <c r="AX648" s="13" t="s">
        <v>72</v>
      </c>
      <c r="AY648" s="237" t="s">
        <v>120</v>
      </c>
    </row>
    <row r="649" s="14" customFormat="1">
      <c r="A649" s="14"/>
      <c r="B649" s="238"/>
      <c r="C649" s="239"/>
      <c r="D649" s="229" t="s">
        <v>129</v>
      </c>
      <c r="E649" s="240" t="s">
        <v>19</v>
      </c>
      <c r="F649" s="241" t="s">
        <v>644</v>
      </c>
      <c r="G649" s="239"/>
      <c r="H649" s="242">
        <v>7.6260000000000003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8" t="s">
        <v>129</v>
      </c>
      <c r="AU649" s="248" t="s">
        <v>79</v>
      </c>
      <c r="AV649" s="14" t="s">
        <v>79</v>
      </c>
      <c r="AW649" s="14" t="s">
        <v>33</v>
      </c>
      <c r="AX649" s="14" t="s">
        <v>72</v>
      </c>
      <c r="AY649" s="248" t="s">
        <v>120</v>
      </c>
    </row>
    <row r="650" s="15" customFormat="1">
      <c r="A650" s="15"/>
      <c r="B650" s="249"/>
      <c r="C650" s="250"/>
      <c r="D650" s="229" t="s">
        <v>129</v>
      </c>
      <c r="E650" s="251" t="s">
        <v>19</v>
      </c>
      <c r="F650" s="252" t="s">
        <v>156</v>
      </c>
      <c r="G650" s="250"/>
      <c r="H650" s="253">
        <v>25.179000000000002</v>
      </c>
      <c r="I650" s="254"/>
      <c r="J650" s="250"/>
      <c r="K650" s="250"/>
      <c r="L650" s="255"/>
      <c r="M650" s="256"/>
      <c r="N650" s="257"/>
      <c r="O650" s="257"/>
      <c r="P650" s="257"/>
      <c r="Q650" s="257"/>
      <c r="R650" s="257"/>
      <c r="S650" s="257"/>
      <c r="T650" s="258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9" t="s">
        <v>129</v>
      </c>
      <c r="AU650" s="259" t="s">
        <v>79</v>
      </c>
      <c r="AV650" s="15" t="s">
        <v>127</v>
      </c>
      <c r="AW650" s="15" t="s">
        <v>33</v>
      </c>
      <c r="AX650" s="15" t="s">
        <v>77</v>
      </c>
      <c r="AY650" s="259" t="s">
        <v>120</v>
      </c>
    </row>
    <row r="651" s="2" customFormat="1" ht="16.5" customHeight="1">
      <c r="A651" s="39"/>
      <c r="B651" s="40"/>
      <c r="C651" s="213" t="s">
        <v>645</v>
      </c>
      <c r="D651" s="213" t="s">
        <v>123</v>
      </c>
      <c r="E651" s="214" t="s">
        <v>646</v>
      </c>
      <c r="F651" s="215" t="s">
        <v>647</v>
      </c>
      <c r="G651" s="216" t="s">
        <v>126</v>
      </c>
      <c r="H651" s="217">
        <v>16.556000000000001</v>
      </c>
      <c r="I651" s="218"/>
      <c r="J651" s="219">
        <f>ROUND(I651*H651,2)</f>
        <v>0</v>
      </c>
      <c r="K651" s="220"/>
      <c r="L651" s="45"/>
      <c r="M651" s="221" t="s">
        <v>19</v>
      </c>
      <c r="N651" s="222" t="s">
        <v>43</v>
      </c>
      <c r="O651" s="85"/>
      <c r="P651" s="223">
        <f>O651*H651</f>
        <v>0</v>
      </c>
      <c r="Q651" s="223">
        <v>6.0000000000000002E-05</v>
      </c>
      <c r="R651" s="223">
        <f>Q651*H651</f>
        <v>0.00099335999999999999</v>
      </c>
      <c r="S651" s="223">
        <v>0</v>
      </c>
      <c r="T651" s="224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5" t="s">
        <v>331</v>
      </c>
      <c r="AT651" s="225" t="s">
        <v>123</v>
      </c>
      <c r="AU651" s="225" t="s">
        <v>79</v>
      </c>
      <c r="AY651" s="18" t="s">
        <v>120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8" t="s">
        <v>77</v>
      </c>
      <c r="BK651" s="226">
        <f>ROUND(I651*H651,2)</f>
        <v>0</v>
      </c>
      <c r="BL651" s="18" t="s">
        <v>331</v>
      </c>
      <c r="BM651" s="225" t="s">
        <v>648</v>
      </c>
    </row>
    <row r="652" s="13" customFormat="1">
      <c r="A652" s="13"/>
      <c r="B652" s="227"/>
      <c r="C652" s="228"/>
      <c r="D652" s="229" t="s">
        <v>129</v>
      </c>
      <c r="E652" s="230" t="s">
        <v>19</v>
      </c>
      <c r="F652" s="231" t="s">
        <v>639</v>
      </c>
      <c r="G652" s="228"/>
      <c r="H652" s="230" t="s">
        <v>19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7" t="s">
        <v>129</v>
      </c>
      <c r="AU652" s="237" t="s">
        <v>79</v>
      </c>
      <c r="AV652" s="13" t="s">
        <v>77</v>
      </c>
      <c r="AW652" s="13" t="s">
        <v>33</v>
      </c>
      <c r="AX652" s="13" t="s">
        <v>72</v>
      </c>
      <c r="AY652" s="237" t="s">
        <v>120</v>
      </c>
    </row>
    <row r="653" s="13" customFormat="1">
      <c r="A653" s="13"/>
      <c r="B653" s="227"/>
      <c r="C653" s="228"/>
      <c r="D653" s="229" t="s">
        <v>129</v>
      </c>
      <c r="E653" s="230" t="s">
        <v>19</v>
      </c>
      <c r="F653" s="231" t="s">
        <v>640</v>
      </c>
      <c r="G653" s="228"/>
      <c r="H653" s="230" t="s">
        <v>19</v>
      </c>
      <c r="I653" s="232"/>
      <c r="J653" s="228"/>
      <c r="K653" s="228"/>
      <c r="L653" s="233"/>
      <c r="M653" s="234"/>
      <c r="N653" s="235"/>
      <c r="O653" s="235"/>
      <c r="P653" s="235"/>
      <c r="Q653" s="235"/>
      <c r="R653" s="235"/>
      <c r="S653" s="235"/>
      <c r="T653" s="23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7" t="s">
        <v>129</v>
      </c>
      <c r="AU653" s="237" t="s">
        <v>79</v>
      </c>
      <c r="AV653" s="13" t="s">
        <v>77</v>
      </c>
      <c r="AW653" s="13" t="s">
        <v>33</v>
      </c>
      <c r="AX653" s="13" t="s">
        <v>72</v>
      </c>
      <c r="AY653" s="237" t="s">
        <v>120</v>
      </c>
    </row>
    <row r="654" s="14" customFormat="1">
      <c r="A654" s="14"/>
      <c r="B654" s="238"/>
      <c r="C654" s="239"/>
      <c r="D654" s="229" t="s">
        <v>129</v>
      </c>
      <c r="E654" s="240" t="s">
        <v>19</v>
      </c>
      <c r="F654" s="241" t="s">
        <v>295</v>
      </c>
      <c r="G654" s="239"/>
      <c r="H654" s="242">
        <v>5.8799999999999999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8" t="s">
        <v>129</v>
      </c>
      <c r="AU654" s="248" t="s">
        <v>79</v>
      </c>
      <c r="AV654" s="14" t="s">
        <v>79</v>
      </c>
      <c r="AW654" s="14" t="s">
        <v>33</v>
      </c>
      <c r="AX654" s="14" t="s">
        <v>72</v>
      </c>
      <c r="AY654" s="248" t="s">
        <v>120</v>
      </c>
    </row>
    <row r="655" s="13" customFormat="1">
      <c r="A655" s="13"/>
      <c r="B655" s="227"/>
      <c r="C655" s="228"/>
      <c r="D655" s="229" t="s">
        <v>129</v>
      </c>
      <c r="E655" s="230" t="s">
        <v>19</v>
      </c>
      <c r="F655" s="231" t="s">
        <v>641</v>
      </c>
      <c r="G655" s="228"/>
      <c r="H655" s="230" t="s">
        <v>19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129</v>
      </c>
      <c r="AU655" s="237" t="s">
        <v>79</v>
      </c>
      <c r="AV655" s="13" t="s">
        <v>77</v>
      </c>
      <c r="AW655" s="13" t="s">
        <v>33</v>
      </c>
      <c r="AX655" s="13" t="s">
        <v>72</v>
      </c>
      <c r="AY655" s="237" t="s">
        <v>120</v>
      </c>
    </row>
    <row r="656" s="14" customFormat="1">
      <c r="A656" s="14"/>
      <c r="B656" s="238"/>
      <c r="C656" s="239"/>
      <c r="D656" s="229" t="s">
        <v>129</v>
      </c>
      <c r="E656" s="240" t="s">
        <v>19</v>
      </c>
      <c r="F656" s="241" t="s">
        <v>642</v>
      </c>
      <c r="G656" s="239"/>
      <c r="H656" s="242">
        <v>3.0499999999999998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129</v>
      </c>
      <c r="AU656" s="248" t="s">
        <v>79</v>
      </c>
      <c r="AV656" s="14" t="s">
        <v>79</v>
      </c>
      <c r="AW656" s="14" t="s">
        <v>33</v>
      </c>
      <c r="AX656" s="14" t="s">
        <v>72</v>
      </c>
      <c r="AY656" s="248" t="s">
        <v>120</v>
      </c>
    </row>
    <row r="657" s="13" customFormat="1">
      <c r="A657" s="13"/>
      <c r="B657" s="227"/>
      <c r="C657" s="228"/>
      <c r="D657" s="229" t="s">
        <v>129</v>
      </c>
      <c r="E657" s="230" t="s">
        <v>19</v>
      </c>
      <c r="F657" s="231" t="s">
        <v>643</v>
      </c>
      <c r="G657" s="228"/>
      <c r="H657" s="230" t="s">
        <v>19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129</v>
      </c>
      <c r="AU657" s="237" t="s">
        <v>79</v>
      </c>
      <c r="AV657" s="13" t="s">
        <v>77</v>
      </c>
      <c r="AW657" s="13" t="s">
        <v>33</v>
      </c>
      <c r="AX657" s="13" t="s">
        <v>72</v>
      </c>
      <c r="AY657" s="237" t="s">
        <v>120</v>
      </c>
    </row>
    <row r="658" s="14" customFormat="1">
      <c r="A658" s="14"/>
      <c r="B658" s="238"/>
      <c r="C658" s="239"/>
      <c r="D658" s="229" t="s">
        <v>129</v>
      </c>
      <c r="E658" s="240" t="s">
        <v>19</v>
      </c>
      <c r="F658" s="241" t="s">
        <v>644</v>
      </c>
      <c r="G658" s="239"/>
      <c r="H658" s="242">
        <v>7.6260000000000003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8" t="s">
        <v>129</v>
      </c>
      <c r="AU658" s="248" t="s">
        <v>79</v>
      </c>
      <c r="AV658" s="14" t="s">
        <v>79</v>
      </c>
      <c r="AW658" s="14" t="s">
        <v>33</v>
      </c>
      <c r="AX658" s="14" t="s">
        <v>72</v>
      </c>
      <c r="AY658" s="248" t="s">
        <v>120</v>
      </c>
    </row>
    <row r="659" s="15" customFormat="1">
      <c r="A659" s="15"/>
      <c r="B659" s="249"/>
      <c r="C659" s="250"/>
      <c r="D659" s="229" t="s">
        <v>129</v>
      </c>
      <c r="E659" s="251" t="s">
        <v>19</v>
      </c>
      <c r="F659" s="252" t="s">
        <v>156</v>
      </c>
      <c r="G659" s="250"/>
      <c r="H659" s="253">
        <v>16.556000000000001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59" t="s">
        <v>129</v>
      </c>
      <c r="AU659" s="259" t="s">
        <v>79</v>
      </c>
      <c r="AV659" s="15" t="s">
        <v>127</v>
      </c>
      <c r="AW659" s="15" t="s">
        <v>33</v>
      </c>
      <c r="AX659" s="15" t="s">
        <v>77</v>
      </c>
      <c r="AY659" s="259" t="s">
        <v>120</v>
      </c>
    </row>
    <row r="660" s="2" customFormat="1" ht="21.75" customHeight="1">
      <c r="A660" s="39"/>
      <c r="B660" s="40"/>
      <c r="C660" s="213" t="s">
        <v>649</v>
      </c>
      <c r="D660" s="213" t="s">
        <v>123</v>
      </c>
      <c r="E660" s="214" t="s">
        <v>650</v>
      </c>
      <c r="F660" s="215" t="s">
        <v>651</v>
      </c>
      <c r="G660" s="216" t="s">
        <v>340</v>
      </c>
      <c r="H660" s="217">
        <v>0.622</v>
      </c>
      <c r="I660" s="218"/>
      <c r="J660" s="219">
        <f>ROUND(I660*H660,2)</f>
        <v>0</v>
      </c>
      <c r="K660" s="220"/>
      <c r="L660" s="45"/>
      <c r="M660" s="221" t="s">
        <v>19</v>
      </c>
      <c r="N660" s="222" t="s">
        <v>43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331</v>
      </c>
      <c r="AT660" s="225" t="s">
        <v>123</v>
      </c>
      <c r="AU660" s="225" t="s">
        <v>79</v>
      </c>
      <c r="AY660" s="18" t="s">
        <v>120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77</v>
      </c>
      <c r="BK660" s="226">
        <f>ROUND(I660*H660,2)</f>
        <v>0</v>
      </c>
      <c r="BL660" s="18" t="s">
        <v>331</v>
      </c>
      <c r="BM660" s="225" t="s">
        <v>652</v>
      </c>
    </row>
    <row r="661" s="2" customFormat="1" ht="21.75" customHeight="1">
      <c r="A661" s="39"/>
      <c r="B661" s="40"/>
      <c r="C661" s="213" t="s">
        <v>653</v>
      </c>
      <c r="D661" s="213" t="s">
        <v>123</v>
      </c>
      <c r="E661" s="214" t="s">
        <v>654</v>
      </c>
      <c r="F661" s="215" t="s">
        <v>655</v>
      </c>
      <c r="G661" s="216" t="s">
        <v>340</v>
      </c>
      <c r="H661" s="217">
        <v>0.622</v>
      </c>
      <c r="I661" s="218"/>
      <c r="J661" s="219">
        <f>ROUND(I661*H661,2)</f>
        <v>0</v>
      </c>
      <c r="K661" s="220"/>
      <c r="L661" s="45"/>
      <c r="M661" s="221" t="s">
        <v>19</v>
      </c>
      <c r="N661" s="222" t="s">
        <v>43</v>
      </c>
      <c r="O661" s="85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331</v>
      </c>
      <c r="AT661" s="225" t="s">
        <v>123</v>
      </c>
      <c r="AU661" s="225" t="s">
        <v>79</v>
      </c>
      <c r="AY661" s="18" t="s">
        <v>120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77</v>
      </c>
      <c r="BK661" s="226">
        <f>ROUND(I661*H661,2)</f>
        <v>0</v>
      </c>
      <c r="BL661" s="18" t="s">
        <v>331</v>
      </c>
      <c r="BM661" s="225" t="s">
        <v>656</v>
      </c>
    </row>
    <row r="662" s="2" customFormat="1" ht="21.75" customHeight="1">
      <c r="A662" s="39"/>
      <c r="B662" s="40"/>
      <c r="C662" s="213" t="s">
        <v>657</v>
      </c>
      <c r="D662" s="213" t="s">
        <v>123</v>
      </c>
      <c r="E662" s="214" t="s">
        <v>658</v>
      </c>
      <c r="F662" s="215" t="s">
        <v>659</v>
      </c>
      <c r="G662" s="216" t="s">
        <v>340</v>
      </c>
      <c r="H662" s="217">
        <v>0.622</v>
      </c>
      <c r="I662" s="218"/>
      <c r="J662" s="219">
        <f>ROUND(I662*H662,2)</f>
        <v>0</v>
      </c>
      <c r="K662" s="220"/>
      <c r="L662" s="45"/>
      <c r="M662" s="221" t="s">
        <v>19</v>
      </c>
      <c r="N662" s="222" t="s">
        <v>43</v>
      </c>
      <c r="O662" s="85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331</v>
      </c>
      <c r="AT662" s="225" t="s">
        <v>123</v>
      </c>
      <c r="AU662" s="225" t="s">
        <v>79</v>
      </c>
      <c r="AY662" s="18" t="s">
        <v>120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77</v>
      </c>
      <c r="BK662" s="226">
        <f>ROUND(I662*H662,2)</f>
        <v>0</v>
      </c>
      <c r="BL662" s="18" t="s">
        <v>331</v>
      </c>
      <c r="BM662" s="225" t="s">
        <v>660</v>
      </c>
    </row>
    <row r="663" s="12" customFormat="1" ht="22.8" customHeight="1">
      <c r="A663" s="12"/>
      <c r="B663" s="197"/>
      <c r="C663" s="198"/>
      <c r="D663" s="199" t="s">
        <v>71</v>
      </c>
      <c r="E663" s="211" t="s">
        <v>661</v>
      </c>
      <c r="F663" s="211" t="s">
        <v>662</v>
      </c>
      <c r="G663" s="198"/>
      <c r="H663" s="198"/>
      <c r="I663" s="201"/>
      <c r="J663" s="212">
        <f>BK663</f>
        <v>0</v>
      </c>
      <c r="K663" s="198"/>
      <c r="L663" s="203"/>
      <c r="M663" s="204"/>
      <c r="N663" s="205"/>
      <c r="O663" s="205"/>
      <c r="P663" s="206">
        <f>SUM(P664:P759)</f>
        <v>0</v>
      </c>
      <c r="Q663" s="205"/>
      <c r="R663" s="206">
        <f>SUM(R664:R759)</f>
        <v>0.10421668999999999</v>
      </c>
      <c r="S663" s="205"/>
      <c r="T663" s="207">
        <f>SUM(T664:T759)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08" t="s">
        <v>79</v>
      </c>
      <c r="AT663" s="209" t="s">
        <v>71</v>
      </c>
      <c r="AU663" s="209" t="s">
        <v>77</v>
      </c>
      <c r="AY663" s="208" t="s">
        <v>120</v>
      </c>
      <c r="BK663" s="210">
        <f>SUM(BK664:BK759)</f>
        <v>0</v>
      </c>
    </row>
    <row r="664" s="2" customFormat="1" ht="16.5" customHeight="1">
      <c r="A664" s="39"/>
      <c r="B664" s="40"/>
      <c r="C664" s="213" t="s">
        <v>663</v>
      </c>
      <c r="D664" s="213" t="s">
        <v>123</v>
      </c>
      <c r="E664" s="214" t="s">
        <v>664</v>
      </c>
      <c r="F664" s="215" t="s">
        <v>665</v>
      </c>
      <c r="G664" s="216" t="s">
        <v>126</v>
      </c>
      <c r="H664" s="217">
        <v>50.359999999999999</v>
      </c>
      <c r="I664" s="218"/>
      <c r="J664" s="219">
        <f>ROUND(I664*H664,2)</f>
        <v>0</v>
      </c>
      <c r="K664" s="220"/>
      <c r="L664" s="45"/>
      <c r="M664" s="221" t="s">
        <v>19</v>
      </c>
      <c r="N664" s="222" t="s">
        <v>43</v>
      </c>
      <c r="O664" s="85"/>
      <c r="P664" s="223">
        <f>O664*H664</f>
        <v>0</v>
      </c>
      <c r="Q664" s="223">
        <v>6.9999999999999994E-05</v>
      </c>
      <c r="R664" s="223">
        <f>Q664*H664</f>
        <v>0.0035251999999999996</v>
      </c>
      <c r="S664" s="223">
        <v>0</v>
      </c>
      <c r="T664" s="224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5" t="s">
        <v>331</v>
      </c>
      <c r="AT664" s="225" t="s">
        <v>123</v>
      </c>
      <c r="AU664" s="225" t="s">
        <v>79</v>
      </c>
      <c r="AY664" s="18" t="s">
        <v>120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8" t="s">
        <v>77</v>
      </c>
      <c r="BK664" s="226">
        <f>ROUND(I664*H664,2)</f>
        <v>0</v>
      </c>
      <c r="BL664" s="18" t="s">
        <v>331</v>
      </c>
      <c r="BM664" s="225" t="s">
        <v>666</v>
      </c>
    </row>
    <row r="665" s="13" customFormat="1">
      <c r="A665" s="13"/>
      <c r="B665" s="227"/>
      <c r="C665" s="228"/>
      <c r="D665" s="229" t="s">
        <v>129</v>
      </c>
      <c r="E665" s="230" t="s">
        <v>19</v>
      </c>
      <c r="F665" s="231" t="s">
        <v>639</v>
      </c>
      <c r="G665" s="228"/>
      <c r="H665" s="230" t="s">
        <v>19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7" t="s">
        <v>129</v>
      </c>
      <c r="AU665" s="237" t="s">
        <v>79</v>
      </c>
      <c r="AV665" s="13" t="s">
        <v>77</v>
      </c>
      <c r="AW665" s="13" t="s">
        <v>33</v>
      </c>
      <c r="AX665" s="13" t="s">
        <v>72</v>
      </c>
      <c r="AY665" s="237" t="s">
        <v>120</v>
      </c>
    </row>
    <row r="666" s="13" customFormat="1">
      <c r="A666" s="13"/>
      <c r="B666" s="227"/>
      <c r="C666" s="228"/>
      <c r="D666" s="229" t="s">
        <v>129</v>
      </c>
      <c r="E666" s="230" t="s">
        <v>19</v>
      </c>
      <c r="F666" s="231" t="s">
        <v>640</v>
      </c>
      <c r="G666" s="228"/>
      <c r="H666" s="230" t="s">
        <v>19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129</v>
      </c>
      <c r="AU666" s="237" t="s">
        <v>79</v>
      </c>
      <c r="AV666" s="13" t="s">
        <v>77</v>
      </c>
      <c r="AW666" s="13" t="s">
        <v>33</v>
      </c>
      <c r="AX666" s="13" t="s">
        <v>72</v>
      </c>
      <c r="AY666" s="237" t="s">
        <v>120</v>
      </c>
    </row>
    <row r="667" s="14" customFormat="1">
      <c r="A667" s="14"/>
      <c r="B667" s="238"/>
      <c r="C667" s="239"/>
      <c r="D667" s="229" t="s">
        <v>129</v>
      </c>
      <c r="E667" s="240" t="s">
        <v>19</v>
      </c>
      <c r="F667" s="241" t="s">
        <v>667</v>
      </c>
      <c r="G667" s="239"/>
      <c r="H667" s="242">
        <v>11.76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8" t="s">
        <v>129</v>
      </c>
      <c r="AU667" s="248" t="s">
        <v>79</v>
      </c>
      <c r="AV667" s="14" t="s">
        <v>79</v>
      </c>
      <c r="AW667" s="14" t="s">
        <v>33</v>
      </c>
      <c r="AX667" s="14" t="s">
        <v>72</v>
      </c>
      <c r="AY667" s="248" t="s">
        <v>120</v>
      </c>
    </row>
    <row r="668" s="13" customFormat="1">
      <c r="A668" s="13"/>
      <c r="B668" s="227"/>
      <c r="C668" s="228"/>
      <c r="D668" s="229" t="s">
        <v>129</v>
      </c>
      <c r="E668" s="230" t="s">
        <v>19</v>
      </c>
      <c r="F668" s="231" t="s">
        <v>586</v>
      </c>
      <c r="G668" s="228"/>
      <c r="H668" s="230" t="s">
        <v>19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129</v>
      </c>
      <c r="AU668" s="237" t="s">
        <v>79</v>
      </c>
      <c r="AV668" s="13" t="s">
        <v>77</v>
      </c>
      <c r="AW668" s="13" t="s">
        <v>33</v>
      </c>
      <c r="AX668" s="13" t="s">
        <v>72</v>
      </c>
      <c r="AY668" s="237" t="s">
        <v>120</v>
      </c>
    </row>
    <row r="669" s="14" customFormat="1">
      <c r="A669" s="14"/>
      <c r="B669" s="238"/>
      <c r="C669" s="239"/>
      <c r="D669" s="229" t="s">
        <v>129</v>
      </c>
      <c r="E669" s="240" t="s">
        <v>19</v>
      </c>
      <c r="F669" s="241" t="s">
        <v>668</v>
      </c>
      <c r="G669" s="239"/>
      <c r="H669" s="242">
        <v>8.8499999999999996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129</v>
      </c>
      <c r="AU669" s="248" t="s">
        <v>79</v>
      </c>
      <c r="AV669" s="14" t="s">
        <v>79</v>
      </c>
      <c r="AW669" s="14" t="s">
        <v>33</v>
      </c>
      <c r="AX669" s="14" t="s">
        <v>72</v>
      </c>
      <c r="AY669" s="248" t="s">
        <v>120</v>
      </c>
    </row>
    <row r="670" s="13" customFormat="1">
      <c r="A670" s="13"/>
      <c r="B670" s="227"/>
      <c r="C670" s="228"/>
      <c r="D670" s="229" t="s">
        <v>129</v>
      </c>
      <c r="E670" s="230" t="s">
        <v>19</v>
      </c>
      <c r="F670" s="231" t="s">
        <v>587</v>
      </c>
      <c r="G670" s="228"/>
      <c r="H670" s="230" t="s">
        <v>19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129</v>
      </c>
      <c r="AU670" s="237" t="s">
        <v>79</v>
      </c>
      <c r="AV670" s="13" t="s">
        <v>77</v>
      </c>
      <c r="AW670" s="13" t="s">
        <v>33</v>
      </c>
      <c r="AX670" s="13" t="s">
        <v>72</v>
      </c>
      <c r="AY670" s="237" t="s">
        <v>120</v>
      </c>
    </row>
    <row r="671" s="14" customFormat="1">
      <c r="A671" s="14"/>
      <c r="B671" s="238"/>
      <c r="C671" s="239"/>
      <c r="D671" s="229" t="s">
        <v>129</v>
      </c>
      <c r="E671" s="240" t="s">
        <v>19</v>
      </c>
      <c r="F671" s="241" t="s">
        <v>669</v>
      </c>
      <c r="G671" s="239"/>
      <c r="H671" s="242">
        <v>8.3970000000000002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8" t="s">
        <v>129</v>
      </c>
      <c r="AU671" s="248" t="s">
        <v>79</v>
      </c>
      <c r="AV671" s="14" t="s">
        <v>79</v>
      </c>
      <c r="AW671" s="14" t="s">
        <v>33</v>
      </c>
      <c r="AX671" s="14" t="s">
        <v>72</v>
      </c>
      <c r="AY671" s="248" t="s">
        <v>120</v>
      </c>
    </row>
    <row r="672" s="13" customFormat="1">
      <c r="A672" s="13"/>
      <c r="B672" s="227"/>
      <c r="C672" s="228"/>
      <c r="D672" s="229" t="s">
        <v>129</v>
      </c>
      <c r="E672" s="230" t="s">
        <v>19</v>
      </c>
      <c r="F672" s="231" t="s">
        <v>641</v>
      </c>
      <c r="G672" s="228"/>
      <c r="H672" s="230" t="s">
        <v>19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129</v>
      </c>
      <c r="AU672" s="237" t="s">
        <v>79</v>
      </c>
      <c r="AV672" s="13" t="s">
        <v>77</v>
      </c>
      <c r="AW672" s="13" t="s">
        <v>33</v>
      </c>
      <c r="AX672" s="13" t="s">
        <v>72</v>
      </c>
      <c r="AY672" s="237" t="s">
        <v>120</v>
      </c>
    </row>
    <row r="673" s="14" customFormat="1">
      <c r="A673" s="14"/>
      <c r="B673" s="238"/>
      <c r="C673" s="239"/>
      <c r="D673" s="229" t="s">
        <v>129</v>
      </c>
      <c r="E673" s="240" t="s">
        <v>19</v>
      </c>
      <c r="F673" s="241" t="s">
        <v>670</v>
      </c>
      <c r="G673" s="239"/>
      <c r="H673" s="242">
        <v>6.101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8" t="s">
        <v>129</v>
      </c>
      <c r="AU673" s="248" t="s">
        <v>79</v>
      </c>
      <c r="AV673" s="14" t="s">
        <v>79</v>
      </c>
      <c r="AW673" s="14" t="s">
        <v>33</v>
      </c>
      <c r="AX673" s="14" t="s">
        <v>72</v>
      </c>
      <c r="AY673" s="248" t="s">
        <v>120</v>
      </c>
    </row>
    <row r="674" s="13" customFormat="1">
      <c r="A674" s="13"/>
      <c r="B674" s="227"/>
      <c r="C674" s="228"/>
      <c r="D674" s="229" t="s">
        <v>129</v>
      </c>
      <c r="E674" s="230" t="s">
        <v>19</v>
      </c>
      <c r="F674" s="231" t="s">
        <v>643</v>
      </c>
      <c r="G674" s="228"/>
      <c r="H674" s="230" t="s">
        <v>19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129</v>
      </c>
      <c r="AU674" s="237" t="s">
        <v>79</v>
      </c>
      <c r="AV674" s="13" t="s">
        <v>77</v>
      </c>
      <c r="AW674" s="13" t="s">
        <v>33</v>
      </c>
      <c r="AX674" s="13" t="s">
        <v>72</v>
      </c>
      <c r="AY674" s="237" t="s">
        <v>120</v>
      </c>
    </row>
    <row r="675" s="14" customFormat="1">
      <c r="A675" s="14"/>
      <c r="B675" s="238"/>
      <c r="C675" s="239"/>
      <c r="D675" s="229" t="s">
        <v>129</v>
      </c>
      <c r="E675" s="240" t="s">
        <v>19</v>
      </c>
      <c r="F675" s="241" t="s">
        <v>671</v>
      </c>
      <c r="G675" s="239"/>
      <c r="H675" s="242">
        <v>15.252000000000001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129</v>
      </c>
      <c r="AU675" s="248" t="s">
        <v>79</v>
      </c>
      <c r="AV675" s="14" t="s">
        <v>79</v>
      </c>
      <c r="AW675" s="14" t="s">
        <v>33</v>
      </c>
      <c r="AX675" s="14" t="s">
        <v>72</v>
      </c>
      <c r="AY675" s="248" t="s">
        <v>120</v>
      </c>
    </row>
    <row r="676" s="15" customFormat="1">
      <c r="A676" s="15"/>
      <c r="B676" s="249"/>
      <c r="C676" s="250"/>
      <c r="D676" s="229" t="s">
        <v>129</v>
      </c>
      <c r="E676" s="251" t="s">
        <v>19</v>
      </c>
      <c r="F676" s="252" t="s">
        <v>156</v>
      </c>
      <c r="G676" s="250"/>
      <c r="H676" s="253">
        <v>50.359999999999999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9" t="s">
        <v>129</v>
      </c>
      <c r="AU676" s="259" t="s">
        <v>79</v>
      </c>
      <c r="AV676" s="15" t="s">
        <v>127</v>
      </c>
      <c r="AW676" s="15" t="s">
        <v>33</v>
      </c>
      <c r="AX676" s="15" t="s">
        <v>77</v>
      </c>
      <c r="AY676" s="259" t="s">
        <v>120</v>
      </c>
    </row>
    <row r="677" s="2" customFormat="1" ht="16.5" customHeight="1">
      <c r="A677" s="39"/>
      <c r="B677" s="40"/>
      <c r="C677" s="213" t="s">
        <v>672</v>
      </c>
      <c r="D677" s="213" t="s">
        <v>123</v>
      </c>
      <c r="E677" s="214" t="s">
        <v>673</v>
      </c>
      <c r="F677" s="215" t="s">
        <v>674</v>
      </c>
      <c r="G677" s="216" t="s">
        <v>126</v>
      </c>
      <c r="H677" s="217">
        <v>17.247</v>
      </c>
      <c r="I677" s="218"/>
      <c r="J677" s="219">
        <f>ROUND(I677*H677,2)</f>
        <v>0</v>
      </c>
      <c r="K677" s="220"/>
      <c r="L677" s="45"/>
      <c r="M677" s="221" t="s">
        <v>19</v>
      </c>
      <c r="N677" s="222" t="s">
        <v>43</v>
      </c>
      <c r="O677" s="85"/>
      <c r="P677" s="223">
        <f>O677*H677</f>
        <v>0</v>
      </c>
      <c r="Q677" s="223">
        <v>2.0000000000000002E-05</v>
      </c>
      <c r="R677" s="223">
        <f>Q677*H677</f>
        <v>0.00034494000000000001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331</v>
      </c>
      <c r="AT677" s="225" t="s">
        <v>123</v>
      </c>
      <c r="AU677" s="225" t="s">
        <v>79</v>
      </c>
      <c r="AY677" s="18" t="s">
        <v>120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8" t="s">
        <v>77</v>
      </c>
      <c r="BK677" s="226">
        <f>ROUND(I677*H677,2)</f>
        <v>0</v>
      </c>
      <c r="BL677" s="18" t="s">
        <v>331</v>
      </c>
      <c r="BM677" s="225" t="s">
        <v>675</v>
      </c>
    </row>
    <row r="678" s="13" customFormat="1">
      <c r="A678" s="13"/>
      <c r="B678" s="227"/>
      <c r="C678" s="228"/>
      <c r="D678" s="229" t="s">
        <v>129</v>
      </c>
      <c r="E678" s="230" t="s">
        <v>19</v>
      </c>
      <c r="F678" s="231" t="s">
        <v>586</v>
      </c>
      <c r="G678" s="228"/>
      <c r="H678" s="230" t="s">
        <v>19</v>
      </c>
      <c r="I678" s="232"/>
      <c r="J678" s="228"/>
      <c r="K678" s="228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129</v>
      </c>
      <c r="AU678" s="237" t="s">
        <v>79</v>
      </c>
      <c r="AV678" s="13" t="s">
        <v>77</v>
      </c>
      <c r="AW678" s="13" t="s">
        <v>33</v>
      </c>
      <c r="AX678" s="13" t="s">
        <v>72</v>
      </c>
      <c r="AY678" s="237" t="s">
        <v>120</v>
      </c>
    </row>
    <row r="679" s="14" customFormat="1">
      <c r="A679" s="14"/>
      <c r="B679" s="238"/>
      <c r="C679" s="239"/>
      <c r="D679" s="229" t="s">
        <v>129</v>
      </c>
      <c r="E679" s="240" t="s">
        <v>19</v>
      </c>
      <c r="F679" s="241" t="s">
        <v>668</v>
      </c>
      <c r="G679" s="239"/>
      <c r="H679" s="242">
        <v>8.8499999999999996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129</v>
      </c>
      <c r="AU679" s="248" t="s">
        <v>79</v>
      </c>
      <c r="AV679" s="14" t="s">
        <v>79</v>
      </c>
      <c r="AW679" s="14" t="s">
        <v>33</v>
      </c>
      <c r="AX679" s="14" t="s">
        <v>72</v>
      </c>
      <c r="AY679" s="248" t="s">
        <v>120</v>
      </c>
    </row>
    <row r="680" s="13" customFormat="1">
      <c r="A680" s="13"/>
      <c r="B680" s="227"/>
      <c r="C680" s="228"/>
      <c r="D680" s="229" t="s">
        <v>129</v>
      </c>
      <c r="E680" s="230" t="s">
        <v>19</v>
      </c>
      <c r="F680" s="231" t="s">
        <v>587</v>
      </c>
      <c r="G680" s="228"/>
      <c r="H680" s="230" t="s">
        <v>19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129</v>
      </c>
      <c r="AU680" s="237" t="s">
        <v>79</v>
      </c>
      <c r="AV680" s="13" t="s">
        <v>77</v>
      </c>
      <c r="AW680" s="13" t="s">
        <v>33</v>
      </c>
      <c r="AX680" s="13" t="s">
        <v>72</v>
      </c>
      <c r="AY680" s="237" t="s">
        <v>120</v>
      </c>
    </row>
    <row r="681" s="14" customFormat="1">
      <c r="A681" s="14"/>
      <c r="B681" s="238"/>
      <c r="C681" s="239"/>
      <c r="D681" s="229" t="s">
        <v>129</v>
      </c>
      <c r="E681" s="240" t="s">
        <v>19</v>
      </c>
      <c r="F681" s="241" t="s">
        <v>669</v>
      </c>
      <c r="G681" s="239"/>
      <c r="H681" s="242">
        <v>8.3970000000000002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8" t="s">
        <v>129</v>
      </c>
      <c r="AU681" s="248" t="s">
        <v>79</v>
      </c>
      <c r="AV681" s="14" t="s">
        <v>79</v>
      </c>
      <c r="AW681" s="14" t="s">
        <v>33</v>
      </c>
      <c r="AX681" s="14" t="s">
        <v>72</v>
      </c>
      <c r="AY681" s="248" t="s">
        <v>120</v>
      </c>
    </row>
    <row r="682" s="15" customFormat="1">
      <c r="A682" s="15"/>
      <c r="B682" s="249"/>
      <c r="C682" s="250"/>
      <c r="D682" s="229" t="s">
        <v>129</v>
      </c>
      <c r="E682" s="251" t="s">
        <v>19</v>
      </c>
      <c r="F682" s="252" t="s">
        <v>156</v>
      </c>
      <c r="G682" s="250"/>
      <c r="H682" s="253">
        <v>17.247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59" t="s">
        <v>129</v>
      </c>
      <c r="AU682" s="259" t="s">
        <v>79</v>
      </c>
      <c r="AV682" s="15" t="s">
        <v>127</v>
      </c>
      <c r="AW682" s="15" t="s">
        <v>33</v>
      </c>
      <c r="AX682" s="15" t="s">
        <v>77</v>
      </c>
      <c r="AY682" s="259" t="s">
        <v>120</v>
      </c>
    </row>
    <row r="683" s="2" customFormat="1" ht="16.5" customHeight="1">
      <c r="A683" s="39"/>
      <c r="B683" s="40"/>
      <c r="C683" s="213" t="s">
        <v>676</v>
      </c>
      <c r="D683" s="213" t="s">
        <v>123</v>
      </c>
      <c r="E683" s="214" t="s">
        <v>677</v>
      </c>
      <c r="F683" s="215" t="s">
        <v>678</v>
      </c>
      <c r="G683" s="216" t="s">
        <v>126</v>
      </c>
      <c r="H683" s="217">
        <v>50.359999999999999</v>
      </c>
      <c r="I683" s="218"/>
      <c r="J683" s="219">
        <f>ROUND(I683*H683,2)</f>
        <v>0</v>
      </c>
      <c r="K683" s="220"/>
      <c r="L683" s="45"/>
      <c r="M683" s="221" t="s">
        <v>19</v>
      </c>
      <c r="N683" s="222" t="s">
        <v>43</v>
      </c>
      <c r="O683" s="85"/>
      <c r="P683" s="223">
        <f>O683*H683</f>
        <v>0</v>
      </c>
      <c r="Q683" s="223">
        <v>0.00013999999999999999</v>
      </c>
      <c r="R683" s="223">
        <f>Q683*H683</f>
        <v>0.0070503999999999992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331</v>
      </c>
      <c r="AT683" s="225" t="s">
        <v>123</v>
      </c>
      <c r="AU683" s="225" t="s">
        <v>79</v>
      </c>
      <c r="AY683" s="18" t="s">
        <v>120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77</v>
      </c>
      <c r="BK683" s="226">
        <f>ROUND(I683*H683,2)</f>
        <v>0</v>
      </c>
      <c r="BL683" s="18" t="s">
        <v>331</v>
      </c>
      <c r="BM683" s="225" t="s">
        <v>679</v>
      </c>
    </row>
    <row r="684" s="13" customFormat="1">
      <c r="A684" s="13"/>
      <c r="B684" s="227"/>
      <c r="C684" s="228"/>
      <c r="D684" s="229" t="s">
        <v>129</v>
      </c>
      <c r="E684" s="230" t="s">
        <v>19</v>
      </c>
      <c r="F684" s="231" t="s">
        <v>639</v>
      </c>
      <c r="G684" s="228"/>
      <c r="H684" s="230" t="s">
        <v>19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129</v>
      </c>
      <c r="AU684" s="237" t="s">
        <v>79</v>
      </c>
      <c r="AV684" s="13" t="s">
        <v>77</v>
      </c>
      <c r="AW684" s="13" t="s">
        <v>33</v>
      </c>
      <c r="AX684" s="13" t="s">
        <v>72</v>
      </c>
      <c r="AY684" s="237" t="s">
        <v>120</v>
      </c>
    </row>
    <row r="685" s="13" customFormat="1">
      <c r="A685" s="13"/>
      <c r="B685" s="227"/>
      <c r="C685" s="228"/>
      <c r="D685" s="229" t="s">
        <v>129</v>
      </c>
      <c r="E685" s="230" t="s">
        <v>19</v>
      </c>
      <c r="F685" s="231" t="s">
        <v>640</v>
      </c>
      <c r="G685" s="228"/>
      <c r="H685" s="230" t="s">
        <v>19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129</v>
      </c>
      <c r="AU685" s="237" t="s">
        <v>79</v>
      </c>
      <c r="AV685" s="13" t="s">
        <v>77</v>
      </c>
      <c r="AW685" s="13" t="s">
        <v>33</v>
      </c>
      <c r="AX685" s="13" t="s">
        <v>72</v>
      </c>
      <c r="AY685" s="237" t="s">
        <v>120</v>
      </c>
    </row>
    <row r="686" s="14" customFormat="1">
      <c r="A686" s="14"/>
      <c r="B686" s="238"/>
      <c r="C686" s="239"/>
      <c r="D686" s="229" t="s">
        <v>129</v>
      </c>
      <c r="E686" s="240" t="s">
        <v>19</v>
      </c>
      <c r="F686" s="241" t="s">
        <v>667</v>
      </c>
      <c r="G686" s="239"/>
      <c r="H686" s="242">
        <v>11.76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129</v>
      </c>
      <c r="AU686" s="248" t="s">
        <v>79</v>
      </c>
      <c r="AV686" s="14" t="s">
        <v>79</v>
      </c>
      <c r="AW686" s="14" t="s">
        <v>33</v>
      </c>
      <c r="AX686" s="14" t="s">
        <v>72</v>
      </c>
      <c r="AY686" s="248" t="s">
        <v>120</v>
      </c>
    </row>
    <row r="687" s="13" customFormat="1">
      <c r="A687" s="13"/>
      <c r="B687" s="227"/>
      <c r="C687" s="228"/>
      <c r="D687" s="229" t="s">
        <v>129</v>
      </c>
      <c r="E687" s="230" t="s">
        <v>19</v>
      </c>
      <c r="F687" s="231" t="s">
        <v>586</v>
      </c>
      <c r="G687" s="228"/>
      <c r="H687" s="230" t="s">
        <v>19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129</v>
      </c>
      <c r="AU687" s="237" t="s">
        <v>79</v>
      </c>
      <c r="AV687" s="13" t="s">
        <v>77</v>
      </c>
      <c r="AW687" s="13" t="s">
        <v>33</v>
      </c>
      <c r="AX687" s="13" t="s">
        <v>72</v>
      </c>
      <c r="AY687" s="237" t="s">
        <v>120</v>
      </c>
    </row>
    <row r="688" s="14" customFormat="1">
      <c r="A688" s="14"/>
      <c r="B688" s="238"/>
      <c r="C688" s="239"/>
      <c r="D688" s="229" t="s">
        <v>129</v>
      </c>
      <c r="E688" s="240" t="s">
        <v>19</v>
      </c>
      <c r="F688" s="241" t="s">
        <v>668</v>
      </c>
      <c r="G688" s="239"/>
      <c r="H688" s="242">
        <v>8.8499999999999996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8" t="s">
        <v>129</v>
      </c>
      <c r="AU688" s="248" t="s">
        <v>79</v>
      </c>
      <c r="AV688" s="14" t="s">
        <v>79</v>
      </c>
      <c r="AW688" s="14" t="s">
        <v>33</v>
      </c>
      <c r="AX688" s="14" t="s">
        <v>72</v>
      </c>
      <c r="AY688" s="248" t="s">
        <v>120</v>
      </c>
    </row>
    <row r="689" s="13" customFormat="1">
      <c r="A689" s="13"/>
      <c r="B689" s="227"/>
      <c r="C689" s="228"/>
      <c r="D689" s="229" t="s">
        <v>129</v>
      </c>
      <c r="E689" s="230" t="s">
        <v>19</v>
      </c>
      <c r="F689" s="231" t="s">
        <v>587</v>
      </c>
      <c r="G689" s="228"/>
      <c r="H689" s="230" t="s">
        <v>19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129</v>
      </c>
      <c r="AU689" s="237" t="s">
        <v>79</v>
      </c>
      <c r="AV689" s="13" t="s">
        <v>77</v>
      </c>
      <c r="AW689" s="13" t="s">
        <v>33</v>
      </c>
      <c r="AX689" s="13" t="s">
        <v>72</v>
      </c>
      <c r="AY689" s="237" t="s">
        <v>120</v>
      </c>
    </row>
    <row r="690" s="14" customFormat="1">
      <c r="A690" s="14"/>
      <c r="B690" s="238"/>
      <c r="C690" s="239"/>
      <c r="D690" s="229" t="s">
        <v>129</v>
      </c>
      <c r="E690" s="240" t="s">
        <v>19</v>
      </c>
      <c r="F690" s="241" t="s">
        <v>669</v>
      </c>
      <c r="G690" s="239"/>
      <c r="H690" s="242">
        <v>8.3970000000000002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129</v>
      </c>
      <c r="AU690" s="248" t="s">
        <v>79</v>
      </c>
      <c r="AV690" s="14" t="s">
        <v>79</v>
      </c>
      <c r="AW690" s="14" t="s">
        <v>33</v>
      </c>
      <c r="AX690" s="14" t="s">
        <v>72</v>
      </c>
      <c r="AY690" s="248" t="s">
        <v>120</v>
      </c>
    </row>
    <row r="691" s="13" customFormat="1">
      <c r="A691" s="13"/>
      <c r="B691" s="227"/>
      <c r="C691" s="228"/>
      <c r="D691" s="229" t="s">
        <v>129</v>
      </c>
      <c r="E691" s="230" t="s">
        <v>19</v>
      </c>
      <c r="F691" s="231" t="s">
        <v>641</v>
      </c>
      <c r="G691" s="228"/>
      <c r="H691" s="230" t="s">
        <v>19</v>
      </c>
      <c r="I691" s="232"/>
      <c r="J691" s="228"/>
      <c r="K691" s="228"/>
      <c r="L691" s="233"/>
      <c r="M691" s="234"/>
      <c r="N691" s="235"/>
      <c r="O691" s="235"/>
      <c r="P691" s="235"/>
      <c r="Q691" s="235"/>
      <c r="R691" s="235"/>
      <c r="S691" s="235"/>
      <c r="T691" s="23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7" t="s">
        <v>129</v>
      </c>
      <c r="AU691" s="237" t="s">
        <v>79</v>
      </c>
      <c r="AV691" s="13" t="s">
        <v>77</v>
      </c>
      <c r="AW691" s="13" t="s">
        <v>33</v>
      </c>
      <c r="AX691" s="13" t="s">
        <v>72</v>
      </c>
      <c r="AY691" s="237" t="s">
        <v>120</v>
      </c>
    </row>
    <row r="692" s="14" customFormat="1">
      <c r="A692" s="14"/>
      <c r="B692" s="238"/>
      <c r="C692" s="239"/>
      <c r="D692" s="229" t="s">
        <v>129</v>
      </c>
      <c r="E692" s="240" t="s">
        <v>19</v>
      </c>
      <c r="F692" s="241" t="s">
        <v>670</v>
      </c>
      <c r="G692" s="239"/>
      <c r="H692" s="242">
        <v>6.101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8" t="s">
        <v>129</v>
      </c>
      <c r="AU692" s="248" t="s">
        <v>79</v>
      </c>
      <c r="AV692" s="14" t="s">
        <v>79</v>
      </c>
      <c r="AW692" s="14" t="s">
        <v>33</v>
      </c>
      <c r="AX692" s="14" t="s">
        <v>72</v>
      </c>
      <c r="AY692" s="248" t="s">
        <v>120</v>
      </c>
    </row>
    <row r="693" s="13" customFormat="1">
      <c r="A693" s="13"/>
      <c r="B693" s="227"/>
      <c r="C693" s="228"/>
      <c r="D693" s="229" t="s">
        <v>129</v>
      </c>
      <c r="E693" s="230" t="s">
        <v>19</v>
      </c>
      <c r="F693" s="231" t="s">
        <v>643</v>
      </c>
      <c r="G693" s="228"/>
      <c r="H693" s="230" t="s">
        <v>19</v>
      </c>
      <c r="I693" s="232"/>
      <c r="J693" s="228"/>
      <c r="K693" s="228"/>
      <c r="L693" s="233"/>
      <c r="M693" s="234"/>
      <c r="N693" s="235"/>
      <c r="O693" s="235"/>
      <c r="P693" s="235"/>
      <c r="Q693" s="235"/>
      <c r="R693" s="235"/>
      <c r="S693" s="235"/>
      <c r="T693" s="23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7" t="s">
        <v>129</v>
      </c>
      <c r="AU693" s="237" t="s">
        <v>79</v>
      </c>
      <c r="AV693" s="13" t="s">
        <v>77</v>
      </c>
      <c r="AW693" s="13" t="s">
        <v>33</v>
      </c>
      <c r="AX693" s="13" t="s">
        <v>72</v>
      </c>
      <c r="AY693" s="237" t="s">
        <v>120</v>
      </c>
    </row>
    <row r="694" s="14" customFormat="1">
      <c r="A694" s="14"/>
      <c r="B694" s="238"/>
      <c r="C694" s="239"/>
      <c r="D694" s="229" t="s">
        <v>129</v>
      </c>
      <c r="E694" s="240" t="s">
        <v>19</v>
      </c>
      <c r="F694" s="241" t="s">
        <v>671</v>
      </c>
      <c r="G694" s="239"/>
      <c r="H694" s="242">
        <v>15.252000000000001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8" t="s">
        <v>129</v>
      </c>
      <c r="AU694" s="248" t="s">
        <v>79</v>
      </c>
      <c r="AV694" s="14" t="s">
        <v>79</v>
      </c>
      <c r="AW694" s="14" t="s">
        <v>33</v>
      </c>
      <c r="AX694" s="14" t="s">
        <v>72</v>
      </c>
      <c r="AY694" s="248" t="s">
        <v>120</v>
      </c>
    </row>
    <row r="695" s="15" customFormat="1">
      <c r="A695" s="15"/>
      <c r="B695" s="249"/>
      <c r="C695" s="250"/>
      <c r="D695" s="229" t="s">
        <v>129</v>
      </c>
      <c r="E695" s="251" t="s">
        <v>19</v>
      </c>
      <c r="F695" s="252" t="s">
        <v>156</v>
      </c>
      <c r="G695" s="250"/>
      <c r="H695" s="253">
        <v>50.359999999999999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9" t="s">
        <v>129</v>
      </c>
      <c r="AU695" s="259" t="s">
        <v>79</v>
      </c>
      <c r="AV695" s="15" t="s">
        <v>127</v>
      </c>
      <c r="AW695" s="15" t="s">
        <v>33</v>
      </c>
      <c r="AX695" s="15" t="s">
        <v>77</v>
      </c>
      <c r="AY695" s="259" t="s">
        <v>120</v>
      </c>
    </row>
    <row r="696" s="2" customFormat="1" ht="16.5" customHeight="1">
      <c r="A696" s="39"/>
      <c r="B696" s="40"/>
      <c r="C696" s="213" t="s">
        <v>680</v>
      </c>
      <c r="D696" s="213" t="s">
        <v>123</v>
      </c>
      <c r="E696" s="214" t="s">
        <v>681</v>
      </c>
      <c r="F696" s="215" t="s">
        <v>682</v>
      </c>
      <c r="G696" s="216" t="s">
        <v>126</v>
      </c>
      <c r="H696" s="217">
        <v>50.359999999999999</v>
      </c>
      <c r="I696" s="218"/>
      <c r="J696" s="219">
        <f>ROUND(I696*H696,2)</f>
        <v>0</v>
      </c>
      <c r="K696" s="220"/>
      <c r="L696" s="45"/>
      <c r="M696" s="221" t="s">
        <v>19</v>
      </c>
      <c r="N696" s="222" t="s">
        <v>43</v>
      </c>
      <c r="O696" s="85"/>
      <c r="P696" s="223">
        <f>O696*H696</f>
        <v>0</v>
      </c>
      <c r="Q696" s="223">
        <v>0.00013999999999999999</v>
      </c>
      <c r="R696" s="223">
        <f>Q696*H696</f>
        <v>0.0070503999999999992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331</v>
      </c>
      <c r="AT696" s="225" t="s">
        <v>123</v>
      </c>
      <c r="AU696" s="225" t="s">
        <v>79</v>
      </c>
      <c r="AY696" s="18" t="s">
        <v>120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77</v>
      </c>
      <c r="BK696" s="226">
        <f>ROUND(I696*H696,2)</f>
        <v>0</v>
      </c>
      <c r="BL696" s="18" t="s">
        <v>331</v>
      </c>
      <c r="BM696" s="225" t="s">
        <v>683</v>
      </c>
    </row>
    <row r="697" s="13" customFormat="1">
      <c r="A697" s="13"/>
      <c r="B697" s="227"/>
      <c r="C697" s="228"/>
      <c r="D697" s="229" t="s">
        <v>129</v>
      </c>
      <c r="E697" s="230" t="s">
        <v>19</v>
      </c>
      <c r="F697" s="231" t="s">
        <v>639</v>
      </c>
      <c r="G697" s="228"/>
      <c r="H697" s="230" t="s">
        <v>19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129</v>
      </c>
      <c r="AU697" s="237" t="s">
        <v>79</v>
      </c>
      <c r="AV697" s="13" t="s">
        <v>77</v>
      </c>
      <c r="AW697" s="13" t="s">
        <v>33</v>
      </c>
      <c r="AX697" s="13" t="s">
        <v>72</v>
      </c>
      <c r="AY697" s="237" t="s">
        <v>120</v>
      </c>
    </row>
    <row r="698" s="13" customFormat="1">
      <c r="A698" s="13"/>
      <c r="B698" s="227"/>
      <c r="C698" s="228"/>
      <c r="D698" s="229" t="s">
        <v>129</v>
      </c>
      <c r="E698" s="230" t="s">
        <v>19</v>
      </c>
      <c r="F698" s="231" t="s">
        <v>640</v>
      </c>
      <c r="G698" s="228"/>
      <c r="H698" s="230" t="s">
        <v>19</v>
      </c>
      <c r="I698" s="232"/>
      <c r="J698" s="228"/>
      <c r="K698" s="228"/>
      <c r="L698" s="233"/>
      <c r="M698" s="234"/>
      <c r="N698" s="235"/>
      <c r="O698" s="235"/>
      <c r="P698" s="235"/>
      <c r="Q698" s="235"/>
      <c r="R698" s="235"/>
      <c r="S698" s="235"/>
      <c r="T698" s="23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7" t="s">
        <v>129</v>
      </c>
      <c r="AU698" s="237" t="s">
        <v>79</v>
      </c>
      <c r="AV698" s="13" t="s">
        <v>77</v>
      </c>
      <c r="AW698" s="13" t="s">
        <v>33</v>
      </c>
      <c r="AX698" s="13" t="s">
        <v>72</v>
      </c>
      <c r="AY698" s="237" t="s">
        <v>120</v>
      </c>
    </row>
    <row r="699" s="14" customFormat="1">
      <c r="A699" s="14"/>
      <c r="B699" s="238"/>
      <c r="C699" s="239"/>
      <c r="D699" s="229" t="s">
        <v>129</v>
      </c>
      <c r="E699" s="240" t="s">
        <v>19</v>
      </c>
      <c r="F699" s="241" t="s">
        <v>667</v>
      </c>
      <c r="G699" s="239"/>
      <c r="H699" s="242">
        <v>11.76</v>
      </c>
      <c r="I699" s="243"/>
      <c r="J699" s="239"/>
      <c r="K699" s="239"/>
      <c r="L699" s="244"/>
      <c r="M699" s="245"/>
      <c r="N699" s="246"/>
      <c r="O699" s="246"/>
      <c r="P699" s="246"/>
      <c r="Q699" s="246"/>
      <c r="R699" s="246"/>
      <c r="S699" s="246"/>
      <c r="T699" s="24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8" t="s">
        <v>129</v>
      </c>
      <c r="AU699" s="248" t="s">
        <v>79</v>
      </c>
      <c r="AV699" s="14" t="s">
        <v>79</v>
      </c>
      <c r="AW699" s="14" t="s">
        <v>33</v>
      </c>
      <c r="AX699" s="14" t="s">
        <v>72</v>
      </c>
      <c r="AY699" s="248" t="s">
        <v>120</v>
      </c>
    </row>
    <row r="700" s="13" customFormat="1">
      <c r="A700" s="13"/>
      <c r="B700" s="227"/>
      <c r="C700" s="228"/>
      <c r="D700" s="229" t="s">
        <v>129</v>
      </c>
      <c r="E700" s="230" t="s">
        <v>19</v>
      </c>
      <c r="F700" s="231" t="s">
        <v>586</v>
      </c>
      <c r="G700" s="228"/>
      <c r="H700" s="230" t="s">
        <v>19</v>
      </c>
      <c r="I700" s="232"/>
      <c r="J700" s="228"/>
      <c r="K700" s="228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129</v>
      </c>
      <c r="AU700" s="237" t="s">
        <v>79</v>
      </c>
      <c r="AV700" s="13" t="s">
        <v>77</v>
      </c>
      <c r="AW700" s="13" t="s">
        <v>33</v>
      </c>
      <c r="AX700" s="13" t="s">
        <v>72</v>
      </c>
      <c r="AY700" s="237" t="s">
        <v>120</v>
      </c>
    </row>
    <row r="701" s="14" customFormat="1">
      <c r="A701" s="14"/>
      <c r="B701" s="238"/>
      <c r="C701" s="239"/>
      <c r="D701" s="229" t="s">
        <v>129</v>
      </c>
      <c r="E701" s="240" t="s">
        <v>19</v>
      </c>
      <c r="F701" s="241" t="s">
        <v>668</v>
      </c>
      <c r="G701" s="239"/>
      <c r="H701" s="242">
        <v>8.8499999999999996</v>
      </c>
      <c r="I701" s="243"/>
      <c r="J701" s="239"/>
      <c r="K701" s="239"/>
      <c r="L701" s="244"/>
      <c r="M701" s="245"/>
      <c r="N701" s="246"/>
      <c r="O701" s="246"/>
      <c r="P701" s="246"/>
      <c r="Q701" s="246"/>
      <c r="R701" s="246"/>
      <c r="S701" s="246"/>
      <c r="T701" s="24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8" t="s">
        <v>129</v>
      </c>
      <c r="AU701" s="248" t="s">
        <v>79</v>
      </c>
      <c r="AV701" s="14" t="s">
        <v>79</v>
      </c>
      <c r="AW701" s="14" t="s">
        <v>33</v>
      </c>
      <c r="AX701" s="14" t="s">
        <v>72</v>
      </c>
      <c r="AY701" s="248" t="s">
        <v>120</v>
      </c>
    </row>
    <row r="702" s="13" customFormat="1">
      <c r="A702" s="13"/>
      <c r="B702" s="227"/>
      <c r="C702" s="228"/>
      <c r="D702" s="229" t="s">
        <v>129</v>
      </c>
      <c r="E702" s="230" t="s">
        <v>19</v>
      </c>
      <c r="F702" s="231" t="s">
        <v>587</v>
      </c>
      <c r="G702" s="228"/>
      <c r="H702" s="230" t="s">
        <v>19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129</v>
      </c>
      <c r="AU702" s="237" t="s">
        <v>79</v>
      </c>
      <c r="AV702" s="13" t="s">
        <v>77</v>
      </c>
      <c r="AW702" s="13" t="s">
        <v>33</v>
      </c>
      <c r="AX702" s="13" t="s">
        <v>72</v>
      </c>
      <c r="AY702" s="237" t="s">
        <v>120</v>
      </c>
    </row>
    <row r="703" s="14" customFormat="1">
      <c r="A703" s="14"/>
      <c r="B703" s="238"/>
      <c r="C703" s="239"/>
      <c r="D703" s="229" t="s">
        <v>129</v>
      </c>
      <c r="E703" s="240" t="s">
        <v>19</v>
      </c>
      <c r="F703" s="241" t="s">
        <v>669</v>
      </c>
      <c r="G703" s="239"/>
      <c r="H703" s="242">
        <v>8.3970000000000002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8" t="s">
        <v>129</v>
      </c>
      <c r="AU703" s="248" t="s">
        <v>79</v>
      </c>
      <c r="AV703" s="14" t="s">
        <v>79</v>
      </c>
      <c r="AW703" s="14" t="s">
        <v>33</v>
      </c>
      <c r="AX703" s="14" t="s">
        <v>72</v>
      </c>
      <c r="AY703" s="248" t="s">
        <v>120</v>
      </c>
    </row>
    <row r="704" s="13" customFormat="1">
      <c r="A704" s="13"/>
      <c r="B704" s="227"/>
      <c r="C704" s="228"/>
      <c r="D704" s="229" t="s">
        <v>129</v>
      </c>
      <c r="E704" s="230" t="s">
        <v>19</v>
      </c>
      <c r="F704" s="231" t="s">
        <v>641</v>
      </c>
      <c r="G704" s="228"/>
      <c r="H704" s="230" t="s">
        <v>19</v>
      </c>
      <c r="I704" s="232"/>
      <c r="J704" s="228"/>
      <c r="K704" s="228"/>
      <c r="L704" s="233"/>
      <c r="M704" s="234"/>
      <c r="N704" s="235"/>
      <c r="O704" s="235"/>
      <c r="P704" s="235"/>
      <c r="Q704" s="235"/>
      <c r="R704" s="235"/>
      <c r="S704" s="235"/>
      <c r="T704" s="23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7" t="s">
        <v>129</v>
      </c>
      <c r="AU704" s="237" t="s">
        <v>79</v>
      </c>
      <c r="AV704" s="13" t="s">
        <v>77</v>
      </c>
      <c r="AW704" s="13" t="s">
        <v>33</v>
      </c>
      <c r="AX704" s="13" t="s">
        <v>72</v>
      </c>
      <c r="AY704" s="237" t="s">
        <v>120</v>
      </c>
    </row>
    <row r="705" s="14" customFormat="1">
      <c r="A705" s="14"/>
      <c r="B705" s="238"/>
      <c r="C705" s="239"/>
      <c r="D705" s="229" t="s">
        <v>129</v>
      </c>
      <c r="E705" s="240" t="s">
        <v>19</v>
      </c>
      <c r="F705" s="241" t="s">
        <v>670</v>
      </c>
      <c r="G705" s="239"/>
      <c r="H705" s="242">
        <v>6.101</v>
      </c>
      <c r="I705" s="243"/>
      <c r="J705" s="239"/>
      <c r="K705" s="239"/>
      <c r="L705" s="244"/>
      <c r="M705" s="245"/>
      <c r="N705" s="246"/>
      <c r="O705" s="246"/>
      <c r="P705" s="246"/>
      <c r="Q705" s="246"/>
      <c r="R705" s="246"/>
      <c r="S705" s="246"/>
      <c r="T705" s="24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8" t="s">
        <v>129</v>
      </c>
      <c r="AU705" s="248" t="s">
        <v>79</v>
      </c>
      <c r="AV705" s="14" t="s">
        <v>79</v>
      </c>
      <c r="AW705" s="14" t="s">
        <v>33</v>
      </c>
      <c r="AX705" s="14" t="s">
        <v>72</v>
      </c>
      <c r="AY705" s="248" t="s">
        <v>120</v>
      </c>
    </row>
    <row r="706" s="13" customFormat="1">
      <c r="A706" s="13"/>
      <c r="B706" s="227"/>
      <c r="C706" s="228"/>
      <c r="D706" s="229" t="s">
        <v>129</v>
      </c>
      <c r="E706" s="230" t="s">
        <v>19</v>
      </c>
      <c r="F706" s="231" t="s">
        <v>643</v>
      </c>
      <c r="G706" s="228"/>
      <c r="H706" s="230" t="s">
        <v>19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129</v>
      </c>
      <c r="AU706" s="237" t="s">
        <v>79</v>
      </c>
      <c r="AV706" s="13" t="s">
        <v>77</v>
      </c>
      <c r="AW706" s="13" t="s">
        <v>33</v>
      </c>
      <c r="AX706" s="13" t="s">
        <v>72</v>
      </c>
      <c r="AY706" s="237" t="s">
        <v>120</v>
      </c>
    </row>
    <row r="707" s="14" customFormat="1">
      <c r="A707" s="14"/>
      <c r="B707" s="238"/>
      <c r="C707" s="239"/>
      <c r="D707" s="229" t="s">
        <v>129</v>
      </c>
      <c r="E707" s="240" t="s">
        <v>19</v>
      </c>
      <c r="F707" s="241" t="s">
        <v>671</v>
      </c>
      <c r="G707" s="239"/>
      <c r="H707" s="242">
        <v>15.252000000000001</v>
      </c>
      <c r="I707" s="243"/>
      <c r="J707" s="239"/>
      <c r="K707" s="239"/>
      <c r="L707" s="244"/>
      <c r="M707" s="245"/>
      <c r="N707" s="246"/>
      <c r="O707" s="246"/>
      <c r="P707" s="246"/>
      <c r="Q707" s="246"/>
      <c r="R707" s="246"/>
      <c r="S707" s="246"/>
      <c r="T707" s="24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8" t="s">
        <v>129</v>
      </c>
      <c r="AU707" s="248" t="s">
        <v>79</v>
      </c>
      <c r="AV707" s="14" t="s">
        <v>79</v>
      </c>
      <c r="AW707" s="14" t="s">
        <v>33</v>
      </c>
      <c r="AX707" s="14" t="s">
        <v>72</v>
      </c>
      <c r="AY707" s="248" t="s">
        <v>120</v>
      </c>
    </row>
    <row r="708" s="15" customFormat="1">
      <c r="A708" s="15"/>
      <c r="B708" s="249"/>
      <c r="C708" s="250"/>
      <c r="D708" s="229" t="s">
        <v>129</v>
      </c>
      <c r="E708" s="251" t="s">
        <v>19</v>
      </c>
      <c r="F708" s="252" t="s">
        <v>156</v>
      </c>
      <c r="G708" s="250"/>
      <c r="H708" s="253">
        <v>50.359999999999999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9" t="s">
        <v>129</v>
      </c>
      <c r="AU708" s="259" t="s">
        <v>79</v>
      </c>
      <c r="AV708" s="15" t="s">
        <v>127</v>
      </c>
      <c r="AW708" s="15" t="s">
        <v>33</v>
      </c>
      <c r="AX708" s="15" t="s">
        <v>77</v>
      </c>
      <c r="AY708" s="259" t="s">
        <v>120</v>
      </c>
    </row>
    <row r="709" s="2" customFormat="1" ht="16.5" customHeight="1">
      <c r="A709" s="39"/>
      <c r="B709" s="40"/>
      <c r="C709" s="213" t="s">
        <v>684</v>
      </c>
      <c r="D709" s="213" t="s">
        <v>123</v>
      </c>
      <c r="E709" s="214" t="s">
        <v>685</v>
      </c>
      <c r="F709" s="215" t="s">
        <v>686</v>
      </c>
      <c r="G709" s="216" t="s">
        <v>126</v>
      </c>
      <c r="H709" s="217">
        <v>50.359999999999999</v>
      </c>
      <c r="I709" s="218"/>
      <c r="J709" s="219">
        <f>ROUND(I709*H709,2)</f>
        <v>0</v>
      </c>
      <c r="K709" s="220"/>
      <c r="L709" s="45"/>
      <c r="M709" s="221" t="s">
        <v>19</v>
      </c>
      <c r="N709" s="222" t="s">
        <v>43</v>
      </c>
      <c r="O709" s="85"/>
      <c r="P709" s="223">
        <f>O709*H709</f>
        <v>0</v>
      </c>
      <c r="Q709" s="223">
        <v>0.00013999999999999999</v>
      </c>
      <c r="R709" s="223">
        <f>Q709*H709</f>
        <v>0.0070503999999999992</v>
      </c>
      <c r="S709" s="223">
        <v>0</v>
      </c>
      <c r="T709" s="224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5" t="s">
        <v>331</v>
      </c>
      <c r="AT709" s="225" t="s">
        <v>123</v>
      </c>
      <c r="AU709" s="225" t="s">
        <v>79</v>
      </c>
      <c r="AY709" s="18" t="s">
        <v>120</v>
      </c>
      <c r="BE709" s="226">
        <f>IF(N709="základní",J709,0)</f>
        <v>0</v>
      </c>
      <c r="BF709" s="226">
        <f>IF(N709="snížená",J709,0)</f>
        <v>0</v>
      </c>
      <c r="BG709" s="226">
        <f>IF(N709="zákl. přenesená",J709,0)</f>
        <v>0</v>
      </c>
      <c r="BH709" s="226">
        <f>IF(N709="sníž. přenesená",J709,0)</f>
        <v>0</v>
      </c>
      <c r="BI709" s="226">
        <f>IF(N709="nulová",J709,0)</f>
        <v>0</v>
      </c>
      <c r="BJ709" s="18" t="s">
        <v>77</v>
      </c>
      <c r="BK709" s="226">
        <f>ROUND(I709*H709,2)</f>
        <v>0</v>
      </c>
      <c r="BL709" s="18" t="s">
        <v>331</v>
      </c>
      <c r="BM709" s="225" t="s">
        <v>687</v>
      </c>
    </row>
    <row r="710" s="13" customFormat="1">
      <c r="A710" s="13"/>
      <c r="B710" s="227"/>
      <c r="C710" s="228"/>
      <c r="D710" s="229" t="s">
        <v>129</v>
      </c>
      <c r="E710" s="230" t="s">
        <v>19</v>
      </c>
      <c r="F710" s="231" t="s">
        <v>639</v>
      </c>
      <c r="G710" s="228"/>
      <c r="H710" s="230" t="s">
        <v>19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7" t="s">
        <v>129</v>
      </c>
      <c r="AU710" s="237" t="s">
        <v>79</v>
      </c>
      <c r="AV710" s="13" t="s">
        <v>77</v>
      </c>
      <c r="AW710" s="13" t="s">
        <v>33</v>
      </c>
      <c r="AX710" s="13" t="s">
        <v>72</v>
      </c>
      <c r="AY710" s="237" t="s">
        <v>120</v>
      </c>
    </row>
    <row r="711" s="13" customFormat="1">
      <c r="A711" s="13"/>
      <c r="B711" s="227"/>
      <c r="C711" s="228"/>
      <c r="D711" s="229" t="s">
        <v>129</v>
      </c>
      <c r="E711" s="230" t="s">
        <v>19</v>
      </c>
      <c r="F711" s="231" t="s">
        <v>640</v>
      </c>
      <c r="G711" s="228"/>
      <c r="H711" s="230" t="s">
        <v>19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129</v>
      </c>
      <c r="AU711" s="237" t="s">
        <v>79</v>
      </c>
      <c r="AV711" s="13" t="s">
        <v>77</v>
      </c>
      <c r="AW711" s="13" t="s">
        <v>33</v>
      </c>
      <c r="AX711" s="13" t="s">
        <v>72</v>
      </c>
      <c r="AY711" s="237" t="s">
        <v>120</v>
      </c>
    </row>
    <row r="712" s="14" customFormat="1">
      <c r="A712" s="14"/>
      <c r="B712" s="238"/>
      <c r="C712" s="239"/>
      <c r="D712" s="229" t="s">
        <v>129</v>
      </c>
      <c r="E712" s="240" t="s">
        <v>19</v>
      </c>
      <c r="F712" s="241" t="s">
        <v>667</v>
      </c>
      <c r="G712" s="239"/>
      <c r="H712" s="242">
        <v>11.76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8" t="s">
        <v>129</v>
      </c>
      <c r="AU712" s="248" t="s">
        <v>79</v>
      </c>
      <c r="AV712" s="14" t="s">
        <v>79</v>
      </c>
      <c r="AW712" s="14" t="s">
        <v>33</v>
      </c>
      <c r="AX712" s="14" t="s">
        <v>72</v>
      </c>
      <c r="AY712" s="248" t="s">
        <v>120</v>
      </c>
    </row>
    <row r="713" s="13" customFormat="1">
      <c r="A713" s="13"/>
      <c r="B713" s="227"/>
      <c r="C713" s="228"/>
      <c r="D713" s="229" t="s">
        <v>129</v>
      </c>
      <c r="E713" s="230" t="s">
        <v>19</v>
      </c>
      <c r="F713" s="231" t="s">
        <v>586</v>
      </c>
      <c r="G713" s="228"/>
      <c r="H713" s="230" t="s">
        <v>19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129</v>
      </c>
      <c r="AU713" s="237" t="s">
        <v>79</v>
      </c>
      <c r="AV713" s="13" t="s">
        <v>77</v>
      </c>
      <c r="AW713" s="13" t="s">
        <v>33</v>
      </c>
      <c r="AX713" s="13" t="s">
        <v>72</v>
      </c>
      <c r="AY713" s="237" t="s">
        <v>120</v>
      </c>
    </row>
    <row r="714" s="14" customFormat="1">
      <c r="A714" s="14"/>
      <c r="B714" s="238"/>
      <c r="C714" s="239"/>
      <c r="D714" s="229" t="s">
        <v>129</v>
      </c>
      <c r="E714" s="240" t="s">
        <v>19</v>
      </c>
      <c r="F714" s="241" t="s">
        <v>668</v>
      </c>
      <c r="G714" s="239"/>
      <c r="H714" s="242">
        <v>8.8499999999999996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8" t="s">
        <v>129</v>
      </c>
      <c r="AU714" s="248" t="s">
        <v>79</v>
      </c>
      <c r="AV714" s="14" t="s">
        <v>79</v>
      </c>
      <c r="AW714" s="14" t="s">
        <v>33</v>
      </c>
      <c r="AX714" s="14" t="s">
        <v>72</v>
      </c>
      <c r="AY714" s="248" t="s">
        <v>120</v>
      </c>
    </row>
    <row r="715" s="13" customFormat="1">
      <c r="A715" s="13"/>
      <c r="B715" s="227"/>
      <c r="C715" s="228"/>
      <c r="D715" s="229" t="s">
        <v>129</v>
      </c>
      <c r="E715" s="230" t="s">
        <v>19</v>
      </c>
      <c r="F715" s="231" t="s">
        <v>587</v>
      </c>
      <c r="G715" s="228"/>
      <c r="H715" s="230" t="s">
        <v>19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129</v>
      </c>
      <c r="AU715" s="237" t="s">
        <v>79</v>
      </c>
      <c r="AV715" s="13" t="s">
        <v>77</v>
      </c>
      <c r="AW715" s="13" t="s">
        <v>33</v>
      </c>
      <c r="AX715" s="13" t="s">
        <v>72</v>
      </c>
      <c r="AY715" s="237" t="s">
        <v>120</v>
      </c>
    </row>
    <row r="716" s="14" customFormat="1">
      <c r="A716" s="14"/>
      <c r="B716" s="238"/>
      <c r="C716" s="239"/>
      <c r="D716" s="229" t="s">
        <v>129</v>
      </c>
      <c r="E716" s="240" t="s">
        <v>19</v>
      </c>
      <c r="F716" s="241" t="s">
        <v>669</v>
      </c>
      <c r="G716" s="239"/>
      <c r="H716" s="242">
        <v>8.3970000000000002</v>
      </c>
      <c r="I716" s="243"/>
      <c r="J716" s="239"/>
      <c r="K716" s="239"/>
      <c r="L716" s="244"/>
      <c r="M716" s="245"/>
      <c r="N716" s="246"/>
      <c r="O716" s="246"/>
      <c r="P716" s="246"/>
      <c r="Q716" s="246"/>
      <c r="R716" s="246"/>
      <c r="S716" s="246"/>
      <c r="T716" s="24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8" t="s">
        <v>129</v>
      </c>
      <c r="AU716" s="248" t="s">
        <v>79</v>
      </c>
      <c r="AV716" s="14" t="s">
        <v>79</v>
      </c>
      <c r="AW716" s="14" t="s">
        <v>33</v>
      </c>
      <c r="AX716" s="14" t="s">
        <v>72</v>
      </c>
      <c r="AY716" s="248" t="s">
        <v>120</v>
      </c>
    </row>
    <row r="717" s="13" customFormat="1">
      <c r="A717" s="13"/>
      <c r="B717" s="227"/>
      <c r="C717" s="228"/>
      <c r="D717" s="229" t="s">
        <v>129</v>
      </c>
      <c r="E717" s="230" t="s">
        <v>19</v>
      </c>
      <c r="F717" s="231" t="s">
        <v>641</v>
      </c>
      <c r="G717" s="228"/>
      <c r="H717" s="230" t="s">
        <v>19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129</v>
      </c>
      <c r="AU717" s="237" t="s">
        <v>79</v>
      </c>
      <c r="AV717" s="13" t="s">
        <v>77</v>
      </c>
      <c r="AW717" s="13" t="s">
        <v>33</v>
      </c>
      <c r="AX717" s="13" t="s">
        <v>72</v>
      </c>
      <c r="AY717" s="237" t="s">
        <v>120</v>
      </c>
    </row>
    <row r="718" s="14" customFormat="1">
      <c r="A718" s="14"/>
      <c r="B718" s="238"/>
      <c r="C718" s="239"/>
      <c r="D718" s="229" t="s">
        <v>129</v>
      </c>
      <c r="E718" s="240" t="s">
        <v>19</v>
      </c>
      <c r="F718" s="241" t="s">
        <v>670</v>
      </c>
      <c r="G718" s="239"/>
      <c r="H718" s="242">
        <v>6.101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129</v>
      </c>
      <c r="AU718" s="248" t="s">
        <v>79</v>
      </c>
      <c r="AV718" s="14" t="s">
        <v>79</v>
      </c>
      <c r="AW718" s="14" t="s">
        <v>33</v>
      </c>
      <c r="AX718" s="14" t="s">
        <v>72</v>
      </c>
      <c r="AY718" s="248" t="s">
        <v>120</v>
      </c>
    </row>
    <row r="719" s="13" customFormat="1">
      <c r="A719" s="13"/>
      <c r="B719" s="227"/>
      <c r="C719" s="228"/>
      <c r="D719" s="229" t="s">
        <v>129</v>
      </c>
      <c r="E719" s="230" t="s">
        <v>19</v>
      </c>
      <c r="F719" s="231" t="s">
        <v>643</v>
      </c>
      <c r="G719" s="228"/>
      <c r="H719" s="230" t="s">
        <v>19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129</v>
      </c>
      <c r="AU719" s="237" t="s">
        <v>79</v>
      </c>
      <c r="AV719" s="13" t="s">
        <v>77</v>
      </c>
      <c r="AW719" s="13" t="s">
        <v>33</v>
      </c>
      <c r="AX719" s="13" t="s">
        <v>72</v>
      </c>
      <c r="AY719" s="237" t="s">
        <v>120</v>
      </c>
    </row>
    <row r="720" s="14" customFormat="1">
      <c r="A720" s="14"/>
      <c r="B720" s="238"/>
      <c r="C720" s="239"/>
      <c r="D720" s="229" t="s">
        <v>129</v>
      </c>
      <c r="E720" s="240" t="s">
        <v>19</v>
      </c>
      <c r="F720" s="241" t="s">
        <v>671</v>
      </c>
      <c r="G720" s="239"/>
      <c r="H720" s="242">
        <v>15.252000000000001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129</v>
      </c>
      <c r="AU720" s="248" t="s">
        <v>79</v>
      </c>
      <c r="AV720" s="14" t="s">
        <v>79</v>
      </c>
      <c r="AW720" s="14" t="s">
        <v>33</v>
      </c>
      <c r="AX720" s="14" t="s">
        <v>72</v>
      </c>
      <c r="AY720" s="248" t="s">
        <v>120</v>
      </c>
    </row>
    <row r="721" s="15" customFormat="1">
      <c r="A721" s="15"/>
      <c r="B721" s="249"/>
      <c r="C721" s="250"/>
      <c r="D721" s="229" t="s">
        <v>129</v>
      </c>
      <c r="E721" s="251" t="s">
        <v>19</v>
      </c>
      <c r="F721" s="252" t="s">
        <v>156</v>
      </c>
      <c r="G721" s="250"/>
      <c r="H721" s="253">
        <v>50.359999999999999</v>
      </c>
      <c r="I721" s="254"/>
      <c r="J721" s="250"/>
      <c r="K721" s="250"/>
      <c r="L721" s="255"/>
      <c r="M721" s="256"/>
      <c r="N721" s="257"/>
      <c r="O721" s="257"/>
      <c r="P721" s="257"/>
      <c r="Q721" s="257"/>
      <c r="R721" s="257"/>
      <c r="S721" s="257"/>
      <c r="T721" s="258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9" t="s">
        <v>129</v>
      </c>
      <c r="AU721" s="259" t="s">
        <v>79</v>
      </c>
      <c r="AV721" s="15" t="s">
        <v>127</v>
      </c>
      <c r="AW721" s="15" t="s">
        <v>33</v>
      </c>
      <c r="AX721" s="15" t="s">
        <v>77</v>
      </c>
      <c r="AY721" s="259" t="s">
        <v>120</v>
      </c>
    </row>
    <row r="722" s="2" customFormat="1" ht="16.5" customHeight="1">
      <c r="A722" s="39"/>
      <c r="B722" s="40"/>
      <c r="C722" s="213" t="s">
        <v>688</v>
      </c>
      <c r="D722" s="213" t="s">
        <v>123</v>
      </c>
      <c r="E722" s="214" t="s">
        <v>689</v>
      </c>
      <c r="F722" s="215" t="s">
        <v>690</v>
      </c>
      <c r="G722" s="216" t="s">
        <v>126</v>
      </c>
      <c r="H722" s="217">
        <v>124.52</v>
      </c>
      <c r="I722" s="218"/>
      <c r="J722" s="219">
        <f>ROUND(I722*H722,2)</f>
        <v>0</v>
      </c>
      <c r="K722" s="220"/>
      <c r="L722" s="45"/>
      <c r="M722" s="221" t="s">
        <v>19</v>
      </c>
      <c r="N722" s="222" t="s">
        <v>43</v>
      </c>
      <c r="O722" s="85"/>
      <c r="P722" s="223">
        <f>O722*H722</f>
        <v>0</v>
      </c>
      <c r="Q722" s="223">
        <v>0.00059999999999999995</v>
      </c>
      <c r="R722" s="223">
        <f>Q722*H722</f>
        <v>0.074711999999999987</v>
      </c>
      <c r="S722" s="223">
        <v>0</v>
      </c>
      <c r="T722" s="224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5" t="s">
        <v>331</v>
      </c>
      <c r="AT722" s="225" t="s">
        <v>123</v>
      </c>
      <c r="AU722" s="225" t="s">
        <v>79</v>
      </c>
      <c r="AY722" s="18" t="s">
        <v>120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8" t="s">
        <v>77</v>
      </c>
      <c r="BK722" s="226">
        <f>ROUND(I722*H722,2)</f>
        <v>0</v>
      </c>
      <c r="BL722" s="18" t="s">
        <v>331</v>
      </c>
      <c r="BM722" s="225" t="s">
        <v>691</v>
      </c>
    </row>
    <row r="723" s="13" customFormat="1">
      <c r="A723" s="13"/>
      <c r="B723" s="227"/>
      <c r="C723" s="228"/>
      <c r="D723" s="229" t="s">
        <v>129</v>
      </c>
      <c r="E723" s="230" t="s">
        <v>19</v>
      </c>
      <c r="F723" s="231" t="s">
        <v>160</v>
      </c>
      <c r="G723" s="228"/>
      <c r="H723" s="230" t="s">
        <v>19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129</v>
      </c>
      <c r="AU723" s="237" t="s">
        <v>79</v>
      </c>
      <c r="AV723" s="13" t="s">
        <v>77</v>
      </c>
      <c r="AW723" s="13" t="s">
        <v>33</v>
      </c>
      <c r="AX723" s="13" t="s">
        <v>72</v>
      </c>
      <c r="AY723" s="237" t="s">
        <v>120</v>
      </c>
    </row>
    <row r="724" s="13" customFormat="1">
      <c r="A724" s="13"/>
      <c r="B724" s="227"/>
      <c r="C724" s="228"/>
      <c r="D724" s="229" t="s">
        <v>129</v>
      </c>
      <c r="E724" s="230" t="s">
        <v>19</v>
      </c>
      <c r="F724" s="231" t="s">
        <v>131</v>
      </c>
      <c r="G724" s="228"/>
      <c r="H724" s="230" t="s">
        <v>19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7" t="s">
        <v>129</v>
      </c>
      <c r="AU724" s="237" t="s">
        <v>79</v>
      </c>
      <c r="AV724" s="13" t="s">
        <v>77</v>
      </c>
      <c r="AW724" s="13" t="s">
        <v>33</v>
      </c>
      <c r="AX724" s="13" t="s">
        <v>72</v>
      </c>
      <c r="AY724" s="237" t="s">
        <v>120</v>
      </c>
    </row>
    <row r="725" s="14" customFormat="1">
      <c r="A725" s="14"/>
      <c r="B725" s="238"/>
      <c r="C725" s="239"/>
      <c r="D725" s="229" t="s">
        <v>129</v>
      </c>
      <c r="E725" s="240" t="s">
        <v>19</v>
      </c>
      <c r="F725" s="241" t="s">
        <v>692</v>
      </c>
      <c r="G725" s="239"/>
      <c r="H725" s="242">
        <v>7.0099999999999998</v>
      </c>
      <c r="I725" s="243"/>
      <c r="J725" s="239"/>
      <c r="K725" s="239"/>
      <c r="L725" s="244"/>
      <c r="M725" s="245"/>
      <c r="N725" s="246"/>
      <c r="O725" s="246"/>
      <c r="P725" s="246"/>
      <c r="Q725" s="246"/>
      <c r="R725" s="246"/>
      <c r="S725" s="246"/>
      <c r="T725" s="24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8" t="s">
        <v>129</v>
      </c>
      <c r="AU725" s="248" t="s">
        <v>79</v>
      </c>
      <c r="AV725" s="14" t="s">
        <v>79</v>
      </c>
      <c r="AW725" s="14" t="s">
        <v>33</v>
      </c>
      <c r="AX725" s="14" t="s">
        <v>72</v>
      </c>
      <c r="AY725" s="248" t="s">
        <v>120</v>
      </c>
    </row>
    <row r="726" s="14" customFormat="1">
      <c r="A726" s="14"/>
      <c r="B726" s="238"/>
      <c r="C726" s="239"/>
      <c r="D726" s="229" t="s">
        <v>129</v>
      </c>
      <c r="E726" s="240" t="s">
        <v>19</v>
      </c>
      <c r="F726" s="241" t="s">
        <v>693</v>
      </c>
      <c r="G726" s="239"/>
      <c r="H726" s="242">
        <v>5.1040000000000001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129</v>
      </c>
      <c r="AU726" s="248" t="s">
        <v>79</v>
      </c>
      <c r="AV726" s="14" t="s">
        <v>79</v>
      </c>
      <c r="AW726" s="14" t="s">
        <v>33</v>
      </c>
      <c r="AX726" s="14" t="s">
        <v>72</v>
      </c>
      <c r="AY726" s="248" t="s">
        <v>120</v>
      </c>
    </row>
    <row r="727" s="14" customFormat="1">
      <c r="A727" s="14"/>
      <c r="B727" s="238"/>
      <c r="C727" s="239"/>
      <c r="D727" s="229" t="s">
        <v>129</v>
      </c>
      <c r="E727" s="240" t="s">
        <v>19</v>
      </c>
      <c r="F727" s="241" t="s">
        <v>694</v>
      </c>
      <c r="G727" s="239"/>
      <c r="H727" s="242">
        <v>12.023999999999999</v>
      </c>
      <c r="I727" s="243"/>
      <c r="J727" s="239"/>
      <c r="K727" s="239"/>
      <c r="L727" s="244"/>
      <c r="M727" s="245"/>
      <c r="N727" s="246"/>
      <c r="O727" s="246"/>
      <c r="P727" s="246"/>
      <c r="Q727" s="246"/>
      <c r="R727" s="246"/>
      <c r="S727" s="246"/>
      <c r="T727" s="24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8" t="s">
        <v>129</v>
      </c>
      <c r="AU727" s="248" t="s">
        <v>79</v>
      </c>
      <c r="AV727" s="14" t="s">
        <v>79</v>
      </c>
      <c r="AW727" s="14" t="s">
        <v>33</v>
      </c>
      <c r="AX727" s="14" t="s">
        <v>72</v>
      </c>
      <c r="AY727" s="248" t="s">
        <v>120</v>
      </c>
    </row>
    <row r="728" s="14" customFormat="1">
      <c r="A728" s="14"/>
      <c r="B728" s="238"/>
      <c r="C728" s="239"/>
      <c r="D728" s="229" t="s">
        <v>129</v>
      </c>
      <c r="E728" s="240" t="s">
        <v>19</v>
      </c>
      <c r="F728" s="241" t="s">
        <v>695</v>
      </c>
      <c r="G728" s="239"/>
      <c r="H728" s="242">
        <v>2.48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8" t="s">
        <v>129</v>
      </c>
      <c r="AU728" s="248" t="s">
        <v>79</v>
      </c>
      <c r="AV728" s="14" t="s">
        <v>79</v>
      </c>
      <c r="AW728" s="14" t="s">
        <v>33</v>
      </c>
      <c r="AX728" s="14" t="s">
        <v>72</v>
      </c>
      <c r="AY728" s="248" t="s">
        <v>120</v>
      </c>
    </row>
    <row r="729" s="13" customFormat="1">
      <c r="A729" s="13"/>
      <c r="B729" s="227"/>
      <c r="C729" s="228"/>
      <c r="D729" s="229" t="s">
        <v>129</v>
      </c>
      <c r="E729" s="230" t="s">
        <v>19</v>
      </c>
      <c r="F729" s="231" t="s">
        <v>136</v>
      </c>
      <c r="G729" s="228"/>
      <c r="H729" s="230" t="s">
        <v>19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129</v>
      </c>
      <c r="AU729" s="237" t="s">
        <v>79</v>
      </c>
      <c r="AV729" s="13" t="s">
        <v>77</v>
      </c>
      <c r="AW729" s="13" t="s">
        <v>33</v>
      </c>
      <c r="AX729" s="13" t="s">
        <v>72</v>
      </c>
      <c r="AY729" s="237" t="s">
        <v>120</v>
      </c>
    </row>
    <row r="730" s="14" customFormat="1">
      <c r="A730" s="14"/>
      <c r="B730" s="238"/>
      <c r="C730" s="239"/>
      <c r="D730" s="229" t="s">
        <v>129</v>
      </c>
      <c r="E730" s="240" t="s">
        <v>19</v>
      </c>
      <c r="F730" s="241" t="s">
        <v>692</v>
      </c>
      <c r="G730" s="239"/>
      <c r="H730" s="242">
        <v>7.0099999999999998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8" t="s">
        <v>129</v>
      </c>
      <c r="AU730" s="248" t="s">
        <v>79</v>
      </c>
      <c r="AV730" s="14" t="s">
        <v>79</v>
      </c>
      <c r="AW730" s="14" t="s">
        <v>33</v>
      </c>
      <c r="AX730" s="14" t="s">
        <v>72</v>
      </c>
      <c r="AY730" s="248" t="s">
        <v>120</v>
      </c>
    </row>
    <row r="731" s="14" customFormat="1">
      <c r="A731" s="14"/>
      <c r="B731" s="238"/>
      <c r="C731" s="239"/>
      <c r="D731" s="229" t="s">
        <v>129</v>
      </c>
      <c r="E731" s="240" t="s">
        <v>19</v>
      </c>
      <c r="F731" s="241" t="s">
        <v>696</v>
      </c>
      <c r="G731" s="239"/>
      <c r="H731" s="242">
        <v>5.0720000000000001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8" t="s">
        <v>129</v>
      </c>
      <c r="AU731" s="248" t="s">
        <v>79</v>
      </c>
      <c r="AV731" s="14" t="s">
        <v>79</v>
      </c>
      <c r="AW731" s="14" t="s">
        <v>33</v>
      </c>
      <c r="AX731" s="14" t="s">
        <v>72</v>
      </c>
      <c r="AY731" s="248" t="s">
        <v>120</v>
      </c>
    </row>
    <row r="732" s="14" customFormat="1">
      <c r="A732" s="14"/>
      <c r="B732" s="238"/>
      <c r="C732" s="239"/>
      <c r="D732" s="229" t="s">
        <v>129</v>
      </c>
      <c r="E732" s="240" t="s">
        <v>19</v>
      </c>
      <c r="F732" s="241" t="s">
        <v>697</v>
      </c>
      <c r="G732" s="239"/>
      <c r="H732" s="242">
        <v>11.952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8" t="s">
        <v>129</v>
      </c>
      <c r="AU732" s="248" t="s">
        <v>79</v>
      </c>
      <c r="AV732" s="14" t="s">
        <v>79</v>
      </c>
      <c r="AW732" s="14" t="s">
        <v>33</v>
      </c>
      <c r="AX732" s="14" t="s">
        <v>72</v>
      </c>
      <c r="AY732" s="248" t="s">
        <v>120</v>
      </c>
    </row>
    <row r="733" s="14" customFormat="1">
      <c r="A733" s="14"/>
      <c r="B733" s="238"/>
      <c r="C733" s="239"/>
      <c r="D733" s="229" t="s">
        <v>129</v>
      </c>
      <c r="E733" s="240" t="s">
        <v>19</v>
      </c>
      <c r="F733" s="241" t="s">
        <v>698</v>
      </c>
      <c r="G733" s="239"/>
      <c r="H733" s="242">
        <v>1.964</v>
      </c>
      <c r="I733" s="243"/>
      <c r="J733" s="239"/>
      <c r="K733" s="239"/>
      <c r="L733" s="244"/>
      <c r="M733" s="245"/>
      <c r="N733" s="246"/>
      <c r="O733" s="246"/>
      <c r="P733" s="246"/>
      <c r="Q733" s="246"/>
      <c r="R733" s="246"/>
      <c r="S733" s="246"/>
      <c r="T733" s="24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8" t="s">
        <v>129</v>
      </c>
      <c r="AU733" s="248" t="s">
        <v>79</v>
      </c>
      <c r="AV733" s="14" t="s">
        <v>79</v>
      </c>
      <c r="AW733" s="14" t="s">
        <v>33</v>
      </c>
      <c r="AX733" s="14" t="s">
        <v>72</v>
      </c>
      <c r="AY733" s="248" t="s">
        <v>120</v>
      </c>
    </row>
    <row r="734" s="13" customFormat="1">
      <c r="A734" s="13"/>
      <c r="B734" s="227"/>
      <c r="C734" s="228"/>
      <c r="D734" s="229" t="s">
        <v>129</v>
      </c>
      <c r="E734" s="230" t="s">
        <v>19</v>
      </c>
      <c r="F734" s="231" t="s">
        <v>140</v>
      </c>
      <c r="G734" s="228"/>
      <c r="H734" s="230" t="s">
        <v>19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129</v>
      </c>
      <c r="AU734" s="237" t="s">
        <v>79</v>
      </c>
      <c r="AV734" s="13" t="s">
        <v>77</v>
      </c>
      <c r="AW734" s="13" t="s">
        <v>33</v>
      </c>
      <c r="AX734" s="13" t="s">
        <v>72</v>
      </c>
      <c r="AY734" s="237" t="s">
        <v>120</v>
      </c>
    </row>
    <row r="735" s="14" customFormat="1">
      <c r="A735" s="14"/>
      <c r="B735" s="238"/>
      <c r="C735" s="239"/>
      <c r="D735" s="229" t="s">
        <v>129</v>
      </c>
      <c r="E735" s="240" t="s">
        <v>19</v>
      </c>
      <c r="F735" s="241" t="s">
        <v>699</v>
      </c>
      <c r="G735" s="239"/>
      <c r="H735" s="242">
        <v>2.8039999999999998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8" t="s">
        <v>129</v>
      </c>
      <c r="AU735" s="248" t="s">
        <v>79</v>
      </c>
      <c r="AV735" s="14" t="s">
        <v>79</v>
      </c>
      <c r="AW735" s="14" t="s">
        <v>33</v>
      </c>
      <c r="AX735" s="14" t="s">
        <v>72</v>
      </c>
      <c r="AY735" s="248" t="s">
        <v>120</v>
      </c>
    </row>
    <row r="736" s="14" customFormat="1">
      <c r="A736" s="14"/>
      <c r="B736" s="238"/>
      <c r="C736" s="239"/>
      <c r="D736" s="229" t="s">
        <v>129</v>
      </c>
      <c r="E736" s="240" t="s">
        <v>19</v>
      </c>
      <c r="F736" s="241" t="s">
        <v>700</v>
      </c>
      <c r="G736" s="239"/>
      <c r="H736" s="242">
        <v>5.0880000000000001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8" t="s">
        <v>129</v>
      </c>
      <c r="AU736" s="248" t="s">
        <v>79</v>
      </c>
      <c r="AV736" s="14" t="s">
        <v>79</v>
      </c>
      <c r="AW736" s="14" t="s">
        <v>33</v>
      </c>
      <c r="AX736" s="14" t="s">
        <v>72</v>
      </c>
      <c r="AY736" s="248" t="s">
        <v>120</v>
      </c>
    </row>
    <row r="737" s="14" customFormat="1">
      <c r="A737" s="14"/>
      <c r="B737" s="238"/>
      <c r="C737" s="239"/>
      <c r="D737" s="229" t="s">
        <v>129</v>
      </c>
      <c r="E737" s="240" t="s">
        <v>19</v>
      </c>
      <c r="F737" s="241" t="s">
        <v>186</v>
      </c>
      <c r="G737" s="239"/>
      <c r="H737" s="242">
        <v>11.988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8" t="s">
        <v>129</v>
      </c>
      <c r="AU737" s="248" t="s">
        <v>79</v>
      </c>
      <c r="AV737" s="14" t="s">
        <v>79</v>
      </c>
      <c r="AW737" s="14" t="s">
        <v>33</v>
      </c>
      <c r="AX737" s="14" t="s">
        <v>72</v>
      </c>
      <c r="AY737" s="248" t="s">
        <v>120</v>
      </c>
    </row>
    <row r="738" s="14" customFormat="1">
      <c r="A738" s="14"/>
      <c r="B738" s="238"/>
      <c r="C738" s="239"/>
      <c r="D738" s="229" t="s">
        <v>129</v>
      </c>
      <c r="E738" s="240" t="s">
        <v>19</v>
      </c>
      <c r="F738" s="241" t="s">
        <v>698</v>
      </c>
      <c r="G738" s="239"/>
      <c r="H738" s="242">
        <v>1.964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8" t="s">
        <v>129</v>
      </c>
      <c r="AU738" s="248" t="s">
        <v>79</v>
      </c>
      <c r="AV738" s="14" t="s">
        <v>79</v>
      </c>
      <c r="AW738" s="14" t="s">
        <v>33</v>
      </c>
      <c r="AX738" s="14" t="s">
        <v>72</v>
      </c>
      <c r="AY738" s="248" t="s">
        <v>120</v>
      </c>
    </row>
    <row r="739" s="13" customFormat="1">
      <c r="A739" s="13"/>
      <c r="B739" s="227"/>
      <c r="C739" s="228"/>
      <c r="D739" s="229" t="s">
        <v>129</v>
      </c>
      <c r="E739" s="230" t="s">
        <v>19</v>
      </c>
      <c r="F739" s="231" t="s">
        <v>144</v>
      </c>
      <c r="G739" s="228"/>
      <c r="H739" s="230" t="s">
        <v>19</v>
      </c>
      <c r="I739" s="232"/>
      <c r="J739" s="228"/>
      <c r="K739" s="228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129</v>
      </c>
      <c r="AU739" s="237" t="s">
        <v>79</v>
      </c>
      <c r="AV739" s="13" t="s">
        <v>77</v>
      </c>
      <c r="AW739" s="13" t="s">
        <v>33</v>
      </c>
      <c r="AX739" s="13" t="s">
        <v>72</v>
      </c>
      <c r="AY739" s="237" t="s">
        <v>120</v>
      </c>
    </row>
    <row r="740" s="14" customFormat="1">
      <c r="A740" s="14"/>
      <c r="B740" s="238"/>
      <c r="C740" s="239"/>
      <c r="D740" s="229" t="s">
        <v>129</v>
      </c>
      <c r="E740" s="240" t="s">
        <v>19</v>
      </c>
      <c r="F740" s="241" t="s">
        <v>701</v>
      </c>
      <c r="G740" s="239"/>
      <c r="H740" s="242">
        <v>3.8100000000000001</v>
      </c>
      <c r="I740" s="243"/>
      <c r="J740" s="239"/>
      <c r="K740" s="239"/>
      <c r="L740" s="244"/>
      <c r="M740" s="245"/>
      <c r="N740" s="246"/>
      <c r="O740" s="246"/>
      <c r="P740" s="246"/>
      <c r="Q740" s="246"/>
      <c r="R740" s="246"/>
      <c r="S740" s="246"/>
      <c r="T740" s="24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8" t="s">
        <v>129</v>
      </c>
      <c r="AU740" s="248" t="s">
        <v>79</v>
      </c>
      <c r="AV740" s="14" t="s">
        <v>79</v>
      </c>
      <c r="AW740" s="14" t="s">
        <v>33</v>
      </c>
      <c r="AX740" s="14" t="s">
        <v>72</v>
      </c>
      <c r="AY740" s="248" t="s">
        <v>120</v>
      </c>
    </row>
    <row r="741" s="14" customFormat="1">
      <c r="A741" s="14"/>
      <c r="B741" s="238"/>
      <c r="C741" s="239"/>
      <c r="D741" s="229" t="s">
        <v>129</v>
      </c>
      <c r="E741" s="240" t="s">
        <v>19</v>
      </c>
      <c r="F741" s="241" t="s">
        <v>702</v>
      </c>
      <c r="G741" s="239"/>
      <c r="H741" s="242">
        <v>9.8640000000000008</v>
      </c>
      <c r="I741" s="243"/>
      <c r="J741" s="239"/>
      <c r="K741" s="239"/>
      <c r="L741" s="244"/>
      <c r="M741" s="245"/>
      <c r="N741" s="246"/>
      <c r="O741" s="246"/>
      <c r="P741" s="246"/>
      <c r="Q741" s="246"/>
      <c r="R741" s="246"/>
      <c r="S741" s="246"/>
      <c r="T741" s="24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8" t="s">
        <v>129</v>
      </c>
      <c r="AU741" s="248" t="s">
        <v>79</v>
      </c>
      <c r="AV741" s="14" t="s">
        <v>79</v>
      </c>
      <c r="AW741" s="14" t="s">
        <v>33</v>
      </c>
      <c r="AX741" s="14" t="s">
        <v>72</v>
      </c>
      <c r="AY741" s="248" t="s">
        <v>120</v>
      </c>
    </row>
    <row r="742" s="14" customFormat="1">
      <c r="A742" s="14"/>
      <c r="B742" s="238"/>
      <c r="C742" s="239"/>
      <c r="D742" s="229" t="s">
        <v>129</v>
      </c>
      <c r="E742" s="240" t="s">
        <v>19</v>
      </c>
      <c r="F742" s="241" t="s">
        <v>703</v>
      </c>
      <c r="G742" s="239"/>
      <c r="H742" s="242">
        <v>9.0719999999999992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129</v>
      </c>
      <c r="AU742" s="248" t="s">
        <v>79</v>
      </c>
      <c r="AV742" s="14" t="s">
        <v>79</v>
      </c>
      <c r="AW742" s="14" t="s">
        <v>33</v>
      </c>
      <c r="AX742" s="14" t="s">
        <v>72</v>
      </c>
      <c r="AY742" s="248" t="s">
        <v>120</v>
      </c>
    </row>
    <row r="743" s="14" customFormat="1">
      <c r="A743" s="14"/>
      <c r="B743" s="238"/>
      <c r="C743" s="239"/>
      <c r="D743" s="229" t="s">
        <v>129</v>
      </c>
      <c r="E743" s="240" t="s">
        <v>19</v>
      </c>
      <c r="F743" s="241" t="s">
        <v>704</v>
      </c>
      <c r="G743" s="239"/>
      <c r="H743" s="242">
        <v>1.4199999999999999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8" t="s">
        <v>129</v>
      </c>
      <c r="AU743" s="248" t="s">
        <v>79</v>
      </c>
      <c r="AV743" s="14" t="s">
        <v>79</v>
      </c>
      <c r="AW743" s="14" t="s">
        <v>33</v>
      </c>
      <c r="AX743" s="14" t="s">
        <v>72</v>
      </c>
      <c r="AY743" s="248" t="s">
        <v>120</v>
      </c>
    </row>
    <row r="744" s="13" customFormat="1">
      <c r="A744" s="13"/>
      <c r="B744" s="227"/>
      <c r="C744" s="228"/>
      <c r="D744" s="229" t="s">
        <v>129</v>
      </c>
      <c r="E744" s="230" t="s">
        <v>19</v>
      </c>
      <c r="F744" s="231" t="s">
        <v>149</v>
      </c>
      <c r="G744" s="228"/>
      <c r="H744" s="230" t="s">
        <v>19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129</v>
      </c>
      <c r="AU744" s="237" t="s">
        <v>79</v>
      </c>
      <c r="AV744" s="13" t="s">
        <v>77</v>
      </c>
      <c r="AW744" s="13" t="s">
        <v>33</v>
      </c>
      <c r="AX744" s="13" t="s">
        <v>72</v>
      </c>
      <c r="AY744" s="237" t="s">
        <v>120</v>
      </c>
    </row>
    <row r="745" s="14" customFormat="1">
      <c r="A745" s="14"/>
      <c r="B745" s="238"/>
      <c r="C745" s="239"/>
      <c r="D745" s="229" t="s">
        <v>129</v>
      </c>
      <c r="E745" s="240" t="s">
        <v>19</v>
      </c>
      <c r="F745" s="241" t="s">
        <v>705</v>
      </c>
      <c r="G745" s="239"/>
      <c r="H745" s="242">
        <v>1.6240000000000001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8" t="s">
        <v>129</v>
      </c>
      <c r="AU745" s="248" t="s">
        <v>79</v>
      </c>
      <c r="AV745" s="14" t="s">
        <v>79</v>
      </c>
      <c r="AW745" s="14" t="s">
        <v>33</v>
      </c>
      <c r="AX745" s="14" t="s">
        <v>72</v>
      </c>
      <c r="AY745" s="248" t="s">
        <v>120</v>
      </c>
    </row>
    <row r="746" s="14" customFormat="1">
      <c r="A746" s="14"/>
      <c r="B746" s="238"/>
      <c r="C746" s="239"/>
      <c r="D746" s="229" t="s">
        <v>129</v>
      </c>
      <c r="E746" s="240" t="s">
        <v>19</v>
      </c>
      <c r="F746" s="241" t="s">
        <v>706</v>
      </c>
      <c r="G746" s="239"/>
      <c r="H746" s="242">
        <v>1.3120000000000001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8" t="s">
        <v>129</v>
      </c>
      <c r="AU746" s="248" t="s">
        <v>79</v>
      </c>
      <c r="AV746" s="14" t="s">
        <v>79</v>
      </c>
      <c r="AW746" s="14" t="s">
        <v>33</v>
      </c>
      <c r="AX746" s="14" t="s">
        <v>72</v>
      </c>
      <c r="AY746" s="248" t="s">
        <v>120</v>
      </c>
    </row>
    <row r="747" s="14" customFormat="1">
      <c r="A747" s="14"/>
      <c r="B747" s="238"/>
      <c r="C747" s="239"/>
      <c r="D747" s="229" t="s">
        <v>129</v>
      </c>
      <c r="E747" s="240" t="s">
        <v>19</v>
      </c>
      <c r="F747" s="241" t="s">
        <v>707</v>
      </c>
      <c r="G747" s="239"/>
      <c r="H747" s="242">
        <v>0.67200000000000004</v>
      </c>
      <c r="I747" s="243"/>
      <c r="J747" s="239"/>
      <c r="K747" s="239"/>
      <c r="L747" s="244"/>
      <c r="M747" s="245"/>
      <c r="N747" s="246"/>
      <c r="O747" s="246"/>
      <c r="P747" s="246"/>
      <c r="Q747" s="246"/>
      <c r="R747" s="246"/>
      <c r="S747" s="246"/>
      <c r="T747" s="24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8" t="s">
        <v>129</v>
      </c>
      <c r="AU747" s="248" t="s">
        <v>79</v>
      </c>
      <c r="AV747" s="14" t="s">
        <v>79</v>
      </c>
      <c r="AW747" s="14" t="s">
        <v>33</v>
      </c>
      <c r="AX747" s="14" t="s">
        <v>72</v>
      </c>
      <c r="AY747" s="248" t="s">
        <v>120</v>
      </c>
    </row>
    <row r="748" s="14" customFormat="1">
      <c r="A748" s="14"/>
      <c r="B748" s="238"/>
      <c r="C748" s="239"/>
      <c r="D748" s="229" t="s">
        <v>129</v>
      </c>
      <c r="E748" s="240" t="s">
        <v>19</v>
      </c>
      <c r="F748" s="241" t="s">
        <v>708</v>
      </c>
      <c r="G748" s="239"/>
      <c r="H748" s="242">
        <v>2.48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8" t="s">
        <v>129</v>
      </c>
      <c r="AU748" s="248" t="s">
        <v>79</v>
      </c>
      <c r="AV748" s="14" t="s">
        <v>79</v>
      </c>
      <c r="AW748" s="14" t="s">
        <v>33</v>
      </c>
      <c r="AX748" s="14" t="s">
        <v>72</v>
      </c>
      <c r="AY748" s="248" t="s">
        <v>120</v>
      </c>
    </row>
    <row r="749" s="14" customFormat="1">
      <c r="A749" s="14"/>
      <c r="B749" s="238"/>
      <c r="C749" s="239"/>
      <c r="D749" s="229" t="s">
        <v>129</v>
      </c>
      <c r="E749" s="240" t="s">
        <v>19</v>
      </c>
      <c r="F749" s="241" t="s">
        <v>709</v>
      </c>
      <c r="G749" s="239"/>
      <c r="H749" s="242">
        <v>17.640000000000001</v>
      </c>
      <c r="I749" s="243"/>
      <c r="J749" s="239"/>
      <c r="K749" s="239"/>
      <c r="L749" s="244"/>
      <c r="M749" s="245"/>
      <c r="N749" s="246"/>
      <c r="O749" s="246"/>
      <c r="P749" s="246"/>
      <c r="Q749" s="246"/>
      <c r="R749" s="246"/>
      <c r="S749" s="246"/>
      <c r="T749" s="24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8" t="s">
        <v>129</v>
      </c>
      <c r="AU749" s="248" t="s">
        <v>79</v>
      </c>
      <c r="AV749" s="14" t="s">
        <v>79</v>
      </c>
      <c r="AW749" s="14" t="s">
        <v>33</v>
      </c>
      <c r="AX749" s="14" t="s">
        <v>72</v>
      </c>
      <c r="AY749" s="248" t="s">
        <v>120</v>
      </c>
    </row>
    <row r="750" s="14" customFormat="1">
      <c r="A750" s="14"/>
      <c r="B750" s="238"/>
      <c r="C750" s="239"/>
      <c r="D750" s="229" t="s">
        <v>129</v>
      </c>
      <c r="E750" s="240" t="s">
        <v>19</v>
      </c>
      <c r="F750" s="241" t="s">
        <v>710</v>
      </c>
      <c r="G750" s="239"/>
      <c r="H750" s="242">
        <v>2.1659999999999999</v>
      </c>
      <c r="I750" s="243"/>
      <c r="J750" s="239"/>
      <c r="K750" s="239"/>
      <c r="L750" s="244"/>
      <c r="M750" s="245"/>
      <c r="N750" s="246"/>
      <c r="O750" s="246"/>
      <c r="P750" s="246"/>
      <c r="Q750" s="246"/>
      <c r="R750" s="246"/>
      <c r="S750" s="246"/>
      <c r="T750" s="24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8" t="s">
        <v>129</v>
      </c>
      <c r="AU750" s="248" t="s">
        <v>79</v>
      </c>
      <c r="AV750" s="14" t="s">
        <v>79</v>
      </c>
      <c r="AW750" s="14" t="s">
        <v>33</v>
      </c>
      <c r="AX750" s="14" t="s">
        <v>72</v>
      </c>
      <c r="AY750" s="248" t="s">
        <v>120</v>
      </c>
    </row>
    <row r="751" s="15" customFormat="1">
      <c r="A751" s="15"/>
      <c r="B751" s="249"/>
      <c r="C751" s="250"/>
      <c r="D751" s="229" t="s">
        <v>129</v>
      </c>
      <c r="E751" s="251" t="s">
        <v>19</v>
      </c>
      <c r="F751" s="252" t="s">
        <v>156</v>
      </c>
      <c r="G751" s="250"/>
      <c r="H751" s="253">
        <v>124.52000000000001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9" t="s">
        <v>129</v>
      </c>
      <c r="AU751" s="259" t="s">
        <v>79</v>
      </c>
      <c r="AV751" s="15" t="s">
        <v>127</v>
      </c>
      <c r="AW751" s="15" t="s">
        <v>33</v>
      </c>
      <c r="AX751" s="15" t="s">
        <v>77</v>
      </c>
      <c r="AY751" s="259" t="s">
        <v>120</v>
      </c>
    </row>
    <row r="752" s="2" customFormat="1" ht="21.75" customHeight="1">
      <c r="A752" s="39"/>
      <c r="B752" s="40"/>
      <c r="C752" s="213" t="s">
        <v>711</v>
      </c>
      <c r="D752" s="213" t="s">
        <v>123</v>
      </c>
      <c r="E752" s="214" t="s">
        <v>712</v>
      </c>
      <c r="F752" s="215" t="s">
        <v>713</v>
      </c>
      <c r="G752" s="216" t="s">
        <v>126</v>
      </c>
      <c r="H752" s="217">
        <v>16.605</v>
      </c>
      <c r="I752" s="218"/>
      <c r="J752" s="219">
        <f>ROUND(I752*H752,2)</f>
        <v>0</v>
      </c>
      <c r="K752" s="220"/>
      <c r="L752" s="45"/>
      <c r="M752" s="221" t="s">
        <v>19</v>
      </c>
      <c r="N752" s="222" t="s">
        <v>43</v>
      </c>
      <c r="O752" s="85"/>
      <c r="P752" s="223">
        <f>O752*H752</f>
        <v>0</v>
      </c>
      <c r="Q752" s="223">
        <v>0.00027</v>
      </c>
      <c r="R752" s="223">
        <f>Q752*H752</f>
        <v>0.0044833500000000005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331</v>
      </c>
      <c r="AT752" s="225" t="s">
        <v>123</v>
      </c>
      <c r="AU752" s="225" t="s">
        <v>79</v>
      </c>
      <c r="AY752" s="18" t="s">
        <v>120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77</v>
      </c>
      <c r="BK752" s="226">
        <f>ROUND(I752*H752,2)</f>
        <v>0</v>
      </c>
      <c r="BL752" s="18" t="s">
        <v>331</v>
      </c>
      <c r="BM752" s="225" t="s">
        <v>714</v>
      </c>
    </row>
    <row r="753" s="13" customFormat="1">
      <c r="A753" s="13"/>
      <c r="B753" s="227"/>
      <c r="C753" s="228"/>
      <c r="D753" s="229" t="s">
        <v>129</v>
      </c>
      <c r="E753" s="230" t="s">
        <v>19</v>
      </c>
      <c r="F753" s="231" t="s">
        <v>200</v>
      </c>
      <c r="G753" s="228"/>
      <c r="H753" s="230" t="s">
        <v>19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129</v>
      </c>
      <c r="AU753" s="237" t="s">
        <v>79</v>
      </c>
      <c r="AV753" s="13" t="s">
        <v>77</v>
      </c>
      <c r="AW753" s="13" t="s">
        <v>33</v>
      </c>
      <c r="AX753" s="13" t="s">
        <v>72</v>
      </c>
      <c r="AY753" s="237" t="s">
        <v>120</v>
      </c>
    </row>
    <row r="754" s="13" customFormat="1">
      <c r="A754" s="13"/>
      <c r="B754" s="227"/>
      <c r="C754" s="228"/>
      <c r="D754" s="229" t="s">
        <v>129</v>
      </c>
      <c r="E754" s="230" t="s">
        <v>19</v>
      </c>
      <c r="F754" s="231" t="s">
        <v>149</v>
      </c>
      <c r="G754" s="228"/>
      <c r="H754" s="230" t="s">
        <v>19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129</v>
      </c>
      <c r="AU754" s="237" t="s">
        <v>79</v>
      </c>
      <c r="AV754" s="13" t="s">
        <v>77</v>
      </c>
      <c r="AW754" s="13" t="s">
        <v>33</v>
      </c>
      <c r="AX754" s="13" t="s">
        <v>72</v>
      </c>
      <c r="AY754" s="237" t="s">
        <v>120</v>
      </c>
    </row>
    <row r="755" s="14" customFormat="1">
      <c r="A755" s="14"/>
      <c r="B755" s="238"/>
      <c r="C755" s="239"/>
      <c r="D755" s="229" t="s">
        <v>129</v>
      </c>
      <c r="E755" s="240" t="s">
        <v>19</v>
      </c>
      <c r="F755" s="241" t="s">
        <v>201</v>
      </c>
      <c r="G755" s="239"/>
      <c r="H755" s="242">
        <v>3.375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129</v>
      </c>
      <c r="AU755" s="248" t="s">
        <v>79</v>
      </c>
      <c r="AV755" s="14" t="s">
        <v>79</v>
      </c>
      <c r="AW755" s="14" t="s">
        <v>33</v>
      </c>
      <c r="AX755" s="14" t="s">
        <v>72</v>
      </c>
      <c r="AY755" s="248" t="s">
        <v>120</v>
      </c>
    </row>
    <row r="756" s="14" customFormat="1">
      <c r="A756" s="14"/>
      <c r="B756" s="238"/>
      <c r="C756" s="239"/>
      <c r="D756" s="229" t="s">
        <v>129</v>
      </c>
      <c r="E756" s="240" t="s">
        <v>19</v>
      </c>
      <c r="F756" s="241" t="s">
        <v>202</v>
      </c>
      <c r="G756" s="239"/>
      <c r="H756" s="242">
        <v>3.7799999999999998</v>
      </c>
      <c r="I756" s="243"/>
      <c r="J756" s="239"/>
      <c r="K756" s="239"/>
      <c r="L756" s="244"/>
      <c r="M756" s="245"/>
      <c r="N756" s="246"/>
      <c r="O756" s="246"/>
      <c r="P756" s="246"/>
      <c r="Q756" s="246"/>
      <c r="R756" s="246"/>
      <c r="S756" s="246"/>
      <c r="T756" s="24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8" t="s">
        <v>129</v>
      </c>
      <c r="AU756" s="248" t="s">
        <v>79</v>
      </c>
      <c r="AV756" s="14" t="s">
        <v>79</v>
      </c>
      <c r="AW756" s="14" t="s">
        <v>33</v>
      </c>
      <c r="AX756" s="14" t="s">
        <v>72</v>
      </c>
      <c r="AY756" s="248" t="s">
        <v>120</v>
      </c>
    </row>
    <row r="757" s="14" customFormat="1">
      <c r="A757" s="14"/>
      <c r="B757" s="238"/>
      <c r="C757" s="239"/>
      <c r="D757" s="229" t="s">
        <v>129</v>
      </c>
      <c r="E757" s="240" t="s">
        <v>19</v>
      </c>
      <c r="F757" s="241" t="s">
        <v>203</v>
      </c>
      <c r="G757" s="239"/>
      <c r="H757" s="242">
        <v>6.75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129</v>
      </c>
      <c r="AU757" s="248" t="s">
        <v>79</v>
      </c>
      <c r="AV757" s="14" t="s">
        <v>79</v>
      </c>
      <c r="AW757" s="14" t="s">
        <v>33</v>
      </c>
      <c r="AX757" s="14" t="s">
        <v>72</v>
      </c>
      <c r="AY757" s="248" t="s">
        <v>120</v>
      </c>
    </row>
    <row r="758" s="14" customFormat="1">
      <c r="A758" s="14"/>
      <c r="B758" s="238"/>
      <c r="C758" s="239"/>
      <c r="D758" s="229" t="s">
        <v>129</v>
      </c>
      <c r="E758" s="240" t="s">
        <v>19</v>
      </c>
      <c r="F758" s="241" t="s">
        <v>204</v>
      </c>
      <c r="G758" s="239"/>
      <c r="H758" s="242">
        <v>2.7000000000000002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8" t="s">
        <v>129</v>
      </c>
      <c r="AU758" s="248" t="s">
        <v>79</v>
      </c>
      <c r="AV758" s="14" t="s">
        <v>79</v>
      </c>
      <c r="AW758" s="14" t="s">
        <v>33</v>
      </c>
      <c r="AX758" s="14" t="s">
        <v>72</v>
      </c>
      <c r="AY758" s="248" t="s">
        <v>120</v>
      </c>
    </row>
    <row r="759" s="15" customFormat="1">
      <c r="A759" s="15"/>
      <c r="B759" s="249"/>
      <c r="C759" s="250"/>
      <c r="D759" s="229" t="s">
        <v>129</v>
      </c>
      <c r="E759" s="251" t="s">
        <v>19</v>
      </c>
      <c r="F759" s="252" t="s">
        <v>156</v>
      </c>
      <c r="G759" s="250"/>
      <c r="H759" s="253">
        <v>16.605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9" t="s">
        <v>129</v>
      </c>
      <c r="AU759" s="259" t="s">
        <v>79</v>
      </c>
      <c r="AV759" s="15" t="s">
        <v>127</v>
      </c>
      <c r="AW759" s="15" t="s">
        <v>33</v>
      </c>
      <c r="AX759" s="15" t="s">
        <v>77</v>
      </c>
      <c r="AY759" s="259" t="s">
        <v>120</v>
      </c>
    </row>
    <row r="760" s="12" customFormat="1" ht="22.8" customHeight="1">
      <c r="A760" s="12"/>
      <c r="B760" s="197"/>
      <c r="C760" s="198"/>
      <c r="D760" s="199" t="s">
        <v>71</v>
      </c>
      <c r="E760" s="211" t="s">
        <v>715</v>
      </c>
      <c r="F760" s="211" t="s">
        <v>716</v>
      </c>
      <c r="G760" s="198"/>
      <c r="H760" s="198"/>
      <c r="I760" s="201"/>
      <c r="J760" s="212">
        <f>BK760</f>
        <v>0</v>
      </c>
      <c r="K760" s="198"/>
      <c r="L760" s="203"/>
      <c r="M760" s="204"/>
      <c r="N760" s="205"/>
      <c r="O760" s="205"/>
      <c r="P760" s="206">
        <f>SUM(P761:P960)</f>
        <v>0</v>
      </c>
      <c r="Q760" s="205"/>
      <c r="R760" s="206">
        <f>SUM(R761:R960)</f>
        <v>1.96664434</v>
      </c>
      <c r="S760" s="205"/>
      <c r="T760" s="207">
        <f>SUM(T761:T960)</f>
        <v>0.38919445999999996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08" t="s">
        <v>79</v>
      </c>
      <c r="AT760" s="209" t="s">
        <v>71</v>
      </c>
      <c r="AU760" s="209" t="s">
        <v>77</v>
      </c>
      <c r="AY760" s="208" t="s">
        <v>120</v>
      </c>
      <c r="BK760" s="210">
        <f>SUM(BK761:BK960)</f>
        <v>0</v>
      </c>
    </row>
    <row r="761" s="2" customFormat="1" ht="16.5" customHeight="1">
      <c r="A761" s="39"/>
      <c r="B761" s="40"/>
      <c r="C761" s="213" t="s">
        <v>717</v>
      </c>
      <c r="D761" s="213" t="s">
        <v>123</v>
      </c>
      <c r="E761" s="214" t="s">
        <v>718</v>
      </c>
      <c r="F761" s="215" t="s">
        <v>719</v>
      </c>
      <c r="G761" s="216" t="s">
        <v>126</v>
      </c>
      <c r="H761" s="217">
        <v>1255.4659999999999</v>
      </c>
      <c r="I761" s="218"/>
      <c r="J761" s="219">
        <f>ROUND(I761*H761,2)</f>
        <v>0</v>
      </c>
      <c r="K761" s="220"/>
      <c r="L761" s="45"/>
      <c r="M761" s="221" t="s">
        <v>19</v>
      </c>
      <c r="N761" s="222" t="s">
        <v>43</v>
      </c>
      <c r="O761" s="85"/>
      <c r="P761" s="223">
        <f>O761*H761</f>
        <v>0</v>
      </c>
      <c r="Q761" s="223">
        <v>0.001</v>
      </c>
      <c r="R761" s="223">
        <f>Q761*H761</f>
        <v>1.255466</v>
      </c>
      <c r="S761" s="223">
        <v>0.00031</v>
      </c>
      <c r="T761" s="224">
        <f>S761*H761</f>
        <v>0.38919445999999996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331</v>
      </c>
      <c r="AT761" s="225" t="s">
        <v>123</v>
      </c>
      <c r="AU761" s="225" t="s">
        <v>79</v>
      </c>
      <c r="AY761" s="18" t="s">
        <v>120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77</v>
      </c>
      <c r="BK761" s="226">
        <f>ROUND(I761*H761,2)</f>
        <v>0</v>
      </c>
      <c r="BL761" s="18" t="s">
        <v>331</v>
      </c>
      <c r="BM761" s="225" t="s">
        <v>720</v>
      </c>
    </row>
    <row r="762" s="13" customFormat="1">
      <c r="A762" s="13"/>
      <c r="B762" s="227"/>
      <c r="C762" s="228"/>
      <c r="D762" s="229" t="s">
        <v>129</v>
      </c>
      <c r="E762" s="230" t="s">
        <v>19</v>
      </c>
      <c r="F762" s="231" t="s">
        <v>216</v>
      </c>
      <c r="G762" s="228"/>
      <c r="H762" s="230" t="s">
        <v>19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129</v>
      </c>
      <c r="AU762" s="237" t="s">
        <v>79</v>
      </c>
      <c r="AV762" s="13" t="s">
        <v>77</v>
      </c>
      <c r="AW762" s="13" t="s">
        <v>33</v>
      </c>
      <c r="AX762" s="13" t="s">
        <v>72</v>
      </c>
      <c r="AY762" s="237" t="s">
        <v>120</v>
      </c>
    </row>
    <row r="763" s="13" customFormat="1">
      <c r="A763" s="13"/>
      <c r="B763" s="227"/>
      <c r="C763" s="228"/>
      <c r="D763" s="229" t="s">
        <v>129</v>
      </c>
      <c r="E763" s="230" t="s">
        <v>19</v>
      </c>
      <c r="F763" s="231" t="s">
        <v>217</v>
      </c>
      <c r="G763" s="228"/>
      <c r="H763" s="230" t="s">
        <v>19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7" t="s">
        <v>129</v>
      </c>
      <c r="AU763" s="237" t="s">
        <v>79</v>
      </c>
      <c r="AV763" s="13" t="s">
        <v>77</v>
      </c>
      <c r="AW763" s="13" t="s">
        <v>33</v>
      </c>
      <c r="AX763" s="13" t="s">
        <v>72</v>
      </c>
      <c r="AY763" s="237" t="s">
        <v>120</v>
      </c>
    </row>
    <row r="764" s="14" customFormat="1">
      <c r="A764" s="14"/>
      <c r="B764" s="238"/>
      <c r="C764" s="239"/>
      <c r="D764" s="229" t="s">
        <v>129</v>
      </c>
      <c r="E764" s="240" t="s">
        <v>19</v>
      </c>
      <c r="F764" s="241" t="s">
        <v>721</v>
      </c>
      <c r="G764" s="239"/>
      <c r="H764" s="242">
        <v>15</v>
      </c>
      <c r="I764" s="243"/>
      <c r="J764" s="239"/>
      <c r="K764" s="239"/>
      <c r="L764" s="244"/>
      <c r="M764" s="245"/>
      <c r="N764" s="246"/>
      <c r="O764" s="246"/>
      <c r="P764" s="246"/>
      <c r="Q764" s="246"/>
      <c r="R764" s="246"/>
      <c r="S764" s="246"/>
      <c r="T764" s="24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8" t="s">
        <v>129</v>
      </c>
      <c r="AU764" s="248" t="s">
        <v>79</v>
      </c>
      <c r="AV764" s="14" t="s">
        <v>79</v>
      </c>
      <c r="AW764" s="14" t="s">
        <v>33</v>
      </c>
      <c r="AX764" s="14" t="s">
        <v>72</v>
      </c>
      <c r="AY764" s="248" t="s">
        <v>120</v>
      </c>
    </row>
    <row r="765" s="13" customFormat="1">
      <c r="A765" s="13"/>
      <c r="B765" s="227"/>
      <c r="C765" s="228"/>
      <c r="D765" s="229" t="s">
        <v>129</v>
      </c>
      <c r="E765" s="230" t="s">
        <v>19</v>
      </c>
      <c r="F765" s="231" t="s">
        <v>219</v>
      </c>
      <c r="G765" s="228"/>
      <c r="H765" s="230" t="s">
        <v>19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129</v>
      </c>
      <c r="AU765" s="237" t="s">
        <v>79</v>
      </c>
      <c r="AV765" s="13" t="s">
        <v>77</v>
      </c>
      <c r="AW765" s="13" t="s">
        <v>33</v>
      </c>
      <c r="AX765" s="13" t="s">
        <v>72</v>
      </c>
      <c r="AY765" s="237" t="s">
        <v>120</v>
      </c>
    </row>
    <row r="766" s="14" customFormat="1">
      <c r="A766" s="14"/>
      <c r="B766" s="238"/>
      <c r="C766" s="239"/>
      <c r="D766" s="229" t="s">
        <v>129</v>
      </c>
      <c r="E766" s="240" t="s">
        <v>19</v>
      </c>
      <c r="F766" s="241" t="s">
        <v>722</v>
      </c>
      <c r="G766" s="239"/>
      <c r="H766" s="242">
        <v>15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8" t="s">
        <v>129</v>
      </c>
      <c r="AU766" s="248" t="s">
        <v>79</v>
      </c>
      <c r="AV766" s="14" t="s">
        <v>79</v>
      </c>
      <c r="AW766" s="14" t="s">
        <v>33</v>
      </c>
      <c r="AX766" s="14" t="s">
        <v>72</v>
      </c>
      <c r="AY766" s="248" t="s">
        <v>120</v>
      </c>
    </row>
    <row r="767" s="13" customFormat="1">
      <c r="A767" s="13"/>
      <c r="B767" s="227"/>
      <c r="C767" s="228"/>
      <c r="D767" s="229" t="s">
        <v>129</v>
      </c>
      <c r="E767" s="230" t="s">
        <v>19</v>
      </c>
      <c r="F767" s="231" t="s">
        <v>221</v>
      </c>
      <c r="G767" s="228"/>
      <c r="H767" s="230" t="s">
        <v>19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7" t="s">
        <v>129</v>
      </c>
      <c r="AU767" s="237" t="s">
        <v>79</v>
      </c>
      <c r="AV767" s="13" t="s">
        <v>77</v>
      </c>
      <c r="AW767" s="13" t="s">
        <v>33</v>
      </c>
      <c r="AX767" s="13" t="s">
        <v>72</v>
      </c>
      <c r="AY767" s="237" t="s">
        <v>120</v>
      </c>
    </row>
    <row r="768" s="14" customFormat="1">
      <c r="A768" s="14"/>
      <c r="B768" s="238"/>
      <c r="C768" s="239"/>
      <c r="D768" s="229" t="s">
        <v>129</v>
      </c>
      <c r="E768" s="240" t="s">
        <v>19</v>
      </c>
      <c r="F768" s="241" t="s">
        <v>723</v>
      </c>
      <c r="G768" s="239"/>
      <c r="H768" s="242">
        <v>7.5</v>
      </c>
      <c r="I768" s="243"/>
      <c r="J768" s="239"/>
      <c r="K768" s="239"/>
      <c r="L768" s="244"/>
      <c r="M768" s="245"/>
      <c r="N768" s="246"/>
      <c r="O768" s="246"/>
      <c r="P768" s="246"/>
      <c r="Q768" s="246"/>
      <c r="R768" s="246"/>
      <c r="S768" s="246"/>
      <c r="T768" s="24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8" t="s">
        <v>129</v>
      </c>
      <c r="AU768" s="248" t="s">
        <v>79</v>
      </c>
      <c r="AV768" s="14" t="s">
        <v>79</v>
      </c>
      <c r="AW768" s="14" t="s">
        <v>33</v>
      </c>
      <c r="AX768" s="14" t="s">
        <v>72</v>
      </c>
      <c r="AY768" s="248" t="s">
        <v>120</v>
      </c>
    </row>
    <row r="769" s="13" customFormat="1">
      <c r="A769" s="13"/>
      <c r="B769" s="227"/>
      <c r="C769" s="228"/>
      <c r="D769" s="229" t="s">
        <v>129</v>
      </c>
      <c r="E769" s="230" t="s">
        <v>19</v>
      </c>
      <c r="F769" s="231" t="s">
        <v>223</v>
      </c>
      <c r="G769" s="228"/>
      <c r="H769" s="230" t="s">
        <v>19</v>
      </c>
      <c r="I769" s="232"/>
      <c r="J769" s="228"/>
      <c r="K769" s="228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129</v>
      </c>
      <c r="AU769" s="237" t="s">
        <v>79</v>
      </c>
      <c r="AV769" s="13" t="s">
        <v>77</v>
      </c>
      <c r="AW769" s="13" t="s">
        <v>33</v>
      </c>
      <c r="AX769" s="13" t="s">
        <v>72</v>
      </c>
      <c r="AY769" s="237" t="s">
        <v>120</v>
      </c>
    </row>
    <row r="770" s="14" customFormat="1">
      <c r="A770" s="14"/>
      <c r="B770" s="238"/>
      <c r="C770" s="239"/>
      <c r="D770" s="229" t="s">
        <v>129</v>
      </c>
      <c r="E770" s="240" t="s">
        <v>19</v>
      </c>
      <c r="F770" s="241" t="s">
        <v>724</v>
      </c>
      <c r="G770" s="239"/>
      <c r="H770" s="242">
        <v>21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8" t="s">
        <v>129</v>
      </c>
      <c r="AU770" s="248" t="s">
        <v>79</v>
      </c>
      <c r="AV770" s="14" t="s">
        <v>79</v>
      </c>
      <c r="AW770" s="14" t="s">
        <v>33</v>
      </c>
      <c r="AX770" s="14" t="s">
        <v>72</v>
      </c>
      <c r="AY770" s="248" t="s">
        <v>120</v>
      </c>
    </row>
    <row r="771" s="13" customFormat="1">
      <c r="A771" s="13"/>
      <c r="B771" s="227"/>
      <c r="C771" s="228"/>
      <c r="D771" s="229" t="s">
        <v>129</v>
      </c>
      <c r="E771" s="230" t="s">
        <v>19</v>
      </c>
      <c r="F771" s="231" t="s">
        <v>225</v>
      </c>
      <c r="G771" s="228"/>
      <c r="H771" s="230" t="s">
        <v>19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129</v>
      </c>
      <c r="AU771" s="237" t="s">
        <v>79</v>
      </c>
      <c r="AV771" s="13" t="s">
        <v>77</v>
      </c>
      <c r="AW771" s="13" t="s">
        <v>33</v>
      </c>
      <c r="AX771" s="13" t="s">
        <v>72</v>
      </c>
      <c r="AY771" s="237" t="s">
        <v>120</v>
      </c>
    </row>
    <row r="772" s="14" customFormat="1">
      <c r="A772" s="14"/>
      <c r="B772" s="238"/>
      <c r="C772" s="239"/>
      <c r="D772" s="229" t="s">
        <v>129</v>
      </c>
      <c r="E772" s="240" t="s">
        <v>19</v>
      </c>
      <c r="F772" s="241" t="s">
        <v>725</v>
      </c>
      <c r="G772" s="239"/>
      <c r="H772" s="242">
        <v>56.340000000000003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8" t="s">
        <v>129</v>
      </c>
      <c r="AU772" s="248" t="s">
        <v>79</v>
      </c>
      <c r="AV772" s="14" t="s">
        <v>79</v>
      </c>
      <c r="AW772" s="14" t="s">
        <v>33</v>
      </c>
      <c r="AX772" s="14" t="s">
        <v>72</v>
      </c>
      <c r="AY772" s="248" t="s">
        <v>120</v>
      </c>
    </row>
    <row r="773" s="13" customFormat="1">
      <c r="A773" s="13"/>
      <c r="B773" s="227"/>
      <c r="C773" s="228"/>
      <c r="D773" s="229" t="s">
        <v>129</v>
      </c>
      <c r="E773" s="230" t="s">
        <v>19</v>
      </c>
      <c r="F773" s="231" t="s">
        <v>227</v>
      </c>
      <c r="G773" s="228"/>
      <c r="H773" s="230" t="s">
        <v>19</v>
      </c>
      <c r="I773" s="232"/>
      <c r="J773" s="228"/>
      <c r="K773" s="228"/>
      <c r="L773" s="233"/>
      <c r="M773" s="234"/>
      <c r="N773" s="235"/>
      <c r="O773" s="235"/>
      <c r="P773" s="235"/>
      <c r="Q773" s="235"/>
      <c r="R773" s="235"/>
      <c r="S773" s="235"/>
      <c r="T773" s="23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7" t="s">
        <v>129</v>
      </c>
      <c r="AU773" s="237" t="s">
        <v>79</v>
      </c>
      <c r="AV773" s="13" t="s">
        <v>77</v>
      </c>
      <c r="AW773" s="13" t="s">
        <v>33</v>
      </c>
      <c r="AX773" s="13" t="s">
        <v>72</v>
      </c>
      <c r="AY773" s="237" t="s">
        <v>120</v>
      </c>
    </row>
    <row r="774" s="14" customFormat="1">
      <c r="A774" s="14"/>
      <c r="B774" s="238"/>
      <c r="C774" s="239"/>
      <c r="D774" s="229" t="s">
        <v>129</v>
      </c>
      <c r="E774" s="240" t="s">
        <v>19</v>
      </c>
      <c r="F774" s="241" t="s">
        <v>726</v>
      </c>
      <c r="G774" s="239"/>
      <c r="H774" s="242">
        <v>38.063000000000002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8" t="s">
        <v>129</v>
      </c>
      <c r="AU774" s="248" t="s">
        <v>79</v>
      </c>
      <c r="AV774" s="14" t="s">
        <v>79</v>
      </c>
      <c r="AW774" s="14" t="s">
        <v>33</v>
      </c>
      <c r="AX774" s="14" t="s">
        <v>72</v>
      </c>
      <c r="AY774" s="248" t="s">
        <v>120</v>
      </c>
    </row>
    <row r="775" s="13" customFormat="1">
      <c r="A775" s="13"/>
      <c r="B775" s="227"/>
      <c r="C775" s="228"/>
      <c r="D775" s="229" t="s">
        <v>129</v>
      </c>
      <c r="E775" s="230" t="s">
        <v>19</v>
      </c>
      <c r="F775" s="231" t="s">
        <v>727</v>
      </c>
      <c r="G775" s="228"/>
      <c r="H775" s="230" t="s">
        <v>19</v>
      </c>
      <c r="I775" s="232"/>
      <c r="J775" s="228"/>
      <c r="K775" s="228"/>
      <c r="L775" s="233"/>
      <c r="M775" s="234"/>
      <c r="N775" s="235"/>
      <c r="O775" s="235"/>
      <c r="P775" s="235"/>
      <c r="Q775" s="235"/>
      <c r="R775" s="235"/>
      <c r="S775" s="235"/>
      <c r="T775" s="23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7" t="s">
        <v>129</v>
      </c>
      <c r="AU775" s="237" t="s">
        <v>79</v>
      </c>
      <c r="AV775" s="13" t="s">
        <v>77</v>
      </c>
      <c r="AW775" s="13" t="s">
        <v>33</v>
      </c>
      <c r="AX775" s="13" t="s">
        <v>72</v>
      </c>
      <c r="AY775" s="237" t="s">
        <v>120</v>
      </c>
    </row>
    <row r="776" s="14" customFormat="1">
      <c r="A776" s="14"/>
      <c r="B776" s="238"/>
      <c r="C776" s="239"/>
      <c r="D776" s="229" t="s">
        <v>129</v>
      </c>
      <c r="E776" s="240" t="s">
        <v>19</v>
      </c>
      <c r="F776" s="241" t="s">
        <v>728</v>
      </c>
      <c r="G776" s="239"/>
      <c r="H776" s="242">
        <v>50.490000000000002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8" t="s">
        <v>129</v>
      </c>
      <c r="AU776" s="248" t="s">
        <v>79</v>
      </c>
      <c r="AV776" s="14" t="s">
        <v>79</v>
      </c>
      <c r="AW776" s="14" t="s">
        <v>33</v>
      </c>
      <c r="AX776" s="14" t="s">
        <v>72</v>
      </c>
      <c r="AY776" s="248" t="s">
        <v>120</v>
      </c>
    </row>
    <row r="777" s="13" customFormat="1">
      <c r="A777" s="13"/>
      <c r="B777" s="227"/>
      <c r="C777" s="228"/>
      <c r="D777" s="229" t="s">
        <v>129</v>
      </c>
      <c r="E777" s="230" t="s">
        <v>19</v>
      </c>
      <c r="F777" s="231" t="s">
        <v>229</v>
      </c>
      <c r="G777" s="228"/>
      <c r="H777" s="230" t="s">
        <v>19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129</v>
      </c>
      <c r="AU777" s="237" t="s">
        <v>79</v>
      </c>
      <c r="AV777" s="13" t="s">
        <v>77</v>
      </c>
      <c r="AW777" s="13" t="s">
        <v>33</v>
      </c>
      <c r="AX777" s="13" t="s">
        <v>72</v>
      </c>
      <c r="AY777" s="237" t="s">
        <v>120</v>
      </c>
    </row>
    <row r="778" s="14" customFormat="1">
      <c r="A778" s="14"/>
      <c r="B778" s="238"/>
      <c r="C778" s="239"/>
      <c r="D778" s="229" t="s">
        <v>129</v>
      </c>
      <c r="E778" s="240" t="s">
        <v>19</v>
      </c>
      <c r="F778" s="241" t="s">
        <v>729</v>
      </c>
      <c r="G778" s="239"/>
      <c r="H778" s="242">
        <v>117.938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8" t="s">
        <v>129</v>
      </c>
      <c r="AU778" s="248" t="s">
        <v>79</v>
      </c>
      <c r="AV778" s="14" t="s">
        <v>79</v>
      </c>
      <c r="AW778" s="14" t="s">
        <v>33</v>
      </c>
      <c r="AX778" s="14" t="s">
        <v>72</v>
      </c>
      <c r="AY778" s="248" t="s">
        <v>120</v>
      </c>
    </row>
    <row r="779" s="13" customFormat="1">
      <c r="A779" s="13"/>
      <c r="B779" s="227"/>
      <c r="C779" s="228"/>
      <c r="D779" s="229" t="s">
        <v>129</v>
      </c>
      <c r="E779" s="230" t="s">
        <v>19</v>
      </c>
      <c r="F779" s="231" t="s">
        <v>231</v>
      </c>
      <c r="G779" s="228"/>
      <c r="H779" s="230" t="s">
        <v>19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7" t="s">
        <v>129</v>
      </c>
      <c r="AU779" s="237" t="s">
        <v>79</v>
      </c>
      <c r="AV779" s="13" t="s">
        <v>77</v>
      </c>
      <c r="AW779" s="13" t="s">
        <v>33</v>
      </c>
      <c r="AX779" s="13" t="s">
        <v>72</v>
      </c>
      <c r="AY779" s="237" t="s">
        <v>120</v>
      </c>
    </row>
    <row r="780" s="14" customFormat="1">
      <c r="A780" s="14"/>
      <c r="B780" s="238"/>
      <c r="C780" s="239"/>
      <c r="D780" s="229" t="s">
        <v>129</v>
      </c>
      <c r="E780" s="240" t="s">
        <v>19</v>
      </c>
      <c r="F780" s="241" t="s">
        <v>730</v>
      </c>
      <c r="G780" s="239"/>
      <c r="H780" s="242">
        <v>13.65</v>
      </c>
      <c r="I780" s="243"/>
      <c r="J780" s="239"/>
      <c r="K780" s="239"/>
      <c r="L780" s="244"/>
      <c r="M780" s="245"/>
      <c r="N780" s="246"/>
      <c r="O780" s="246"/>
      <c r="P780" s="246"/>
      <c r="Q780" s="246"/>
      <c r="R780" s="246"/>
      <c r="S780" s="246"/>
      <c r="T780" s="24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8" t="s">
        <v>129</v>
      </c>
      <c r="AU780" s="248" t="s">
        <v>79</v>
      </c>
      <c r="AV780" s="14" t="s">
        <v>79</v>
      </c>
      <c r="AW780" s="14" t="s">
        <v>33</v>
      </c>
      <c r="AX780" s="14" t="s">
        <v>72</v>
      </c>
      <c r="AY780" s="248" t="s">
        <v>120</v>
      </c>
    </row>
    <row r="781" s="13" customFormat="1">
      <c r="A781" s="13"/>
      <c r="B781" s="227"/>
      <c r="C781" s="228"/>
      <c r="D781" s="229" t="s">
        <v>129</v>
      </c>
      <c r="E781" s="230" t="s">
        <v>19</v>
      </c>
      <c r="F781" s="231" t="s">
        <v>233</v>
      </c>
      <c r="G781" s="228"/>
      <c r="H781" s="230" t="s">
        <v>19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7" t="s">
        <v>129</v>
      </c>
      <c r="AU781" s="237" t="s">
        <v>79</v>
      </c>
      <c r="AV781" s="13" t="s">
        <v>77</v>
      </c>
      <c r="AW781" s="13" t="s">
        <v>33</v>
      </c>
      <c r="AX781" s="13" t="s">
        <v>72</v>
      </c>
      <c r="AY781" s="237" t="s">
        <v>120</v>
      </c>
    </row>
    <row r="782" s="14" customFormat="1">
      <c r="A782" s="14"/>
      <c r="B782" s="238"/>
      <c r="C782" s="239"/>
      <c r="D782" s="229" t="s">
        <v>129</v>
      </c>
      <c r="E782" s="240" t="s">
        <v>19</v>
      </c>
      <c r="F782" s="241" t="s">
        <v>731</v>
      </c>
      <c r="G782" s="239"/>
      <c r="H782" s="242">
        <v>251.25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8" t="s">
        <v>129</v>
      </c>
      <c r="AU782" s="248" t="s">
        <v>79</v>
      </c>
      <c r="AV782" s="14" t="s">
        <v>79</v>
      </c>
      <c r="AW782" s="14" t="s">
        <v>33</v>
      </c>
      <c r="AX782" s="14" t="s">
        <v>72</v>
      </c>
      <c r="AY782" s="248" t="s">
        <v>120</v>
      </c>
    </row>
    <row r="783" s="13" customFormat="1">
      <c r="A783" s="13"/>
      <c r="B783" s="227"/>
      <c r="C783" s="228"/>
      <c r="D783" s="229" t="s">
        <v>129</v>
      </c>
      <c r="E783" s="230" t="s">
        <v>19</v>
      </c>
      <c r="F783" s="231" t="s">
        <v>732</v>
      </c>
      <c r="G783" s="228"/>
      <c r="H783" s="230" t="s">
        <v>19</v>
      </c>
      <c r="I783" s="232"/>
      <c r="J783" s="228"/>
      <c r="K783" s="228"/>
      <c r="L783" s="233"/>
      <c r="M783" s="234"/>
      <c r="N783" s="235"/>
      <c r="O783" s="235"/>
      <c r="P783" s="235"/>
      <c r="Q783" s="235"/>
      <c r="R783" s="235"/>
      <c r="S783" s="235"/>
      <c r="T783" s="23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7" t="s">
        <v>129</v>
      </c>
      <c r="AU783" s="237" t="s">
        <v>79</v>
      </c>
      <c r="AV783" s="13" t="s">
        <v>77</v>
      </c>
      <c r="AW783" s="13" t="s">
        <v>33</v>
      </c>
      <c r="AX783" s="13" t="s">
        <v>72</v>
      </c>
      <c r="AY783" s="237" t="s">
        <v>120</v>
      </c>
    </row>
    <row r="784" s="14" customFormat="1">
      <c r="A784" s="14"/>
      <c r="B784" s="238"/>
      <c r="C784" s="239"/>
      <c r="D784" s="229" t="s">
        <v>129</v>
      </c>
      <c r="E784" s="240" t="s">
        <v>19</v>
      </c>
      <c r="F784" s="241" t="s">
        <v>728</v>
      </c>
      <c r="G784" s="239"/>
      <c r="H784" s="242">
        <v>50.490000000000002</v>
      </c>
      <c r="I784" s="243"/>
      <c r="J784" s="239"/>
      <c r="K784" s="239"/>
      <c r="L784" s="244"/>
      <c r="M784" s="245"/>
      <c r="N784" s="246"/>
      <c r="O784" s="246"/>
      <c r="P784" s="246"/>
      <c r="Q784" s="246"/>
      <c r="R784" s="246"/>
      <c r="S784" s="246"/>
      <c r="T784" s="24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8" t="s">
        <v>129</v>
      </c>
      <c r="AU784" s="248" t="s">
        <v>79</v>
      </c>
      <c r="AV784" s="14" t="s">
        <v>79</v>
      </c>
      <c r="AW784" s="14" t="s">
        <v>33</v>
      </c>
      <c r="AX784" s="14" t="s">
        <v>72</v>
      </c>
      <c r="AY784" s="248" t="s">
        <v>120</v>
      </c>
    </row>
    <row r="785" s="13" customFormat="1">
      <c r="A785" s="13"/>
      <c r="B785" s="227"/>
      <c r="C785" s="228"/>
      <c r="D785" s="229" t="s">
        <v>129</v>
      </c>
      <c r="E785" s="230" t="s">
        <v>19</v>
      </c>
      <c r="F785" s="231" t="s">
        <v>235</v>
      </c>
      <c r="G785" s="228"/>
      <c r="H785" s="230" t="s">
        <v>19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7" t="s">
        <v>129</v>
      </c>
      <c r="AU785" s="237" t="s">
        <v>79</v>
      </c>
      <c r="AV785" s="13" t="s">
        <v>77</v>
      </c>
      <c r="AW785" s="13" t="s">
        <v>33</v>
      </c>
      <c r="AX785" s="13" t="s">
        <v>72</v>
      </c>
      <c r="AY785" s="237" t="s">
        <v>120</v>
      </c>
    </row>
    <row r="786" s="14" customFormat="1">
      <c r="A786" s="14"/>
      <c r="B786" s="238"/>
      <c r="C786" s="239"/>
      <c r="D786" s="229" t="s">
        <v>129</v>
      </c>
      <c r="E786" s="240" t="s">
        <v>19</v>
      </c>
      <c r="F786" s="241" t="s">
        <v>729</v>
      </c>
      <c r="G786" s="239"/>
      <c r="H786" s="242">
        <v>117.938</v>
      </c>
      <c r="I786" s="243"/>
      <c r="J786" s="239"/>
      <c r="K786" s="239"/>
      <c r="L786" s="244"/>
      <c r="M786" s="245"/>
      <c r="N786" s="246"/>
      <c r="O786" s="246"/>
      <c r="P786" s="246"/>
      <c r="Q786" s="246"/>
      <c r="R786" s="246"/>
      <c r="S786" s="246"/>
      <c r="T786" s="24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8" t="s">
        <v>129</v>
      </c>
      <c r="AU786" s="248" t="s">
        <v>79</v>
      </c>
      <c r="AV786" s="14" t="s">
        <v>79</v>
      </c>
      <c r="AW786" s="14" t="s">
        <v>33</v>
      </c>
      <c r="AX786" s="14" t="s">
        <v>72</v>
      </c>
      <c r="AY786" s="248" t="s">
        <v>120</v>
      </c>
    </row>
    <row r="787" s="13" customFormat="1">
      <c r="A787" s="13"/>
      <c r="B787" s="227"/>
      <c r="C787" s="228"/>
      <c r="D787" s="229" t="s">
        <v>129</v>
      </c>
      <c r="E787" s="230" t="s">
        <v>19</v>
      </c>
      <c r="F787" s="231" t="s">
        <v>236</v>
      </c>
      <c r="G787" s="228"/>
      <c r="H787" s="230" t="s">
        <v>19</v>
      </c>
      <c r="I787" s="232"/>
      <c r="J787" s="228"/>
      <c r="K787" s="228"/>
      <c r="L787" s="233"/>
      <c r="M787" s="234"/>
      <c r="N787" s="235"/>
      <c r="O787" s="235"/>
      <c r="P787" s="235"/>
      <c r="Q787" s="235"/>
      <c r="R787" s="235"/>
      <c r="S787" s="235"/>
      <c r="T787" s="23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7" t="s">
        <v>129</v>
      </c>
      <c r="AU787" s="237" t="s">
        <v>79</v>
      </c>
      <c r="AV787" s="13" t="s">
        <v>77</v>
      </c>
      <c r="AW787" s="13" t="s">
        <v>33</v>
      </c>
      <c r="AX787" s="13" t="s">
        <v>72</v>
      </c>
      <c r="AY787" s="237" t="s">
        <v>120</v>
      </c>
    </row>
    <row r="788" s="14" customFormat="1">
      <c r="A788" s="14"/>
      <c r="B788" s="238"/>
      <c r="C788" s="239"/>
      <c r="D788" s="229" t="s">
        <v>129</v>
      </c>
      <c r="E788" s="240" t="s">
        <v>19</v>
      </c>
      <c r="F788" s="241" t="s">
        <v>730</v>
      </c>
      <c r="G788" s="239"/>
      <c r="H788" s="242">
        <v>13.65</v>
      </c>
      <c r="I788" s="243"/>
      <c r="J788" s="239"/>
      <c r="K788" s="239"/>
      <c r="L788" s="244"/>
      <c r="M788" s="245"/>
      <c r="N788" s="246"/>
      <c r="O788" s="246"/>
      <c r="P788" s="246"/>
      <c r="Q788" s="246"/>
      <c r="R788" s="246"/>
      <c r="S788" s="246"/>
      <c r="T788" s="24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8" t="s">
        <v>129</v>
      </c>
      <c r="AU788" s="248" t="s">
        <v>79</v>
      </c>
      <c r="AV788" s="14" t="s">
        <v>79</v>
      </c>
      <c r="AW788" s="14" t="s">
        <v>33</v>
      </c>
      <c r="AX788" s="14" t="s">
        <v>72</v>
      </c>
      <c r="AY788" s="248" t="s">
        <v>120</v>
      </c>
    </row>
    <row r="789" s="13" customFormat="1">
      <c r="A789" s="13"/>
      <c r="B789" s="227"/>
      <c r="C789" s="228"/>
      <c r="D789" s="229" t="s">
        <v>129</v>
      </c>
      <c r="E789" s="230" t="s">
        <v>19</v>
      </c>
      <c r="F789" s="231" t="s">
        <v>237</v>
      </c>
      <c r="G789" s="228"/>
      <c r="H789" s="230" t="s">
        <v>19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7" t="s">
        <v>129</v>
      </c>
      <c r="AU789" s="237" t="s">
        <v>79</v>
      </c>
      <c r="AV789" s="13" t="s">
        <v>77</v>
      </c>
      <c r="AW789" s="13" t="s">
        <v>33</v>
      </c>
      <c r="AX789" s="13" t="s">
        <v>72</v>
      </c>
      <c r="AY789" s="237" t="s">
        <v>120</v>
      </c>
    </row>
    <row r="790" s="14" customFormat="1">
      <c r="A790" s="14"/>
      <c r="B790" s="238"/>
      <c r="C790" s="239"/>
      <c r="D790" s="229" t="s">
        <v>129</v>
      </c>
      <c r="E790" s="240" t="s">
        <v>19</v>
      </c>
      <c r="F790" s="241" t="s">
        <v>733</v>
      </c>
      <c r="G790" s="239"/>
      <c r="H790" s="242">
        <v>25.199999999999999</v>
      </c>
      <c r="I790" s="243"/>
      <c r="J790" s="239"/>
      <c r="K790" s="239"/>
      <c r="L790" s="244"/>
      <c r="M790" s="245"/>
      <c r="N790" s="246"/>
      <c r="O790" s="246"/>
      <c r="P790" s="246"/>
      <c r="Q790" s="246"/>
      <c r="R790" s="246"/>
      <c r="S790" s="246"/>
      <c r="T790" s="24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8" t="s">
        <v>129</v>
      </c>
      <c r="AU790" s="248" t="s">
        <v>79</v>
      </c>
      <c r="AV790" s="14" t="s">
        <v>79</v>
      </c>
      <c r="AW790" s="14" t="s">
        <v>33</v>
      </c>
      <c r="AX790" s="14" t="s">
        <v>72</v>
      </c>
      <c r="AY790" s="248" t="s">
        <v>120</v>
      </c>
    </row>
    <row r="791" s="13" customFormat="1">
      <c r="A791" s="13"/>
      <c r="B791" s="227"/>
      <c r="C791" s="228"/>
      <c r="D791" s="229" t="s">
        <v>129</v>
      </c>
      <c r="E791" s="230" t="s">
        <v>19</v>
      </c>
      <c r="F791" s="231" t="s">
        <v>239</v>
      </c>
      <c r="G791" s="228"/>
      <c r="H791" s="230" t="s">
        <v>19</v>
      </c>
      <c r="I791" s="232"/>
      <c r="J791" s="228"/>
      <c r="K791" s="228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129</v>
      </c>
      <c r="AU791" s="237" t="s">
        <v>79</v>
      </c>
      <c r="AV791" s="13" t="s">
        <v>77</v>
      </c>
      <c r="AW791" s="13" t="s">
        <v>33</v>
      </c>
      <c r="AX791" s="13" t="s">
        <v>72</v>
      </c>
      <c r="AY791" s="237" t="s">
        <v>120</v>
      </c>
    </row>
    <row r="792" s="14" customFormat="1">
      <c r="A792" s="14"/>
      <c r="B792" s="238"/>
      <c r="C792" s="239"/>
      <c r="D792" s="229" t="s">
        <v>129</v>
      </c>
      <c r="E792" s="240" t="s">
        <v>19</v>
      </c>
      <c r="F792" s="241" t="s">
        <v>734</v>
      </c>
      <c r="G792" s="239"/>
      <c r="H792" s="242">
        <v>36.375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8" t="s">
        <v>129</v>
      </c>
      <c r="AU792" s="248" t="s">
        <v>79</v>
      </c>
      <c r="AV792" s="14" t="s">
        <v>79</v>
      </c>
      <c r="AW792" s="14" t="s">
        <v>33</v>
      </c>
      <c r="AX792" s="14" t="s">
        <v>72</v>
      </c>
      <c r="AY792" s="248" t="s">
        <v>120</v>
      </c>
    </row>
    <row r="793" s="13" customFormat="1">
      <c r="A793" s="13"/>
      <c r="B793" s="227"/>
      <c r="C793" s="228"/>
      <c r="D793" s="229" t="s">
        <v>129</v>
      </c>
      <c r="E793" s="230" t="s">
        <v>19</v>
      </c>
      <c r="F793" s="231" t="s">
        <v>735</v>
      </c>
      <c r="G793" s="228"/>
      <c r="H793" s="230" t="s">
        <v>19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129</v>
      </c>
      <c r="AU793" s="237" t="s">
        <v>79</v>
      </c>
      <c r="AV793" s="13" t="s">
        <v>77</v>
      </c>
      <c r="AW793" s="13" t="s">
        <v>33</v>
      </c>
      <c r="AX793" s="13" t="s">
        <v>72</v>
      </c>
      <c r="AY793" s="237" t="s">
        <v>120</v>
      </c>
    </row>
    <row r="794" s="14" customFormat="1">
      <c r="A794" s="14"/>
      <c r="B794" s="238"/>
      <c r="C794" s="239"/>
      <c r="D794" s="229" t="s">
        <v>129</v>
      </c>
      <c r="E794" s="240" t="s">
        <v>19</v>
      </c>
      <c r="F794" s="241" t="s">
        <v>728</v>
      </c>
      <c r="G794" s="239"/>
      <c r="H794" s="242">
        <v>50.490000000000002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129</v>
      </c>
      <c r="AU794" s="248" t="s">
        <v>79</v>
      </c>
      <c r="AV794" s="14" t="s">
        <v>79</v>
      </c>
      <c r="AW794" s="14" t="s">
        <v>33</v>
      </c>
      <c r="AX794" s="14" t="s">
        <v>72</v>
      </c>
      <c r="AY794" s="248" t="s">
        <v>120</v>
      </c>
    </row>
    <row r="795" s="13" customFormat="1">
      <c r="A795" s="13"/>
      <c r="B795" s="227"/>
      <c r="C795" s="228"/>
      <c r="D795" s="229" t="s">
        <v>129</v>
      </c>
      <c r="E795" s="230" t="s">
        <v>19</v>
      </c>
      <c r="F795" s="231" t="s">
        <v>241</v>
      </c>
      <c r="G795" s="228"/>
      <c r="H795" s="230" t="s">
        <v>19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129</v>
      </c>
      <c r="AU795" s="237" t="s">
        <v>79</v>
      </c>
      <c r="AV795" s="13" t="s">
        <v>77</v>
      </c>
      <c r="AW795" s="13" t="s">
        <v>33</v>
      </c>
      <c r="AX795" s="13" t="s">
        <v>72</v>
      </c>
      <c r="AY795" s="237" t="s">
        <v>120</v>
      </c>
    </row>
    <row r="796" s="14" customFormat="1">
      <c r="A796" s="14"/>
      <c r="B796" s="238"/>
      <c r="C796" s="239"/>
      <c r="D796" s="229" t="s">
        <v>129</v>
      </c>
      <c r="E796" s="240" t="s">
        <v>19</v>
      </c>
      <c r="F796" s="241" t="s">
        <v>729</v>
      </c>
      <c r="G796" s="239"/>
      <c r="H796" s="242">
        <v>117.938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8" t="s">
        <v>129</v>
      </c>
      <c r="AU796" s="248" t="s">
        <v>79</v>
      </c>
      <c r="AV796" s="14" t="s">
        <v>79</v>
      </c>
      <c r="AW796" s="14" t="s">
        <v>33</v>
      </c>
      <c r="AX796" s="14" t="s">
        <v>72</v>
      </c>
      <c r="AY796" s="248" t="s">
        <v>120</v>
      </c>
    </row>
    <row r="797" s="13" customFormat="1">
      <c r="A797" s="13"/>
      <c r="B797" s="227"/>
      <c r="C797" s="228"/>
      <c r="D797" s="229" t="s">
        <v>129</v>
      </c>
      <c r="E797" s="230" t="s">
        <v>19</v>
      </c>
      <c r="F797" s="231" t="s">
        <v>242</v>
      </c>
      <c r="G797" s="228"/>
      <c r="H797" s="230" t="s">
        <v>19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129</v>
      </c>
      <c r="AU797" s="237" t="s">
        <v>79</v>
      </c>
      <c r="AV797" s="13" t="s">
        <v>77</v>
      </c>
      <c r="AW797" s="13" t="s">
        <v>33</v>
      </c>
      <c r="AX797" s="13" t="s">
        <v>72</v>
      </c>
      <c r="AY797" s="237" t="s">
        <v>120</v>
      </c>
    </row>
    <row r="798" s="14" customFormat="1">
      <c r="A798" s="14"/>
      <c r="B798" s="238"/>
      <c r="C798" s="239"/>
      <c r="D798" s="229" t="s">
        <v>129</v>
      </c>
      <c r="E798" s="240" t="s">
        <v>19</v>
      </c>
      <c r="F798" s="241" t="s">
        <v>730</v>
      </c>
      <c r="G798" s="239"/>
      <c r="H798" s="242">
        <v>13.65</v>
      </c>
      <c r="I798" s="243"/>
      <c r="J798" s="239"/>
      <c r="K798" s="239"/>
      <c r="L798" s="244"/>
      <c r="M798" s="245"/>
      <c r="N798" s="246"/>
      <c r="O798" s="246"/>
      <c r="P798" s="246"/>
      <c r="Q798" s="246"/>
      <c r="R798" s="246"/>
      <c r="S798" s="246"/>
      <c r="T798" s="24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8" t="s">
        <v>129</v>
      </c>
      <c r="AU798" s="248" t="s">
        <v>79</v>
      </c>
      <c r="AV798" s="14" t="s">
        <v>79</v>
      </c>
      <c r="AW798" s="14" t="s">
        <v>33</v>
      </c>
      <c r="AX798" s="14" t="s">
        <v>72</v>
      </c>
      <c r="AY798" s="248" t="s">
        <v>120</v>
      </c>
    </row>
    <row r="799" s="13" customFormat="1">
      <c r="A799" s="13"/>
      <c r="B799" s="227"/>
      <c r="C799" s="228"/>
      <c r="D799" s="229" t="s">
        <v>129</v>
      </c>
      <c r="E799" s="230" t="s">
        <v>19</v>
      </c>
      <c r="F799" s="231" t="s">
        <v>243</v>
      </c>
      <c r="G799" s="228"/>
      <c r="H799" s="230" t="s">
        <v>19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7" t="s">
        <v>129</v>
      </c>
      <c r="AU799" s="237" t="s">
        <v>79</v>
      </c>
      <c r="AV799" s="13" t="s">
        <v>77</v>
      </c>
      <c r="AW799" s="13" t="s">
        <v>33</v>
      </c>
      <c r="AX799" s="13" t="s">
        <v>72</v>
      </c>
      <c r="AY799" s="237" t="s">
        <v>120</v>
      </c>
    </row>
    <row r="800" s="14" customFormat="1">
      <c r="A800" s="14"/>
      <c r="B800" s="238"/>
      <c r="C800" s="239"/>
      <c r="D800" s="229" t="s">
        <v>129</v>
      </c>
      <c r="E800" s="240" t="s">
        <v>19</v>
      </c>
      <c r="F800" s="241" t="s">
        <v>736</v>
      </c>
      <c r="G800" s="239"/>
      <c r="H800" s="242">
        <v>12.863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8" t="s">
        <v>129</v>
      </c>
      <c r="AU800" s="248" t="s">
        <v>79</v>
      </c>
      <c r="AV800" s="14" t="s">
        <v>79</v>
      </c>
      <c r="AW800" s="14" t="s">
        <v>33</v>
      </c>
      <c r="AX800" s="14" t="s">
        <v>72</v>
      </c>
      <c r="AY800" s="248" t="s">
        <v>120</v>
      </c>
    </row>
    <row r="801" s="13" customFormat="1">
      <c r="A801" s="13"/>
      <c r="B801" s="227"/>
      <c r="C801" s="228"/>
      <c r="D801" s="229" t="s">
        <v>129</v>
      </c>
      <c r="E801" s="230" t="s">
        <v>19</v>
      </c>
      <c r="F801" s="231" t="s">
        <v>245</v>
      </c>
      <c r="G801" s="228"/>
      <c r="H801" s="230" t="s">
        <v>19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7" t="s">
        <v>129</v>
      </c>
      <c r="AU801" s="237" t="s">
        <v>79</v>
      </c>
      <c r="AV801" s="13" t="s">
        <v>77</v>
      </c>
      <c r="AW801" s="13" t="s">
        <v>33</v>
      </c>
      <c r="AX801" s="13" t="s">
        <v>72</v>
      </c>
      <c r="AY801" s="237" t="s">
        <v>120</v>
      </c>
    </row>
    <row r="802" s="14" customFormat="1">
      <c r="A802" s="14"/>
      <c r="B802" s="238"/>
      <c r="C802" s="239"/>
      <c r="D802" s="229" t="s">
        <v>129</v>
      </c>
      <c r="E802" s="240" t="s">
        <v>19</v>
      </c>
      <c r="F802" s="241" t="s">
        <v>737</v>
      </c>
      <c r="G802" s="239"/>
      <c r="H802" s="242">
        <v>48.563000000000002</v>
      </c>
      <c r="I802" s="243"/>
      <c r="J802" s="239"/>
      <c r="K802" s="239"/>
      <c r="L802" s="244"/>
      <c r="M802" s="245"/>
      <c r="N802" s="246"/>
      <c r="O802" s="246"/>
      <c r="P802" s="246"/>
      <c r="Q802" s="246"/>
      <c r="R802" s="246"/>
      <c r="S802" s="246"/>
      <c r="T802" s="24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8" t="s">
        <v>129</v>
      </c>
      <c r="AU802" s="248" t="s">
        <v>79</v>
      </c>
      <c r="AV802" s="14" t="s">
        <v>79</v>
      </c>
      <c r="AW802" s="14" t="s">
        <v>33</v>
      </c>
      <c r="AX802" s="14" t="s">
        <v>72</v>
      </c>
      <c r="AY802" s="248" t="s">
        <v>120</v>
      </c>
    </row>
    <row r="803" s="13" customFormat="1">
      <c r="A803" s="13"/>
      <c r="B803" s="227"/>
      <c r="C803" s="228"/>
      <c r="D803" s="229" t="s">
        <v>129</v>
      </c>
      <c r="E803" s="230" t="s">
        <v>19</v>
      </c>
      <c r="F803" s="231" t="s">
        <v>738</v>
      </c>
      <c r="G803" s="228"/>
      <c r="H803" s="230" t="s">
        <v>19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7" t="s">
        <v>129</v>
      </c>
      <c r="AU803" s="237" t="s">
        <v>79</v>
      </c>
      <c r="AV803" s="13" t="s">
        <v>77</v>
      </c>
      <c r="AW803" s="13" t="s">
        <v>33</v>
      </c>
      <c r="AX803" s="13" t="s">
        <v>72</v>
      </c>
      <c r="AY803" s="237" t="s">
        <v>120</v>
      </c>
    </row>
    <row r="804" s="14" customFormat="1">
      <c r="A804" s="14"/>
      <c r="B804" s="238"/>
      <c r="C804" s="239"/>
      <c r="D804" s="229" t="s">
        <v>129</v>
      </c>
      <c r="E804" s="240" t="s">
        <v>19</v>
      </c>
      <c r="F804" s="241" t="s">
        <v>728</v>
      </c>
      <c r="G804" s="239"/>
      <c r="H804" s="242">
        <v>50.490000000000002</v>
      </c>
      <c r="I804" s="243"/>
      <c r="J804" s="239"/>
      <c r="K804" s="239"/>
      <c r="L804" s="244"/>
      <c r="M804" s="245"/>
      <c r="N804" s="246"/>
      <c r="O804" s="246"/>
      <c r="P804" s="246"/>
      <c r="Q804" s="246"/>
      <c r="R804" s="246"/>
      <c r="S804" s="246"/>
      <c r="T804" s="24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8" t="s">
        <v>129</v>
      </c>
      <c r="AU804" s="248" t="s">
        <v>79</v>
      </c>
      <c r="AV804" s="14" t="s">
        <v>79</v>
      </c>
      <c r="AW804" s="14" t="s">
        <v>33</v>
      </c>
      <c r="AX804" s="14" t="s">
        <v>72</v>
      </c>
      <c r="AY804" s="248" t="s">
        <v>120</v>
      </c>
    </row>
    <row r="805" s="13" customFormat="1">
      <c r="A805" s="13"/>
      <c r="B805" s="227"/>
      <c r="C805" s="228"/>
      <c r="D805" s="229" t="s">
        <v>129</v>
      </c>
      <c r="E805" s="230" t="s">
        <v>19</v>
      </c>
      <c r="F805" s="231" t="s">
        <v>247</v>
      </c>
      <c r="G805" s="228"/>
      <c r="H805" s="230" t="s">
        <v>19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129</v>
      </c>
      <c r="AU805" s="237" t="s">
        <v>79</v>
      </c>
      <c r="AV805" s="13" t="s">
        <v>77</v>
      </c>
      <c r="AW805" s="13" t="s">
        <v>33</v>
      </c>
      <c r="AX805" s="13" t="s">
        <v>72</v>
      </c>
      <c r="AY805" s="237" t="s">
        <v>120</v>
      </c>
    </row>
    <row r="806" s="14" customFormat="1">
      <c r="A806" s="14"/>
      <c r="B806" s="238"/>
      <c r="C806" s="239"/>
      <c r="D806" s="229" t="s">
        <v>129</v>
      </c>
      <c r="E806" s="240" t="s">
        <v>19</v>
      </c>
      <c r="F806" s="241" t="s">
        <v>729</v>
      </c>
      <c r="G806" s="239"/>
      <c r="H806" s="242">
        <v>117.938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129</v>
      </c>
      <c r="AU806" s="248" t="s">
        <v>79</v>
      </c>
      <c r="AV806" s="14" t="s">
        <v>79</v>
      </c>
      <c r="AW806" s="14" t="s">
        <v>33</v>
      </c>
      <c r="AX806" s="14" t="s">
        <v>72</v>
      </c>
      <c r="AY806" s="248" t="s">
        <v>120</v>
      </c>
    </row>
    <row r="807" s="13" customFormat="1">
      <c r="A807" s="13"/>
      <c r="B807" s="227"/>
      <c r="C807" s="228"/>
      <c r="D807" s="229" t="s">
        <v>129</v>
      </c>
      <c r="E807" s="230" t="s">
        <v>19</v>
      </c>
      <c r="F807" s="231" t="s">
        <v>248</v>
      </c>
      <c r="G807" s="228"/>
      <c r="H807" s="230" t="s">
        <v>19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129</v>
      </c>
      <c r="AU807" s="237" t="s">
        <v>79</v>
      </c>
      <c r="AV807" s="13" t="s">
        <v>77</v>
      </c>
      <c r="AW807" s="13" t="s">
        <v>33</v>
      </c>
      <c r="AX807" s="13" t="s">
        <v>72</v>
      </c>
      <c r="AY807" s="237" t="s">
        <v>120</v>
      </c>
    </row>
    <row r="808" s="14" customFormat="1">
      <c r="A808" s="14"/>
      <c r="B808" s="238"/>
      <c r="C808" s="239"/>
      <c r="D808" s="229" t="s">
        <v>129</v>
      </c>
      <c r="E808" s="240" t="s">
        <v>19</v>
      </c>
      <c r="F808" s="241" t="s">
        <v>730</v>
      </c>
      <c r="G808" s="239"/>
      <c r="H808" s="242">
        <v>13.65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129</v>
      </c>
      <c r="AU808" s="248" t="s">
        <v>79</v>
      </c>
      <c r="AV808" s="14" t="s">
        <v>79</v>
      </c>
      <c r="AW808" s="14" t="s">
        <v>33</v>
      </c>
      <c r="AX808" s="14" t="s">
        <v>72</v>
      </c>
      <c r="AY808" s="248" t="s">
        <v>120</v>
      </c>
    </row>
    <row r="809" s="15" customFormat="1">
      <c r="A809" s="15"/>
      <c r="B809" s="249"/>
      <c r="C809" s="250"/>
      <c r="D809" s="229" t="s">
        <v>129</v>
      </c>
      <c r="E809" s="251" t="s">
        <v>19</v>
      </c>
      <c r="F809" s="252" t="s">
        <v>156</v>
      </c>
      <c r="G809" s="250"/>
      <c r="H809" s="253">
        <v>1255.4659999999999</v>
      </c>
      <c r="I809" s="254"/>
      <c r="J809" s="250"/>
      <c r="K809" s="250"/>
      <c r="L809" s="255"/>
      <c r="M809" s="256"/>
      <c r="N809" s="257"/>
      <c r="O809" s="257"/>
      <c r="P809" s="257"/>
      <c r="Q809" s="257"/>
      <c r="R809" s="257"/>
      <c r="S809" s="257"/>
      <c r="T809" s="258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9" t="s">
        <v>129</v>
      </c>
      <c r="AU809" s="259" t="s">
        <v>79</v>
      </c>
      <c r="AV809" s="15" t="s">
        <v>127</v>
      </c>
      <c r="AW809" s="15" t="s">
        <v>33</v>
      </c>
      <c r="AX809" s="15" t="s">
        <v>77</v>
      </c>
      <c r="AY809" s="259" t="s">
        <v>120</v>
      </c>
    </row>
    <row r="810" s="2" customFormat="1" ht="16.5" customHeight="1">
      <c r="A810" s="39"/>
      <c r="B810" s="40"/>
      <c r="C810" s="213" t="s">
        <v>739</v>
      </c>
      <c r="D810" s="213" t="s">
        <v>123</v>
      </c>
      <c r="E810" s="214" t="s">
        <v>740</v>
      </c>
      <c r="F810" s="215" t="s">
        <v>741</v>
      </c>
      <c r="G810" s="216" t="s">
        <v>126</v>
      </c>
      <c r="H810" s="217">
        <v>1255.4659999999999</v>
      </c>
      <c r="I810" s="218"/>
      <c r="J810" s="219">
        <f>ROUND(I810*H810,2)</f>
        <v>0</v>
      </c>
      <c r="K810" s="220"/>
      <c r="L810" s="45"/>
      <c r="M810" s="221" t="s">
        <v>19</v>
      </c>
      <c r="N810" s="222" t="s">
        <v>43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331</v>
      </c>
      <c r="AT810" s="225" t="s">
        <v>123</v>
      </c>
      <c r="AU810" s="225" t="s">
        <v>79</v>
      </c>
      <c r="AY810" s="18" t="s">
        <v>120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77</v>
      </c>
      <c r="BK810" s="226">
        <f>ROUND(I810*H810,2)</f>
        <v>0</v>
      </c>
      <c r="BL810" s="18" t="s">
        <v>331</v>
      </c>
      <c r="BM810" s="225" t="s">
        <v>742</v>
      </c>
    </row>
    <row r="811" s="13" customFormat="1">
      <c r="A811" s="13"/>
      <c r="B811" s="227"/>
      <c r="C811" s="228"/>
      <c r="D811" s="229" t="s">
        <v>129</v>
      </c>
      <c r="E811" s="230" t="s">
        <v>19</v>
      </c>
      <c r="F811" s="231" t="s">
        <v>216</v>
      </c>
      <c r="G811" s="228"/>
      <c r="H811" s="230" t="s">
        <v>19</v>
      </c>
      <c r="I811" s="232"/>
      <c r="J811" s="228"/>
      <c r="K811" s="228"/>
      <c r="L811" s="233"/>
      <c r="M811" s="234"/>
      <c r="N811" s="235"/>
      <c r="O811" s="235"/>
      <c r="P811" s="235"/>
      <c r="Q811" s="235"/>
      <c r="R811" s="235"/>
      <c r="S811" s="235"/>
      <c r="T811" s="23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7" t="s">
        <v>129</v>
      </c>
      <c r="AU811" s="237" t="s">
        <v>79</v>
      </c>
      <c r="AV811" s="13" t="s">
        <v>77</v>
      </c>
      <c r="AW811" s="13" t="s">
        <v>33</v>
      </c>
      <c r="AX811" s="13" t="s">
        <v>72</v>
      </c>
      <c r="AY811" s="237" t="s">
        <v>120</v>
      </c>
    </row>
    <row r="812" s="13" customFormat="1">
      <c r="A812" s="13"/>
      <c r="B812" s="227"/>
      <c r="C812" s="228"/>
      <c r="D812" s="229" t="s">
        <v>129</v>
      </c>
      <c r="E812" s="230" t="s">
        <v>19</v>
      </c>
      <c r="F812" s="231" t="s">
        <v>217</v>
      </c>
      <c r="G812" s="228"/>
      <c r="H812" s="230" t="s">
        <v>19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129</v>
      </c>
      <c r="AU812" s="237" t="s">
        <v>79</v>
      </c>
      <c r="AV812" s="13" t="s">
        <v>77</v>
      </c>
      <c r="AW812" s="13" t="s">
        <v>33</v>
      </c>
      <c r="AX812" s="13" t="s">
        <v>72</v>
      </c>
      <c r="AY812" s="237" t="s">
        <v>120</v>
      </c>
    </row>
    <row r="813" s="14" customFormat="1">
      <c r="A813" s="14"/>
      <c r="B813" s="238"/>
      <c r="C813" s="239"/>
      <c r="D813" s="229" t="s">
        <v>129</v>
      </c>
      <c r="E813" s="240" t="s">
        <v>19</v>
      </c>
      <c r="F813" s="241" t="s">
        <v>721</v>
      </c>
      <c r="G813" s="239"/>
      <c r="H813" s="242">
        <v>15</v>
      </c>
      <c r="I813" s="243"/>
      <c r="J813" s="239"/>
      <c r="K813" s="239"/>
      <c r="L813" s="244"/>
      <c r="M813" s="245"/>
      <c r="N813" s="246"/>
      <c r="O813" s="246"/>
      <c r="P813" s="246"/>
      <c r="Q813" s="246"/>
      <c r="R813" s="246"/>
      <c r="S813" s="246"/>
      <c r="T813" s="24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8" t="s">
        <v>129</v>
      </c>
      <c r="AU813" s="248" t="s">
        <v>79</v>
      </c>
      <c r="AV813" s="14" t="s">
        <v>79</v>
      </c>
      <c r="AW813" s="14" t="s">
        <v>33</v>
      </c>
      <c r="AX813" s="14" t="s">
        <v>72</v>
      </c>
      <c r="AY813" s="248" t="s">
        <v>120</v>
      </c>
    </row>
    <row r="814" s="13" customFormat="1">
      <c r="A814" s="13"/>
      <c r="B814" s="227"/>
      <c r="C814" s="228"/>
      <c r="D814" s="229" t="s">
        <v>129</v>
      </c>
      <c r="E814" s="230" t="s">
        <v>19</v>
      </c>
      <c r="F814" s="231" t="s">
        <v>219</v>
      </c>
      <c r="G814" s="228"/>
      <c r="H814" s="230" t="s">
        <v>19</v>
      </c>
      <c r="I814" s="232"/>
      <c r="J814" s="228"/>
      <c r="K814" s="228"/>
      <c r="L814" s="233"/>
      <c r="M814" s="234"/>
      <c r="N814" s="235"/>
      <c r="O814" s="235"/>
      <c r="P814" s="235"/>
      <c r="Q814" s="235"/>
      <c r="R814" s="235"/>
      <c r="S814" s="235"/>
      <c r="T814" s="236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7" t="s">
        <v>129</v>
      </c>
      <c r="AU814" s="237" t="s">
        <v>79</v>
      </c>
      <c r="AV814" s="13" t="s">
        <v>77</v>
      </c>
      <c r="AW814" s="13" t="s">
        <v>33</v>
      </c>
      <c r="AX814" s="13" t="s">
        <v>72</v>
      </c>
      <c r="AY814" s="237" t="s">
        <v>120</v>
      </c>
    </row>
    <row r="815" s="14" customFormat="1">
      <c r="A815" s="14"/>
      <c r="B815" s="238"/>
      <c r="C815" s="239"/>
      <c r="D815" s="229" t="s">
        <v>129</v>
      </c>
      <c r="E815" s="240" t="s">
        <v>19</v>
      </c>
      <c r="F815" s="241" t="s">
        <v>722</v>
      </c>
      <c r="G815" s="239"/>
      <c r="H815" s="242">
        <v>15</v>
      </c>
      <c r="I815" s="243"/>
      <c r="J815" s="239"/>
      <c r="K815" s="239"/>
      <c r="L815" s="244"/>
      <c r="M815" s="245"/>
      <c r="N815" s="246"/>
      <c r="O815" s="246"/>
      <c r="P815" s="246"/>
      <c r="Q815" s="246"/>
      <c r="R815" s="246"/>
      <c r="S815" s="246"/>
      <c r="T815" s="24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8" t="s">
        <v>129</v>
      </c>
      <c r="AU815" s="248" t="s">
        <v>79</v>
      </c>
      <c r="AV815" s="14" t="s">
        <v>79</v>
      </c>
      <c r="AW815" s="14" t="s">
        <v>33</v>
      </c>
      <c r="AX815" s="14" t="s">
        <v>72</v>
      </c>
      <c r="AY815" s="248" t="s">
        <v>120</v>
      </c>
    </row>
    <row r="816" s="13" customFormat="1">
      <c r="A816" s="13"/>
      <c r="B816" s="227"/>
      <c r="C816" s="228"/>
      <c r="D816" s="229" t="s">
        <v>129</v>
      </c>
      <c r="E816" s="230" t="s">
        <v>19</v>
      </c>
      <c r="F816" s="231" t="s">
        <v>221</v>
      </c>
      <c r="G816" s="228"/>
      <c r="H816" s="230" t="s">
        <v>19</v>
      </c>
      <c r="I816" s="232"/>
      <c r="J816" s="228"/>
      <c r="K816" s="228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129</v>
      </c>
      <c r="AU816" s="237" t="s">
        <v>79</v>
      </c>
      <c r="AV816" s="13" t="s">
        <v>77</v>
      </c>
      <c r="AW816" s="13" t="s">
        <v>33</v>
      </c>
      <c r="AX816" s="13" t="s">
        <v>72</v>
      </c>
      <c r="AY816" s="237" t="s">
        <v>120</v>
      </c>
    </row>
    <row r="817" s="14" customFormat="1">
      <c r="A817" s="14"/>
      <c r="B817" s="238"/>
      <c r="C817" s="239"/>
      <c r="D817" s="229" t="s">
        <v>129</v>
      </c>
      <c r="E817" s="240" t="s">
        <v>19</v>
      </c>
      <c r="F817" s="241" t="s">
        <v>723</v>
      </c>
      <c r="G817" s="239"/>
      <c r="H817" s="242">
        <v>7.5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129</v>
      </c>
      <c r="AU817" s="248" t="s">
        <v>79</v>
      </c>
      <c r="AV817" s="14" t="s">
        <v>79</v>
      </c>
      <c r="AW817" s="14" t="s">
        <v>33</v>
      </c>
      <c r="AX817" s="14" t="s">
        <v>72</v>
      </c>
      <c r="AY817" s="248" t="s">
        <v>120</v>
      </c>
    </row>
    <row r="818" s="13" customFormat="1">
      <c r="A818" s="13"/>
      <c r="B818" s="227"/>
      <c r="C818" s="228"/>
      <c r="D818" s="229" t="s">
        <v>129</v>
      </c>
      <c r="E818" s="230" t="s">
        <v>19</v>
      </c>
      <c r="F818" s="231" t="s">
        <v>223</v>
      </c>
      <c r="G818" s="228"/>
      <c r="H818" s="230" t="s">
        <v>19</v>
      </c>
      <c r="I818" s="232"/>
      <c r="J818" s="228"/>
      <c r="K818" s="228"/>
      <c r="L818" s="233"/>
      <c r="M818" s="234"/>
      <c r="N818" s="235"/>
      <c r="O818" s="235"/>
      <c r="P818" s="235"/>
      <c r="Q818" s="235"/>
      <c r="R818" s="235"/>
      <c r="S818" s="235"/>
      <c r="T818" s="23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7" t="s">
        <v>129</v>
      </c>
      <c r="AU818" s="237" t="s">
        <v>79</v>
      </c>
      <c r="AV818" s="13" t="s">
        <v>77</v>
      </c>
      <c r="AW818" s="13" t="s">
        <v>33</v>
      </c>
      <c r="AX818" s="13" t="s">
        <v>72</v>
      </c>
      <c r="AY818" s="237" t="s">
        <v>120</v>
      </c>
    </row>
    <row r="819" s="14" customFormat="1">
      <c r="A819" s="14"/>
      <c r="B819" s="238"/>
      <c r="C819" s="239"/>
      <c r="D819" s="229" t="s">
        <v>129</v>
      </c>
      <c r="E819" s="240" t="s">
        <v>19</v>
      </c>
      <c r="F819" s="241" t="s">
        <v>724</v>
      </c>
      <c r="G819" s="239"/>
      <c r="H819" s="242">
        <v>21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129</v>
      </c>
      <c r="AU819" s="248" t="s">
        <v>79</v>
      </c>
      <c r="AV819" s="14" t="s">
        <v>79</v>
      </c>
      <c r="AW819" s="14" t="s">
        <v>33</v>
      </c>
      <c r="AX819" s="14" t="s">
        <v>72</v>
      </c>
      <c r="AY819" s="248" t="s">
        <v>120</v>
      </c>
    </row>
    <row r="820" s="13" customFormat="1">
      <c r="A820" s="13"/>
      <c r="B820" s="227"/>
      <c r="C820" s="228"/>
      <c r="D820" s="229" t="s">
        <v>129</v>
      </c>
      <c r="E820" s="230" t="s">
        <v>19</v>
      </c>
      <c r="F820" s="231" t="s">
        <v>225</v>
      </c>
      <c r="G820" s="228"/>
      <c r="H820" s="230" t="s">
        <v>19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7" t="s">
        <v>129</v>
      </c>
      <c r="AU820" s="237" t="s">
        <v>79</v>
      </c>
      <c r="AV820" s="13" t="s">
        <v>77</v>
      </c>
      <c r="AW820" s="13" t="s">
        <v>33</v>
      </c>
      <c r="AX820" s="13" t="s">
        <v>72</v>
      </c>
      <c r="AY820" s="237" t="s">
        <v>120</v>
      </c>
    </row>
    <row r="821" s="14" customFormat="1">
      <c r="A821" s="14"/>
      <c r="B821" s="238"/>
      <c r="C821" s="239"/>
      <c r="D821" s="229" t="s">
        <v>129</v>
      </c>
      <c r="E821" s="240" t="s">
        <v>19</v>
      </c>
      <c r="F821" s="241" t="s">
        <v>725</v>
      </c>
      <c r="G821" s="239"/>
      <c r="H821" s="242">
        <v>56.340000000000003</v>
      </c>
      <c r="I821" s="243"/>
      <c r="J821" s="239"/>
      <c r="K821" s="239"/>
      <c r="L821" s="244"/>
      <c r="M821" s="245"/>
      <c r="N821" s="246"/>
      <c r="O821" s="246"/>
      <c r="P821" s="246"/>
      <c r="Q821" s="246"/>
      <c r="R821" s="246"/>
      <c r="S821" s="246"/>
      <c r="T821" s="24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8" t="s">
        <v>129</v>
      </c>
      <c r="AU821" s="248" t="s">
        <v>79</v>
      </c>
      <c r="AV821" s="14" t="s">
        <v>79</v>
      </c>
      <c r="AW821" s="14" t="s">
        <v>33</v>
      </c>
      <c r="AX821" s="14" t="s">
        <v>72</v>
      </c>
      <c r="AY821" s="248" t="s">
        <v>120</v>
      </c>
    </row>
    <row r="822" s="13" customFormat="1">
      <c r="A822" s="13"/>
      <c r="B822" s="227"/>
      <c r="C822" s="228"/>
      <c r="D822" s="229" t="s">
        <v>129</v>
      </c>
      <c r="E822" s="230" t="s">
        <v>19</v>
      </c>
      <c r="F822" s="231" t="s">
        <v>227</v>
      </c>
      <c r="G822" s="228"/>
      <c r="H822" s="230" t="s">
        <v>19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7" t="s">
        <v>129</v>
      </c>
      <c r="AU822" s="237" t="s">
        <v>79</v>
      </c>
      <c r="AV822" s="13" t="s">
        <v>77</v>
      </c>
      <c r="AW822" s="13" t="s">
        <v>33</v>
      </c>
      <c r="AX822" s="13" t="s">
        <v>72</v>
      </c>
      <c r="AY822" s="237" t="s">
        <v>120</v>
      </c>
    </row>
    <row r="823" s="14" customFormat="1">
      <c r="A823" s="14"/>
      <c r="B823" s="238"/>
      <c r="C823" s="239"/>
      <c r="D823" s="229" t="s">
        <v>129</v>
      </c>
      <c r="E823" s="240" t="s">
        <v>19</v>
      </c>
      <c r="F823" s="241" t="s">
        <v>726</v>
      </c>
      <c r="G823" s="239"/>
      <c r="H823" s="242">
        <v>38.063000000000002</v>
      </c>
      <c r="I823" s="243"/>
      <c r="J823" s="239"/>
      <c r="K823" s="239"/>
      <c r="L823" s="244"/>
      <c r="M823" s="245"/>
      <c r="N823" s="246"/>
      <c r="O823" s="246"/>
      <c r="P823" s="246"/>
      <c r="Q823" s="246"/>
      <c r="R823" s="246"/>
      <c r="S823" s="246"/>
      <c r="T823" s="24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8" t="s">
        <v>129</v>
      </c>
      <c r="AU823" s="248" t="s">
        <v>79</v>
      </c>
      <c r="AV823" s="14" t="s">
        <v>79</v>
      </c>
      <c r="AW823" s="14" t="s">
        <v>33</v>
      </c>
      <c r="AX823" s="14" t="s">
        <v>72</v>
      </c>
      <c r="AY823" s="248" t="s">
        <v>120</v>
      </c>
    </row>
    <row r="824" s="13" customFormat="1">
      <c r="A824" s="13"/>
      <c r="B824" s="227"/>
      <c r="C824" s="228"/>
      <c r="D824" s="229" t="s">
        <v>129</v>
      </c>
      <c r="E824" s="230" t="s">
        <v>19</v>
      </c>
      <c r="F824" s="231" t="s">
        <v>727</v>
      </c>
      <c r="G824" s="228"/>
      <c r="H824" s="230" t="s">
        <v>19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7" t="s">
        <v>129</v>
      </c>
      <c r="AU824" s="237" t="s">
        <v>79</v>
      </c>
      <c r="AV824" s="13" t="s">
        <v>77</v>
      </c>
      <c r="AW824" s="13" t="s">
        <v>33</v>
      </c>
      <c r="AX824" s="13" t="s">
        <v>72</v>
      </c>
      <c r="AY824" s="237" t="s">
        <v>120</v>
      </c>
    </row>
    <row r="825" s="14" customFormat="1">
      <c r="A825" s="14"/>
      <c r="B825" s="238"/>
      <c r="C825" s="239"/>
      <c r="D825" s="229" t="s">
        <v>129</v>
      </c>
      <c r="E825" s="240" t="s">
        <v>19</v>
      </c>
      <c r="F825" s="241" t="s">
        <v>728</v>
      </c>
      <c r="G825" s="239"/>
      <c r="H825" s="242">
        <v>50.490000000000002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8" t="s">
        <v>129</v>
      </c>
      <c r="AU825" s="248" t="s">
        <v>79</v>
      </c>
      <c r="AV825" s="14" t="s">
        <v>79</v>
      </c>
      <c r="AW825" s="14" t="s">
        <v>33</v>
      </c>
      <c r="AX825" s="14" t="s">
        <v>72</v>
      </c>
      <c r="AY825" s="248" t="s">
        <v>120</v>
      </c>
    </row>
    <row r="826" s="13" customFormat="1">
      <c r="A826" s="13"/>
      <c r="B826" s="227"/>
      <c r="C826" s="228"/>
      <c r="D826" s="229" t="s">
        <v>129</v>
      </c>
      <c r="E826" s="230" t="s">
        <v>19</v>
      </c>
      <c r="F826" s="231" t="s">
        <v>229</v>
      </c>
      <c r="G826" s="228"/>
      <c r="H826" s="230" t="s">
        <v>19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7" t="s">
        <v>129</v>
      </c>
      <c r="AU826" s="237" t="s">
        <v>79</v>
      </c>
      <c r="AV826" s="13" t="s">
        <v>77</v>
      </c>
      <c r="AW826" s="13" t="s">
        <v>33</v>
      </c>
      <c r="AX826" s="13" t="s">
        <v>72</v>
      </c>
      <c r="AY826" s="237" t="s">
        <v>120</v>
      </c>
    </row>
    <row r="827" s="14" customFormat="1">
      <c r="A827" s="14"/>
      <c r="B827" s="238"/>
      <c r="C827" s="239"/>
      <c r="D827" s="229" t="s">
        <v>129</v>
      </c>
      <c r="E827" s="240" t="s">
        <v>19</v>
      </c>
      <c r="F827" s="241" t="s">
        <v>729</v>
      </c>
      <c r="G827" s="239"/>
      <c r="H827" s="242">
        <v>117.938</v>
      </c>
      <c r="I827" s="243"/>
      <c r="J827" s="239"/>
      <c r="K827" s="239"/>
      <c r="L827" s="244"/>
      <c r="M827" s="245"/>
      <c r="N827" s="246"/>
      <c r="O827" s="246"/>
      <c r="P827" s="246"/>
      <c r="Q827" s="246"/>
      <c r="R827" s="246"/>
      <c r="S827" s="246"/>
      <c r="T827" s="24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8" t="s">
        <v>129</v>
      </c>
      <c r="AU827" s="248" t="s">
        <v>79</v>
      </c>
      <c r="AV827" s="14" t="s">
        <v>79</v>
      </c>
      <c r="AW827" s="14" t="s">
        <v>33</v>
      </c>
      <c r="AX827" s="14" t="s">
        <v>72</v>
      </c>
      <c r="AY827" s="248" t="s">
        <v>120</v>
      </c>
    </row>
    <row r="828" s="13" customFormat="1">
      <c r="A828" s="13"/>
      <c r="B828" s="227"/>
      <c r="C828" s="228"/>
      <c r="D828" s="229" t="s">
        <v>129</v>
      </c>
      <c r="E828" s="230" t="s">
        <v>19</v>
      </c>
      <c r="F828" s="231" t="s">
        <v>231</v>
      </c>
      <c r="G828" s="228"/>
      <c r="H828" s="230" t="s">
        <v>19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7" t="s">
        <v>129</v>
      </c>
      <c r="AU828" s="237" t="s">
        <v>79</v>
      </c>
      <c r="AV828" s="13" t="s">
        <v>77</v>
      </c>
      <c r="AW828" s="13" t="s">
        <v>33</v>
      </c>
      <c r="AX828" s="13" t="s">
        <v>72</v>
      </c>
      <c r="AY828" s="237" t="s">
        <v>120</v>
      </c>
    </row>
    <row r="829" s="14" customFormat="1">
      <c r="A829" s="14"/>
      <c r="B829" s="238"/>
      <c r="C829" s="239"/>
      <c r="D829" s="229" t="s">
        <v>129</v>
      </c>
      <c r="E829" s="240" t="s">
        <v>19</v>
      </c>
      <c r="F829" s="241" t="s">
        <v>730</v>
      </c>
      <c r="G829" s="239"/>
      <c r="H829" s="242">
        <v>13.65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8" t="s">
        <v>129</v>
      </c>
      <c r="AU829" s="248" t="s">
        <v>79</v>
      </c>
      <c r="AV829" s="14" t="s">
        <v>79</v>
      </c>
      <c r="AW829" s="14" t="s">
        <v>33</v>
      </c>
      <c r="AX829" s="14" t="s">
        <v>72</v>
      </c>
      <c r="AY829" s="248" t="s">
        <v>120</v>
      </c>
    </row>
    <row r="830" s="13" customFormat="1">
      <c r="A830" s="13"/>
      <c r="B830" s="227"/>
      <c r="C830" s="228"/>
      <c r="D830" s="229" t="s">
        <v>129</v>
      </c>
      <c r="E830" s="230" t="s">
        <v>19</v>
      </c>
      <c r="F830" s="231" t="s">
        <v>233</v>
      </c>
      <c r="G830" s="228"/>
      <c r="H830" s="230" t="s">
        <v>19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7" t="s">
        <v>129</v>
      </c>
      <c r="AU830" s="237" t="s">
        <v>79</v>
      </c>
      <c r="AV830" s="13" t="s">
        <v>77</v>
      </c>
      <c r="AW830" s="13" t="s">
        <v>33</v>
      </c>
      <c r="AX830" s="13" t="s">
        <v>72</v>
      </c>
      <c r="AY830" s="237" t="s">
        <v>120</v>
      </c>
    </row>
    <row r="831" s="14" customFormat="1">
      <c r="A831" s="14"/>
      <c r="B831" s="238"/>
      <c r="C831" s="239"/>
      <c r="D831" s="229" t="s">
        <v>129</v>
      </c>
      <c r="E831" s="240" t="s">
        <v>19</v>
      </c>
      <c r="F831" s="241" t="s">
        <v>731</v>
      </c>
      <c r="G831" s="239"/>
      <c r="H831" s="242">
        <v>251.25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8" t="s">
        <v>129</v>
      </c>
      <c r="AU831" s="248" t="s">
        <v>79</v>
      </c>
      <c r="AV831" s="14" t="s">
        <v>79</v>
      </c>
      <c r="AW831" s="14" t="s">
        <v>33</v>
      </c>
      <c r="AX831" s="14" t="s">
        <v>72</v>
      </c>
      <c r="AY831" s="248" t="s">
        <v>120</v>
      </c>
    </row>
    <row r="832" s="13" customFormat="1">
      <c r="A832" s="13"/>
      <c r="B832" s="227"/>
      <c r="C832" s="228"/>
      <c r="D832" s="229" t="s">
        <v>129</v>
      </c>
      <c r="E832" s="230" t="s">
        <v>19</v>
      </c>
      <c r="F832" s="231" t="s">
        <v>732</v>
      </c>
      <c r="G832" s="228"/>
      <c r="H832" s="230" t="s">
        <v>19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129</v>
      </c>
      <c r="AU832" s="237" t="s">
        <v>79</v>
      </c>
      <c r="AV832" s="13" t="s">
        <v>77</v>
      </c>
      <c r="AW832" s="13" t="s">
        <v>33</v>
      </c>
      <c r="AX832" s="13" t="s">
        <v>72</v>
      </c>
      <c r="AY832" s="237" t="s">
        <v>120</v>
      </c>
    </row>
    <row r="833" s="14" customFormat="1">
      <c r="A833" s="14"/>
      <c r="B833" s="238"/>
      <c r="C833" s="239"/>
      <c r="D833" s="229" t="s">
        <v>129</v>
      </c>
      <c r="E833" s="240" t="s">
        <v>19</v>
      </c>
      <c r="F833" s="241" t="s">
        <v>728</v>
      </c>
      <c r="G833" s="239"/>
      <c r="H833" s="242">
        <v>50.490000000000002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8" t="s">
        <v>129</v>
      </c>
      <c r="AU833" s="248" t="s">
        <v>79</v>
      </c>
      <c r="AV833" s="14" t="s">
        <v>79</v>
      </c>
      <c r="AW833" s="14" t="s">
        <v>33</v>
      </c>
      <c r="AX833" s="14" t="s">
        <v>72</v>
      </c>
      <c r="AY833" s="248" t="s">
        <v>120</v>
      </c>
    </row>
    <row r="834" s="13" customFormat="1">
      <c r="A834" s="13"/>
      <c r="B834" s="227"/>
      <c r="C834" s="228"/>
      <c r="D834" s="229" t="s">
        <v>129</v>
      </c>
      <c r="E834" s="230" t="s">
        <v>19</v>
      </c>
      <c r="F834" s="231" t="s">
        <v>235</v>
      </c>
      <c r="G834" s="228"/>
      <c r="H834" s="230" t="s">
        <v>19</v>
      </c>
      <c r="I834" s="232"/>
      <c r="J834" s="228"/>
      <c r="K834" s="228"/>
      <c r="L834" s="233"/>
      <c r="M834" s="234"/>
      <c r="N834" s="235"/>
      <c r="O834" s="235"/>
      <c r="P834" s="235"/>
      <c r="Q834" s="235"/>
      <c r="R834" s="235"/>
      <c r="S834" s="235"/>
      <c r="T834" s="23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7" t="s">
        <v>129</v>
      </c>
      <c r="AU834" s="237" t="s">
        <v>79</v>
      </c>
      <c r="AV834" s="13" t="s">
        <v>77</v>
      </c>
      <c r="AW834" s="13" t="s">
        <v>33</v>
      </c>
      <c r="AX834" s="13" t="s">
        <v>72</v>
      </c>
      <c r="AY834" s="237" t="s">
        <v>120</v>
      </c>
    </row>
    <row r="835" s="14" customFormat="1">
      <c r="A835" s="14"/>
      <c r="B835" s="238"/>
      <c r="C835" s="239"/>
      <c r="D835" s="229" t="s">
        <v>129</v>
      </c>
      <c r="E835" s="240" t="s">
        <v>19</v>
      </c>
      <c r="F835" s="241" t="s">
        <v>729</v>
      </c>
      <c r="G835" s="239"/>
      <c r="H835" s="242">
        <v>117.938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8" t="s">
        <v>129</v>
      </c>
      <c r="AU835" s="248" t="s">
        <v>79</v>
      </c>
      <c r="AV835" s="14" t="s">
        <v>79</v>
      </c>
      <c r="AW835" s="14" t="s">
        <v>33</v>
      </c>
      <c r="AX835" s="14" t="s">
        <v>72</v>
      </c>
      <c r="AY835" s="248" t="s">
        <v>120</v>
      </c>
    </row>
    <row r="836" s="13" customFormat="1">
      <c r="A836" s="13"/>
      <c r="B836" s="227"/>
      <c r="C836" s="228"/>
      <c r="D836" s="229" t="s">
        <v>129</v>
      </c>
      <c r="E836" s="230" t="s">
        <v>19</v>
      </c>
      <c r="F836" s="231" t="s">
        <v>236</v>
      </c>
      <c r="G836" s="228"/>
      <c r="H836" s="230" t="s">
        <v>19</v>
      </c>
      <c r="I836" s="232"/>
      <c r="J836" s="228"/>
      <c r="K836" s="228"/>
      <c r="L836" s="233"/>
      <c r="M836" s="234"/>
      <c r="N836" s="235"/>
      <c r="O836" s="235"/>
      <c r="P836" s="235"/>
      <c r="Q836" s="235"/>
      <c r="R836" s="235"/>
      <c r="S836" s="235"/>
      <c r="T836" s="23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7" t="s">
        <v>129</v>
      </c>
      <c r="AU836" s="237" t="s">
        <v>79</v>
      </c>
      <c r="AV836" s="13" t="s">
        <v>77</v>
      </c>
      <c r="AW836" s="13" t="s">
        <v>33</v>
      </c>
      <c r="AX836" s="13" t="s">
        <v>72</v>
      </c>
      <c r="AY836" s="237" t="s">
        <v>120</v>
      </c>
    </row>
    <row r="837" s="14" customFormat="1">
      <c r="A837" s="14"/>
      <c r="B837" s="238"/>
      <c r="C837" s="239"/>
      <c r="D837" s="229" t="s">
        <v>129</v>
      </c>
      <c r="E837" s="240" t="s">
        <v>19</v>
      </c>
      <c r="F837" s="241" t="s">
        <v>730</v>
      </c>
      <c r="G837" s="239"/>
      <c r="H837" s="242">
        <v>13.65</v>
      </c>
      <c r="I837" s="243"/>
      <c r="J837" s="239"/>
      <c r="K837" s="239"/>
      <c r="L837" s="244"/>
      <c r="M837" s="245"/>
      <c r="N837" s="246"/>
      <c r="O837" s="246"/>
      <c r="P837" s="246"/>
      <c r="Q837" s="246"/>
      <c r="R837" s="246"/>
      <c r="S837" s="246"/>
      <c r="T837" s="24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8" t="s">
        <v>129</v>
      </c>
      <c r="AU837" s="248" t="s">
        <v>79</v>
      </c>
      <c r="AV837" s="14" t="s">
        <v>79</v>
      </c>
      <c r="AW837" s="14" t="s">
        <v>33</v>
      </c>
      <c r="AX837" s="14" t="s">
        <v>72</v>
      </c>
      <c r="AY837" s="248" t="s">
        <v>120</v>
      </c>
    </row>
    <row r="838" s="13" customFormat="1">
      <c r="A838" s="13"/>
      <c r="B838" s="227"/>
      <c r="C838" s="228"/>
      <c r="D838" s="229" t="s">
        <v>129</v>
      </c>
      <c r="E838" s="230" t="s">
        <v>19</v>
      </c>
      <c r="F838" s="231" t="s">
        <v>237</v>
      </c>
      <c r="G838" s="228"/>
      <c r="H838" s="230" t="s">
        <v>19</v>
      </c>
      <c r="I838" s="232"/>
      <c r="J838" s="228"/>
      <c r="K838" s="228"/>
      <c r="L838" s="233"/>
      <c r="M838" s="234"/>
      <c r="N838" s="235"/>
      <c r="O838" s="235"/>
      <c r="P838" s="235"/>
      <c r="Q838" s="235"/>
      <c r="R838" s="235"/>
      <c r="S838" s="235"/>
      <c r="T838" s="236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7" t="s">
        <v>129</v>
      </c>
      <c r="AU838" s="237" t="s">
        <v>79</v>
      </c>
      <c r="AV838" s="13" t="s">
        <v>77</v>
      </c>
      <c r="AW838" s="13" t="s">
        <v>33</v>
      </c>
      <c r="AX838" s="13" t="s">
        <v>72</v>
      </c>
      <c r="AY838" s="237" t="s">
        <v>120</v>
      </c>
    </row>
    <row r="839" s="14" customFormat="1">
      <c r="A839" s="14"/>
      <c r="B839" s="238"/>
      <c r="C839" s="239"/>
      <c r="D839" s="229" t="s">
        <v>129</v>
      </c>
      <c r="E839" s="240" t="s">
        <v>19</v>
      </c>
      <c r="F839" s="241" t="s">
        <v>733</v>
      </c>
      <c r="G839" s="239"/>
      <c r="H839" s="242">
        <v>25.199999999999999</v>
      </c>
      <c r="I839" s="243"/>
      <c r="J839" s="239"/>
      <c r="K839" s="239"/>
      <c r="L839" s="244"/>
      <c r="M839" s="245"/>
      <c r="N839" s="246"/>
      <c r="O839" s="246"/>
      <c r="P839" s="246"/>
      <c r="Q839" s="246"/>
      <c r="R839" s="246"/>
      <c r="S839" s="246"/>
      <c r="T839" s="247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8" t="s">
        <v>129</v>
      </c>
      <c r="AU839" s="248" t="s">
        <v>79</v>
      </c>
      <c r="AV839" s="14" t="s">
        <v>79</v>
      </c>
      <c r="AW839" s="14" t="s">
        <v>33</v>
      </c>
      <c r="AX839" s="14" t="s">
        <v>72</v>
      </c>
      <c r="AY839" s="248" t="s">
        <v>120</v>
      </c>
    </row>
    <row r="840" s="13" customFormat="1">
      <c r="A840" s="13"/>
      <c r="B840" s="227"/>
      <c r="C840" s="228"/>
      <c r="D840" s="229" t="s">
        <v>129</v>
      </c>
      <c r="E840" s="230" t="s">
        <v>19</v>
      </c>
      <c r="F840" s="231" t="s">
        <v>239</v>
      </c>
      <c r="G840" s="228"/>
      <c r="H840" s="230" t="s">
        <v>19</v>
      </c>
      <c r="I840" s="232"/>
      <c r="J840" s="228"/>
      <c r="K840" s="228"/>
      <c r="L840" s="233"/>
      <c r="M840" s="234"/>
      <c r="N840" s="235"/>
      <c r="O840" s="235"/>
      <c r="P840" s="235"/>
      <c r="Q840" s="235"/>
      <c r="R840" s="235"/>
      <c r="S840" s="235"/>
      <c r="T840" s="23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7" t="s">
        <v>129</v>
      </c>
      <c r="AU840" s="237" t="s">
        <v>79</v>
      </c>
      <c r="AV840" s="13" t="s">
        <v>77</v>
      </c>
      <c r="AW840" s="13" t="s">
        <v>33</v>
      </c>
      <c r="AX840" s="13" t="s">
        <v>72</v>
      </c>
      <c r="AY840" s="237" t="s">
        <v>120</v>
      </c>
    </row>
    <row r="841" s="14" customFormat="1">
      <c r="A841" s="14"/>
      <c r="B841" s="238"/>
      <c r="C841" s="239"/>
      <c r="D841" s="229" t="s">
        <v>129</v>
      </c>
      <c r="E841" s="240" t="s">
        <v>19</v>
      </c>
      <c r="F841" s="241" t="s">
        <v>734</v>
      </c>
      <c r="G841" s="239"/>
      <c r="H841" s="242">
        <v>36.375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8" t="s">
        <v>129</v>
      </c>
      <c r="AU841" s="248" t="s">
        <v>79</v>
      </c>
      <c r="AV841" s="14" t="s">
        <v>79</v>
      </c>
      <c r="AW841" s="14" t="s">
        <v>33</v>
      </c>
      <c r="AX841" s="14" t="s">
        <v>72</v>
      </c>
      <c r="AY841" s="248" t="s">
        <v>120</v>
      </c>
    </row>
    <row r="842" s="13" customFormat="1">
      <c r="A842" s="13"/>
      <c r="B842" s="227"/>
      <c r="C842" s="228"/>
      <c r="D842" s="229" t="s">
        <v>129</v>
      </c>
      <c r="E842" s="230" t="s">
        <v>19</v>
      </c>
      <c r="F842" s="231" t="s">
        <v>735</v>
      </c>
      <c r="G842" s="228"/>
      <c r="H842" s="230" t="s">
        <v>19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129</v>
      </c>
      <c r="AU842" s="237" t="s">
        <v>79</v>
      </c>
      <c r="AV842" s="13" t="s">
        <v>77</v>
      </c>
      <c r="AW842" s="13" t="s">
        <v>33</v>
      </c>
      <c r="AX842" s="13" t="s">
        <v>72</v>
      </c>
      <c r="AY842" s="237" t="s">
        <v>120</v>
      </c>
    </row>
    <row r="843" s="14" customFormat="1">
      <c r="A843" s="14"/>
      <c r="B843" s="238"/>
      <c r="C843" s="239"/>
      <c r="D843" s="229" t="s">
        <v>129</v>
      </c>
      <c r="E843" s="240" t="s">
        <v>19</v>
      </c>
      <c r="F843" s="241" t="s">
        <v>728</v>
      </c>
      <c r="G843" s="239"/>
      <c r="H843" s="242">
        <v>50.490000000000002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8" t="s">
        <v>129</v>
      </c>
      <c r="AU843" s="248" t="s">
        <v>79</v>
      </c>
      <c r="AV843" s="14" t="s">
        <v>79</v>
      </c>
      <c r="AW843" s="14" t="s">
        <v>33</v>
      </c>
      <c r="AX843" s="14" t="s">
        <v>72</v>
      </c>
      <c r="AY843" s="248" t="s">
        <v>120</v>
      </c>
    </row>
    <row r="844" s="13" customFormat="1">
      <c r="A844" s="13"/>
      <c r="B844" s="227"/>
      <c r="C844" s="228"/>
      <c r="D844" s="229" t="s">
        <v>129</v>
      </c>
      <c r="E844" s="230" t="s">
        <v>19</v>
      </c>
      <c r="F844" s="231" t="s">
        <v>241</v>
      </c>
      <c r="G844" s="228"/>
      <c r="H844" s="230" t="s">
        <v>19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129</v>
      </c>
      <c r="AU844" s="237" t="s">
        <v>79</v>
      </c>
      <c r="AV844" s="13" t="s">
        <v>77</v>
      </c>
      <c r="AW844" s="13" t="s">
        <v>33</v>
      </c>
      <c r="AX844" s="13" t="s">
        <v>72</v>
      </c>
      <c r="AY844" s="237" t="s">
        <v>120</v>
      </c>
    </row>
    <row r="845" s="14" customFormat="1">
      <c r="A845" s="14"/>
      <c r="B845" s="238"/>
      <c r="C845" s="239"/>
      <c r="D845" s="229" t="s">
        <v>129</v>
      </c>
      <c r="E845" s="240" t="s">
        <v>19</v>
      </c>
      <c r="F845" s="241" t="s">
        <v>729</v>
      </c>
      <c r="G845" s="239"/>
      <c r="H845" s="242">
        <v>117.938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129</v>
      </c>
      <c r="AU845" s="248" t="s">
        <v>79</v>
      </c>
      <c r="AV845" s="14" t="s">
        <v>79</v>
      </c>
      <c r="AW845" s="14" t="s">
        <v>33</v>
      </c>
      <c r="AX845" s="14" t="s">
        <v>72</v>
      </c>
      <c r="AY845" s="248" t="s">
        <v>120</v>
      </c>
    </row>
    <row r="846" s="13" customFormat="1">
      <c r="A846" s="13"/>
      <c r="B846" s="227"/>
      <c r="C846" s="228"/>
      <c r="D846" s="229" t="s">
        <v>129</v>
      </c>
      <c r="E846" s="230" t="s">
        <v>19</v>
      </c>
      <c r="F846" s="231" t="s">
        <v>242</v>
      </c>
      <c r="G846" s="228"/>
      <c r="H846" s="230" t="s">
        <v>19</v>
      </c>
      <c r="I846" s="232"/>
      <c r="J846" s="228"/>
      <c r="K846" s="228"/>
      <c r="L846" s="233"/>
      <c r="M846" s="234"/>
      <c r="N846" s="235"/>
      <c r="O846" s="235"/>
      <c r="P846" s="235"/>
      <c r="Q846" s="235"/>
      <c r="R846" s="235"/>
      <c r="S846" s="235"/>
      <c r="T846" s="23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7" t="s">
        <v>129</v>
      </c>
      <c r="AU846" s="237" t="s">
        <v>79</v>
      </c>
      <c r="AV846" s="13" t="s">
        <v>77</v>
      </c>
      <c r="AW846" s="13" t="s">
        <v>33</v>
      </c>
      <c r="AX846" s="13" t="s">
        <v>72</v>
      </c>
      <c r="AY846" s="237" t="s">
        <v>120</v>
      </c>
    </row>
    <row r="847" s="14" customFormat="1">
      <c r="A847" s="14"/>
      <c r="B847" s="238"/>
      <c r="C847" s="239"/>
      <c r="D847" s="229" t="s">
        <v>129</v>
      </c>
      <c r="E847" s="240" t="s">
        <v>19</v>
      </c>
      <c r="F847" s="241" t="s">
        <v>730</v>
      </c>
      <c r="G847" s="239"/>
      <c r="H847" s="242">
        <v>13.65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8" t="s">
        <v>129</v>
      </c>
      <c r="AU847" s="248" t="s">
        <v>79</v>
      </c>
      <c r="AV847" s="14" t="s">
        <v>79</v>
      </c>
      <c r="AW847" s="14" t="s">
        <v>33</v>
      </c>
      <c r="AX847" s="14" t="s">
        <v>72</v>
      </c>
      <c r="AY847" s="248" t="s">
        <v>120</v>
      </c>
    </row>
    <row r="848" s="13" customFormat="1">
      <c r="A848" s="13"/>
      <c r="B848" s="227"/>
      <c r="C848" s="228"/>
      <c r="D848" s="229" t="s">
        <v>129</v>
      </c>
      <c r="E848" s="230" t="s">
        <v>19</v>
      </c>
      <c r="F848" s="231" t="s">
        <v>243</v>
      </c>
      <c r="G848" s="228"/>
      <c r="H848" s="230" t="s">
        <v>19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129</v>
      </c>
      <c r="AU848" s="237" t="s">
        <v>79</v>
      </c>
      <c r="AV848" s="13" t="s">
        <v>77</v>
      </c>
      <c r="AW848" s="13" t="s">
        <v>33</v>
      </c>
      <c r="AX848" s="13" t="s">
        <v>72</v>
      </c>
      <c r="AY848" s="237" t="s">
        <v>120</v>
      </c>
    </row>
    <row r="849" s="14" customFormat="1">
      <c r="A849" s="14"/>
      <c r="B849" s="238"/>
      <c r="C849" s="239"/>
      <c r="D849" s="229" t="s">
        <v>129</v>
      </c>
      <c r="E849" s="240" t="s">
        <v>19</v>
      </c>
      <c r="F849" s="241" t="s">
        <v>736</v>
      </c>
      <c r="G849" s="239"/>
      <c r="H849" s="242">
        <v>12.863</v>
      </c>
      <c r="I849" s="243"/>
      <c r="J849" s="239"/>
      <c r="K849" s="239"/>
      <c r="L849" s="244"/>
      <c r="M849" s="245"/>
      <c r="N849" s="246"/>
      <c r="O849" s="246"/>
      <c r="P849" s="246"/>
      <c r="Q849" s="246"/>
      <c r="R849" s="246"/>
      <c r="S849" s="246"/>
      <c r="T849" s="24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8" t="s">
        <v>129</v>
      </c>
      <c r="AU849" s="248" t="s">
        <v>79</v>
      </c>
      <c r="AV849" s="14" t="s">
        <v>79</v>
      </c>
      <c r="AW849" s="14" t="s">
        <v>33</v>
      </c>
      <c r="AX849" s="14" t="s">
        <v>72</v>
      </c>
      <c r="AY849" s="248" t="s">
        <v>120</v>
      </c>
    </row>
    <row r="850" s="13" customFormat="1">
      <c r="A850" s="13"/>
      <c r="B850" s="227"/>
      <c r="C850" s="228"/>
      <c r="D850" s="229" t="s">
        <v>129</v>
      </c>
      <c r="E850" s="230" t="s">
        <v>19</v>
      </c>
      <c r="F850" s="231" t="s">
        <v>245</v>
      </c>
      <c r="G850" s="228"/>
      <c r="H850" s="230" t="s">
        <v>19</v>
      </c>
      <c r="I850" s="232"/>
      <c r="J850" s="228"/>
      <c r="K850" s="228"/>
      <c r="L850" s="233"/>
      <c r="M850" s="234"/>
      <c r="N850" s="235"/>
      <c r="O850" s="235"/>
      <c r="P850" s="235"/>
      <c r="Q850" s="235"/>
      <c r="R850" s="235"/>
      <c r="S850" s="235"/>
      <c r="T850" s="236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7" t="s">
        <v>129</v>
      </c>
      <c r="AU850" s="237" t="s">
        <v>79</v>
      </c>
      <c r="AV850" s="13" t="s">
        <v>77</v>
      </c>
      <c r="AW850" s="13" t="s">
        <v>33</v>
      </c>
      <c r="AX850" s="13" t="s">
        <v>72</v>
      </c>
      <c r="AY850" s="237" t="s">
        <v>120</v>
      </c>
    </row>
    <row r="851" s="14" customFormat="1">
      <c r="A851" s="14"/>
      <c r="B851" s="238"/>
      <c r="C851" s="239"/>
      <c r="D851" s="229" t="s">
        <v>129</v>
      </c>
      <c r="E851" s="240" t="s">
        <v>19</v>
      </c>
      <c r="F851" s="241" t="s">
        <v>737</v>
      </c>
      <c r="G851" s="239"/>
      <c r="H851" s="242">
        <v>48.563000000000002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8" t="s">
        <v>129</v>
      </c>
      <c r="AU851" s="248" t="s">
        <v>79</v>
      </c>
      <c r="AV851" s="14" t="s">
        <v>79</v>
      </c>
      <c r="AW851" s="14" t="s">
        <v>33</v>
      </c>
      <c r="AX851" s="14" t="s">
        <v>72</v>
      </c>
      <c r="AY851" s="248" t="s">
        <v>120</v>
      </c>
    </row>
    <row r="852" s="13" customFormat="1">
      <c r="A852" s="13"/>
      <c r="B852" s="227"/>
      <c r="C852" s="228"/>
      <c r="D852" s="229" t="s">
        <v>129</v>
      </c>
      <c r="E852" s="230" t="s">
        <v>19</v>
      </c>
      <c r="F852" s="231" t="s">
        <v>738</v>
      </c>
      <c r="G852" s="228"/>
      <c r="H852" s="230" t="s">
        <v>19</v>
      </c>
      <c r="I852" s="232"/>
      <c r="J852" s="228"/>
      <c r="K852" s="228"/>
      <c r="L852" s="233"/>
      <c r="M852" s="234"/>
      <c r="N852" s="235"/>
      <c r="O852" s="235"/>
      <c r="P852" s="235"/>
      <c r="Q852" s="235"/>
      <c r="R852" s="235"/>
      <c r="S852" s="235"/>
      <c r="T852" s="236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7" t="s">
        <v>129</v>
      </c>
      <c r="AU852" s="237" t="s">
        <v>79</v>
      </c>
      <c r="AV852" s="13" t="s">
        <v>77</v>
      </c>
      <c r="AW852" s="13" t="s">
        <v>33</v>
      </c>
      <c r="AX852" s="13" t="s">
        <v>72</v>
      </c>
      <c r="AY852" s="237" t="s">
        <v>120</v>
      </c>
    </row>
    <row r="853" s="14" customFormat="1">
      <c r="A853" s="14"/>
      <c r="B853" s="238"/>
      <c r="C853" s="239"/>
      <c r="D853" s="229" t="s">
        <v>129</v>
      </c>
      <c r="E853" s="240" t="s">
        <v>19</v>
      </c>
      <c r="F853" s="241" t="s">
        <v>728</v>
      </c>
      <c r="G853" s="239"/>
      <c r="H853" s="242">
        <v>50.490000000000002</v>
      </c>
      <c r="I853" s="243"/>
      <c r="J853" s="239"/>
      <c r="K853" s="239"/>
      <c r="L853" s="244"/>
      <c r="M853" s="245"/>
      <c r="N853" s="246"/>
      <c r="O853" s="246"/>
      <c r="P853" s="246"/>
      <c r="Q853" s="246"/>
      <c r="R853" s="246"/>
      <c r="S853" s="246"/>
      <c r="T853" s="24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8" t="s">
        <v>129</v>
      </c>
      <c r="AU853" s="248" t="s">
        <v>79</v>
      </c>
      <c r="AV853" s="14" t="s">
        <v>79</v>
      </c>
      <c r="AW853" s="14" t="s">
        <v>33</v>
      </c>
      <c r="AX853" s="14" t="s">
        <v>72</v>
      </c>
      <c r="AY853" s="248" t="s">
        <v>120</v>
      </c>
    </row>
    <row r="854" s="13" customFormat="1">
      <c r="A854" s="13"/>
      <c r="B854" s="227"/>
      <c r="C854" s="228"/>
      <c r="D854" s="229" t="s">
        <v>129</v>
      </c>
      <c r="E854" s="230" t="s">
        <v>19</v>
      </c>
      <c r="F854" s="231" t="s">
        <v>247</v>
      </c>
      <c r="G854" s="228"/>
      <c r="H854" s="230" t="s">
        <v>19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129</v>
      </c>
      <c r="AU854" s="237" t="s">
        <v>79</v>
      </c>
      <c r="AV854" s="13" t="s">
        <v>77</v>
      </c>
      <c r="AW854" s="13" t="s">
        <v>33</v>
      </c>
      <c r="AX854" s="13" t="s">
        <v>72</v>
      </c>
      <c r="AY854" s="237" t="s">
        <v>120</v>
      </c>
    </row>
    <row r="855" s="14" customFormat="1">
      <c r="A855" s="14"/>
      <c r="B855" s="238"/>
      <c r="C855" s="239"/>
      <c r="D855" s="229" t="s">
        <v>129</v>
      </c>
      <c r="E855" s="240" t="s">
        <v>19</v>
      </c>
      <c r="F855" s="241" t="s">
        <v>729</v>
      </c>
      <c r="G855" s="239"/>
      <c r="H855" s="242">
        <v>117.938</v>
      </c>
      <c r="I855" s="243"/>
      <c r="J855" s="239"/>
      <c r="K855" s="239"/>
      <c r="L855" s="244"/>
      <c r="M855" s="245"/>
      <c r="N855" s="246"/>
      <c r="O855" s="246"/>
      <c r="P855" s="246"/>
      <c r="Q855" s="246"/>
      <c r="R855" s="246"/>
      <c r="S855" s="246"/>
      <c r="T855" s="24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8" t="s">
        <v>129</v>
      </c>
      <c r="AU855" s="248" t="s">
        <v>79</v>
      </c>
      <c r="AV855" s="14" t="s">
        <v>79</v>
      </c>
      <c r="AW855" s="14" t="s">
        <v>33</v>
      </c>
      <c r="AX855" s="14" t="s">
        <v>72</v>
      </c>
      <c r="AY855" s="248" t="s">
        <v>120</v>
      </c>
    </row>
    <row r="856" s="13" customFormat="1">
      <c r="A856" s="13"/>
      <c r="B856" s="227"/>
      <c r="C856" s="228"/>
      <c r="D856" s="229" t="s">
        <v>129</v>
      </c>
      <c r="E856" s="230" t="s">
        <v>19</v>
      </c>
      <c r="F856" s="231" t="s">
        <v>248</v>
      </c>
      <c r="G856" s="228"/>
      <c r="H856" s="230" t="s">
        <v>19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129</v>
      </c>
      <c r="AU856" s="237" t="s">
        <v>79</v>
      </c>
      <c r="AV856" s="13" t="s">
        <v>77</v>
      </c>
      <c r="AW856" s="13" t="s">
        <v>33</v>
      </c>
      <c r="AX856" s="13" t="s">
        <v>72</v>
      </c>
      <c r="AY856" s="237" t="s">
        <v>120</v>
      </c>
    </row>
    <row r="857" s="14" customFormat="1">
      <c r="A857" s="14"/>
      <c r="B857" s="238"/>
      <c r="C857" s="239"/>
      <c r="D857" s="229" t="s">
        <v>129</v>
      </c>
      <c r="E857" s="240" t="s">
        <v>19</v>
      </c>
      <c r="F857" s="241" t="s">
        <v>730</v>
      </c>
      <c r="G857" s="239"/>
      <c r="H857" s="242">
        <v>13.65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129</v>
      </c>
      <c r="AU857" s="248" t="s">
        <v>79</v>
      </c>
      <c r="AV857" s="14" t="s">
        <v>79</v>
      </c>
      <c r="AW857" s="14" t="s">
        <v>33</v>
      </c>
      <c r="AX857" s="14" t="s">
        <v>72</v>
      </c>
      <c r="AY857" s="248" t="s">
        <v>120</v>
      </c>
    </row>
    <row r="858" s="15" customFormat="1">
      <c r="A858" s="15"/>
      <c r="B858" s="249"/>
      <c r="C858" s="250"/>
      <c r="D858" s="229" t="s">
        <v>129</v>
      </c>
      <c r="E858" s="251" t="s">
        <v>19</v>
      </c>
      <c r="F858" s="252" t="s">
        <v>156</v>
      </c>
      <c r="G858" s="250"/>
      <c r="H858" s="253">
        <v>1255.4659999999999</v>
      </c>
      <c r="I858" s="254"/>
      <c r="J858" s="250"/>
      <c r="K858" s="250"/>
      <c r="L858" s="255"/>
      <c r="M858" s="256"/>
      <c r="N858" s="257"/>
      <c r="O858" s="257"/>
      <c r="P858" s="257"/>
      <c r="Q858" s="257"/>
      <c r="R858" s="257"/>
      <c r="S858" s="257"/>
      <c r="T858" s="258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9" t="s">
        <v>129</v>
      </c>
      <c r="AU858" s="259" t="s">
        <v>79</v>
      </c>
      <c r="AV858" s="15" t="s">
        <v>127</v>
      </c>
      <c r="AW858" s="15" t="s">
        <v>33</v>
      </c>
      <c r="AX858" s="15" t="s">
        <v>77</v>
      </c>
      <c r="AY858" s="259" t="s">
        <v>120</v>
      </c>
    </row>
    <row r="859" s="2" customFormat="1" ht="21.75" customHeight="1">
      <c r="A859" s="39"/>
      <c r="B859" s="40"/>
      <c r="C859" s="213" t="s">
        <v>743</v>
      </c>
      <c r="D859" s="213" t="s">
        <v>123</v>
      </c>
      <c r="E859" s="214" t="s">
        <v>744</v>
      </c>
      <c r="F859" s="215" t="s">
        <v>745</v>
      </c>
      <c r="G859" s="216" t="s">
        <v>451</v>
      </c>
      <c r="H859" s="217">
        <v>200</v>
      </c>
      <c r="I859" s="218"/>
      <c r="J859" s="219">
        <f>ROUND(I859*H859,2)</f>
        <v>0</v>
      </c>
      <c r="K859" s="220"/>
      <c r="L859" s="45"/>
      <c r="M859" s="221" t="s">
        <v>19</v>
      </c>
      <c r="N859" s="222" t="s">
        <v>43</v>
      </c>
      <c r="O859" s="85"/>
      <c r="P859" s="223">
        <f>O859*H859</f>
        <v>0</v>
      </c>
      <c r="Q859" s="223">
        <v>0.00048000000000000001</v>
      </c>
      <c r="R859" s="223">
        <f>Q859*H859</f>
        <v>0.096000000000000002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331</v>
      </c>
      <c r="AT859" s="225" t="s">
        <v>123</v>
      </c>
      <c r="AU859" s="225" t="s">
        <v>79</v>
      </c>
      <c r="AY859" s="18" t="s">
        <v>120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77</v>
      </c>
      <c r="BK859" s="226">
        <f>ROUND(I859*H859,2)</f>
        <v>0</v>
      </c>
      <c r="BL859" s="18" t="s">
        <v>331</v>
      </c>
      <c r="BM859" s="225" t="s">
        <v>746</v>
      </c>
    </row>
    <row r="860" s="13" customFormat="1">
      <c r="A860" s="13"/>
      <c r="B860" s="227"/>
      <c r="C860" s="228"/>
      <c r="D860" s="229" t="s">
        <v>129</v>
      </c>
      <c r="E860" s="230" t="s">
        <v>19</v>
      </c>
      <c r="F860" s="231" t="s">
        <v>747</v>
      </c>
      <c r="G860" s="228"/>
      <c r="H860" s="230" t="s">
        <v>19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129</v>
      </c>
      <c r="AU860" s="237" t="s">
        <v>79</v>
      </c>
      <c r="AV860" s="13" t="s">
        <v>77</v>
      </c>
      <c r="AW860" s="13" t="s">
        <v>33</v>
      </c>
      <c r="AX860" s="13" t="s">
        <v>72</v>
      </c>
      <c r="AY860" s="237" t="s">
        <v>120</v>
      </c>
    </row>
    <row r="861" s="14" customFormat="1">
      <c r="A861" s="14"/>
      <c r="B861" s="238"/>
      <c r="C861" s="239"/>
      <c r="D861" s="229" t="s">
        <v>129</v>
      </c>
      <c r="E861" s="240" t="s">
        <v>19</v>
      </c>
      <c r="F861" s="241" t="s">
        <v>748</v>
      </c>
      <c r="G861" s="239"/>
      <c r="H861" s="242">
        <v>200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8" t="s">
        <v>129</v>
      </c>
      <c r="AU861" s="248" t="s">
        <v>79</v>
      </c>
      <c r="AV861" s="14" t="s">
        <v>79</v>
      </c>
      <c r="AW861" s="14" t="s">
        <v>33</v>
      </c>
      <c r="AX861" s="14" t="s">
        <v>72</v>
      </c>
      <c r="AY861" s="248" t="s">
        <v>120</v>
      </c>
    </row>
    <row r="862" s="15" customFormat="1">
      <c r="A862" s="15"/>
      <c r="B862" s="249"/>
      <c r="C862" s="250"/>
      <c r="D862" s="229" t="s">
        <v>129</v>
      </c>
      <c r="E862" s="251" t="s">
        <v>19</v>
      </c>
      <c r="F862" s="252" t="s">
        <v>156</v>
      </c>
      <c r="G862" s="250"/>
      <c r="H862" s="253">
        <v>200</v>
      </c>
      <c r="I862" s="254"/>
      <c r="J862" s="250"/>
      <c r="K862" s="250"/>
      <c r="L862" s="255"/>
      <c r="M862" s="256"/>
      <c r="N862" s="257"/>
      <c r="O862" s="257"/>
      <c r="P862" s="257"/>
      <c r="Q862" s="257"/>
      <c r="R862" s="257"/>
      <c r="S862" s="257"/>
      <c r="T862" s="258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9" t="s">
        <v>129</v>
      </c>
      <c r="AU862" s="259" t="s">
        <v>79</v>
      </c>
      <c r="AV862" s="15" t="s">
        <v>127</v>
      </c>
      <c r="AW862" s="15" t="s">
        <v>33</v>
      </c>
      <c r="AX862" s="15" t="s">
        <v>77</v>
      </c>
      <c r="AY862" s="259" t="s">
        <v>120</v>
      </c>
    </row>
    <row r="863" s="2" customFormat="1" ht="16.5" customHeight="1">
      <c r="A863" s="39"/>
      <c r="B863" s="40"/>
      <c r="C863" s="213" t="s">
        <v>749</v>
      </c>
      <c r="D863" s="213" t="s">
        <v>123</v>
      </c>
      <c r="E863" s="214" t="s">
        <v>750</v>
      </c>
      <c r="F863" s="215" t="s">
        <v>751</v>
      </c>
      <c r="G863" s="216" t="s">
        <v>126</v>
      </c>
      <c r="H863" s="217">
        <v>1255.4659999999999</v>
      </c>
      <c r="I863" s="218"/>
      <c r="J863" s="219">
        <f>ROUND(I863*H863,2)</f>
        <v>0</v>
      </c>
      <c r="K863" s="220"/>
      <c r="L863" s="45"/>
      <c r="M863" s="221" t="s">
        <v>19</v>
      </c>
      <c r="N863" s="222" t="s">
        <v>43</v>
      </c>
      <c r="O863" s="85"/>
      <c r="P863" s="223">
        <f>O863*H863</f>
        <v>0</v>
      </c>
      <c r="Q863" s="223">
        <v>0.00020000000000000001</v>
      </c>
      <c r="R863" s="223">
        <f>Q863*H863</f>
        <v>0.25109320000000002</v>
      </c>
      <c r="S863" s="223">
        <v>0</v>
      </c>
      <c r="T863" s="224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5" t="s">
        <v>331</v>
      </c>
      <c r="AT863" s="225" t="s">
        <v>123</v>
      </c>
      <c r="AU863" s="225" t="s">
        <v>79</v>
      </c>
      <c r="AY863" s="18" t="s">
        <v>120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8" t="s">
        <v>77</v>
      </c>
      <c r="BK863" s="226">
        <f>ROUND(I863*H863,2)</f>
        <v>0</v>
      </c>
      <c r="BL863" s="18" t="s">
        <v>331</v>
      </c>
      <c r="BM863" s="225" t="s">
        <v>752</v>
      </c>
    </row>
    <row r="864" s="13" customFormat="1">
      <c r="A864" s="13"/>
      <c r="B864" s="227"/>
      <c r="C864" s="228"/>
      <c r="D864" s="229" t="s">
        <v>129</v>
      </c>
      <c r="E864" s="230" t="s">
        <v>19</v>
      </c>
      <c r="F864" s="231" t="s">
        <v>216</v>
      </c>
      <c r="G864" s="228"/>
      <c r="H864" s="230" t="s">
        <v>19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7" t="s">
        <v>129</v>
      </c>
      <c r="AU864" s="237" t="s">
        <v>79</v>
      </c>
      <c r="AV864" s="13" t="s">
        <v>77</v>
      </c>
      <c r="AW864" s="13" t="s">
        <v>33</v>
      </c>
      <c r="AX864" s="13" t="s">
        <v>72</v>
      </c>
      <c r="AY864" s="237" t="s">
        <v>120</v>
      </c>
    </row>
    <row r="865" s="13" customFormat="1">
      <c r="A865" s="13"/>
      <c r="B865" s="227"/>
      <c r="C865" s="228"/>
      <c r="D865" s="229" t="s">
        <v>129</v>
      </c>
      <c r="E865" s="230" t="s">
        <v>19</v>
      </c>
      <c r="F865" s="231" t="s">
        <v>217</v>
      </c>
      <c r="G865" s="228"/>
      <c r="H865" s="230" t="s">
        <v>19</v>
      </c>
      <c r="I865" s="232"/>
      <c r="J865" s="228"/>
      <c r="K865" s="228"/>
      <c r="L865" s="233"/>
      <c r="M865" s="234"/>
      <c r="N865" s="235"/>
      <c r="O865" s="235"/>
      <c r="P865" s="235"/>
      <c r="Q865" s="235"/>
      <c r="R865" s="235"/>
      <c r="S865" s="235"/>
      <c r="T865" s="23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7" t="s">
        <v>129</v>
      </c>
      <c r="AU865" s="237" t="s">
        <v>79</v>
      </c>
      <c r="AV865" s="13" t="s">
        <v>77</v>
      </c>
      <c r="AW865" s="13" t="s">
        <v>33</v>
      </c>
      <c r="AX865" s="13" t="s">
        <v>72</v>
      </c>
      <c r="AY865" s="237" t="s">
        <v>120</v>
      </c>
    </row>
    <row r="866" s="14" customFormat="1">
      <c r="A866" s="14"/>
      <c r="B866" s="238"/>
      <c r="C866" s="239"/>
      <c r="D866" s="229" t="s">
        <v>129</v>
      </c>
      <c r="E866" s="240" t="s">
        <v>19</v>
      </c>
      <c r="F866" s="241" t="s">
        <v>721</v>
      </c>
      <c r="G866" s="239"/>
      <c r="H866" s="242">
        <v>15</v>
      </c>
      <c r="I866" s="243"/>
      <c r="J866" s="239"/>
      <c r="K866" s="239"/>
      <c r="L866" s="244"/>
      <c r="M866" s="245"/>
      <c r="N866" s="246"/>
      <c r="O866" s="246"/>
      <c r="P866" s="246"/>
      <c r="Q866" s="246"/>
      <c r="R866" s="246"/>
      <c r="S866" s="246"/>
      <c r="T866" s="24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8" t="s">
        <v>129</v>
      </c>
      <c r="AU866" s="248" t="s">
        <v>79</v>
      </c>
      <c r="AV866" s="14" t="s">
        <v>79</v>
      </c>
      <c r="AW866" s="14" t="s">
        <v>33</v>
      </c>
      <c r="AX866" s="14" t="s">
        <v>72</v>
      </c>
      <c r="AY866" s="248" t="s">
        <v>120</v>
      </c>
    </row>
    <row r="867" s="13" customFormat="1">
      <c r="A867" s="13"/>
      <c r="B867" s="227"/>
      <c r="C867" s="228"/>
      <c r="D867" s="229" t="s">
        <v>129</v>
      </c>
      <c r="E867" s="230" t="s">
        <v>19</v>
      </c>
      <c r="F867" s="231" t="s">
        <v>219</v>
      </c>
      <c r="G867" s="228"/>
      <c r="H867" s="230" t="s">
        <v>19</v>
      </c>
      <c r="I867" s="232"/>
      <c r="J867" s="228"/>
      <c r="K867" s="228"/>
      <c r="L867" s="233"/>
      <c r="M867" s="234"/>
      <c r="N867" s="235"/>
      <c r="O867" s="235"/>
      <c r="P867" s="235"/>
      <c r="Q867" s="235"/>
      <c r="R867" s="235"/>
      <c r="S867" s="235"/>
      <c r="T867" s="23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7" t="s">
        <v>129</v>
      </c>
      <c r="AU867" s="237" t="s">
        <v>79</v>
      </c>
      <c r="AV867" s="13" t="s">
        <v>77</v>
      </c>
      <c r="AW867" s="13" t="s">
        <v>33</v>
      </c>
      <c r="AX867" s="13" t="s">
        <v>72</v>
      </c>
      <c r="AY867" s="237" t="s">
        <v>120</v>
      </c>
    </row>
    <row r="868" s="14" customFormat="1">
      <c r="A868" s="14"/>
      <c r="B868" s="238"/>
      <c r="C868" s="239"/>
      <c r="D868" s="229" t="s">
        <v>129</v>
      </c>
      <c r="E868" s="240" t="s">
        <v>19</v>
      </c>
      <c r="F868" s="241" t="s">
        <v>722</v>
      </c>
      <c r="G868" s="239"/>
      <c r="H868" s="242">
        <v>15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8" t="s">
        <v>129</v>
      </c>
      <c r="AU868" s="248" t="s">
        <v>79</v>
      </c>
      <c r="AV868" s="14" t="s">
        <v>79</v>
      </c>
      <c r="AW868" s="14" t="s">
        <v>33</v>
      </c>
      <c r="AX868" s="14" t="s">
        <v>72</v>
      </c>
      <c r="AY868" s="248" t="s">
        <v>120</v>
      </c>
    </row>
    <row r="869" s="13" customFormat="1">
      <c r="A869" s="13"/>
      <c r="B869" s="227"/>
      <c r="C869" s="228"/>
      <c r="D869" s="229" t="s">
        <v>129</v>
      </c>
      <c r="E869" s="230" t="s">
        <v>19</v>
      </c>
      <c r="F869" s="231" t="s">
        <v>221</v>
      </c>
      <c r="G869" s="228"/>
      <c r="H869" s="230" t="s">
        <v>19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7" t="s">
        <v>129</v>
      </c>
      <c r="AU869" s="237" t="s">
        <v>79</v>
      </c>
      <c r="AV869" s="13" t="s">
        <v>77</v>
      </c>
      <c r="AW869" s="13" t="s">
        <v>33</v>
      </c>
      <c r="AX869" s="13" t="s">
        <v>72</v>
      </c>
      <c r="AY869" s="237" t="s">
        <v>120</v>
      </c>
    </row>
    <row r="870" s="14" customFormat="1">
      <c r="A870" s="14"/>
      <c r="B870" s="238"/>
      <c r="C870" s="239"/>
      <c r="D870" s="229" t="s">
        <v>129</v>
      </c>
      <c r="E870" s="240" t="s">
        <v>19</v>
      </c>
      <c r="F870" s="241" t="s">
        <v>723</v>
      </c>
      <c r="G870" s="239"/>
      <c r="H870" s="242">
        <v>7.5</v>
      </c>
      <c r="I870" s="243"/>
      <c r="J870" s="239"/>
      <c r="K870" s="239"/>
      <c r="L870" s="244"/>
      <c r="M870" s="245"/>
      <c r="N870" s="246"/>
      <c r="O870" s="246"/>
      <c r="P870" s="246"/>
      <c r="Q870" s="246"/>
      <c r="R870" s="246"/>
      <c r="S870" s="246"/>
      <c r="T870" s="24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8" t="s">
        <v>129</v>
      </c>
      <c r="AU870" s="248" t="s">
        <v>79</v>
      </c>
      <c r="AV870" s="14" t="s">
        <v>79</v>
      </c>
      <c r="AW870" s="14" t="s">
        <v>33</v>
      </c>
      <c r="AX870" s="14" t="s">
        <v>72</v>
      </c>
      <c r="AY870" s="248" t="s">
        <v>120</v>
      </c>
    </row>
    <row r="871" s="13" customFormat="1">
      <c r="A871" s="13"/>
      <c r="B871" s="227"/>
      <c r="C871" s="228"/>
      <c r="D871" s="229" t="s">
        <v>129</v>
      </c>
      <c r="E871" s="230" t="s">
        <v>19</v>
      </c>
      <c r="F871" s="231" t="s">
        <v>223</v>
      </c>
      <c r="G871" s="228"/>
      <c r="H871" s="230" t="s">
        <v>19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129</v>
      </c>
      <c r="AU871" s="237" t="s">
        <v>79</v>
      </c>
      <c r="AV871" s="13" t="s">
        <v>77</v>
      </c>
      <c r="AW871" s="13" t="s">
        <v>33</v>
      </c>
      <c r="AX871" s="13" t="s">
        <v>72</v>
      </c>
      <c r="AY871" s="237" t="s">
        <v>120</v>
      </c>
    </row>
    <row r="872" s="14" customFormat="1">
      <c r="A872" s="14"/>
      <c r="B872" s="238"/>
      <c r="C872" s="239"/>
      <c r="D872" s="229" t="s">
        <v>129</v>
      </c>
      <c r="E872" s="240" t="s">
        <v>19</v>
      </c>
      <c r="F872" s="241" t="s">
        <v>724</v>
      </c>
      <c r="G872" s="239"/>
      <c r="H872" s="242">
        <v>21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8" t="s">
        <v>129</v>
      </c>
      <c r="AU872" s="248" t="s">
        <v>79</v>
      </c>
      <c r="AV872" s="14" t="s">
        <v>79</v>
      </c>
      <c r="AW872" s="14" t="s">
        <v>33</v>
      </c>
      <c r="AX872" s="14" t="s">
        <v>72</v>
      </c>
      <c r="AY872" s="248" t="s">
        <v>120</v>
      </c>
    </row>
    <row r="873" s="13" customFormat="1">
      <c r="A873" s="13"/>
      <c r="B873" s="227"/>
      <c r="C873" s="228"/>
      <c r="D873" s="229" t="s">
        <v>129</v>
      </c>
      <c r="E873" s="230" t="s">
        <v>19</v>
      </c>
      <c r="F873" s="231" t="s">
        <v>225</v>
      </c>
      <c r="G873" s="228"/>
      <c r="H873" s="230" t="s">
        <v>19</v>
      </c>
      <c r="I873" s="232"/>
      <c r="J873" s="228"/>
      <c r="K873" s="228"/>
      <c r="L873" s="233"/>
      <c r="M873" s="234"/>
      <c r="N873" s="235"/>
      <c r="O873" s="235"/>
      <c r="P873" s="235"/>
      <c r="Q873" s="235"/>
      <c r="R873" s="235"/>
      <c r="S873" s="235"/>
      <c r="T873" s="23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7" t="s">
        <v>129</v>
      </c>
      <c r="AU873" s="237" t="s">
        <v>79</v>
      </c>
      <c r="AV873" s="13" t="s">
        <v>77</v>
      </c>
      <c r="AW873" s="13" t="s">
        <v>33</v>
      </c>
      <c r="AX873" s="13" t="s">
        <v>72</v>
      </c>
      <c r="AY873" s="237" t="s">
        <v>120</v>
      </c>
    </row>
    <row r="874" s="14" customFormat="1">
      <c r="A874" s="14"/>
      <c r="B874" s="238"/>
      <c r="C874" s="239"/>
      <c r="D874" s="229" t="s">
        <v>129</v>
      </c>
      <c r="E874" s="240" t="s">
        <v>19</v>
      </c>
      <c r="F874" s="241" t="s">
        <v>725</v>
      </c>
      <c r="G874" s="239"/>
      <c r="H874" s="242">
        <v>56.340000000000003</v>
      </c>
      <c r="I874" s="243"/>
      <c r="J874" s="239"/>
      <c r="K874" s="239"/>
      <c r="L874" s="244"/>
      <c r="M874" s="245"/>
      <c r="N874" s="246"/>
      <c r="O874" s="246"/>
      <c r="P874" s="246"/>
      <c r="Q874" s="246"/>
      <c r="R874" s="246"/>
      <c r="S874" s="246"/>
      <c r="T874" s="24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8" t="s">
        <v>129</v>
      </c>
      <c r="AU874" s="248" t="s">
        <v>79</v>
      </c>
      <c r="AV874" s="14" t="s">
        <v>79</v>
      </c>
      <c r="AW874" s="14" t="s">
        <v>33</v>
      </c>
      <c r="AX874" s="14" t="s">
        <v>72</v>
      </c>
      <c r="AY874" s="248" t="s">
        <v>120</v>
      </c>
    </row>
    <row r="875" s="13" customFormat="1">
      <c r="A875" s="13"/>
      <c r="B875" s="227"/>
      <c r="C875" s="228"/>
      <c r="D875" s="229" t="s">
        <v>129</v>
      </c>
      <c r="E875" s="230" t="s">
        <v>19</v>
      </c>
      <c r="F875" s="231" t="s">
        <v>227</v>
      </c>
      <c r="G875" s="228"/>
      <c r="H875" s="230" t="s">
        <v>19</v>
      </c>
      <c r="I875" s="232"/>
      <c r="J875" s="228"/>
      <c r="K875" s="228"/>
      <c r="L875" s="233"/>
      <c r="M875" s="234"/>
      <c r="N875" s="235"/>
      <c r="O875" s="235"/>
      <c r="P875" s="235"/>
      <c r="Q875" s="235"/>
      <c r="R875" s="235"/>
      <c r="S875" s="235"/>
      <c r="T875" s="23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7" t="s">
        <v>129</v>
      </c>
      <c r="AU875" s="237" t="s">
        <v>79</v>
      </c>
      <c r="AV875" s="13" t="s">
        <v>77</v>
      </c>
      <c r="AW875" s="13" t="s">
        <v>33</v>
      </c>
      <c r="AX875" s="13" t="s">
        <v>72</v>
      </c>
      <c r="AY875" s="237" t="s">
        <v>120</v>
      </c>
    </row>
    <row r="876" s="14" customFormat="1">
      <c r="A876" s="14"/>
      <c r="B876" s="238"/>
      <c r="C876" s="239"/>
      <c r="D876" s="229" t="s">
        <v>129</v>
      </c>
      <c r="E876" s="240" t="s">
        <v>19</v>
      </c>
      <c r="F876" s="241" t="s">
        <v>726</v>
      </c>
      <c r="G876" s="239"/>
      <c r="H876" s="242">
        <v>38.063000000000002</v>
      </c>
      <c r="I876" s="243"/>
      <c r="J876" s="239"/>
      <c r="K876" s="239"/>
      <c r="L876" s="244"/>
      <c r="M876" s="245"/>
      <c r="N876" s="246"/>
      <c r="O876" s="246"/>
      <c r="P876" s="246"/>
      <c r="Q876" s="246"/>
      <c r="R876" s="246"/>
      <c r="S876" s="246"/>
      <c r="T876" s="24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8" t="s">
        <v>129</v>
      </c>
      <c r="AU876" s="248" t="s">
        <v>79</v>
      </c>
      <c r="AV876" s="14" t="s">
        <v>79</v>
      </c>
      <c r="AW876" s="14" t="s">
        <v>33</v>
      </c>
      <c r="AX876" s="14" t="s">
        <v>72</v>
      </c>
      <c r="AY876" s="248" t="s">
        <v>120</v>
      </c>
    </row>
    <row r="877" s="13" customFormat="1">
      <c r="A877" s="13"/>
      <c r="B877" s="227"/>
      <c r="C877" s="228"/>
      <c r="D877" s="229" t="s">
        <v>129</v>
      </c>
      <c r="E877" s="230" t="s">
        <v>19</v>
      </c>
      <c r="F877" s="231" t="s">
        <v>229</v>
      </c>
      <c r="G877" s="228"/>
      <c r="H877" s="230" t="s">
        <v>19</v>
      </c>
      <c r="I877" s="232"/>
      <c r="J877" s="228"/>
      <c r="K877" s="228"/>
      <c r="L877" s="233"/>
      <c r="M877" s="234"/>
      <c r="N877" s="235"/>
      <c r="O877" s="235"/>
      <c r="P877" s="235"/>
      <c r="Q877" s="235"/>
      <c r="R877" s="235"/>
      <c r="S877" s="235"/>
      <c r="T877" s="23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7" t="s">
        <v>129</v>
      </c>
      <c r="AU877" s="237" t="s">
        <v>79</v>
      </c>
      <c r="AV877" s="13" t="s">
        <v>77</v>
      </c>
      <c r="AW877" s="13" t="s">
        <v>33</v>
      </c>
      <c r="AX877" s="13" t="s">
        <v>72</v>
      </c>
      <c r="AY877" s="237" t="s">
        <v>120</v>
      </c>
    </row>
    <row r="878" s="14" customFormat="1">
      <c r="A878" s="14"/>
      <c r="B878" s="238"/>
      <c r="C878" s="239"/>
      <c r="D878" s="229" t="s">
        <v>129</v>
      </c>
      <c r="E878" s="240" t="s">
        <v>19</v>
      </c>
      <c r="F878" s="241" t="s">
        <v>729</v>
      </c>
      <c r="G878" s="239"/>
      <c r="H878" s="242">
        <v>117.938</v>
      </c>
      <c r="I878" s="243"/>
      <c r="J878" s="239"/>
      <c r="K878" s="239"/>
      <c r="L878" s="244"/>
      <c r="M878" s="245"/>
      <c r="N878" s="246"/>
      <c r="O878" s="246"/>
      <c r="P878" s="246"/>
      <c r="Q878" s="246"/>
      <c r="R878" s="246"/>
      <c r="S878" s="246"/>
      <c r="T878" s="24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8" t="s">
        <v>129</v>
      </c>
      <c r="AU878" s="248" t="s">
        <v>79</v>
      </c>
      <c r="AV878" s="14" t="s">
        <v>79</v>
      </c>
      <c r="AW878" s="14" t="s">
        <v>33</v>
      </c>
      <c r="AX878" s="14" t="s">
        <v>72</v>
      </c>
      <c r="AY878" s="248" t="s">
        <v>120</v>
      </c>
    </row>
    <row r="879" s="13" customFormat="1">
      <c r="A879" s="13"/>
      <c r="B879" s="227"/>
      <c r="C879" s="228"/>
      <c r="D879" s="229" t="s">
        <v>129</v>
      </c>
      <c r="E879" s="230" t="s">
        <v>19</v>
      </c>
      <c r="F879" s="231" t="s">
        <v>231</v>
      </c>
      <c r="G879" s="228"/>
      <c r="H879" s="230" t="s">
        <v>19</v>
      </c>
      <c r="I879" s="232"/>
      <c r="J879" s="228"/>
      <c r="K879" s="228"/>
      <c r="L879" s="233"/>
      <c r="M879" s="234"/>
      <c r="N879" s="235"/>
      <c r="O879" s="235"/>
      <c r="P879" s="235"/>
      <c r="Q879" s="235"/>
      <c r="R879" s="235"/>
      <c r="S879" s="235"/>
      <c r="T879" s="23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7" t="s">
        <v>129</v>
      </c>
      <c r="AU879" s="237" t="s">
        <v>79</v>
      </c>
      <c r="AV879" s="13" t="s">
        <v>77</v>
      </c>
      <c r="AW879" s="13" t="s">
        <v>33</v>
      </c>
      <c r="AX879" s="13" t="s">
        <v>72</v>
      </c>
      <c r="AY879" s="237" t="s">
        <v>120</v>
      </c>
    </row>
    <row r="880" s="14" customFormat="1">
      <c r="A880" s="14"/>
      <c r="B880" s="238"/>
      <c r="C880" s="239"/>
      <c r="D880" s="229" t="s">
        <v>129</v>
      </c>
      <c r="E880" s="240" t="s">
        <v>19</v>
      </c>
      <c r="F880" s="241" t="s">
        <v>730</v>
      </c>
      <c r="G880" s="239"/>
      <c r="H880" s="242">
        <v>13.65</v>
      </c>
      <c r="I880" s="243"/>
      <c r="J880" s="239"/>
      <c r="K880" s="239"/>
      <c r="L880" s="244"/>
      <c r="M880" s="245"/>
      <c r="N880" s="246"/>
      <c r="O880" s="246"/>
      <c r="P880" s="246"/>
      <c r="Q880" s="246"/>
      <c r="R880" s="246"/>
      <c r="S880" s="246"/>
      <c r="T880" s="24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8" t="s">
        <v>129</v>
      </c>
      <c r="AU880" s="248" t="s">
        <v>79</v>
      </c>
      <c r="AV880" s="14" t="s">
        <v>79</v>
      </c>
      <c r="AW880" s="14" t="s">
        <v>33</v>
      </c>
      <c r="AX880" s="14" t="s">
        <v>72</v>
      </c>
      <c r="AY880" s="248" t="s">
        <v>120</v>
      </c>
    </row>
    <row r="881" s="13" customFormat="1">
      <c r="A881" s="13"/>
      <c r="B881" s="227"/>
      <c r="C881" s="228"/>
      <c r="D881" s="229" t="s">
        <v>129</v>
      </c>
      <c r="E881" s="230" t="s">
        <v>19</v>
      </c>
      <c r="F881" s="231" t="s">
        <v>233</v>
      </c>
      <c r="G881" s="228"/>
      <c r="H881" s="230" t="s">
        <v>19</v>
      </c>
      <c r="I881" s="232"/>
      <c r="J881" s="228"/>
      <c r="K881" s="228"/>
      <c r="L881" s="233"/>
      <c r="M881" s="234"/>
      <c r="N881" s="235"/>
      <c r="O881" s="235"/>
      <c r="P881" s="235"/>
      <c r="Q881" s="235"/>
      <c r="R881" s="235"/>
      <c r="S881" s="235"/>
      <c r="T881" s="23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7" t="s">
        <v>129</v>
      </c>
      <c r="AU881" s="237" t="s">
        <v>79</v>
      </c>
      <c r="AV881" s="13" t="s">
        <v>77</v>
      </c>
      <c r="AW881" s="13" t="s">
        <v>33</v>
      </c>
      <c r="AX881" s="13" t="s">
        <v>72</v>
      </c>
      <c r="AY881" s="237" t="s">
        <v>120</v>
      </c>
    </row>
    <row r="882" s="14" customFormat="1">
      <c r="A882" s="14"/>
      <c r="B882" s="238"/>
      <c r="C882" s="239"/>
      <c r="D882" s="229" t="s">
        <v>129</v>
      </c>
      <c r="E882" s="240" t="s">
        <v>19</v>
      </c>
      <c r="F882" s="241" t="s">
        <v>731</v>
      </c>
      <c r="G882" s="239"/>
      <c r="H882" s="242">
        <v>251.25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8" t="s">
        <v>129</v>
      </c>
      <c r="AU882" s="248" t="s">
        <v>79</v>
      </c>
      <c r="AV882" s="14" t="s">
        <v>79</v>
      </c>
      <c r="AW882" s="14" t="s">
        <v>33</v>
      </c>
      <c r="AX882" s="14" t="s">
        <v>72</v>
      </c>
      <c r="AY882" s="248" t="s">
        <v>120</v>
      </c>
    </row>
    <row r="883" s="13" customFormat="1">
      <c r="A883" s="13"/>
      <c r="B883" s="227"/>
      <c r="C883" s="228"/>
      <c r="D883" s="229" t="s">
        <v>129</v>
      </c>
      <c r="E883" s="230" t="s">
        <v>19</v>
      </c>
      <c r="F883" s="231" t="s">
        <v>235</v>
      </c>
      <c r="G883" s="228"/>
      <c r="H883" s="230" t="s">
        <v>19</v>
      </c>
      <c r="I883" s="232"/>
      <c r="J883" s="228"/>
      <c r="K883" s="228"/>
      <c r="L883" s="233"/>
      <c r="M883" s="234"/>
      <c r="N883" s="235"/>
      <c r="O883" s="235"/>
      <c r="P883" s="235"/>
      <c r="Q883" s="235"/>
      <c r="R883" s="235"/>
      <c r="S883" s="235"/>
      <c r="T883" s="23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7" t="s">
        <v>129</v>
      </c>
      <c r="AU883" s="237" t="s">
        <v>79</v>
      </c>
      <c r="AV883" s="13" t="s">
        <v>77</v>
      </c>
      <c r="AW883" s="13" t="s">
        <v>33</v>
      </c>
      <c r="AX883" s="13" t="s">
        <v>72</v>
      </c>
      <c r="AY883" s="237" t="s">
        <v>120</v>
      </c>
    </row>
    <row r="884" s="14" customFormat="1">
      <c r="A884" s="14"/>
      <c r="B884" s="238"/>
      <c r="C884" s="239"/>
      <c r="D884" s="229" t="s">
        <v>129</v>
      </c>
      <c r="E884" s="240" t="s">
        <v>19</v>
      </c>
      <c r="F884" s="241" t="s">
        <v>729</v>
      </c>
      <c r="G884" s="239"/>
      <c r="H884" s="242">
        <v>117.938</v>
      </c>
      <c r="I884" s="243"/>
      <c r="J884" s="239"/>
      <c r="K884" s="239"/>
      <c r="L884" s="244"/>
      <c r="M884" s="245"/>
      <c r="N884" s="246"/>
      <c r="O884" s="246"/>
      <c r="P884" s="246"/>
      <c r="Q884" s="246"/>
      <c r="R884" s="246"/>
      <c r="S884" s="246"/>
      <c r="T884" s="24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8" t="s">
        <v>129</v>
      </c>
      <c r="AU884" s="248" t="s">
        <v>79</v>
      </c>
      <c r="AV884" s="14" t="s">
        <v>79</v>
      </c>
      <c r="AW884" s="14" t="s">
        <v>33</v>
      </c>
      <c r="AX884" s="14" t="s">
        <v>72</v>
      </c>
      <c r="AY884" s="248" t="s">
        <v>120</v>
      </c>
    </row>
    <row r="885" s="13" customFormat="1">
      <c r="A885" s="13"/>
      <c r="B885" s="227"/>
      <c r="C885" s="228"/>
      <c r="D885" s="229" t="s">
        <v>129</v>
      </c>
      <c r="E885" s="230" t="s">
        <v>19</v>
      </c>
      <c r="F885" s="231" t="s">
        <v>236</v>
      </c>
      <c r="G885" s="228"/>
      <c r="H885" s="230" t="s">
        <v>19</v>
      </c>
      <c r="I885" s="232"/>
      <c r="J885" s="228"/>
      <c r="K885" s="228"/>
      <c r="L885" s="233"/>
      <c r="M885" s="234"/>
      <c r="N885" s="235"/>
      <c r="O885" s="235"/>
      <c r="P885" s="235"/>
      <c r="Q885" s="235"/>
      <c r="R885" s="235"/>
      <c r="S885" s="235"/>
      <c r="T885" s="23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7" t="s">
        <v>129</v>
      </c>
      <c r="AU885" s="237" t="s">
        <v>79</v>
      </c>
      <c r="AV885" s="13" t="s">
        <v>77</v>
      </c>
      <c r="AW885" s="13" t="s">
        <v>33</v>
      </c>
      <c r="AX885" s="13" t="s">
        <v>72</v>
      </c>
      <c r="AY885" s="237" t="s">
        <v>120</v>
      </c>
    </row>
    <row r="886" s="14" customFormat="1">
      <c r="A886" s="14"/>
      <c r="B886" s="238"/>
      <c r="C886" s="239"/>
      <c r="D886" s="229" t="s">
        <v>129</v>
      </c>
      <c r="E886" s="240" t="s">
        <v>19</v>
      </c>
      <c r="F886" s="241" t="s">
        <v>730</v>
      </c>
      <c r="G886" s="239"/>
      <c r="H886" s="242">
        <v>13.65</v>
      </c>
      <c r="I886" s="243"/>
      <c r="J886" s="239"/>
      <c r="K886" s="239"/>
      <c r="L886" s="244"/>
      <c r="M886" s="245"/>
      <c r="N886" s="246"/>
      <c r="O886" s="246"/>
      <c r="P886" s="246"/>
      <c r="Q886" s="246"/>
      <c r="R886" s="246"/>
      <c r="S886" s="246"/>
      <c r="T886" s="24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8" t="s">
        <v>129</v>
      </c>
      <c r="AU886" s="248" t="s">
        <v>79</v>
      </c>
      <c r="AV886" s="14" t="s">
        <v>79</v>
      </c>
      <c r="AW886" s="14" t="s">
        <v>33</v>
      </c>
      <c r="AX886" s="14" t="s">
        <v>72</v>
      </c>
      <c r="AY886" s="248" t="s">
        <v>120</v>
      </c>
    </row>
    <row r="887" s="13" customFormat="1">
      <c r="A887" s="13"/>
      <c r="B887" s="227"/>
      <c r="C887" s="228"/>
      <c r="D887" s="229" t="s">
        <v>129</v>
      </c>
      <c r="E887" s="230" t="s">
        <v>19</v>
      </c>
      <c r="F887" s="231" t="s">
        <v>237</v>
      </c>
      <c r="G887" s="228"/>
      <c r="H887" s="230" t="s">
        <v>19</v>
      </c>
      <c r="I887" s="232"/>
      <c r="J887" s="228"/>
      <c r="K887" s="228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129</v>
      </c>
      <c r="AU887" s="237" t="s">
        <v>79</v>
      </c>
      <c r="AV887" s="13" t="s">
        <v>77</v>
      </c>
      <c r="AW887" s="13" t="s">
        <v>33</v>
      </c>
      <c r="AX887" s="13" t="s">
        <v>72</v>
      </c>
      <c r="AY887" s="237" t="s">
        <v>120</v>
      </c>
    </row>
    <row r="888" s="14" customFormat="1">
      <c r="A888" s="14"/>
      <c r="B888" s="238"/>
      <c r="C888" s="239"/>
      <c r="D888" s="229" t="s">
        <v>129</v>
      </c>
      <c r="E888" s="240" t="s">
        <v>19</v>
      </c>
      <c r="F888" s="241" t="s">
        <v>733</v>
      </c>
      <c r="G888" s="239"/>
      <c r="H888" s="242">
        <v>25.199999999999999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8" t="s">
        <v>129</v>
      </c>
      <c r="AU888" s="248" t="s">
        <v>79</v>
      </c>
      <c r="AV888" s="14" t="s">
        <v>79</v>
      </c>
      <c r="AW888" s="14" t="s">
        <v>33</v>
      </c>
      <c r="AX888" s="14" t="s">
        <v>72</v>
      </c>
      <c r="AY888" s="248" t="s">
        <v>120</v>
      </c>
    </row>
    <row r="889" s="13" customFormat="1">
      <c r="A889" s="13"/>
      <c r="B889" s="227"/>
      <c r="C889" s="228"/>
      <c r="D889" s="229" t="s">
        <v>129</v>
      </c>
      <c r="E889" s="230" t="s">
        <v>19</v>
      </c>
      <c r="F889" s="231" t="s">
        <v>239</v>
      </c>
      <c r="G889" s="228"/>
      <c r="H889" s="230" t="s">
        <v>19</v>
      </c>
      <c r="I889" s="232"/>
      <c r="J889" s="228"/>
      <c r="K889" s="228"/>
      <c r="L889" s="233"/>
      <c r="M889" s="234"/>
      <c r="N889" s="235"/>
      <c r="O889" s="235"/>
      <c r="P889" s="235"/>
      <c r="Q889" s="235"/>
      <c r="R889" s="235"/>
      <c r="S889" s="235"/>
      <c r="T889" s="23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7" t="s">
        <v>129</v>
      </c>
      <c r="AU889" s="237" t="s">
        <v>79</v>
      </c>
      <c r="AV889" s="13" t="s">
        <v>77</v>
      </c>
      <c r="AW889" s="13" t="s">
        <v>33</v>
      </c>
      <c r="AX889" s="13" t="s">
        <v>72</v>
      </c>
      <c r="AY889" s="237" t="s">
        <v>120</v>
      </c>
    </row>
    <row r="890" s="14" customFormat="1">
      <c r="A890" s="14"/>
      <c r="B890" s="238"/>
      <c r="C890" s="239"/>
      <c r="D890" s="229" t="s">
        <v>129</v>
      </c>
      <c r="E890" s="240" t="s">
        <v>19</v>
      </c>
      <c r="F890" s="241" t="s">
        <v>734</v>
      </c>
      <c r="G890" s="239"/>
      <c r="H890" s="242">
        <v>36.375</v>
      </c>
      <c r="I890" s="243"/>
      <c r="J890" s="239"/>
      <c r="K890" s="239"/>
      <c r="L890" s="244"/>
      <c r="M890" s="245"/>
      <c r="N890" s="246"/>
      <c r="O890" s="246"/>
      <c r="P890" s="246"/>
      <c r="Q890" s="246"/>
      <c r="R890" s="246"/>
      <c r="S890" s="246"/>
      <c r="T890" s="24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8" t="s">
        <v>129</v>
      </c>
      <c r="AU890" s="248" t="s">
        <v>79</v>
      </c>
      <c r="AV890" s="14" t="s">
        <v>79</v>
      </c>
      <c r="AW890" s="14" t="s">
        <v>33</v>
      </c>
      <c r="AX890" s="14" t="s">
        <v>72</v>
      </c>
      <c r="AY890" s="248" t="s">
        <v>120</v>
      </c>
    </row>
    <row r="891" s="13" customFormat="1">
      <c r="A891" s="13"/>
      <c r="B891" s="227"/>
      <c r="C891" s="228"/>
      <c r="D891" s="229" t="s">
        <v>129</v>
      </c>
      <c r="E891" s="230" t="s">
        <v>19</v>
      </c>
      <c r="F891" s="231" t="s">
        <v>241</v>
      </c>
      <c r="G891" s="228"/>
      <c r="H891" s="230" t="s">
        <v>19</v>
      </c>
      <c r="I891" s="232"/>
      <c r="J891" s="228"/>
      <c r="K891" s="228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129</v>
      </c>
      <c r="AU891" s="237" t="s">
        <v>79</v>
      </c>
      <c r="AV891" s="13" t="s">
        <v>77</v>
      </c>
      <c r="AW891" s="13" t="s">
        <v>33</v>
      </c>
      <c r="AX891" s="13" t="s">
        <v>72</v>
      </c>
      <c r="AY891" s="237" t="s">
        <v>120</v>
      </c>
    </row>
    <row r="892" s="14" customFormat="1">
      <c r="A892" s="14"/>
      <c r="B892" s="238"/>
      <c r="C892" s="239"/>
      <c r="D892" s="229" t="s">
        <v>129</v>
      </c>
      <c r="E892" s="240" t="s">
        <v>19</v>
      </c>
      <c r="F892" s="241" t="s">
        <v>729</v>
      </c>
      <c r="G892" s="239"/>
      <c r="H892" s="242">
        <v>117.938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8" t="s">
        <v>129</v>
      </c>
      <c r="AU892" s="248" t="s">
        <v>79</v>
      </c>
      <c r="AV892" s="14" t="s">
        <v>79</v>
      </c>
      <c r="AW892" s="14" t="s">
        <v>33</v>
      </c>
      <c r="AX892" s="14" t="s">
        <v>72</v>
      </c>
      <c r="AY892" s="248" t="s">
        <v>120</v>
      </c>
    </row>
    <row r="893" s="13" customFormat="1">
      <c r="A893" s="13"/>
      <c r="B893" s="227"/>
      <c r="C893" s="228"/>
      <c r="D893" s="229" t="s">
        <v>129</v>
      </c>
      <c r="E893" s="230" t="s">
        <v>19</v>
      </c>
      <c r="F893" s="231" t="s">
        <v>242</v>
      </c>
      <c r="G893" s="228"/>
      <c r="H893" s="230" t="s">
        <v>19</v>
      </c>
      <c r="I893" s="232"/>
      <c r="J893" s="228"/>
      <c r="K893" s="228"/>
      <c r="L893" s="233"/>
      <c r="M893" s="234"/>
      <c r="N893" s="235"/>
      <c r="O893" s="235"/>
      <c r="P893" s="235"/>
      <c r="Q893" s="235"/>
      <c r="R893" s="235"/>
      <c r="S893" s="235"/>
      <c r="T893" s="23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7" t="s">
        <v>129</v>
      </c>
      <c r="AU893" s="237" t="s">
        <v>79</v>
      </c>
      <c r="AV893" s="13" t="s">
        <v>77</v>
      </c>
      <c r="AW893" s="13" t="s">
        <v>33</v>
      </c>
      <c r="AX893" s="13" t="s">
        <v>72</v>
      </c>
      <c r="AY893" s="237" t="s">
        <v>120</v>
      </c>
    </row>
    <row r="894" s="14" customFormat="1">
      <c r="A894" s="14"/>
      <c r="B894" s="238"/>
      <c r="C894" s="239"/>
      <c r="D894" s="229" t="s">
        <v>129</v>
      </c>
      <c r="E894" s="240" t="s">
        <v>19</v>
      </c>
      <c r="F894" s="241" t="s">
        <v>730</v>
      </c>
      <c r="G894" s="239"/>
      <c r="H894" s="242">
        <v>13.65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129</v>
      </c>
      <c r="AU894" s="248" t="s">
        <v>79</v>
      </c>
      <c r="AV894" s="14" t="s">
        <v>79</v>
      </c>
      <c r="AW894" s="14" t="s">
        <v>33</v>
      </c>
      <c r="AX894" s="14" t="s">
        <v>72</v>
      </c>
      <c r="AY894" s="248" t="s">
        <v>120</v>
      </c>
    </row>
    <row r="895" s="13" customFormat="1">
      <c r="A895" s="13"/>
      <c r="B895" s="227"/>
      <c r="C895" s="228"/>
      <c r="D895" s="229" t="s">
        <v>129</v>
      </c>
      <c r="E895" s="230" t="s">
        <v>19</v>
      </c>
      <c r="F895" s="231" t="s">
        <v>243</v>
      </c>
      <c r="G895" s="228"/>
      <c r="H895" s="230" t="s">
        <v>19</v>
      </c>
      <c r="I895" s="232"/>
      <c r="J895" s="228"/>
      <c r="K895" s="228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129</v>
      </c>
      <c r="AU895" s="237" t="s">
        <v>79</v>
      </c>
      <c r="AV895" s="13" t="s">
        <v>77</v>
      </c>
      <c r="AW895" s="13" t="s">
        <v>33</v>
      </c>
      <c r="AX895" s="13" t="s">
        <v>72</v>
      </c>
      <c r="AY895" s="237" t="s">
        <v>120</v>
      </c>
    </row>
    <row r="896" s="14" customFormat="1">
      <c r="A896" s="14"/>
      <c r="B896" s="238"/>
      <c r="C896" s="239"/>
      <c r="D896" s="229" t="s">
        <v>129</v>
      </c>
      <c r="E896" s="240" t="s">
        <v>19</v>
      </c>
      <c r="F896" s="241" t="s">
        <v>736</v>
      </c>
      <c r="G896" s="239"/>
      <c r="H896" s="242">
        <v>12.863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8" t="s">
        <v>129</v>
      </c>
      <c r="AU896" s="248" t="s">
        <v>79</v>
      </c>
      <c r="AV896" s="14" t="s">
        <v>79</v>
      </c>
      <c r="AW896" s="14" t="s">
        <v>33</v>
      </c>
      <c r="AX896" s="14" t="s">
        <v>72</v>
      </c>
      <c r="AY896" s="248" t="s">
        <v>120</v>
      </c>
    </row>
    <row r="897" s="13" customFormat="1">
      <c r="A897" s="13"/>
      <c r="B897" s="227"/>
      <c r="C897" s="228"/>
      <c r="D897" s="229" t="s">
        <v>129</v>
      </c>
      <c r="E897" s="230" t="s">
        <v>19</v>
      </c>
      <c r="F897" s="231" t="s">
        <v>245</v>
      </c>
      <c r="G897" s="228"/>
      <c r="H897" s="230" t="s">
        <v>19</v>
      </c>
      <c r="I897" s="232"/>
      <c r="J897" s="228"/>
      <c r="K897" s="228"/>
      <c r="L897" s="233"/>
      <c r="M897" s="234"/>
      <c r="N897" s="235"/>
      <c r="O897" s="235"/>
      <c r="P897" s="235"/>
      <c r="Q897" s="235"/>
      <c r="R897" s="235"/>
      <c r="S897" s="235"/>
      <c r="T897" s="23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7" t="s">
        <v>129</v>
      </c>
      <c r="AU897" s="237" t="s">
        <v>79</v>
      </c>
      <c r="AV897" s="13" t="s">
        <v>77</v>
      </c>
      <c r="AW897" s="13" t="s">
        <v>33</v>
      </c>
      <c r="AX897" s="13" t="s">
        <v>72</v>
      </c>
      <c r="AY897" s="237" t="s">
        <v>120</v>
      </c>
    </row>
    <row r="898" s="14" customFormat="1">
      <c r="A898" s="14"/>
      <c r="B898" s="238"/>
      <c r="C898" s="239"/>
      <c r="D898" s="229" t="s">
        <v>129</v>
      </c>
      <c r="E898" s="240" t="s">
        <v>19</v>
      </c>
      <c r="F898" s="241" t="s">
        <v>737</v>
      </c>
      <c r="G898" s="239"/>
      <c r="H898" s="242">
        <v>48.563000000000002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8" t="s">
        <v>129</v>
      </c>
      <c r="AU898" s="248" t="s">
        <v>79</v>
      </c>
      <c r="AV898" s="14" t="s">
        <v>79</v>
      </c>
      <c r="AW898" s="14" t="s">
        <v>33</v>
      </c>
      <c r="AX898" s="14" t="s">
        <v>72</v>
      </c>
      <c r="AY898" s="248" t="s">
        <v>120</v>
      </c>
    </row>
    <row r="899" s="13" customFormat="1">
      <c r="A899" s="13"/>
      <c r="B899" s="227"/>
      <c r="C899" s="228"/>
      <c r="D899" s="229" t="s">
        <v>129</v>
      </c>
      <c r="E899" s="230" t="s">
        <v>19</v>
      </c>
      <c r="F899" s="231" t="s">
        <v>247</v>
      </c>
      <c r="G899" s="228"/>
      <c r="H899" s="230" t="s">
        <v>19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7" t="s">
        <v>129</v>
      </c>
      <c r="AU899" s="237" t="s">
        <v>79</v>
      </c>
      <c r="AV899" s="13" t="s">
        <v>77</v>
      </c>
      <c r="AW899" s="13" t="s">
        <v>33</v>
      </c>
      <c r="AX899" s="13" t="s">
        <v>72</v>
      </c>
      <c r="AY899" s="237" t="s">
        <v>120</v>
      </c>
    </row>
    <row r="900" s="14" customFormat="1">
      <c r="A900" s="14"/>
      <c r="B900" s="238"/>
      <c r="C900" s="239"/>
      <c r="D900" s="229" t="s">
        <v>129</v>
      </c>
      <c r="E900" s="240" t="s">
        <v>19</v>
      </c>
      <c r="F900" s="241" t="s">
        <v>729</v>
      </c>
      <c r="G900" s="239"/>
      <c r="H900" s="242">
        <v>117.938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129</v>
      </c>
      <c r="AU900" s="248" t="s">
        <v>79</v>
      </c>
      <c r="AV900" s="14" t="s">
        <v>79</v>
      </c>
      <c r="AW900" s="14" t="s">
        <v>33</v>
      </c>
      <c r="AX900" s="14" t="s">
        <v>72</v>
      </c>
      <c r="AY900" s="248" t="s">
        <v>120</v>
      </c>
    </row>
    <row r="901" s="13" customFormat="1">
      <c r="A901" s="13"/>
      <c r="B901" s="227"/>
      <c r="C901" s="228"/>
      <c r="D901" s="229" t="s">
        <v>129</v>
      </c>
      <c r="E901" s="230" t="s">
        <v>19</v>
      </c>
      <c r="F901" s="231" t="s">
        <v>248</v>
      </c>
      <c r="G901" s="228"/>
      <c r="H901" s="230" t="s">
        <v>19</v>
      </c>
      <c r="I901" s="232"/>
      <c r="J901" s="228"/>
      <c r="K901" s="228"/>
      <c r="L901" s="233"/>
      <c r="M901" s="234"/>
      <c r="N901" s="235"/>
      <c r="O901" s="235"/>
      <c r="P901" s="235"/>
      <c r="Q901" s="235"/>
      <c r="R901" s="235"/>
      <c r="S901" s="235"/>
      <c r="T901" s="23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7" t="s">
        <v>129</v>
      </c>
      <c r="AU901" s="237" t="s">
        <v>79</v>
      </c>
      <c r="AV901" s="13" t="s">
        <v>77</v>
      </c>
      <c r="AW901" s="13" t="s">
        <v>33</v>
      </c>
      <c r="AX901" s="13" t="s">
        <v>72</v>
      </c>
      <c r="AY901" s="237" t="s">
        <v>120</v>
      </c>
    </row>
    <row r="902" s="14" customFormat="1">
      <c r="A902" s="14"/>
      <c r="B902" s="238"/>
      <c r="C902" s="239"/>
      <c r="D902" s="229" t="s">
        <v>129</v>
      </c>
      <c r="E902" s="240" t="s">
        <v>19</v>
      </c>
      <c r="F902" s="241" t="s">
        <v>730</v>
      </c>
      <c r="G902" s="239"/>
      <c r="H902" s="242">
        <v>13.65</v>
      </c>
      <c r="I902" s="243"/>
      <c r="J902" s="239"/>
      <c r="K902" s="239"/>
      <c r="L902" s="244"/>
      <c r="M902" s="245"/>
      <c r="N902" s="246"/>
      <c r="O902" s="246"/>
      <c r="P902" s="246"/>
      <c r="Q902" s="246"/>
      <c r="R902" s="246"/>
      <c r="S902" s="246"/>
      <c r="T902" s="24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8" t="s">
        <v>129</v>
      </c>
      <c r="AU902" s="248" t="s">
        <v>79</v>
      </c>
      <c r="AV902" s="14" t="s">
        <v>79</v>
      </c>
      <c r="AW902" s="14" t="s">
        <v>33</v>
      </c>
      <c r="AX902" s="14" t="s">
        <v>72</v>
      </c>
      <c r="AY902" s="248" t="s">
        <v>120</v>
      </c>
    </row>
    <row r="903" s="13" customFormat="1">
      <c r="A903" s="13"/>
      <c r="B903" s="227"/>
      <c r="C903" s="228"/>
      <c r="D903" s="229" t="s">
        <v>129</v>
      </c>
      <c r="E903" s="230" t="s">
        <v>19</v>
      </c>
      <c r="F903" s="231" t="s">
        <v>727</v>
      </c>
      <c r="G903" s="228"/>
      <c r="H903" s="230" t="s">
        <v>19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7" t="s">
        <v>129</v>
      </c>
      <c r="AU903" s="237" t="s">
        <v>79</v>
      </c>
      <c r="AV903" s="13" t="s">
        <v>77</v>
      </c>
      <c r="AW903" s="13" t="s">
        <v>33</v>
      </c>
      <c r="AX903" s="13" t="s">
        <v>72</v>
      </c>
      <c r="AY903" s="237" t="s">
        <v>120</v>
      </c>
    </row>
    <row r="904" s="14" customFormat="1">
      <c r="A904" s="14"/>
      <c r="B904" s="238"/>
      <c r="C904" s="239"/>
      <c r="D904" s="229" t="s">
        <v>129</v>
      </c>
      <c r="E904" s="240" t="s">
        <v>19</v>
      </c>
      <c r="F904" s="241" t="s">
        <v>728</v>
      </c>
      <c r="G904" s="239"/>
      <c r="H904" s="242">
        <v>50.490000000000002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8" t="s">
        <v>129</v>
      </c>
      <c r="AU904" s="248" t="s">
        <v>79</v>
      </c>
      <c r="AV904" s="14" t="s">
        <v>79</v>
      </c>
      <c r="AW904" s="14" t="s">
        <v>33</v>
      </c>
      <c r="AX904" s="14" t="s">
        <v>72</v>
      </c>
      <c r="AY904" s="248" t="s">
        <v>120</v>
      </c>
    </row>
    <row r="905" s="13" customFormat="1">
      <c r="A905" s="13"/>
      <c r="B905" s="227"/>
      <c r="C905" s="228"/>
      <c r="D905" s="229" t="s">
        <v>129</v>
      </c>
      <c r="E905" s="230" t="s">
        <v>19</v>
      </c>
      <c r="F905" s="231" t="s">
        <v>732</v>
      </c>
      <c r="G905" s="228"/>
      <c r="H905" s="230" t="s">
        <v>19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7" t="s">
        <v>129</v>
      </c>
      <c r="AU905" s="237" t="s">
        <v>79</v>
      </c>
      <c r="AV905" s="13" t="s">
        <v>77</v>
      </c>
      <c r="AW905" s="13" t="s">
        <v>33</v>
      </c>
      <c r="AX905" s="13" t="s">
        <v>72</v>
      </c>
      <c r="AY905" s="237" t="s">
        <v>120</v>
      </c>
    </row>
    <row r="906" s="14" customFormat="1">
      <c r="A906" s="14"/>
      <c r="B906" s="238"/>
      <c r="C906" s="239"/>
      <c r="D906" s="229" t="s">
        <v>129</v>
      </c>
      <c r="E906" s="240" t="s">
        <v>19</v>
      </c>
      <c r="F906" s="241" t="s">
        <v>728</v>
      </c>
      <c r="G906" s="239"/>
      <c r="H906" s="242">
        <v>50.490000000000002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129</v>
      </c>
      <c r="AU906" s="248" t="s">
        <v>79</v>
      </c>
      <c r="AV906" s="14" t="s">
        <v>79</v>
      </c>
      <c r="AW906" s="14" t="s">
        <v>33</v>
      </c>
      <c r="AX906" s="14" t="s">
        <v>72</v>
      </c>
      <c r="AY906" s="248" t="s">
        <v>120</v>
      </c>
    </row>
    <row r="907" s="13" customFormat="1">
      <c r="A907" s="13"/>
      <c r="B907" s="227"/>
      <c r="C907" s="228"/>
      <c r="D907" s="229" t="s">
        <v>129</v>
      </c>
      <c r="E907" s="230" t="s">
        <v>19</v>
      </c>
      <c r="F907" s="231" t="s">
        <v>735</v>
      </c>
      <c r="G907" s="228"/>
      <c r="H907" s="230" t="s">
        <v>19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7" t="s">
        <v>129</v>
      </c>
      <c r="AU907" s="237" t="s">
        <v>79</v>
      </c>
      <c r="AV907" s="13" t="s">
        <v>77</v>
      </c>
      <c r="AW907" s="13" t="s">
        <v>33</v>
      </c>
      <c r="AX907" s="13" t="s">
        <v>72</v>
      </c>
      <c r="AY907" s="237" t="s">
        <v>120</v>
      </c>
    </row>
    <row r="908" s="14" customFormat="1">
      <c r="A908" s="14"/>
      <c r="B908" s="238"/>
      <c r="C908" s="239"/>
      <c r="D908" s="229" t="s">
        <v>129</v>
      </c>
      <c r="E908" s="240" t="s">
        <v>19</v>
      </c>
      <c r="F908" s="241" t="s">
        <v>728</v>
      </c>
      <c r="G908" s="239"/>
      <c r="H908" s="242">
        <v>50.490000000000002</v>
      </c>
      <c r="I908" s="243"/>
      <c r="J908" s="239"/>
      <c r="K908" s="239"/>
      <c r="L908" s="244"/>
      <c r="M908" s="245"/>
      <c r="N908" s="246"/>
      <c r="O908" s="246"/>
      <c r="P908" s="246"/>
      <c r="Q908" s="246"/>
      <c r="R908" s="246"/>
      <c r="S908" s="246"/>
      <c r="T908" s="24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8" t="s">
        <v>129</v>
      </c>
      <c r="AU908" s="248" t="s">
        <v>79</v>
      </c>
      <c r="AV908" s="14" t="s">
        <v>79</v>
      </c>
      <c r="AW908" s="14" t="s">
        <v>33</v>
      </c>
      <c r="AX908" s="14" t="s">
        <v>72</v>
      </c>
      <c r="AY908" s="248" t="s">
        <v>120</v>
      </c>
    </row>
    <row r="909" s="13" customFormat="1">
      <c r="A909" s="13"/>
      <c r="B909" s="227"/>
      <c r="C909" s="228"/>
      <c r="D909" s="229" t="s">
        <v>129</v>
      </c>
      <c r="E909" s="230" t="s">
        <v>19</v>
      </c>
      <c r="F909" s="231" t="s">
        <v>738</v>
      </c>
      <c r="G909" s="228"/>
      <c r="H909" s="230" t="s">
        <v>19</v>
      </c>
      <c r="I909" s="232"/>
      <c r="J909" s="228"/>
      <c r="K909" s="228"/>
      <c r="L909" s="233"/>
      <c r="M909" s="234"/>
      <c r="N909" s="235"/>
      <c r="O909" s="235"/>
      <c r="P909" s="235"/>
      <c r="Q909" s="235"/>
      <c r="R909" s="235"/>
      <c r="S909" s="235"/>
      <c r="T909" s="236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7" t="s">
        <v>129</v>
      </c>
      <c r="AU909" s="237" t="s">
        <v>79</v>
      </c>
      <c r="AV909" s="13" t="s">
        <v>77</v>
      </c>
      <c r="AW909" s="13" t="s">
        <v>33</v>
      </c>
      <c r="AX909" s="13" t="s">
        <v>72</v>
      </c>
      <c r="AY909" s="237" t="s">
        <v>120</v>
      </c>
    </row>
    <row r="910" s="14" customFormat="1">
      <c r="A910" s="14"/>
      <c r="B910" s="238"/>
      <c r="C910" s="239"/>
      <c r="D910" s="229" t="s">
        <v>129</v>
      </c>
      <c r="E910" s="240" t="s">
        <v>19</v>
      </c>
      <c r="F910" s="241" t="s">
        <v>728</v>
      </c>
      <c r="G910" s="239"/>
      <c r="H910" s="242">
        <v>50.490000000000002</v>
      </c>
      <c r="I910" s="243"/>
      <c r="J910" s="239"/>
      <c r="K910" s="239"/>
      <c r="L910" s="244"/>
      <c r="M910" s="245"/>
      <c r="N910" s="246"/>
      <c r="O910" s="246"/>
      <c r="P910" s="246"/>
      <c r="Q910" s="246"/>
      <c r="R910" s="246"/>
      <c r="S910" s="246"/>
      <c r="T910" s="24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8" t="s">
        <v>129</v>
      </c>
      <c r="AU910" s="248" t="s">
        <v>79</v>
      </c>
      <c r="AV910" s="14" t="s">
        <v>79</v>
      </c>
      <c r="AW910" s="14" t="s">
        <v>33</v>
      </c>
      <c r="AX910" s="14" t="s">
        <v>72</v>
      </c>
      <c r="AY910" s="248" t="s">
        <v>120</v>
      </c>
    </row>
    <row r="911" s="15" customFormat="1">
      <c r="A911" s="15"/>
      <c r="B911" s="249"/>
      <c r="C911" s="250"/>
      <c r="D911" s="229" t="s">
        <v>129</v>
      </c>
      <c r="E911" s="251" t="s">
        <v>19</v>
      </c>
      <c r="F911" s="252" t="s">
        <v>156</v>
      </c>
      <c r="G911" s="250"/>
      <c r="H911" s="253">
        <v>1255.4659999999999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59" t="s">
        <v>129</v>
      </c>
      <c r="AU911" s="259" t="s">
        <v>79</v>
      </c>
      <c r="AV911" s="15" t="s">
        <v>127</v>
      </c>
      <c r="AW911" s="15" t="s">
        <v>33</v>
      </c>
      <c r="AX911" s="15" t="s">
        <v>77</v>
      </c>
      <c r="AY911" s="259" t="s">
        <v>120</v>
      </c>
    </row>
    <row r="912" s="2" customFormat="1" ht="21.75" customHeight="1">
      <c r="A912" s="39"/>
      <c r="B912" s="40"/>
      <c r="C912" s="213" t="s">
        <v>753</v>
      </c>
      <c r="D912" s="213" t="s">
        <v>123</v>
      </c>
      <c r="E912" s="214" t="s">
        <v>754</v>
      </c>
      <c r="F912" s="215" t="s">
        <v>755</v>
      </c>
      <c r="G912" s="216" t="s">
        <v>126</v>
      </c>
      <c r="H912" s="217">
        <v>1255.4659999999999</v>
      </c>
      <c r="I912" s="218"/>
      <c r="J912" s="219">
        <f>ROUND(I912*H912,2)</f>
        <v>0</v>
      </c>
      <c r="K912" s="220"/>
      <c r="L912" s="45"/>
      <c r="M912" s="221" t="s">
        <v>19</v>
      </c>
      <c r="N912" s="222" t="s">
        <v>43</v>
      </c>
      <c r="O912" s="85"/>
      <c r="P912" s="223">
        <f>O912*H912</f>
        <v>0</v>
      </c>
      <c r="Q912" s="223">
        <v>0.00029</v>
      </c>
      <c r="R912" s="223">
        <f>Q912*H912</f>
        <v>0.36408513999999997</v>
      </c>
      <c r="S912" s="223">
        <v>0</v>
      </c>
      <c r="T912" s="224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25" t="s">
        <v>331</v>
      </c>
      <c r="AT912" s="225" t="s">
        <v>123</v>
      </c>
      <c r="AU912" s="225" t="s">
        <v>79</v>
      </c>
      <c r="AY912" s="18" t="s">
        <v>120</v>
      </c>
      <c r="BE912" s="226">
        <f>IF(N912="základní",J912,0)</f>
        <v>0</v>
      </c>
      <c r="BF912" s="226">
        <f>IF(N912="snížená",J912,0)</f>
        <v>0</v>
      </c>
      <c r="BG912" s="226">
        <f>IF(N912="zákl. přenesená",J912,0)</f>
        <v>0</v>
      </c>
      <c r="BH912" s="226">
        <f>IF(N912="sníž. přenesená",J912,0)</f>
        <v>0</v>
      </c>
      <c r="BI912" s="226">
        <f>IF(N912="nulová",J912,0)</f>
        <v>0</v>
      </c>
      <c r="BJ912" s="18" t="s">
        <v>77</v>
      </c>
      <c r="BK912" s="226">
        <f>ROUND(I912*H912,2)</f>
        <v>0</v>
      </c>
      <c r="BL912" s="18" t="s">
        <v>331</v>
      </c>
      <c r="BM912" s="225" t="s">
        <v>756</v>
      </c>
    </row>
    <row r="913" s="13" customFormat="1">
      <c r="A913" s="13"/>
      <c r="B913" s="227"/>
      <c r="C913" s="228"/>
      <c r="D913" s="229" t="s">
        <v>129</v>
      </c>
      <c r="E913" s="230" t="s">
        <v>19</v>
      </c>
      <c r="F913" s="231" t="s">
        <v>216</v>
      </c>
      <c r="G913" s="228"/>
      <c r="H913" s="230" t="s">
        <v>19</v>
      </c>
      <c r="I913" s="232"/>
      <c r="J913" s="228"/>
      <c r="K913" s="228"/>
      <c r="L913" s="233"/>
      <c r="M913" s="234"/>
      <c r="N913" s="235"/>
      <c r="O913" s="235"/>
      <c r="P913" s="235"/>
      <c r="Q913" s="235"/>
      <c r="R913" s="235"/>
      <c r="S913" s="235"/>
      <c r="T913" s="23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7" t="s">
        <v>129</v>
      </c>
      <c r="AU913" s="237" t="s">
        <v>79</v>
      </c>
      <c r="AV913" s="13" t="s">
        <v>77</v>
      </c>
      <c r="AW913" s="13" t="s">
        <v>33</v>
      </c>
      <c r="AX913" s="13" t="s">
        <v>72</v>
      </c>
      <c r="AY913" s="237" t="s">
        <v>120</v>
      </c>
    </row>
    <row r="914" s="13" customFormat="1">
      <c r="A914" s="13"/>
      <c r="B914" s="227"/>
      <c r="C914" s="228"/>
      <c r="D914" s="229" t="s">
        <v>129</v>
      </c>
      <c r="E914" s="230" t="s">
        <v>19</v>
      </c>
      <c r="F914" s="231" t="s">
        <v>217</v>
      </c>
      <c r="G914" s="228"/>
      <c r="H914" s="230" t="s">
        <v>19</v>
      </c>
      <c r="I914" s="232"/>
      <c r="J914" s="228"/>
      <c r="K914" s="228"/>
      <c r="L914" s="233"/>
      <c r="M914" s="234"/>
      <c r="N914" s="235"/>
      <c r="O914" s="235"/>
      <c r="P914" s="235"/>
      <c r="Q914" s="235"/>
      <c r="R914" s="235"/>
      <c r="S914" s="235"/>
      <c r="T914" s="236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7" t="s">
        <v>129</v>
      </c>
      <c r="AU914" s="237" t="s">
        <v>79</v>
      </c>
      <c r="AV914" s="13" t="s">
        <v>77</v>
      </c>
      <c r="AW914" s="13" t="s">
        <v>33</v>
      </c>
      <c r="AX914" s="13" t="s">
        <v>72</v>
      </c>
      <c r="AY914" s="237" t="s">
        <v>120</v>
      </c>
    </row>
    <row r="915" s="14" customFormat="1">
      <c r="A915" s="14"/>
      <c r="B915" s="238"/>
      <c r="C915" s="239"/>
      <c r="D915" s="229" t="s">
        <v>129</v>
      </c>
      <c r="E915" s="240" t="s">
        <v>19</v>
      </c>
      <c r="F915" s="241" t="s">
        <v>721</v>
      </c>
      <c r="G915" s="239"/>
      <c r="H915" s="242">
        <v>15</v>
      </c>
      <c r="I915" s="243"/>
      <c r="J915" s="239"/>
      <c r="K915" s="239"/>
      <c r="L915" s="244"/>
      <c r="M915" s="245"/>
      <c r="N915" s="246"/>
      <c r="O915" s="246"/>
      <c r="P915" s="246"/>
      <c r="Q915" s="246"/>
      <c r="R915" s="246"/>
      <c r="S915" s="246"/>
      <c r="T915" s="247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8" t="s">
        <v>129</v>
      </c>
      <c r="AU915" s="248" t="s">
        <v>79</v>
      </c>
      <c r="AV915" s="14" t="s">
        <v>79</v>
      </c>
      <c r="AW915" s="14" t="s">
        <v>33</v>
      </c>
      <c r="AX915" s="14" t="s">
        <v>72</v>
      </c>
      <c r="AY915" s="248" t="s">
        <v>120</v>
      </c>
    </row>
    <row r="916" s="13" customFormat="1">
      <c r="A916" s="13"/>
      <c r="B916" s="227"/>
      <c r="C916" s="228"/>
      <c r="D916" s="229" t="s">
        <v>129</v>
      </c>
      <c r="E916" s="230" t="s">
        <v>19</v>
      </c>
      <c r="F916" s="231" t="s">
        <v>219</v>
      </c>
      <c r="G916" s="228"/>
      <c r="H916" s="230" t="s">
        <v>19</v>
      </c>
      <c r="I916" s="232"/>
      <c r="J916" s="228"/>
      <c r="K916" s="228"/>
      <c r="L916" s="233"/>
      <c r="M916" s="234"/>
      <c r="N916" s="235"/>
      <c r="O916" s="235"/>
      <c r="P916" s="235"/>
      <c r="Q916" s="235"/>
      <c r="R916" s="235"/>
      <c r="S916" s="235"/>
      <c r="T916" s="23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7" t="s">
        <v>129</v>
      </c>
      <c r="AU916" s="237" t="s">
        <v>79</v>
      </c>
      <c r="AV916" s="13" t="s">
        <v>77</v>
      </c>
      <c r="AW916" s="13" t="s">
        <v>33</v>
      </c>
      <c r="AX916" s="13" t="s">
        <v>72</v>
      </c>
      <c r="AY916" s="237" t="s">
        <v>120</v>
      </c>
    </row>
    <row r="917" s="14" customFormat="1">
      <c r="A917" s="14"/>
      <c r="B917" s="238"/>
      <c r="C917" s="239"/>
      <c r="D917" s="229" t="s">
        <v>129</v>
      </c>
      <c r="E917" s="240" t="s">
        <v>19</v>
      </c>
      <c r="F917" s="241" t="s">
        <v>722</v>
      </c>
      <c r="G917" s="239"/>
      <c r="H917" s="242">
        <v>15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8" t="s">
        <v>129</v>
      </c>
      <c r="AU917" s="248" t="s">
        <v>79</v>
      </c>
      <c r="AV917" s="14" t="s">
        <v>79</v>
      </c>
      <c r="AW917" s="14" t="s">
        <v>33</v>
      </c>
      <c r="AX917" s="14" t="s">
        <v>72</v>
      </c>
      <c r="AY917" s="248" t="s">
        <v>120</v>
      </c>
    </row>
    <row r="918" s="13" customFormat="1">
      <c r="A918" s="13"/>
      <c r="B918" s="227"/>
      <c r="C918" s="228"/>
      <c r="D918" s="229" t="s">
        <v>129</v>
      </c>
      <c r="E918" s="230" t="s">
        <v>19</v>
      </c>
      <c r="F918" s="231" t="s">
        <v>221</v>
      </c>
      <c r="G918" s="228"/>
      <c r="H918" s="230" t="s">
        <v>19</v>
      </c>
      <c r="I918" s="232"/>
      <c r="J918" s="228"/>
      <c r="K918" s="228"/>
      <c r="L918" s="233"/>
      <c r="M918" s="234"/>
      <c r="N918" s="235"/>
      <c r="O918" s="235"/>
      <c r="P918" s="235"/>
      <c r="Q918" s="235"/>
      <c r="R918" s="235"/>
      <c r="S918" s="235"/>
      <c r="T918" s="23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7" t="s">
        <v>129</v>
      </c>
      <c r="AU918" s="237" t="s">
        <v>79</v>
      </c>
      <c r="AV918" s="13" t="s">
        <v>77</v>
      </c>
      <c r="AW918" s="13" t="s">
        <v>33</v>
      </c>
      <c r="AX918" s="13" t="s">
        <v>72</v>
      </c>
      <c r="AY918" s="237" t="s">
        <v>120</v>
      </c>
    </row>
    <row r="919" s="14" customFormat="1">
      <c r="A919" s="14"/>
      <c r="B919" s="238"/>
      <c r="C919" s="239"/>
      <c r="D919" s="229" t="s">
        <v>129</v>
      </c>
      <c r="E919" s="240" t="s">
        <v>19</v>
      </c>
      <c r="F919" s="241" t="s">
        <v>723</v>
      </c>
      <c r="G919" s="239"/>
      <c r="H919" s="242">
        <v>7.5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129</v>
      </c>
      <c r="AU919" s="248" t="s">
        <v>79</v>
      </c>
      <c r="AV919" s="14" t="s">
        <v>79</v>
      </c>
      <c r="AW919" s="14" t="s">
        <v>33</v>
      </c>
      <c r="AX919" s="14" t="s">
        <v>72</v>
      </c>
      <c r="AY919" s="248" t="s">
        <v>120</v>
      </c>
    </row>
    <row r="920" s="13" customFormat="1">
      <c r="A920" s="13"/>
      <c r="B920" s="227"/>
      <c r="C920" s="228"/>
      <c r="D920" s="229" t="s">
        <v>129</v>
      </c>
      <c r="E920" s="230" t="s">
        <v>19</v>
      </c>
      <c r="F920" s="231" t="s">
        <v>223</v>
      </c>
      <c r="G920" s="228"/>
      <c r="H920" s="230" t="s">
        <v>19</v>
      </c>
      <c r="I920" s="232"/>
      <c r="J920" s="228"/>
      <c r="K920" s="228"/>
      <c r="L920" s="233"/>
      <c r="M920" s="234"/>
      <c r="N920" s="235"/>
      <c r="O920" s="235"/>
      <c r="P920" s="235"/>
      <c r="Q920" s="235"/>
      <c r="R920" s="235"/>
      <c r="S920" s="235"/>
      <c r="T920" s="23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7" t="s">
        <v>129</v>
      </c>
      <c r="AU920" s="237" t="s">
        <v>79</v>
      </c>
      <c r="AV920" s="13" t="s">
        <v>77</v>
      </c>
      <c r="AW920" s="13" t="s">
        <v>33</v>
      </c>
      <c r="AX920" s="13" t="s">
        <v>72</v>
      </c>
      <c r="AY920" s="237" t="s">
        <v>120</v>
      </c>
    </row>
    <row r="921" s="14" customFormat="1">
      <c r="A921" s="14"/>
      <c r="B921" s="238"/>
      <c r="C921" s="239"/>
      <c r="D921" s="229" t="s">
        <v>129</v>
      </c>
      <c r="E921" s="240" t="s">
        <v>19</v>
      </c>
      <c r="F921" s="241" t="s">
        <v>724</v>
      </c>
      <c r="G921" s="239"/>
      <c r="H921" s="242">
        <v>21</v>
      </c>
      <c r="I921" s="243"/>
      <c r="J921" s="239"/>
      <c r="K921" s="239"/>
      <c r="L921" s="244"/>
      <c r="M921" s="245"/>
      <c r="N921" s="246"/>
      <c r="O921" s="246"/>
      <c r="P921" s="246"/>
      <c r="Q921" s="246"/>
      <c r="R921" s="246"/>
      <c r="S921" s="246"/>
      <c r="T921" s="24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8" t="s">
        <v>129</v>
      </c>
      <c r="AU921" s="248" t="s">
        <v>79</v>
      </c>
      <c r="AV921" s="14" t="s">
        <v>79</v>
      </c>
      <c r="AW921" s="14" t="s">
        <v>33</v>
      </c>
      <c r="AX921" s="14" t="s">
        <v>72</v>
      </c>
      <c r="AY921" s="248" t="s">
        <v>120</v>
      </c>
    </row>
    <row r="922" s="13" customFormat="1">
      <c r="A922" s="13"/>
      <c r="B922" s="227"/>
      <c r="C922" s="228"/>
      <c r="D922" s="229" t="s">
        <v>129</v>
      </c>
      <c r="E922" s="230" t="s">
        <v>19</v>
      </c>
      <c r="F922" s="231" t="s">
        <v>225</v>
      </c>
      <c r="G922" s="228"/>
      <c r="H922" s="230" t="s">
        <v>19</v>
      </c>
      <c r="I922" s="232"/>
      <c r="J922" s="228"/>
      <c r="K922" s="228"/>
      <c r="L922" s="233"/>
      <c r="M922" s="234"/>
      <c r="N922" s="235"/>
      <c r="O922" s="235"/>
      <c r="P922" s="235"/>
      <c r="Q922" s="235"/>
      <c r="R922" s="235"/>
      <c r="S922" s="235"/>
      <c r="T922" s="23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7" t="s">
        <v>129</v>
      </c>
      <c r="AU922" s="237" t="s">
        <v>79</v>
      </c>
      <c r="AV922" s="13" t="s">
        <v>77</v>
      </c>
      <c r="AW922" s="13" t="s">
        <v>33</v>
      </c>
      <c r="AX922" s="13" t="s">
        <v>72</v>
      </c>
      <c r="AY922" s="237" t="s">
        <v>120</v>
      </c>
    </row>
    <row r="923" s="14" customFormat="1">
      <c r="A923" s="14"/>
      <c r="B923" s="238"/>
      <c r="C923" s="239"/>
      <c r="D923" s="229" t="s">
        <v>129</v>
      </c>
      <c r="E923" s="240" t="s">
        <v>19</v>
      </c>
      <c r="F923" s="241" t="s">
        <v>725</v>
      </c>
      <c r="G923" s="239"/>
      <c r="H923" s="242">
        <v>56.340000000000003</v>
      </c>
      <c r="I923" s="243"/>
      <c r="J923" s="239"/>
      <c r="K923" s="239"/>
      <c r="L923" s="244"/>
      <c r="M923" s="245"/>
      <c r="N923" s="246"/>
      <c r="O923" s="246"/>
      <c r="P923" s="246"/>
      <c r="Q923" s="246"/>
      <c r="R923" s="246"/>
      <c r="S923" s="246"/>
      <c r="T923" s="24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8" t="s">
        <v>129</v>
      </c>
      <c r="AU923" s="248" t="s">
        <v>79</v>
      </c>
      <c r="AV923" s="14" t="s">
        <v>79</v>
      </c>
      <c r="AW923" s="14" t="s">
        <v>33</v>
      </c>
      <c r="AX923" s="14" t="s">
        <v>72</v>
      </c>
      <c r="AY923" s="248" t="s">
        <v>120</v>
      </c>
    </row>
    <row r="924" s="13" customFormat="1">
      <c r="A924" s="13"/>
      <c r="B924" s="227"/>
      <c r="C924" s="228"/>
      <c r="D924" s="229" t="s">
        <v>129</v>
      </c>
      <c r="E924" s="230" t="s">
        <v>19</v>
      </c>
      <c r="F924" s="231" t="s">
        <v>227</v>
      </c>
      <c r="G924" s="228"/>
      <c r="H924" s="230" t="s">
        <v>19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7" t="s">
        <v>129</v>
      </c>
      <c r="AU924" s="237" t="s">
        <v>79</v>
      </c>
      <c r="AV924" s="13" t="s">
        <v>77</v>
      </c>
      <c r="AW924" s="13" t="s">
        <v>33</v>
      </c>
      <c r="AX924" s="13" t="s">
        <v>72</v>
      </c>
      <c r="AY924" s="237" t="s">
        <v>120</v>
      </c>
    </row>
    <row r="925" s="14" customFormat="1">
      <c r="A925" s="14"/>
      <c r="B925" s="238"/>
      <c r="C925" s="239"/>
      <c r="D925" s="229" t="s">
        <v>129</v>
      </c>
      <c r="E925" s="240" t="s">
        <v>19</v>
      </c>
      <c r="F925" s="241" t="s">
        <v>726</v>
      </c>
      <c r="G925" s="239"/>
      <c r="H925" s="242">
        <v>38.063000000000002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8" t="s">
        <v>129</v>
      </c>
      <c r="AU925" s="248" t="s">
        <v>79</v>
      </c>
      <c r="AV925" s="14" t="s">
        <v>79</v>
      </c>
      <c r="AW925" s="14" t="s">
        <v>33</v>
      </c>
      <c r="AX925" s="14" t="s">
        <v>72</v>
      </c>
      <c r="AY925" s="248" t="s">
        <v>120</v>
      </c>
    </row>
    <row r="926" s="13" customFormat="1">
      <c r="A926" s="13"/>
      <c r="B926" s="227"/>
      <c r="C926" s="228"/>
      <c r="D926" s="229" t="s">
        <v>129</v>
      </c>
      <c r="E926" s="230" t="s">
        <v>19</v>
      </c>
      <c r="F926" s="231" t="s">
        <v>229</v>
      </c>
      <c r="G926" s="228"/>
      <c r="H926" s="230" t="s">
        <v>19</v>
      </c>
      <c r="I926" s="232"/>
      <c r="J926" s="228"/>
      <c r="K926" s="228"/>
      <c r="L926" s="233"/>
      <c r="M926" s="234"/>
      <c r="N926" s="235"/>
      <c r="O926" s="235"/>
      <c r="P926" s="235"/>
      <c r="Q926" s="235"/>
      <c r="R926" s="235"/>
      <c r="S926" s="235"/>
      <c r="T926" s="23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7" t="s">
        <v>129</v>
      </c>
      <c r="AU926" s="237" t="s">
        <v>79</v>
      </c>
      <c r="AV926" s="13" t="s">
        <v>77</v>
      </c>
      <c r="AW926" s="13" t="s">
        <v>33</v>
      </c>
      <c r="AX926" s="13" t="s">
        <v>72</v>
      </c>
      <c r="AY926" s="237" t="s">
        <v>120</v>
      </c>
    </row>
    <row r="927" s="14" customFormat="1">
      <c r="A927" s="14"/>
      <c r="B927" s="238"/>
      <c r="C927" s="239"/>
      <c r="D927" s="229" t="s">
        <v>129</v>
      </c>
      <c r="E927" s="240" t="s">
        <v>19</v>
      </c>
      <c r="F927" s="241" t="s">
        <v>729</v>
      </c>
      <c r="G927" s="239"/>
      <c r="H927" s="242">
        <v>117.938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8" t="s">
        <v>129</v>
      </c>
      <c r="AU927" s="248" t="s">
        <v>79</v>
      </c>
      <c r="AV927" s="14" t="s">
        <v>79</v>
      </c>
      <c r="AW927" s="14" t="s">
        <v>33</v>
      </c>
      <c r="AX927" s="14" t="s">
        <v>72</v>
      </c>
      <c r="AY927" s="248" t="s">
        <v>120</v>
      </c>
    </row>
    <row r="928" s="13" customFormat="1">
      <c r="A928" s="13"/>
      <c r="B928" s="227"/>
      <c r="C928" s="228"/>
      <c r="D928" s="229" t="s">
        <v>129</v>
      </c>
      <c r="E928" s="230" t="s">
        <v>19</v>
      </c>
      <c r="F928" s="231" t="s">
        <v>231</v>
      </c>
      <c r="G928" s="228"/>
      <c r="H928" s="230" t="s">
        <v>19</v>
      </c>
      <c r="I928" s="232"/>
      <c r="J928" s="228"/>
      <c r="K928" s="228"/>
      <c r="L928" s="233"/>
      <c r="M928" s="234"/>
      <c r="N928" s="235"/>
      <c r="O928" s="235"/>
      <c r="P928" s="235"/>
      <c r="Q928" s="235"/>
      <c r="R928" s="235"/>
      <c r="S928" s="235"/>
      <c r="T928" s="23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7" t="s">
        <v>129</v>
      </c>
      <c r="AU928" s="237" t="s">
        <v>79</v>
      </c>
      <c r="AV928" s="13" t="s">
        <v>77</v>
      </c>
      <c r="AW928" s="13" t="s">
        <v>33</v>
      </c>
      <c r="AX928" s="13" t="s">
        <v>72</v>
      </c>
      <c r="AY928" s="237" t="s">
        <v>120</v>
      </c>
    </row>
    <row r="929" s="14" customFormat="1">
      <c r="A929" s="14"/>
      <c r="B929" s="238"/>
      <c r="C929" s="239"/>
      <c r="D929" s="229" t="s">
        <v>129</v>
      </c>
      <c r="E929" s="240" t="s">
        <v>19</v>
      </c>
      <c r="F929" s="241" t="s">
        <v>730</v>
      </c>
      <c r="G929" s="239"/>
      <c r="H929" s="242">
        <v>13.65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8" t="s">
        <v>129</v>
      </c>
      <c r="AU929" s="248" t="s">
        <v>79</v>
      </c>
      <c r="AV929" s="14" t="s">
        <v>79</v>
      </c>
      <c r="AW929" s="14" t="s">
        <v>33</v>
      </c>
      <c r="AX929" s="14" t="s">
        <v>72</v>
      </c>
      <c r="AY929" s="248" t="s">
        <v>120</v>
      </c>
    </row>
    <row r="930" s="13" customFormat="1">
      <c r="A930" s="13"/>
      <c r="B930" s="227"/>
      <c r="C930" s="228"/>
      <c r="D930" s="229" t="s">
        <v>129</v>
      </c>
      <c r="E930" s="230" t="s">
        <v>19</v>
      </c>
      <c r="F930" s="231" t="s">
        <v>233</v>
      </c>
      <c r="G930" s="228"/>
      <c r="H930" s="230" t="s">
        <v>19</v>
      </c>
      <c r="I930" s="232"/>
      <c r="J930" s="228"/>
      <c r="K930" s="228"/>
      <c r="L930" s="233"/>
      <c r="M930" s="234"/>
      <c r="N930" s="235"/>
      <c r="O930" s="235"/>
      <c r="P930" s="235"/>
      <c r="Q930" s="235"/>
      <c r="R930" s="235"/>
      <c r="S930" s="235"/>
      <c r="T930" s="23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7" t="s">
        <v>129</v>
      </c>
      <c r="AU930" s="237" t="s">
        <v>79</v>
      </c>
      <c r="AV930" s="13" t="s">
        <v>77</v>
      </c>
      <c r="AW930" s="13" t="s">
        <v>33</v>
      </c>
      <c r="AX930" s="13" t="s">
        <v>72</v>
      </c>
      <c r="AY930" s="237" t="s">
        <v>120</v>
      </c>
    </row>
    <row r="931" s="14" customFormat="1">
      <c r="A931" s="14"/>
      <c r="B931" s="238"/>
      <c r="C931" s="239"/>
      <c r="D931" s="229" t="s">
        <v>129</v>
      </c>
      <c r="E931" s="240" t="s">
        <v>19</v>
      </c>
      <c r="F931" s="241" t="s">
        <v>731</v>
      </c>
      <c r="G931" s="239"/>
      <c r="H931" s="242">
        <v>251.25</v>
      </c>
      <c r="I931" s="243"/>
      <c r="J931" s="239"/>
      <c r="K931" s="239"/>
      <c r="L931" s="244"/>
      <c r="M931" s="245"/>
      <c r="N931" s="246"/>
      <c r="O931" s="246"/>
      <c r="P931" s="246"/>
      <c r="Q931" s="246"/>
      <c r="R931" s="246"/>
      <c r="S931" s="246"/>
      <c r="T931" s="24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8" t="s">
        <v>129</v>
      </c>
      <c r="AU931" s="248" t="s">
        <v>79</v>
      </c>
      <c r="AV931" s="14" t="s">
        <v>79</v>
      </c>
      <c r="AW931" s="14" t="s">
        <v>33</v>
      </c>
      <c r="AX931" s="14" t="s">
        <v>72</v>
      </c>
      <c r="AY931" s="248" t="s">
        <v>120</v>
      </c>
    </row>
    <row r="932" s="13" customFormat="1">
      <c r="A932" s="13"/>
      <c r="B932" s="227"/>
      <c r="C932" s="228"/>
      <c r="D932" s="229" t="s">
        <v>129</v>
      </c>
      <c r="E932" s="230" t="s">
        <v>19</v>
      </c>
      <c r="F932" s="231" t="s">
        <v>235</v>
      </c>
      <c r="G932" s="228"/>
      <c r="H932" s="230" t="s">
        <v>19</v>
      </c>
      <c r="I932" s="232"/>
      <c r="J932" s="228"/>
      <c r="K932" s="228"/>
      <c r="L932" s="233"/>
      <c r="M932" s="234"/>
      <c r="N932" s="235"/>
      <c r="O932" s="235"/>
      <c r="P932" s="235"/>
      <c r="Q932" s="235"/>
      <c r="R932" s="235"/>
      <c r="S932" s="235"/>
      <c r="T932" s="236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7" t="s">
        <v>129</v>
      </c>
      <c r="AU932" s="237" t="s">
        <v>79</v>
      </c>
      <c r="AV932" s="13" t="s">
        <v>77</v>
      </c>
      <c r="AW932" s="13" t="s">
        <v>33</v>
      </c>
      <c r="AX932" s="13" t="s">
        <v>72</v>
      </c>
      <c r="AY932" s="237" t="s">
        <v>120</v>
      </c>
    </row>
    <row r="933" s="14" customFormat="1">
      <c r="A933" s="14"/>
      <c r="B933" s="238"/>
      <c r="C933" s="239"/>
      <c r="D933" s="229" t="s">
        <v>129</v>
      </c>
      <c r="E933" s="240" t="s">
        <v>19</v>
      </c>
      <c r="F933" s="241" t="s">
        <v>729</v>
      </c>
      <c r="G933" s="239"/>
      <c r="H933" s="242">
        <v>117.938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8" t="s">
        <v>129</v>
      </c>
      <c r="AU933" s="248" t="s">
        <v>79</v>
      </c>
      <c r="AV933" s="14" t="s">
        <v>79</v>
      </c>
      <c r="AW933" s="14" t="s">
        <v>33</v>
      </c>
      <c r="AX933" s="14" t="s">
        <v>72</v>
      </c>
      <c r="AY933" s="248" t="s">
        <v>120</v>
      </c>
    </row>
    <row r="934" s="13" customFormat="1">
      <c r="A934" s="13"/>
      <c r="B934" s="227"/>
      <c r="C934" s="228"/>
      <c r="D934" s="229" t="s">
        <v>129</v>
      </c>
      <c r="E934" s="230" t="s">
        <v>19</v>
      </c>
      <c r="F934" s="231" t="s">
        <v>236</v>
      </c>
      <c r="G934" s="228"/>
      <c r="H934" s="230" t="s">
        <v>19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7" t="s">
        <v>129</v>
      </c>
      <c r="AU934" s="237" t="s">
        <v>79</v>
      </c>
      <c r="AV934" s="13" t="s">
        <v>77</v>
      </c>
      <c r="AW934" s="13" t="s">
        <v>33</v>
      </c>
      <c r="AX934" s="13" t="s">
        <v>72</v>
      </c>
      <c r="AY934" s="237" t="s">
        <v>120</v>
      </c>
    </row>
    <row r="935" s="14" customFormat="1">
      <c r="A935" s="14"/>
      <c r="B935" s="238"/>
      <c r="C935" s="239"/>
      <c r="D935" s="229" t="s">
        <v>129</v>
      </c>
      <c r="E935" s="240" t="s">
        <v>19</v>
      </c>
      <c r="F935" s="241" t="s">
        <v>730</v>
      </c>
      <c r="G935" s="239"/>
      <c r="H935" s="242">
        <v>13.65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8" t="s">
        <v>129</v>
      </c>
      <c r="AU935" s="248" t="s">
        <v>79</v>
      </c>
      <c r="AV935" s="14" t="s">
        <v>79</v>
      </c>
      <c r="AW935" s="14" t="s">
        <v>33</v>
      </c>
      <c r="AX935" s="14" t="s">
        <v>72</v>
      </c>
      <c r="AY935" s="248" t="s">
        <v>120</v>
      </c>
    </row>
    <row r="936" s="13" customFormat="1">
      <c r="A936" s="13"/>
      <c r="B936" s="227"/>
      <c r="C936" s="228"/>
      <c r="D936" s="229" t="s">
        <v>129</v>
      </c>
      <c r="E936" s="230" t="s">
        <v>19</v>
      </c>
      <c r="F936" s="231" t="s">
        <v>237</v>
      </c>
      <c r="G936" s="228"/>
      <c r="H936" s="230" t="s">
        <v>19</v>
      </c>
      <c r="I936" s="232"/>
      <c r="J936" s="228"/>
      <c r="K936" s="228"/>
      <c r="L936" s="233"/>
      <c r="M936" s="234"/>
      <c r="N936" s="235"/>
      <c r="O936" s="235"/>
      <c r="P936" s="235"/>
      <c r="Q936" s="235"/>
      <c r="R936" s="235"/>
      <c r="S936" s="235"/>
      <c r="T936" s="23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7" t="s">
        <v>129</v>
      </c>
      <c r="AU936" s="237" t="s">
        <v>79</v>
      </c>
      <c r="AV936" s="13" t="s">
        <v>77</v>
      </c>
      <c r="AW936" s="13" t="s">
        <v>33</v>
      </c>
      <c r="AX936" s="13" t="s">
        <v>72</v>
      </c>
      <c r="AY936" s="237" t="s">
        <v>120</v>
      </c>
    </row>
    <row r="937" s="14" customFormat="1">
      <c r="A937" s="14"/>
      <c r="B937" s="238"/>
      <c r="C937" s="239"/>
      <c r="D937" s="229" t="s">
        <v>129</v>
      </c>
      <c r="E937" s="240" t="s">
        <v>19</v>
      </c>
      <c r="F937" s="241" t="s">
        <v>733</v>
      </c>
      <c r="G937" s="239"/>
      <c r="H937" s="242">
        <v>25.199999999999999</v>
      </c>
      <c r="I937" s="243"/>
      <c r="J937" s="239"/>
      <c r="K937" s="239"/>
      <c r="L937" s="244"/>
      <c r="M937" s="245"/>
      <c r="N937" s="246"/>
      <c r="O937" s="246"/>
      <c r="P937" s="246"/>
      <c r="Q937" s="246"/>
      <c r="R937" s="246"/>
      <c r="S937" s="246"/>
      <c r="T937" s="24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8" t="s">
        <v>129</v>
      </c>
      <c r="AU937" s="248" t="s">
        <v>79</v>
      </c>
      <c r="AV937" s="14" t="s">
        <v>79</v>
      </c>
      <c r="AW937" s="14" t="s">
        <v>33</v>
      </c>
      <c r="AX937" s="14" t="s">
        <v>72</v>
      </c>
      <c r="AY937" s="248" t="s">
        <v>120</v>
      </c>
    </row>
    <row r="938" s="13" customFormat="1">
      <c r="A938" s="13"/>
      <c r="B938" s="227"/>
      <c r="C938" s="228"/>
      <c r="D938" s="229" t="s">
        <v>129</v>
      </c>
      <c r="E938" s="230" t="s">
        <v>19</v>
      </c>
      <c r="F938" s="231" t="s">
        <v>239</v>
      </c>
      <c r="G938" s="228"/>
      <c r="H938" s="230" t="s">
        <v>19</v>
      </c>
      <c r="I938" s="232"/>
      <c r="J938" s="228"/>
      <c r="K938" s="228"/>
      <c r="L938" s="233"/>
      <c r="M938" s="234"/>
      <c r="N938" s="235"/>
      <c r="O938" s="235"/>
      <c r="P938" s="235"/>
      <c r="Q938" s="235"/>
      <c r="R938" s="235"/>
      <c r="S938" s="235"/>
      <c r="T938" s="23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7" t="s">
        <v>129</v>
      </c>
      <c r="AU938" s="237" t="s">
        <v>79</v>
      </c>
      <c r="AV938" s="13" t="s">
        <v>77</v>
      </c>
      <c r="AW938" s="13" t="s">
        <v>33</v>
      </c>
      <c r="AX938" s="13" t="s">
        <v>72</v>
      </c>
      <c r="AY938" s="237" t="s">
        <v>120</v>
      </c>
    </row>
    <row r="939" s="14" customFormat="1">
      <c r="A939" s="14"/>
      <c r="B939" s="238"/>
      <c r="C939" s="239"/>
      <c r="D939" s="229" t="s">
        <v>129</v>
      </c>
      <c r="E939" s="240" t="s">
        <v>19</v>
      </c>
      <c r="F939" s="241" t="s">
        <v>734</v>
      </c>
      <c r="G939" s="239"/>
      <c r="H939" s="242">
        <v>36.375</v>
      </c>
      <c r="I939" s="243"/>
      <c r="J939" s="239"/>
      <c r="K939" s="239"/>
      <c r="L939" s="244"/>
      <c r="M939" s="245"/>
      <c r="N939" s="246"/>
      <c r="O939" s="246"/>
      <c r="P939" s="246"/>
      <c r="Q939" s="246"/>
      <c r="R939" s="246"/>
      <c r="S939" s="246"/>
      <c r="T939" s="24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8" t="s">
        <v>129</v>
      </c>
      <c r="AU939" s="248" t="s">
        <v>79</v>
      </c>
      <c r="AV939" s="14" t="s">
        <v>79</v>
      </c>
      <c r="AW939" s="14" t="s">
        <v>33</v>
      </c>
      <c r="AX939" s="14" t="s">
        <v>72</v>
      </c>
      <c r="AY939" s="248" t="s">
        <v>120</v>
      </c>
    </row>
    <row r="940" s="13" customFormat="1">
      <c r="A940" s="13"/>
      <c r="B940" s="227"/>
      <c r="C940" s="228"/>
      <c r="D940" s="229" t="s">
        <v>129</v>
      </c>
      <c r="E940" s="230" t="s">
        <v>19</v>
      </c>
      <c r="F940" s="231" t="s">
        <v>241</v>
      </c>
      <c r="G940" s="228"/>
      <c r="H940" s="230" t="s">
        <v>19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129</v>
      </c>
      <c r="AU940" s="237" t="s">
        <v>79</v>
      </c>
      <c r="AV940" s="13" t="s">
        <v>77</v>
      </c>
      <c r="AW940" s="13" t="s">
        <v>33</v>
      </c>
      <c r="AX940" s="13" t="s">
        <v>72</v>
      </c>
      <c r="AY940" s="237" t="s">
        <v>120</v>
      </c>
    </row>
    <row r="941" s="14" customFormat="1">
      <c r="A941" s="14"/>
      <c r="B941" s="238"/>
      <c r="C941" s="239"/>
      <c r="D941" s="229" t="s">
        <v>129</v>
      </c>
      <c r="E941" s="240" t="s">
        <v>19</v>
      </c>
      <c r="F941" s="241" t="s">
        <v>729</v>
      </c>
      <c r="G941" s="239"/>
      <c r="H941" s="242">
        <v>117.938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8" t="s">
        <v>129</v>
      </c>
      <c r="AU941" s="248" t="s">
        <v>79</v>
      </c>
      <c r="AV941" s="14" t="s">
        <v>79</v>
      </c>
      <c r="AW941" s="14" t="s">
        <v>33</v>
      </c>
      <c r="AX941" s="14" t="s">
        <v>72</v>
      </c>
      <c r="AY941" s="248" t="s">
        <v>120</v>
      </c>
    </row>
    <row r="942" s="13" customFormat="1">
      <c r="A942" s="13"/>
      <c r="B942" s="227"/>
      <c r="C942" s="228"/>
      <c r="D942" s="229" t="s">
        <v>129</v>
      </c>
      <c r="E942" s="230" t="s">
        <v>19</v>
      </c>
      <c r="F942" s="231" t="s">
        <v>242</v>
      </c>
      <c r="G942" s="228"/>
      <c r="H942" s="230" t="s">
        <v>19</v>
      </c>
      <c r="I942" s="232"/>
      <c r="J942" s="228"/>
      <c r="K942" s="228"/>
      <c r="L942" s="233"/>
      <c r="M942" s="234"/>
      <c r="N942" s="235"/>
      <c r="O942" s="235"/>
      <c r="P942" s="235"/>
      <c r="Q942" s="235"/>
      <c r="R942" s="235"/>
      <c r="S942" s="235"/>
      <c r="T942" s="23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7" t="s">
        <v>129</v>
      </c>
      <c r="AU942" s="237" t="s">
        <v>79</v>
      </c>
      <c r="AV942" s="13" t="s">
        <v>77</v>
      </c>
      <c r="AW942" s="13" t="s">
        <v>33</v>
      </c>
      <c r="AX942" s="13" t="s">
        <v>72</v>
      </c>
      <c r="AY942" s="237" t="s">
        <v>120</v>
      </c>
    </row>
    <row r="943" s="14" customFormat="1">
      <c r="A943" s="14"/>
      <c r="B943" s="238"/>
      <c r="C943" s="239"/>
      <c r="D943" s="229" t="s">
        <v>129</v>
      </c>
      <c r="E943" s="240" t="s">
        <v>19</v>
      </c>
      <c r="F943" s="241" t="s">
        <v>730</v>
      </c>
      <c r="G943" s="239"/>
      <c r="H943" s="242">
        <v>13.65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8" t="s">
        <v>129</v>
      </c>
      <c r="AU943" s="248" t="s">
        <v>79</v>
      </c>
      <c r="AV943" s="14" t="s">
        <v>79</v>
      </c>
      <c r="AW943" s="14" t="s">
        <v>33</v>
      </c>
      <c r="AX943" s="14" t="s">
        <v>72</v>
      </c>
      <c r="AY943" s="248" t="s">
        <v>120</v>
      </c>
    </row>
    <row r="944" s="13" customFormat="1">
      <c r="A944" s="13"/>
      <c r="B944" s="227"/>
      <c r="C944" s="228"/>
      <c r="D944" s="229" t="s">
        <v>129</v>
      </c>
      <c r="E944" s="230" t="s">
        <v>19</v>
      </c>
      <c r="F944" s="231" t="s">
        <v>243</v>
      </c>
      <c r="G944" s="228"/>
      <c r="H944" s="230" t="s">
        <v>19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7" t="s">
        <v>129</v>
      </c>
      <c r="AU944" s="237" t="s">
        <v>79</v>
      </c>
      <c r="AV944" s="13" t="s">
        <v>77</v>
      </c>
      <c r="AW944" s="13" t="s">
        <v>33</v>
      </c>
      <c r="AX944" s="13" t="s">
        <v>72</v>
      </c>
      <c r="AY944" s="237" t="s">
        <v>120</v>
      </c>
    </row>
    <row r="945" s="14" customFormat="1">
      <c r="A945" s="14"/>
      <c r="B945" s="238"/>
      <c r="C945" s="239"/>
      <c r="D945" s="229" t="s">
        <v>129</v>
      </c>
      <c r="E945" s="240" t="s">
        <v>19</v>
      </c>
      <c r="F945" s="241" t="s">
        <v>736</v>
      </c>
      <c r="G945" s="239"/>
      <c r="H945" s="242">
        <v>12.863</v>
      </c>
      <c r="I945" s="243"/>
      <c r="J945" s="239"/>
      <c r="K945" s="239"/>
      <c r="L945" s="244"/>
      <c r="M945" s="245"/>
      <c r="N945" s="246"/>
      <c r="O945" s="246"/>
      <c r="P945" s="246"/>
      <c r="Q945" s="246"/>
      <c r="R945" s="246"/>
      <c r="S945" s="246"/>
      <c r="T945" s="24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8" t="s">
        <v>129</v>
      </c>
      <c r="AU945" s="248" t="s">
        <v>79</v>
      </c>
      <c r="AV945" s="14" t="s">
        <v>79</v>
      </c>
      <c r="AW945" s="14" t="s">
        <v>33</v>
      </c>
      <c r="AX945" s="14" t="s">
        <v>72</v>
      </c>
      <c r="AY945" s="248" t="s">
        <v>120</v>
      </c>
    </row>
    <row r="946" s="13" customFormat="1">
      <c r="A946" s="13"/>
      <c r="B946" s="227"/>
      <c r="C946" s="228"/>
      <c r="D946" s="229" t="s">
        <v>129</v>
      </c>
      <c r="E946" s="230" t="s">
        <v>19</v>
      </c>
      <c r="F946" s="231" t="s">
        <v>245</v>
      </c>
      <c r="G946" s="228"/>
      <c r="H946" s="230" t="s">
        <v>19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129</v>
      </c>
      <c r="AU946" s="237" t="s">
        <v>79</v>
      </c>
      <c r="AV946" s="13" t="s">
        <v>77</v>
      </c>
      <c r="AW946" s="13" t="s">
        <v>33</v>
      </c>
      <c r="AX946" s="13" t="s">
        <v>72</v>
      </c>
      <c r="AY946" s="237" t="s">
        <v>120</v>
      </c>
    </row>
    <row r="947" s="14" customFormat="1">
      <c r="A947" s="14"/>
      <c r="B947" s="238"/>
      <c r="C947" s="239"/>
      <c r="D947" s="229" t="s">
        <v>129</v>
      </c>
      <c r="E947" s="240" t="s">
        <v>19</v>
      </c>
      <c r="F947" s="241" t="s">
        <v>737</v>
      </c>
      <c r="G947" s="239"/>
      <c r="H947" s="242">
        <v>48.563000000000002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129</v>
      </c>
      <c r="AU947" s="248" t="s">
        <v>79</v>
      </c>
      <c r="AV947" s="14" t="s">
        <v>79</v>
      </c>
      <c r="AW947" s="14" t="s">
        <v>33</v>
      </c>
      <c r="AX947" s="14" t="s">
        <v>72</v>
      </c>
      <c r="AY947" s="248" t="s">
        <v>120</v>
      </c>
    </row>
    <row r="948" s="13" customFormat="1">
      <c r="A948" s="13"/>
      <c r="B948" s="227"/>
      <c r="C948" s="228"/>
      <c r="D948" s="229" t="s">
        <v>129</v>
      </c>
      <c r="E948" s="230" t="s">
        <v>19</v>
      </c>
      <c r="F948" s="231" t="s">
        <v>247</v>
      </c>
      <c r="G948" s="228"/>
      <c r="H948" s="230" t="s">
        <v>19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129</v>
      </c>
      <c r="AU948" s="237" t="s">
        <v>79</v>
      </c>
      <c r="AV948" s="13" t="s">
        <v>77</v>
      </c>
      <c r="AW948" s="13" t="s">
        <v>33</v>
      </c>
      <c r="AX948" s="13" t="s">
        <v>72</v>
      </c>
      <c r="AY948" s="237" t="s">
        <v>120</v>
      </c>
    </row>
    <row r="949" s="14" customFormat="1">
      <c r="A949" s="14"/>
      <c r="B949" s="238"/>
      <c r="C949" s="239"/>
      <c r="D949" s="229" t="s">
        <v>129</v>
      </c>
      <c r="E949" s="240" t="s">
        <v>19</v>
      </c>
      <c r="F949" s="241" t="s">
        <v>729</v>
      </c>
      <c r="G949" s="239"/>
      <c r="H949" s="242">
        <v>117.938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8" t="s">
        <v>129</v>
      </c>
      <c r="AU949" s="248" t="s">
        <v>79</v>
      </c>
      <c r="AV949" s="14" t="s">
        <v>79</v>
      </c>
      <c r="AW949" s="14" t="s">
        <v>33</v>
      </c>
      <c r="AX949" s="14" t="s">
        <v>72</v>
      </c>
      <c r="AY949" s="248" t="s">
        <v>120</v>
      </c>
    </row>
    <row r="950" s="13" customFormat="1">
      <c r="A950" s="13"/>
      <c r="B950" s="227"/>
      <c r="C950" s="228"/>
      <c r="D950" s="229" t="s">
        <v>129</v>
      </c>
      <c r="E950" s="230" t="s">
        <v>19</v>
      </c>
      <c r="F950" s="231" t="s">
        <v>248</v>
      </c>
      <c r="G950" s="228"/>
      <c r="H950" s="230" t="s">
        <v>19</v>
      </c>
      <c r="I950" s="232"/>
      <c r="J950" s="228"/>
      <c r="K950" s="228"/>
      <c r="L950" s="233"/>
      <c r="M950" s="234"/>
      <c r="N950" s="235"/>
      <c r="O950" s="235"/>
      <c r="P950" s="235"/>
      <c r="Q950" s="235"/>
      <c r="R950" s="235"/>
      <c r="S950" s="235"/>
      <c r="T950" s="23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7" t="s">
        <v>129</v>
      </c>
      <c r="AU950" s="237" t="s">
        <v>79</v>
      </c>
      <c r="AV950" s="13" t="s">
        <v>77</v>
      </c>
      <c r="AW950" s="13" t="s">
        <v>33</v>
      </c>
      <c r="AX950" s="13" t="s">
        <v>72</v>
      </c>
      <c r="AY950" s="237" t="s">
        <v>120</v>
      </c>
    </row>
    <row r="951" s="14" customFormat="1">
      <c r="A951" s="14"/>
      <c r="B951" s="238"/>
      <c r="C951" s="239"/>
      <c r="D951" s="229" t="s">
        <v>129</v>
      </c>
      <c r="E951" s="240" t="s">
        <v>19</v>
      </c>
      <c r="F951" s="241" t="s">
        <v>730</v>
      </c>
      <c r="G951" s="239"/>
      <c r="H951" s="242">
        <v>13.65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8" t="s">
        <v>129</v>
      </c>
      <c r="AU951" s="248" t="s">
        <v>79</v>
      </c>
      <c r="AV951" s="14" t="s">
        <v>79</v>
      </c>
      <c r="AW951" s="14" t="s">
        <v>33</v>
      </c>
      <c r="AX951" s="14" t="s">
        <v>72</v>
      </c>
      <c r="AY951" s="248" t="s">
        <v>120</v>
      </c>
    </row>
    <row r="952" s="13" customFormat="1">
      <c r="A952" s="13"/>
      <c r="B952" s="227"/>
      <c r="C952" s="228"/>
      <c r="D952" s="229" t="s">
        <v>129</v>
      </c>
      <c r="E952" s="230" t="s">
        <v>19</v>
      </c>
      <c r="F952" s="231" t="s">
        <v>727</v>
      </c>
      <c r="G952" s="228"/>
      <c r="H952" s="230" t="s">
        <v>19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129</v>
      </c>
      <c r="AU952" s="237" t="s">
        <v>79</v>
      </c>
      <c r="AV952" s="13" t="s">
        <v>77</v>
      </c>
      <c r="AW952" s="13" t="s">
        <v>33</v>
      </c>
      <c r="AX952" s="13" t="s">
        <v>72</v>
      </c>
      <c r="AY952" s="237" t="s">
        <v>120</v>
      </c>
    </row>
    <row r="953" s="14" customFormat="1">
      <c r="A953" s="14"/>
      <c r="B953" s="238"/>
      <c r="C953" s="239"/>
      <c r="D953" s="229" t="s">
        <v>129</v>
      </c>
      <c r="E953" s="240" t="s">
        <v>19</v>
      </c>
      <c r="F953" s="241" t="s">
        <v>728</v>
      </c>
      <c r="G953" s="239"/>
      <c r="H953" s="242">
        <v>50.490000000000002</v>
      </c>
      <c r="I953" s="243"/>
      <c r="J953" s="239"/>
      <c r="K953" s="239"/>
      <c r="L953" s="244"/>
      <c r="M953" s="245"/>
      <c r="N953" s="246"/>
      <c r="O953" s="246"/>
      <c r="P953" s="246"/>
      <c r="Q953" s="246"/>
      <c r="R953" s="246"/>
      <c r="S953" s="246"/>
      <c r="T953" s="24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8" t="s">
        <v>129</v>
      </c>
      <c r="AU953" s="248" t="s">
        <v>79</v>
      </c>
      <c r="AV953" s="14" t="s">
        <v>79</v>
      </c>
      <c r="AW953" s="14" t="s">
        <v>33</v>
      </c>
      <c r="AX953" s="14" t="s">
        <v>72</v>
      </c>
      <c r="AY953" s="248" t="s">
        <v>120</v>
      </c>
    </row>
    <row r="954" s="13" customFormat="1">
      <c r="A954" s="13"/>
      <c r="B954" s="227"/>
      <c r="C954" s="228"/>
      <c r="D954" s="229" t="s">
        <v>129</v>
      </c>
      <c r="E954" s="230" t="s">
        <v>19</v>
      </c>
      <c r="F954" s="231" t="s">
        <v>732</v>
      </c>
      <c r="G954" s="228"/>
      <c r="H954" s="230" t="s">
        <v>19</v>
      </c>
      <c r="I954" s="232"/>
      <c r="J954" s="228"/>
      <c r="K954" s="228"/>
      <c r="L954" s="233"/>
      <c r="M954" s="234"/>
      <c r="N954" s="235"/>
      <c r="O954" s="235"/>
      <c r="P954" s="235"/>
      <c r="Q954" s="235"/>
      <c r="R954" s="235"/>
      <c r="S954" s="235"/>
      <c r="T954" s="23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7" t="s">
        <v>129</v>
      </c>
      <c r="AU954" s="237" t="s">
        <v>79</v>
      </c>
      <c r="AV954" s="13" t="s">
        <v>77</v>
      </c>
      <c r="AW954" s="13" t="s">
        <v>33</v>
      </c>
      <c r="AX954" s="13" t="s">
        <v>72</v>
      </c>
      <c r="AY954" s="237" t="s">
        <v>120</v>
      </c>
    </row>
    <row r="955" s="14" customFormat="1">
      <c r="A955" s="14"/>
      <c r="B955" s="238"/>
      <c r="C955" s="239"/>
      <c r="D955" s="229" t="s">
        <v>129</v>
      </c>
      <c r="E955" s="240" t="s">
        <v>19</v>
      </c>
      <c r="F955" s="241" t="s">
        <v>728</v>
      </c>
      <c r="G955" s="239"/>
      <c r="H955" s="242">
        <v>50.490000000000002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8" t="s">
        <v>129</v>
      </c>
      <c r="AU955" s="248" t="s">
        <v>79</v>
      </c>
      <c r="AV955" s="14" t="s">
        <v>79</v>
      </c>
      <c r="AW955" s="14" t="s">
        <v>33</v>
      </c>
      <c r="AX955" s="14" t="s">
        <v>72</v>
      </c>
      <c r="AY955" s="248" t="s">
        <v>120</v>
      </c>
    </row>
    <row r="956" s="13" customFormat="1">
      <c r="A956" s="13"/>
      <c r="B956" s="227"/>
      <c r="C956" s="228"/>
      <c r="D956" s="229" t="s">
        <v>129</v>
      </c>
      <c r="E956" s="230" t="s">
        <v>19</v>
      </c>
      <c r="F956" s="231" t="s">
        <v>735</v>
      </c>
      <c r="G956" s="228"/>
      <c r="H956" s="230" t="s">
        <v>19</v>
      </c>
      <c r="I956" s="232"/>
      <c r="J956" s="228"/>
      <c r="K956" s="228"/>
      <c r="L956" s="233"/>
      <c r="M956" s="234"/>
      <c r="N956" s="235"/>
      <c r="O956" s="235"/>
      <c r="P956" s="235"/>
      <c r="Q956" s="235"/>
      <c r="R956" s="235"/>
      <c r="S956" s="235"/>
      <c r="T956" s="23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7" t="s">
        <v>129</v>
      </c>
      <c r="AU956" s="237" t="s">
        <v>79</v>
      </c>
      <c r="AV956" s="13" t="s">
        <v>77</v>
      </c>
      <c r="AW956" s="13" t="s">
        <v>33</v>
      </c>
      <c r="AX956" s="13" t="s">
        <v>72</v>
      </c>
      <c r="AY956" s="237" t="s">
        <v>120</v>
      </c>
    </row>
    <row r="957" s="14" customFormat="1">
      <c r="A957" s="14"/>
      <c r="B957" s="238"/>
      <c r="C957" s="239"/>
      <c r="D957" s="229" t="s">
        <v>129</v>
      </c>
      <c r="E957" s="240" t="s">
        <v>19</v>
      </c>
      <c r="F957" s="241" t="s">
        <v>728</v>
      </c>
      <c r="G957" s="239"/>
      <c r="H957" s="242">
        <v>50.490000000000002</v>
      </c>
      <c r="I957" s="243"/>
      <c r="J957" s="239"/>
      <c r="K957" s="239"/>
      <c r="L957" s="244"/>
      <c r="M957" s="245"/>
      <c r="N957" s="246"/>
      <c r="O957" s="246"/>
      <c r="P957" s="246"/>
      <c r="Q957" s="246"/>
      <c r="R957" s="246"/>
      <c r="S957" s="246"/>
      <c r="T957" s="24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8" t="s">
        <v>129</v>
      </c>
      <c r="AU957" s="248" t="s">
        <v>79</v>
      </c>
      <c r="AV957" s="14" t="s">
        <v>79</v>
      </c>
      <c r="AW957" s="14" t="s">
        <v>33</v>
      </c>
      <c r="AX957" s="14" t="s">
        <v>72</v>
      </c>
      <c r="AY957" s="248" t="s">
        <v>120</v>
      </c>
    </row>
    <row r="958" s="13" customFormat="1">
      <c r="A958" s="13"/>
      <c r="B958" s="227"/>
      <c r="C958" s="228"/>
      <c r="D958" s="229" t="s">
        <v>129</v>
      </c>
      <c r="E958" s="230" t="s">
        <v>19</v>
      </c>
      <c r="F958" s="231" t="s">
        <v>738</v>
      </c>
      <c r="G958" s="228"/>
      <c r="H958" s="230" t="s">
        <v>19</v>
      </c>
      <c r="I958" s="232"/>
      <c r="J958" s="228"/>
      <c r="K958" s="228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129</v>
      </c>
      <c r="AU958" s="237" t="s">
        <v>79</v>
      </c>
      <c r="AV958" s="13" t="s">
        <v>77</v>
      </c>
      <c r="AW958" s="13" t="s">
        <v>33</v>
      </c>
      <c r="AX958" s="13" t="s">
        <v>72</v>
      </c>
      <c r="AY958" s="237" t="s">
        <v>120</v>
      </c>
    </row>
    <row r="959" s="14" customFormat="1">
      <c r="A959" s="14"/>
      <c r="B959" s="238"/>
      <c r="C959" s="239"/>
      <c r="D959" s="229" t="s">
        <v>129</v>
      </c>
      <c r="E959" s="240" t="s">
        <v>19</v>
      </c>
      <c r="F959" s="241" t="s">
        <v>728</v>
      </c>
      <c r="G959" s="239"/>
      <c r="H959" s="242">
        <v>50.490000000000002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8" t="s">
        <v>129</v>
      </c>
      <c r="AU959" s="248" t="s">
        <v>79</v>
      </c>
      <c r="AV959" s="14" t="s">
        <v>79</v>
      </c>
      <c r="AW959" s="14" t="s">
        <v>33</v>
      </c>
      <c r="AX959" s="14" t="s">
        <v>72</v>
      </c>
      <c r="AY959" s="248" t="s">
        <v>120</v>
      </c>
    </row>
    <row r="960" s="15" customFormat="1">
      <c r="A960" s="15"/>
      <c r="B960" s="249"/>
      <c r="C960" s="250"/>
      <c r="D960" s="229" t="s">
        <v>129</v>
      </c>
      <c r="E960" s="251" t="s">
        <v>19</v>
      </c>
      <c r="F960" s="252" t="s">
        <v>156</v>
      </c>
      <c r="G960" s="250"/>
      <c r="H960" s="253">
        <v>1255.4659999999999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59" t="s">
        <v>129</v>
      </c>
      <c r="AU960" s="259" t="s">
        <v>79</v>
      </c>
      <c r="AV960" s="15" t="s">
        <v>127</v>
      </c>
      <c r="AW960" s="15" t="s">
        <v>33</v>
      </c>
      <c r="AX960" s="15" t="s">
        <v>77</v>
      </c>
      <c r="AY960" s="259" t="s">
        <v>120</v>
      </c>
    </row>
    <row r="961" s="12" customFormat="1" ht="22.8" customHeight="1">
      <c r="A961" s="12"/>
      <c r="B961" s="197"/>
      <c r="C961" s="198"/>
      <c r="D961" s="199" t="s">
        <v>71</v>
      </c>
      <c r="E961" s="211" t="s">
        <v>757</v>
      </c>
      <c r="F961" s="211" t="s">
        <v>758</v>
      </c>
      <c r="G961" s="198"/>
      <c r="H961" s="198"/>
      <c r="I961" s="201"/>
      <c r="J961" s="212">
        <f>BK961</f>
        <v>0</v>
      </c>
      <c r="K961" s="198"/>
      <c r="L961" s="203"/>
      <c r="M961" s="204"/>
      <c r="N961" s="205"/>
      <c r="O961" s="205"/>
      <c r="P961" s="206">
        <f>SUM(P962:P972)</f>
        <v>0</v>
      </c>
      <c r="Q961" s="205"/>
      <c r="R961" s="206">
        <f>SUM(R962:R972)</f>
        <v>0.018800000000000001</v>
      </c>
      <c r="S961" s="205"/>
      <c r="T961" s="207">
        <f>SUM(T962:T972)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08" t="s">
        <v>79</v>
      </c>
      <c r="AT961" s="209" t="s">
        <v>71</v>
      </c>
      <c r="AU961" s="209" t="s">
        <v>77</v>
      </c>
      <c r="AY961" s="208" t="s">
        <v>120</v>
      </c>
      <c r="BK961" s="210">
        <f>SUM(BK962:BK972)</f>
        <v>0</v>
      </c>
    </row>
    <row r="962" s="2" customFormat="1" ht="16.5" customHeight="1">
      <c r="A962" s="39"/>
      <c r="B962" s="40"/>
      <c r="C962" s="213" t="s">
        <v>759</v>
      </c>
      <c r="D962" s="213" t="s">
        <v>123</v>
      </c>
      <c r="E962" s="214" t="s">
        <v>760</v>
      </c>
      <c r="F962" s="215" t="s">
        <v>761</v>
      </c>
      <c r="G962" s="216" t="s">
        <v>126</v>
      </c>
      <c r="H962" s="217">
        <v>51.450000000000003</v>
      </c>
      <c r="I962" s="218"/>
      <c r="J962" s="219">
        <f>ROUND(I962*H962,2)</f>
        <v>0</v>
      </c>
      <c r="K962" s="220"/>
      <c r="L962" s="45"/>
      <c r="M962" s="221" t="s">
        <v>19</v>
      </c>
      <c r="N962" s="222" t="s">
        <v>43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331</v>
      </c>
      <c r="AT962" s="225" t="s">
        <v>123</v>
      </c>
      <c r="AU962" s="225" t="s">
        <v>79</v>
      </c>
      <c r="AY962" s="18" t="s">
        <v>120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77</v>
      </c>
      <c r="BK962" s="226">
        <f>ROUND(I962*H962,2)</f>
        <v>0</v>
      </c>
      <c r="BL962" s="18" t="s">
        <v>331</v>
      </c>
      <c r="BM962" s="225" t="s">
        <v>762</v>
      </c>
    </row>
    <row r="963" s="13" customFormat="1">
      <c r="A963" s="13"/>
      <c r="B963" s="227"/>
      <c r="C963" s="228"/>
      <c r="D963" s="229" t="s">
        <v>129</v>
      </c>
      <c r="E963" s="230" t="s">
        <v>19</v>
      </c>
      <c r="F963" s="231" t="s">
        <v>763</v>
      </c>
      <c r="G963" s="228"/>
      <c r="H963" s="230" t="s">
        <v>19</v>
      </c>
      <c r="I963" s="232"/>
      <c r="J963" s="228"/>
      <c r="K963" s="228"/>
      <c r="L963" s="233"/>
      <c r="M963" s="234"/>
      <c r="N963" s="235"/>
      <c r="O963" s="235"/>
      <c r="P963" s="235"/>
      <c r="Q963" s="235"/>
      <c r="R963" s="235"/>
      <c r="S963" s="235"/>
      <c r="T963" s="23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7" t="s">
        <v>129</v>
      </c>
      <c r="AU963" s="237" t="s">
        <v>79</v>
      </c>
      <c r="AV963" s="13" t="s">
        <v>77</v>
      </c>
      <c r="AW963" s="13" t="s">
        <v>33</v>
      </c>
      <c r="AX963" s="13" t="s">
        <v>72</v>
      </c>
      <c r="AY963" s="237" t="s">
        <v>120</v>
      </c>
    </row>
    <row r="964" s="14" customFormat="1">
      <c r="A964" s="14"/>
      <c r="B964" s="238"/>
      <c r="C964" s="239"/>
      <c r="D964" s="229" t="s">
        <v>129</v>
      </c>
      <c r="E964" s="240" t="s">
        <v>19</v>
      </c>
      <c r="F964" s="241" t="s">
        <v>764</v>
      </c>
      <c r="G964" s="239"/>
      <c r="H964" s="242">
        <v>51.450000000000003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8" t="s">
        <v>129</v>
      </c>
      <c r="AU964" s="248" t="s">
        <v>79</v>
      </c>
      <c r="AV964" s="14" t="s">
        <v>79</v>
      </c>
      <c r="AW964" s="14" t="s">
        <v>33</v>
      </c>
      <c r="AX964" s="14" t="s">
        <v>72</v>
      </c>
      <c r="AY964" s="248" t="s">
        <v>120</v>
      </c>
    </row>
    <row r="965" s="15" customFormat="1">
      <c r="A965" s="15"/>
      <c r="B965" s="249"/>
      <c r="C965" s="250"/>
      <c r="D965" s="229" t="s">
        <v>129</v>
      </c>
      <c r="E965" s="251" t="s">
        <v>19</v>
      </c>
      <c r="F965" s="252" t="s">
        <v>156</v>
      </c>
      <c r="G965" s="250"/>
      <c r="H965" s="253">
        <v>51.450000000000003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9" t="s">
        <v>129</v>
      </c>
      <c r="AU965" s="259" t="s">
        <v>79</v>
      </c>
      <c r="AV965" s="15" t="s">
        <v>127</v>
      </c>
      <c r="AW965" s="15" t="s">
        <v>33</v>
      </c>
      <c r="AX965" s="15" t="s">
        <v>77</v>
      </c>
      <c r="AY965" s="259" t="s">
        <v>120</v>
      </c>
    </row>
    <row r="966" s="2" customFormat="1" ht="16.5" customHeight="1">
      <c r="A966" s="39"/>
      <c r="B966" s="40"/>
      <c r="C966" s="260" t="s">
        <v>765</v>
      </c>
      <c r="D966" s="260" t="s">
        <v>397</v>
      </c>
      <c r="E966" s="261" t="s">
        <v>766</v>
      </c>
      <c r="F966" s="262" t="s">
        <v>767</v>
      </c>
      <c r="G966" s="263" t="s">
        <v>451</v>
      </c>
      <c r="H966" s="264">
        <v>10</v>
      </c>
      <c r="I966" s="265"/>
      <c r="J966" s="266">
        <f>ROUND(I966*H966,2)</f>
        <v>0</v>
      </c>
      <c r="K966" s="267"/>
      <c r="L966" s="268"/>
      <c r="M966" s="269" t="s">
        <v>19</v>
      </c>
      <c r="N966" s="270" t="s">
        <v>43</v>
      </c>
      <c r="O966" s="85"/>
      <c r="P966" s="223">
        <f>O966*H966</f>
        <v>0</v>
      </c>
      <c r="Q966" s="223">
        <v>0.0018799999999999999</v>
      </c>
      <c r="R966" s="223">
        <f>Q966*H966</f>
        <v>0.018800000000000001</v>
      </c>
      <c r="S966" s="223">
        <v>0</v>
      </c>
      <c r="T966" s="224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25" t="s">
        <v>400</v>
      </c>
      <c r="AT966" s="225" t="s">
        <v>397</v>
      </c>
      <c r="AU966" s="225" t="s">
        <v>79</v>
      </c>
      <c r="AY966" s="18" t="s">
        <v>120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8" t="s">
        <v>77</v>
      </c>
      <c r="BK966" s="226">
        <f>ROUND(I966*H966,2)</f>
        <v>0</v>
      </c>
      <c r="BL966" s="18" t="s">
        <v>331</v>
      </c>
      <c r="BM966" s="225" t="s">
        <v>768</v>
      </c>
    </row>
    <row r="967" s="13" customFormat="1">
      <c r="A967" s="13"/>
      <c r="B967" s="227"/>
      <c r="C967" s="228"/>
      <c r="D967" s="229" t="s">
        <v>129</v>
      </c>
      <c r="E967" s="230" t="s">
        <v>19</v>
      </c>
      <c r="F967" s="231" t="s">
        <v>769</v>
      </c>
      <c r="G967" s="228"/>
      <c r="H967" s="230" t="s">
        <v>19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7" t="s">
        <v>129</v>
      </c>
      <c r="AU967" s="237" t="s">
        <v>79</v>
      </c>
      <c r="AV967" s="13" t="s">
        <v>77</v>
      </c>
      <c r="AW967" s="13" t="s">
        <v>33</v>
      </c>
      <c r="AX967" s="13" t="s">
        <v>72</v>
      </c>
      <c r="AY967" s="237" t="s">
        <v>120</v>
      </c>
    </row>
    <row r="968" s="14" customFormat="1">
      <c r="A968" s="14"/>
      <c r="B968" s="238"/>
      <c r="C968" s="239"/>
      <c r="D968" s="229" t="s">
        <v>129</v>
      </c>
      <c r="E968" s="240" t="s">
        <v>19</v>
      </c>
      <c r="F968" s="241" t="s">
        <v>269</v>
      </c>
      <c r="G968" s="239"/>
      <c r="H968" s="242">
        <v>10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8" t="s">
        <v>129</v>
      </c>
      <c r="AU968" s="248" t="s">
        <v>79</v>
      </c>
      <c r="AV968" s="14" t="s">
        <v>79</v>
      </c>
      <c r="AW968" s="14" t="s">
        <v>33</v>
      </c>
      <c r="AX968" s="14" t="s">
        <v>72</v>
      </c>
      <c r="AY968" s="248" t="s">
        <v>120</v>
      </c>
    </row>
    <row r="969" s="15" customFormat="1">
      <c r="A969" s="15"/>
      <c r="B969" s="249"/>
      <c r="C969" s="250"/>
      <c r="D969" s="229" t="s">
        <v>129</v>
      </c>
      <c r="E969" s="251" t="s">
        <v>19</v>
      </c>
      <c r="F969" s="252" t="s">
        <v>156</v>
      </c>
      <c r="G969" s="250"/>
      <c r="H969" s="253">
        <v>10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9" t="s">
        <v>129</v>
      </c>
      <c r="AU969" s="259" t="s">
        <v>79</v>
      </c>
      <c r="AV969" s="15" t="s">
        <v>127</v>
      </c>
      <c r="AW969" s="15" t="s">
        <v>33</v>
      </c>
      <c r="AX969" s="15" t="s">
        <v>77</v>
      </c>
      <c r="AY969" s="259" t="s">
        <v>120</v>
      </c>
    </row>
    <row r="970" s="2" customFormat="1" ht="21.75" customHeight="1">
      <c r="A970" s="39"/>
      <c r="B970" s="40"/>
      <c r="C970" s="213" t="s">
        <v>770</v>
      </c>
      <c r="D970" s="213" t="s">
        <v>123</v>
      </c>
      <c r="E970" s="214" t="s">
        <v>771</v>
      </c>
      <c r="F970" s="215" t="s">
        <v>772</v>
      </c>
      <c r="G970" s="216" t="s">
        <v>340</v>
      </c>
      <c r="H970" s="217">
        <v>0.16900000000000001</v>
      </c>
      <c r="I970" s="218"/>
      <c r="J970" s="219">
        <f>ROUND(I970*H970,2)</f>
        <v>0</v>
      </c>
      <c r="K970" s="220"/>
      <c r="L970" s="45"/>
      <c r="M970" s="221" t="s">
        <v>19</v>
      </c>
      <c r="N970" s="222" t="s">
        <v>43</v>
      </c>
      <c r="O970" s="85"/>
      <c r="P970" s="223">
        <f>O970*H970</f>
        <v>0</v>
      </c>
      <c r="Q970" s="223">
        <v>0</v>
      </c>
      <c r="R970" s="223">
        <f>Q970*H970</f>
        <v>0</v>
      </c>
      <c r="S970" s="223">
        <v>0</v>
      </c>
      <c r="T970" s="224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25" t="s">
        <v>331</v>
      </c>
      <c r="AT970" s="225" t="s">
        <v>123</v>
      </c>
      <c r="AU970" s="225" t="s">
        <v>79</v>
      </c>
      <c r="AY970" s="18" t="s">
        <v>120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8" t="s">
        <v>77</v>
      </c>
      <c r="BK970" s="226">
        <f>ROUND(I970*H970,2)</f>
        <v>0</v>
      </c>
      <c r="BL970" s="18" t="s">
        <v>331</v>
      </c>
      <c r="BM970" s="225" t="s">
        <v>773</v>
      </c>
    </row>
    <row r="971" s="2" customFormat="1" ht="21.75" customHeight="1">
      <c r="A971" s="39"/>
      <c r="B971" s="40"/>
      <c r="C971" s="213" t="s">
        <v>774</v>
      </c>
      <c r="D971" s="213" t="s">
        <v>123</v>
      </c>
      <c r="E971" s="214" t="s">
        <v>775</v>
      </c>
      <c r="F971" s="215" t="s">
        <v>776</v>
      </c>
      <c r="G971" s="216" t="s">
        <v>340</v>
      </c>
      <c r="H971" s="217">
        <v>0.16900000000000001</v>
      </c>
      <c r="I971" s="218"/>
      <c r="J971" s="219">
        <f>ROUND(I971*H971,2)</f>
        <v>0</v>
      </c>
      <c r="K971" s="220"/>
      <c r="L971" s="45"/>
      <c r="M971" s="221" t="s">
        <v>19</v>
      </c>
      <c r="N971" s="222" t="s">
        <v>43</v>
      </c>
      <c r="O971" s="85"/>
      <c r="P971" s="223">
        <f>O971*H971</f>
        <v>0</v>
      </c>
      <c r="Q971" s="223">
        <v>0</v>
      </c>
      <c r="R971" s="223">
        <f>Q971*H971</f>
        <v>0</v>
      </c>
      <c r="S971" s="223">
        <v>0</v>
      </c>
      <c r="T971" s="224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25" t="s">
        <v>331</v>
      </c>
      <c r="AT971" s="225" t="s">
        <v>123</v>
      </c>
      <c r="AU971" s="225" t="s">
        <v>79</v>
      </c>
      <c r="AY971" s="18" t="s">
        <v>120</v>
      </c>
      <c r="BE971" s="226">
        <f>IF(N971="základní",J971,0)</f>
        <v>0</v>
      </c>
      <c r="BF971" s="226">
        <f>IF(N971="snížená",J971,0)</f>
        <v>0</v>
      </c>
      <c r="BG971" s="226">
        <f>IF(N971="zákl. přenesená",J971,0)</f>
        <v>0</v>
      </c>
      <c r="BH971" s="226">
        <f>IF(N971="sníž. přenesená",J971,0)</f>
        <v>0</v>
      </c>
      <c r="BI971" s="226">
        <f>IF(N971="nulová",J971,0)</f>
        <v>0</v>
      </c>
      <c r="BJ971" s="18" t="s">
        <v>77</v>
      </c>
      <c r="BK971" s="226">
        <f>ROUND(I971*H971,2)</f>
        <v>0</v>
      </c>
      <c r="BL971" s="18" t="s">
        <v>331</v>
      </c>
      <c r="BM971" s="225" t="s">
        <v>777</v>
      </c>
    </row>
    <row r="972" s="2" customFormat="1" ht="21.75" customHeight="1">
      <c r="A972" s="39"/>
      <c r="B972" s="40"/>
      <c r="C972" s="213" t="s">
        <v>778</v>
      </c>
      <c r="D972" s="213" t="s">
        <v>123</v>
      </c>
      <c r="E972" s="214" t="s">
        <v>779</v>
      </c>
      <c r="F972" s="215" t="s">
        <v>780</v>
      </c>
      <c r="G972" s="216" t="s">
        <v>340</v>
      </c>
      <c r="H972" s="217">
        <v>0.16900000000000001</v>
      </c>
      <c r="I972" s="218"/>
      <c r="J972" s="219">
        <f>ROUND(I972*H972,2)</f>
        <v>0</v>
      </c>
      <c r="K972" s="220"/>
      <c r="L972" s="45"/>
      <c r="M972" s="221" t="s">
        <v>19</v>
      </c>
      <c r="N972" s="222" t="s">
        <v>43</v>
      </c>
      <c r="O972" s="85"/>
      <c r="P972" s="223">
        <f>O972*H972</f>
        <v>0</v>
      </c>
      <c r="Q972" s="223">
        <v>0</v>
      </c>
      <c r="R972" s="223">
        <f>Q972*H972</f>
        <v>0</v>
      </c>
      <c r="S972" s="223">
        <v>0</v>
      </c>
      <c r="T972" s="224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25" t="s">
        <v>331</v>
      </c>
      <c r="AT972" s="225" t="s">
        <v>123</v>
      </c>
      <c r="AU972" s="225" t="s">
        <v>79</v>
      </c>
      <c r="AY972" s="18" t="s">
        <v>120</v>
      </c>
      <c r="BE972" s="226">
        <f>IF(N972="základní",J972,0)</f>
        <v>0</v>
      </c>
      <c r="BF972" s="226">
        <f>IF(N972="snížená",J972,0)</f>
        <v>0</v>
      </c>
      <c r="BG972" s="226">
        <f>IF(N972="zákl. přenesená",J972,0)</f>
        <v>0</v>
      </c>
      <c r="BH972" s="226">
        <f>IF(N972="sníž. přenesená",J972,0)</f>
        <v>0</v>
      </c>
      <c r="BI972" s="226">
        <f>IF(N972="nulová",J972,0)</f>
        <v>0</v>
      </c>
      <c r="BJ972" s="18" t="s">
        <v>77</v>
      </c>
      <c r="BK972" s="226">
        <f>ROUND(I972*H972,2)</f>
        <v>0</v>
      </c>
      <c r="BL972" s="18" t="s">
        <v>331</v>
      </c>
      <c r="BM972" s="225" t="s">
        <v>781</v>
      </c>
    </row>
    <row r="973" s="12" customFormat="1" ht="22.8" customHeight="1">
      <c r="A973" s="12"/>
      <c r="B973" s="197"/>
      <c r="C973" s="198"/>
      <c r="D973" s="199" t="s">
        <v>71</v>
      </c>
      <c r="E973" s="211" t="s">
        <v>782</v>
      </c>
      <c r="F973" s="211" t="s">
        <v>783</v>
      </c>
      <c r="G973" s="198"/>
      <c r="H973" s="198"/>
      <c r="I973" s="201"/>
      <c r="J973" s="212">
        <f>BK973</f>
        <v>0</v>
      </c>
      <c r="K973" s="198"/>
      <c r="L973" s="203"/>
      <c r="M973" s="204"/>
      <c r="N973" s="205"/>
      <c r="O973" s="205"/>
      <c r="P973" s="206">
        <f>SUM(P974:P1019)</f>
        <v>0</v>
      </c>
      <c r="Q973" s="205"/>
      <c r="R973" s="206">
        <f>SUM(R974:R1019)</f>
        <v>0</v>
      </c>
      <c r="S973" s="205"/>
      <c r="T973" s="207">
        <f>SUM(T974:T1019)</f>
        <v>5.8183699999999998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08" t="s">
        <v>79</v>
      </c>
      <c r="AT973" s="209" t="s">
        <v>71</v>
      </c>
      <c r="AU973" s="209" t="s">
        <v>77</v>
      </c>
      <c r="AY973" s="208" t="s">
        <v>120</v>
      </c>
      <c r="BK973" s="210">
        <f>SUM(BK974:BK1019)</f>
        <v>0</v>
      </c>
    </row>
    <row r="974" s="2" customFormat="1" ht="16.5" customHeight="1">
      <c r="A974" s="39"/>
      <c r="B974" s="40"/>
      <c r="C974" s="213" t="s">
        <v>784</v>
      </c>
      <c r="D974" s="213" t="s">
        <v>123</v>
      </c>
      <c r="E974" s="214" t="s">
        <v>785</v>
      </c>
      <c r="F974" s="215" t="s">
        <v>786</v>
      </c>
      <c r="G974" s="216" t="s">
        <v>126</v>
      </c>
      <c r="H974" s="217">
        <v>581.83699999999999</v>
      </c>
      <c r="I974" s="218"/>
      <c r="J974" s="219">
        <f>ROUND(I974*H974,2)</f>
        <v>0</v>
      </c>
      <c r="K974" s="220"/>
      <c r="L974" s="45"/>
      <c r="M974" s="221" t="s">
        <v>19</v>
      </c>
      <c r="N974" s="222" t="s">
        <v>43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0.01</v>
      </c>
      <c r="T974" s="224">
        <f>S974*H974</f>
        <v>5.8183699999999998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331</v>
      </c>
      <c r="AT974" s="225" t="s">
        <v>123</v>
      </c>
      <c r="AU974" s="225" t="s">
        <v>79</v>
      </c>
      <c r="AY974" s="18" t="s">
        <v>120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77</v>
      </c>
      <c r="BK974" s="226">
        <f>ROUND(I974*H974,2)</f>
        <v>0</v>
      </c>
      <c r="BL974" s="18" t="s">
        <v>331</v>
      </c>
      <c r="BM974" s="225" t="s">
        <v>787</v>
      </c>
    </row>
    <row r="975" s="13" customFormat="1">
      <c r="A975" s="13"/>
      <c r="B975" s="227"/>
      <c r="C975" s="228"/>
      <c r="D975" s="229" t="s">
        <v>129</v>
      </c>
      <c r="E975" s="230" t="s">
        <v>19</v>
      </c>
      <c r="F975" s="231" t="s">
        <v>788</v>
      </c>
      <c r="G975" s="228"/>
      <c r="H975" s="230" t="s">
        <v>19</v>
      </c>
      <c r="I975" s="232"/>
      <c r="J975" s="228"/>
      <c r="K975" s="228"/>
      <c r="L975" s="233"/>
      <c r="M975" s="234"/>
      <c r="N975" s="235"/>
      <c r="O975" s="235"/>
      <c r="P975" s="235"/>
      <c r="Q975" s="235"/>
      <c r="R975" s="235"/>
      <c r="S975" s="235"/>
      <c r="T975" s="23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7" t="s">
        <v>129</v>
      </c>
      <c r="AU975" s="237" t="s">
        <v>79</v>
      </c>
      <c r="AV975" s="13" t="s">
        <v>77</v>
      </c>
      <c r="AW975" s="13" t="s">
        <v>33</v>
      </c>
      <c r="AX975" s="13" t="s">
        <v>72</v>
      </c>
      <c r="AY975" s="237" t="s">
        <v>120</v>
      </c>
    </row>
    <row r="976" s="14" customFormat="1">
      <c r="A976" s="14"/>
      <c r="B976" s="238"/>
      <c r="C976" s="239"/>
      <c r="D976" s="229" t="s">
        <v>129</v>
      </c>
      <c r="E976" s="240" t="s">
        <v>19</v>
      </c>
      <c r="F976" s="241" t="s">
        <v>789</v>
      </c>
      <c r="G976" s="239"/>
      <c r="H976" s="242">
        <v>533.25599999999997</v>
      </c>
      <c r="I976" s="243"/>
      <c r="J976" s="239"/>
      <c r="K976" s="239"/>
      <c r="L976" s="244"/>
      <c r="M976" s="245"/>
      <c r="N976" s="246"/>
      <c r="O976" s="246"/>
      <c r="P976" s="246"/>
      <c r="Q976" s="246"/>
      <c r="R976" s="246"/>
      <c r="S976" s="246"/>
      <c r="T976" s="24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8" t="s">
        <v>129</v>
      </c>
      <c r="AU976" s="248" t="s">
        <v>79</v>
      </c>
      <c r="AV976" s="14" t="s">
        <v>79</v>
      </c>
      <c r="AW976" s="14" t="s">
        <v>33</v>
      </c>
      <c r="AX976" s="14" t="s">
        <v>72</v>
      </c>
      <c r="AY976" s="248" t="s">
        <v>120</v>
      </c>
    </row>
    <row r="977" s="14" customFormat="1">
      <c r="A977" s="14"/>
      <c r="B977" s="238"/>
      <c r="C977" s="239"/>
      <c r="D977" s="229" t="s">
        <v>129</v>
      </c>
      <c r="E977" s="240" t="s">
        <v>19</v>
      </c>
      <c r="F977" s="241" t="s">
        <v>790</v>
      </c>
      <c r="G977" s="239"/>
      <c r="H977" s="242">
        <v>44.567999999999998</v>
      </c>
      <c r="I977" s="243"/>
      <c r="J977" s="239"/>
      <c r="K977" s="239"/>
      <c r="L977" s="244"/>
      <c r="M977" s="245"/>
      <c r="N977" s="246"/>
      <c r="O977" s="246"/>
      <c r="P977" s="246"/>
      <c r="Q977" s="246"/>
      <c r="R977" s="246"/>
      <c r="S977" s="246"/>
      <c r="T977" s="24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8" t="s">
        <v>129</v>
      </c>
      <c r="AU977" s="248" t="s">
        <v>79</v>
      </c>
      <c r="AV977" s="14" t="s">
        <v>79</v>
      </c>
      <c r="AW977" s="14" t="s">
        <v>33</v>
      </c>
      <c r="AX977" s="14" t="s">
        <v>72</v>
      </c>
      <c r="AY977" s="248" t="s">
        <v>120</v>
      </c>
    </row>
    <row r="978" s="13" customFormat="1">
      <c r="A978" s="13"/>
      <c r="B978" s="227"/>
      <c r="C978" s="228"/>
      <c r="D978" s="229" t="s">
        <v>129</v>
      </c>
      <c r="E978" s="230" t="s">
        <v>19</v>
      </c>
      <c r="F978" s="231" t="s">
        <v>791</v>
      </c>
      <c r="G978" s="228"/>
      <c r="H978" s="230" t="s">
        <v>19</v>
      </c>
      <c r="I978" s="232"/>
      <c r="J978" s="228"/>
      <c r="K978" s="228"/>
      <c r="L978" s="233"/>
      <c r="M978" s="234"/>
      <c r="N978" s="235"/>
      <c r="O978" s="235"/>
      <c r="P978" s="235"/>
      <c r="Q978" s="235"/>
      <c r="R978" s="235"/>
      <c r="S978" s="235"/>
      <c r="T978" s="23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7" t="s">
        <v>129</v>
      </c>
      <c r="AU978" s="237" t="s">
        <v>79</v>
      </c>
      <c r="AV978" s="13" t="s">
        <v>77</v>
      </c>
      <c r="AW978" s="13" t="s">
        <v>33</v>
      </c>
      <c r="AX978" s="13" t="s">
        <v>72</v>
      </c>
      <c r="AY978" s="237" t="s">
        <v>120</v>
      </c>
    </row>
    <row r="979" s="14" customFormat="1">
      <c r="A979" s="14"/>
      <c r="B979" s="238"/>
      <c r="C979" s="239"/>
      <c r="D979" s="229" t="s">
        <v>129</v>
      </c>
      <c r="E979" s="240" t="s">
        <v>19</v>
      </c>
      <c r="F979" s="241" t="s">
        <v>792</v>
      </c>
      <c r="G979" s="239"/>
      <c r="H979" s="242">
        <v>4.0129999999999999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8" t="s">
        <v>129</v>
      </c>
      <c r="AU979" s="248" t="s">
        <v>79</v>
      </c>
      <c r="AV979" s="14" t="s">
        <v>79</v>
      </c>
      <c r="AW979" s="14" t="s">
        <v>33</v>
      </c>
      <c r="AX979" s="14" t="s">
        <v>72</v>
      </c>
      <c r="AY979" s="248" t="s">
        <v>120</v>
      </c>
    </row>
    <row r="980" s="15" customFormat="1">
      <c r="A980" s="15"/>
      <c r="B980" s="249"/>
      <c r="C980" s="250"/>
      <c r="D980" s="229" t="s">
        <v>129</v>
      </c>
      <c r="E980" s="251" t="s">
        <v>19</v>
      </c>
      <c r="F980" s="252" t="s">
        <v>156</v>
      </c>
      <c r="G980" s="250"/>
      <c r="H980" s="253">
        <v>581.83699999999999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59" t="s">
        <v>129</v>
      </c>
      <c r="AU980" s="259" t="s">
        <v>79</v>
      </c>
      <c r="AV980" s="15" t="s">
        <v>127</v>
      </c>
      <c r="AW980" s="15" t="s">
        <v>33</v>
      </c>
      <c r="AX980" s="15" t="s">
        <v>77</v>
      </c>
      <c r="AY980" s="259" t="s">
        <v>120</v>
      </c>
    </row>
    <row r="981" s="2" customFormat="1" ht="16.5" customHeight="1">
      <c r="A981" s="39"/>
      <c r="B981" s="40"/>
      <c r="C981" s="213" t="s">
        <v>793</v>
      </c>
      <c r="D981" s="213" t="s">
        <v>123</v>
      </c>
      <c r="E981" s="214" t="s">
        <v>794</v>
      </c>
      <c r="F981" s="215" t="s">
        <v>795</v>
      </c>
      <c r="G981" s="216" t="s">
        <v>126</v>
      </c>
      <c r="H981" s="217">
        <v>37.265999999999998</v>
      </c>
      <c r="I981" s="218"/>
      <c r="J981" s="219">
        <f>ROUND(I981*H981,2)</f>
        <v>0</v>
      </c>
      <c r="K981" s="220"/>
      <c r="L981" s="45"/>
      <c r="M981" s="221" t="s">
        <v>19</v>
      </c>
      <c r="N981" s="222" t="s">
        <v>43</v>
      </c>
      <c r="O981" s="85"/>
      <c r="P981" s="223">
        <f>O981*H981</f>
        <v>0</v>
      </c>
      <c r="Q981" s="223">
        <v>0</v>
      </c>
      <c r="R981" s="223">
        <f>Q981*H981</f>
        <v>0</v>
      </c>
      <c r="S981" s="223">
        <v>0</v>
      </c>
      <c r="T981" s="22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5" t="s">
        <v>331</v>
      </c>
      <c r="AT981" s="225" t="s">
        <v>123</v>
      </c>
      <c r="AU981" s="225" t="s">
        <v>79</v>
      </c>
      <c r="AY981" s="18" t="s">
        <v>120</v>
      </c>
      <c r="BE981" s="226">
        <f>IF(N981="základní",J981,0)</f>
        <v>0</v>
      </c>
      <c r="BF981" s="226">
        <f>IF(N981="snížená",J981,0)</f>
        <v>0</v>
      </c>
      <c r="BG981" s="226">
        <f>IF(N981="zákl. přenesená",J981,0)</f>
        <v>0</v>
      </c>
      <c r="BH981" s="226">
        <f>IF(N981="sníž. přenesená",J981,0)</f>
        <v>0</v>
      </c>
      <c r="BI981" s="226">
        <f>IF(N981="nulová",J981,0)</f>
        <v>0</v>
      </c>
      <c r="BJ981" s="18" t="s">
        <v>77</v>
      </c>
      <c r="BK981" s="226">
        <f>ROUND(I981*H981,2)</f>
        <v>0</v>
      </c>
      <c r="BL981" s="18" t="s">
        <v>331</v>
      </c>
      <c r="BM981" s="225" t="s">
        <v>796</v>
      </c>
    </row>
    <row r="982" s="13" customFormat="1">
      <c r="A982" s="13"/>
      <c r="B982" s="227"/>
      <c r="C982" s="228"/>
      <c r="D982" s="229" t="s">
        <v>129</v>
      </c>
      <c r="E982" s="230" t="s">
        <v>19</v>
      </c>
      <c r="F982" s="231" t="s">
        <v>797</v>
      </c>
      <c r="G982" s="228"/>
      <c r="H982" s="230" t="s">
        <v>19</v>
      </c>
      <c r="I982" s="232"/>
      <c r="J982" s="228"/>
      <c r="K982" s="228"/>
      <c r="L982" s="233"/>
      <c r="M982" s="234"/>
      <c r="N982" s="235"/>
      <c r="O982" s="235"/>
      <c r="P982" s="235"/>
      <c r="Q982" s="235"/>
      <c r="R982" s="235"/>
      <c r="S982" s="235"/>
      <c r="T982" s="23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7" t="s">
        <v>129</v>
      </c>
      <c r="AU982" s="237" t="s">
        <v>79</v>
      </c>
      <c r="AV982" s="13" t="s">
        <v>77</v>
      </c>
      <c r="AW982" s="13" t="s">
        <v>33</v>
      </c>
      <c r="AX982" s="13" t="s">
        <v>72</v>
      </c>
      <c r="AY982" s="237" t="s">
        <v>120</v>
      </c>
    </row>
    <row r="983" s="14" customFormat="1">
      <c r="A983" s="14"/>
      <c r="B983" s="238"/>
      <c r="C983" s="239"/>
      <c r="D983" s="229" t="s">
        <v>129</v>
      </c>
      <c r="E983" s="240" t="s">
        <v>19</v>
      </c>
      <c r="F983" s="241" t="s">
        <v>798</v>
      </c>
      <c r="G983" s="239"/>
      <c r="H983" s="242">
        <v>1.901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8" t="s">
        <v>129</v>
      </c>
      <c r="AU983" s="248" t="s">
        <v>79</v>
      </c>
      <c r="AV983" s="14" t="s">
        <v>79</v>
      </c>
      <c r="AW983" s="14" t="s">
        <v>33</v>
      </c>
      <c r="AX983" s="14" t="s">
        <v>72</v>
      </c>
      <c r="AY983" s="248" t="s">
        <v>120</v>
      </c>
    </row>
    <row r="984" s="13" customFormat="1">
      <c r="A984" s="13"/>
      <c r="B984" s="227"/>
      <c r="C984" s="228"/>
      <c r="D984" s="229" t="s">
        <v>129</v>
      </c>
      <c r="E984" s="230" t="s">
        <v>19</v>
      </c>
      <c r="F984" s="231" t="s">
        <v>799</v>
      </c>
      <c r="G984" s="228"/>
      <c r="H984" s="230" t="s">
        <v>19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7" t="s">
        <v>129</v>
      </c>
      <c r="AU984" s="237" t="s">
        <v>79</v>
      </c>
      <c r="AV984" s="13" t="s">
        <v>77</v>
      </c>
      <c r="AW984" s="13" t="s">
        <v>33</v>
      </c>
      <c r="AX984" s="13" t="s">
        <v>72</v>
      </c>
      <c r="AY984" s="237" t="s">
        <v>120</v>
      </c>
    </row>
    <row r="985" s="14" customFormat="1">
      <c r="A985" s="14"/>
      <c r="B985" s="238"/>
      <c r="C985" s="239"/>
      <c r="D985" s="229" t="s">
        <v>129</v>
      </c>
      <c r="E985" s="240" t="s">
        <v>19</v>
      </c>
      <c r="F985" s="241" t="s">
        <v>800</v>
      </c>
      <c r="G985" s="239"/>
      <c r="H985" s="242">
        <v>6.8399999999999999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8" t="s">
        <v>129</v>
      </c>
      <c r="AU985" s="248" t="s">
        <v>79</v>
      </c>
      <c r="AV985" s="14" t="s">
        <v>79</v>
      </c>
      <c r="AW985" s="14" t="s">
        <v>33</v>
      </c>
      <c r="AX985" s="14" t="s">
        <v>72</v>
      </c>
      <c r="AY985" s="248" t="s">
        <v>120</v>
      </c>
    </row>
    <row r="986" s="14" customFormat="1">
      <c r="A986" s="14"/>
      <c r="B986" s="238"/>
      <c r="C986" s="239"/>
      <c r="D986" s="229" t="s">
        <v>129</v>
      </c>
      <c r="E986" s="240" t="s">
        <v>19</v>
      </c>
      <c r="F986" s="241" t="s">
        <v>801</v>
      </c>
      <c r="G986" s="239"/>
      <c r="H986" s="242">
        <v>6.4800000000000004</v>
      </c>
      <c r="I986" s="243"/>
      <c r="J986" s="239"/>
      <c r="K986" s="239"/>
      <c r="L986" s="244"/>
      <c r="M986" s="245"/>
      <c r="N986" s="246"/>
      <c r="O986" s="246"/>
      <c r="P986" s="246"/>
      <c r="Q986" s="246"/>
      <c r="R986" s="246"/>
      <c r="S986" s="246"/>
      <c r="T986" s="24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8" t="s">
        <v>129</v>
      </c>
      <c r="AU986" s="248" t="s">
        <v>79</v>
      </c>
      <c r="AV986" s="14" t="s">
        <v>79</v>
      </c>
      <c r="AW986" s="14" t="s">
        <v>33</v>
      </c>
      <c r="AX986" s="14" t="s">
        <v>72</v>
      </c>
      <c r="AY986" s="248" t="s">
        <v>120</v>
      </c>
    </row>
    <row r="987" s="14" customFormat="1">
      <c r="A987" s="14"/>
      <c r="B987" s="238"/>
      <c r="C987" s="239"/>
      <c r="D987" s="229" t="s">
        <v>129</v>
      </c>
      <c r="E987" s="240" t="s">
        <v>19</v>
      </c>
      <c r="F987" s="241" t="s">
        <v>800</v>
      </c>
      <c r="G987" s="239"/>
      <c r="H987" s="242">
        <v>6.8399999999999999</v>
      </c>
      <c r="I987" s="243"/>
      <c r="J987" s="239"/>
      <c r="K987" s="239"/>
      <c r="L987" s="244"/>
      <c r="M987" s="245"/>
      <c r="N987" s="246"/>
      <c r="O987" s="246"/>
      <c r="P987" s="246"/>
      <c r="Q987" s="246"/>
      <c r="R987" s="246"/>
      <c r="S987" s="246"/>
      <c r="T987" s="24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8" t="s">
        <v>129</v>
      </c>
      <c r="AU987" s="248" t="s">
        <v>79</v>
      </c>
      <c r="AV987" s="14" t="s">
        <v>79</v>
      </c>
      <c r="AW987" s="14" t="s">
        <v>33</v>
      </c>
      <c r="AX987" s="14" t="s">
        <v>72</v>
      </c>
      <c r="AY987" s="248" t="s">
        <v>120</v>
      </c>
    </row>
    <row r="988" s="13" customFormat="1">
      <c r="A988" s="13"/>
      <c r="B988" s="227"/>
      <c r="C988" s="228"/>
      <c r="D988" s="229" t="s">
        <v>129</v>
      </c>
      <c r="E988" s="230" t="s">
        <v>19</v>
      </c>
      <c r="F988" s="231" t="s">
        <v>802</v>
      </c>
      <c r="G988" s="228"/>
      <c r="H988" s="230" t="s">
        <v>19</v>
      </c>
      <c r="I988" s="232"/>
      <c r="J988" s="228"/>
      <c r="K988" s="228"/>
      <c r="L988" s="233"/>
      <c r="M988" s="234"/>
      <c r="N988" s="235"/>
      <c r="O988" s="235"/>
      <c r="P988" s="235"/>
      <c r="Q988" s="235"/>
      <c r="R988" s="235"/>
      <c r="S988" s="235"/>
      <c r="T988" s="23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7" t="s">
        <v>129</v>
      </c>
      <c r="AU988" s="237" t="s">
        <v>79</v>
      </c>
      <c r="AV988" s="13" t="s">
        <v>77</v>
      </c>
      <c r="AW988" s="13" t="s">
        <v>33</v>
      </c>
      <c r="AX988" s="13" t="s">
        <v>72</v>
      </c>
      <c r="AY988" s="237" t="s">
        <v>120</v>
      </c>
    </row>
    <row r="989" s="14" customFormat="1">
      <c r="A989" s="14"/>
      <c r="B989" s="238"/>
      <c r="C989" s="239"/>
      <c r="D989" s="229" t="s">
        <v>129</v>
      </c>
      <c r="E989" s="240" t="s">
        <v>19</v>
      </c>
      <c r="F989" s="241" t="s">
        <v>803</v>
      </c>
      <c r="G989" s="239"/>
      <c r="H989" s="242">
        <v>4.5039999999999996</v>
      </c>
      <c r="I989" s="243"/>
      <c r="J989" s="239"/>
      <c r="K989" s="239"/>
      <c r="L989" s="244"/>
      <c r="M989" s="245"/>
      <c r="N989" s="246"/>
      <c r="O989" s="246"/>
      <c r="P989" s="246"/>
      <c r="Q989" s="246"/>
      <c r="R989" s="246"/>
      <c r="S989" s="246"/>
      <c r="T989" s="24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8" t="s">
        <v>129</v>
      </c>
      <c r="AU989" s="248" t="s">
        <v>79</v>
      </c>
      <c r="AV989" s="14" t="s">
        <v>79</v>
      </c>
      <c r="AW989" s="14" t="s">
        <v>33</v>
      </c>
      <c r="AX989" s="14" t="s">
        <v>72</v>
      </c>
      <c r="AY989" s="248" t="s">
        <v>120</v>
      </c>
    </row>
    <row r="990" s="14" customFormat="1">
      <c r="A990" s="14"/>
      <c r="B990" s="238"/>
      <c r="C990" s="239"/>
      <c r="D990" s="229" t="s">
        <v>129</v>
      </c>
      <c r="E990" s="240" t="s">
        <v>19</v>
      </c>
      <c r="F990" s="241" t="s">
        <v>804</v>
      </c>
      <c r="G990" s="239"/>
      <c r="H990" s="242">
        <v>6.8710000000000004</v>
      </c>
      <c r="I990" s="243"/>
      <c r="J990" s="239"/>
      <c r="K990" s="239"/>
      <c r="L990" s="244"/>
      <c r="M990" s="245"/>
      <c r="N990" s="246"/>
      <c r="O990" s="246"/>
      <c r="P990" s="246"/>
      <c r="Q990" s="246"/>
      <c r="R990" s="246"/>
      <c r="S990" s="246"/>
      <c r="T990" s="24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8" t="s">
        <v>129</v>
      </c>
      <c r="AU990" s="248" t="s">
        <v>79</v>
      </c>
      <c r="AV990" s="14" t="s">
        <v>79</v>
      </c>
      <c r="AW990" s="14" t="s">
        <v>33</v>
      </c>
      <c r="AX990" s="14" t="s">
        <v>72</v>
      </c>
      <c r="AY990" s="248" t="s">
        <v>120</v>
      </c>
    </row>
    <row r="991" s="14" customFormat="1">
      <c r="A991" s="14"/>
      <c r="B991" s="238"/>
      <c r="C991" s="239"/>
      <c r="D991" s="229" t="s">
        <v>129</v>
      </c>
      <c r="E991" s="240" t="s">
        <v>19</v>
      </c>
      <c r="F991" s="241" t="s">
        <v>805</v>
      </c>
      <c r="G991" s="239"/>
      <c r="H991" s="242">
        <v>3.8300000000000001</v>
      </c>
      <c r="I991" s="243"/>
      <c r="J991" s="239"/>
      <c r="K991" s="239"/>
      <c r="L991" s="244"/>
      <c r="M991" s="245"/>
      <c r="N991" s="246"/>
      <c r="O991" s="246"/>
      <c r="P991" s="246"/>
      <c r="Q991" s="246"/>
      <c r="R991" s="246"/>
      <c r="S991" s="246"/>
      <c r="T991" s="24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8" t="s">
        <v>129</v>
      </c>
      <c r="AU991" s="248" t="s">
        <v>79</v>
      </c>
      <c r="AV991" s="14" t="s">
        <v>79</v>
      </c>
      <c r="AW991" s="14" t="s">
        <v>33</v>
      </c>
      <c r="AX991" s="14" t="s">
        <v>72</v>
      </c>
      <c r="AY991" s="248" t="s">
        <v>120</v>
      </c>
    </row>
    <row r="992" s="15" customFormat="1">
      <c r="A992" s="15"/>
      <c r="B992" s="249"/>
      <c r="C992" s="250"/>
      <c r="D992" s="229" t="s">
        <v>129</v>
      </c>
      <c r="E992" s="251" t="s">
        <v>19</v>
      </c>
      <c r="F992" s="252" t="s">
        <v>156</v>
      </c>
      <c r="G992" s="250"/>
      <c r="H992" s="253">
        <v>37.265999999999998</v>
      </c>
      <c r="I992" s="254"/>
      <c r="J992" s="250"/>
      <c r="K992" s="250"/>
      <c r="L992" s="255"/>
      <c r="M992" s="256"/>
      <c r="N992" s="257"/>
      <c r="O992" s="257"/>
      <c r="P992" s="257"/>
      <c r="Q992" s="257"/>
      <c r="R992" s="257"/>
      <c r="S992" s="257"/>
      <c r="T992" s="258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59" t="s">
        <v>129</v>
      </c>
      <c r="AU992" s="259" t="s">
        <v>79</v>
      </c>
      <c r="AV992" s="15" t="s">
        <v>127</v>
      </c>
      <c r="AW992" s="15" t="s">
        <v>33</v>
      </c>
      <c r="AX992" s="15" t="s">
        <v>77</v>
      </c>
      <c r="AY992" s="259" t="s">
        <v>120</v>
      </c>
    </row>
    <row r="993" s="2" customFormat="1" ht="16.5" customHeight="1">
      <c r="A993" s="39"/>
      <c r="B993" s="40"/>
      <c r="C993" s="213" t="s">
        <v>806</v>
      </c>
      <c r="D993" s="213" t="s">
        <v>123</v>
      </c>
      <c r="E993" s="214" t="s">
        <v>807</v>
      </c>
      <c r="F993" s="215" t="s">
        <v>808</v>
      </c>
      <c r="G993" s="216" t="s">
        <v>126</v>
      </c>
      <c r="H993" s="217">
        <v>37.265999999999998</v>
      </c>
      <c r="I993" s="218"/>
      <c r="J993" s="219">
        <f>ROUND(I993*H993,2)</f>
        <v>0</v>
      </c>
      <c r="K993" s="220"/>
      <c r="L993" s="45"/>
      <c r="M993" s="221" t="s">
        <v>19</v>
      </c>
      <c r="N993" s="222" t="s">
        <v>43</v>
      </c>
      <c r="O993" s="85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331</v>
      </c>
      <c r="AT993" s="225" t="s">
        <v>123</v>
      </c>
      <c r="AU993" s="225" t="s">
        <v>79</v>
      </c>
      <c r="AY993" s="18" t="s">
        <v>120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77</v>
      </c>
      <c r="BK993" s="226">
        <f>ROUND(I993*H993,2)</f>
        <v>0</v>
      </c>
      <c r="BL993" s="18" t="s">
        <v>331</v>
      </c>
      <c r="BM993" s="225" t="s">
        <v>809</v>
      </c>
    </row>
    <row r="994" s="13" customFormat="1">
      <c r="A994" s="13"/>
      <c r="B994" s="227"/>
      <c r="C994" s="228"/>
      <c r="D994" s="229" t="s">
        <v>129</v>
      </c>
      <c r="E994" s="230" t="s">
        <v>19</v>
      </c>
      <c r="F994" s="231" t="s">
        <v>797</v>
      </c>
      <c r="G994" s="228"/>
      <c r="H994" s="230" t="s">
        <v>19</v>
      </c>
      <c r="I994" s="232"/>
      <c r="J994" s="228"/>
      <c r="K994" s="228"/>
      <c r="L994" s="233"/>
      <c r="M994" s="234"/>
      <c r="N994" s="235"/>
      <c r="O994" s="235"/>
      <c r="P994" s="235"/>
      <c r="Q994" s="235"/>
      <c r="R994" s="235"/>
      <c r="S994" s="235"/>
      <c r="T994" s="23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7" t="s">
        <v>129</v>
      </c>
      <c r="AU994" s="237" t="s">
        <v>79</v>
      </c>
      <c r="AV994" s="13" t="s">
        <v>77</v>
      </c>
      <c r="AW994" s="13" t="s">
        <v>33</v>
      </c>
      <c r="AX994" s="13" t="s">
        <v>72</v>
      </c>
      <c r="AY994" s="237" t="s">
        <v>120</v>
      </c>
    </row>
    <row r="995" s="14" customFormat="1">
      <c r="A995" s="14"/>
      <c r="B995" s="238"/>
      <c r="C995" s="239"/>
      <c r="D995" s="229" t="s">
        <v>129</v>
      </c>
      <c r="E995" s="240" t="s">
        <v>19</v>
      </c>
      <c r="F995" s="241" t="s">
        <v>798</v>
      </c>
      <c r="G995" s="239"/>
      <c r="H995" s="242">
        <v>1.901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8" t="s">
        <v>129</v>
      </c>
      <c r="AU995" s="248" t="s">
        <v>79</v>
      </c>
      <c r="AV995" s="14" t="s">
        <v>79</v>
      </c>
      <c r="AW995" s="14" t="s">
        <v>33</v>
      </c>
      <c r="AX995" s="14" t="s">
        <v>72</v>
      </c>
      <c r="AY995" s="248" t="s">
        <v>120</v>
      </c>
    </row>
    <row r="996" s="13" customFormat="1">
      <c r="A996" s="13"/>
      <c r="B996" s="227"/>
      <c r="C996" s="228"/>
      <c r="D996" s="229" t="s">
        <v>129</v>
      </c>
      <c r="E996" s="230" t="s">
        <v>19</v>
      </c>
      <c r="F996" s="231" t="s">
        <v>799</v>
      </c>
      <c r="G996" s="228"/>
      <c r="H996" s="230" t="s">
        <v>19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7" t="s">
        <v>129</v>
      </c>
      <c r="AU996" s="237" t="s">
        <v>79</v>
      </c>
      <c r="AV996" s="13" t="s">
        <v>77</v>
      </c>
      <c r="AW996" s="13" t="s">
        <v>33</v>
      </c>
      <c r="AX996" s="13" t="s">
        <v>72</v>
      </c>
      <c r="AY996" s="237" t="s">
        <v>120</v>
      </c>
    </row>
    <row r="997" s="14" customFormat="1">
      <c r="A997" s="14"/>
      <c r="B997" s="238"/>
      <c r="C997" s="239"/>
      <c r="D997" s="229" t="s">
        <v>129</v>
      </c>
      <c r="E997" s="240" t="s">
        <v>19</v>
      </c>
      <c r="F997" s="241" t="s">
        <v>800</v>
      </c>
      <c r="G997" s="239"/>
      <c r="H997" s="242">
        <v>6.8399999999999999</v>
      </c>
      <c r="I997" s="243"/>
      <c r="J997" s="239"/>
      <c r="K997" s="239"/>
      <c r="L997" s="244"/>
      <c r="M997" s="245"/>
      <c r="N997" s="246"/>
      <c r="O997" s="246"/>
      <c r="P997" s="246"/>
      <c r="Q997" s="246"/>
      <c r="R997" s="246"/>
      <c r="S997" s="246"/>
      <c r="T997" s="24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8" t="s">
        <v>129</v>
      </c>
      <c r="AU997" s="248" t="s">
        <v>79</v>
      </c>
      <c r="AV997" s="14" t="s">
        <v>79</v>
      </c>
      <c r="AW997" s="14" t="s">
        <v>33</v>
      </c>
      <c r="AX997" s="14" t="s">
        <v>72</v>
      </c>
      <c r="AY997" s="248" t="s">
        <v>120</v>
      </c>
    </row>
    <row r="998" s="14" customFormat="1">
      <c r="A998" s="14"/>
      <c r="B998" s="238"/>
      <c r="C998" s="239"/>
      <c r="D998" s="229" t="s">
        <v>129</v>
      </c>
      <c r="E998" s="240" t="s">
        <v>19</v>
      </c>
      <c r="F998" s="241" t="s">
        <v>801</v>
      </c>
      <c r="G998" s="239"/>
      <c r="H998" s="242">
        <v>6.4800000000000004</v>
      </c>
      <c r="I998" s="243"/>
      <c r="J998" s="239"/>
      <c r="K998" s="239"/>
      <c r="L998" s="244"/>
      <c r="M998" s="245"/>
      <c r="N998" s="246"/>
      <c r="O998" s="246"/>
      <c r="P998" s="246"/>
      <c r="Q998" s="246"/>
      <c r="R998" s="246"/>
      <c r="S998" s="246"/>
      <c r="T998" s="24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8" t="s">
        <v>129</v>
      </c>
      <c r="AU998" s="248" t="s">
        <v>79</v>
      </c>
      <c r="AV998" s="14" t="s">
        <v>79</v>
      </c>
      <c r="AW998" s="14" t="s">
        <v>33</v>
      </c>
      <c r="AX998" s="14" t="s">
        <v>72</v>
      </c>
      <c r="AY998" s="248" t="s">
        <v>120</v>
      </c>
    </row>
    <row r="999" s="14" customFormat="1">
      <c r="A999" s="14"/>
      <c r="B999" s="238"/>
      <c r="C999" s="239"/>
      <c r="D999" s="229" t="s">
        <v>129</v>
      </c>
      <c r="E999" s="240" t="s">
        <v>19</v>
      </c>
      <c r="F999" s="241" t="s">
        <v>800</v>
      </c>
      <c r="G999" s="239"/>
      <c r="H999" s="242">
        <v>6.8399999999999999</v>
      </c>
      <c r="I999" s="243"/>
      <c r="J999" s="239"/>
      <c r="K999" s="239"/>
      <c r="L999" s="244"/>
      <c r="M999" s="245"/>
      <c r="N999" s="246"/>
      <c r="O999" s="246"/>
      <c r="P999" s="246"/>
      <c r="Q999" s="246"/>
      <c r="R999" s="246"/>
      <c r="S999" s="246"/>
      <c r="T999" s="24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8" t="s">
        <v>129</v>
      </c>
      <c r="AU999" s="248" t="s">
        <v>79</v>
      </c>
      <c r="AV999" s="14" t="s">
        <v>79</v>
      </c>
      <c r="AW999" s="14" t="s">
        <v>33</v>
      </c>
      <c r="AX999" s="14" t="s">
        <v>72</v>
      </c>
      <c r="AY999" s="248" t="s">
        <v>120</v>
      </c>
    </row>
    <row r="1000" s="13" customFormat="1">
      <c r="A1000" s="13"/>
      <c r="B1000" s="227"/>
      <c r="C1000" s="228"/>
      <c r="D1000" s="229" t="s">
        <v>129</v>
      </c>
      <c r="E1000" s="230" t="s">
        <v>19</v>
      </c>
      <c r="F1000" s="231" t="s">
        <v>802</v>
      </c>
      <c r="G1000" s="228"/>
      <c r="H1000" s="230" t="s">
        <v>19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7" t="s">
        <v>129</v>
      </c>
      <c r="AU1000" s="237" t="s">
        <v>79</v>
      </c>
      <c r="AV1000" s="13" t="s">
        <v>77</v>
      </c>
      <c r="AW1000" s="13" t="s">
        <v>33</v>
      </c>
      <c r="AX1000" s="13" t="s">
        <v>72</v>
      </c>
      <c r="AY1000" s="237" t="s">
        <v>120</v>
      </c>
    </row>
    <row r="1001" s="14" customFormat="1">
      <c r="A1001" s="14"/>
      <c r="B1001" s="238"/>
      <c r="C1001" s="239"/>
      <c r="D1001" s="229" t="s">
        <v>129</v>
      </c>
      <c r="E1001" s="240" t="s">
        <v>19</v>
      </c>
      <c r="F1001" s="241" t="s">
        <v>803</v>
      </c>
      <c r="G1001" s="239"/>
      <c r="H1001" s="242">
        <v>4.5039999999999996</v>
      </c>
      <c r="I1001" s="243"/>
      <c r="J1001" s="239"/>
      <c r="K1001" s="239"/>
      <c r="L1001" s="244"/>
      <c r="M1001" s="245"/>
      <c r="N1001" s="246"/>
      <c r="O1001" s="246"/>
      <c r="P1001" s="246"/>
      <c r="Q1001" s="246"/>
      <c r="R1001" s="246"/>
      <c r="S1001" s="246"/>
      <c r="T1001" s="247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8" t="s">
        <v>129</v>
      </c>
      <c r="AU1001" s="248" t="s">
        <v>79</v>
      </c>
      <c r="AV1001" s="14" t="s">
        <v>79</v>
      </c>
      <c r="AW1001" s="14" t="s">
        <v>33</v>
      </c>
      <c r="AX1001" s="14" t="s">
        <v>72</v>
      </c>
      <c r="AY1001" s="248" t="s">
        <v>120</v>
      </c>
    </row>
    <row r="1002" s="14" customFormat="1">
      <c r="A1002" s="14"/>
      <c r="B1002" s="238"/>
      <c r="C1002" s="239"/>
      <c r="D1002" s="229" t="s">
        <v>129</v>
      </c>
      <c r="E1002" s="240" t="s">
        <v>19</v>
      </c>
      <c r="F1002" s="241" t="s">
        <v>804</v>
      </c>
      <c r="G1002" s="239"/>
      <c r="H1002" s="242">
        <v>6.8710000000000004</v>
      </c>
      <c r="I1002" s="243"/>
      <c r="J1002" s="239"/>
      <c r="K1002" s="239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8" t="s">
        <v>129</v>
      </c>
      <c r="AU1002" s="248" t="s">
        <v>79</v>
      </c>
      <c r="AV1002" s="14" t="s">
        <v>79</v>
      </c>
      <c r="AW1002" s="14" t="s">
        <v>33</v>
      </c>
      <c r="AX1002" s="14" t="s">
        <v>72</v>
      </c>
      <c r="AY1002" s="248" t="s">
        <v>120</v>
      </c>
    </row>
    <row r="1003" s="14" customFormat="1">
      <c r="A1003" s="14"/>
      <c r="B1003" s="238"/>
      <c r="C1003" s="239"/>
      <c r="D1003" s="229" t="s">
        <v>129</v>
      </c>
      <c r="E1003" s="240" t="s">
        <v>19</v>
      </c>
      <c r="F1003" s="241" t="s">
        <v>805</v>
      </c>
      <c r="G1003" s="239"/>
      <c r="H1003" s="242">
        <v>3.8300000000000001</v>
      </c>
      <c r="I1003" s="243"/>
      <c r="J1003" s="239"/>
      <c r="K1003" s="239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8" t="s">
        <v>129</v>
      </c>
      <c r="AU1003" s="248" t="s">
        <v>79</v>
      </c>
      <c r="AV1003" s="14" t="s">
        <v>79</v>
      </c>
      <c r="AW1003" s="14" t="s">
        <v>33</v>
      </c>
      <c r="AX1003" s="14" t="s">
        <v>72</v>
      </c>
      <c r="AY1003" s="248" t="s">
        <v>120</v>
      </c>
    </row>
    <row r="1004" s="15" customFormat="1">
      <c r="A1004" s="15"/>
      <c r="B1004" s="249"/>
      <c r="C1004" s="250"/>
      <c r="D1004" s="229" t="s">
        <v>129</v>
      </c>
      <c r="E1004" s="251" t="s">
        <v>19</v>
      </c>
      <c r="F1004" s="252" t="s">
        <v>156</v>
      </c>
      <c r="G1004" s="250"/>
      <c r="H1004" s="253">
        <v>37.265999999999998</v>
      </c>
      <c r="I1004" s="254"/>
      <c r="J1004" s="250"/>
      <c r="K1004" s="250"/>
      <c r="L1004" s="255"/>
      <c r="M1004" s="256"/>
      <c r="N1004" s="257"/>
      <c r="O1004" s="257"/>
      <c r="P1004" s="257"/>
      <c r="Q1004" s="257"/>
      <c r="R1004" s="257"/>
      <c r="S1004" s="257"/>
      <c r="T1004" s="258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9" t="s">
        <v>129</v>
      </c>
      <c r="AU1004" s="259" t="s">
        <v>79</v>
      </c>
      <c r="AV1004" s="15" t="s">
        <v>127</v>
      </c>
      <c r="AW1004" s="15" t="s">
        <v>33</v>
      </c>
      <c r="AX1004" s="15" t="s">
        <v>77</v>
      </c>
      <c r="AY1004" s="259" t="s">
        <v>120</v>
      </c>
    </row>
    <row r="1005" s="2" customFormat="1" ht="16.5" customHeight="1">
      <c r="A1005" s="39"/>
      <c r="B1005" s="40"/>
      <c r="C1005" s="213" t="s">
        <v>810</v>
      </c>
      <c r="D1005" s="213" t="s">
        <v>123</v>
      </c>
      <c r="E1005" s="214" t="s">
        <v>811</v>
      </c>
      <c r="F1005" s="215" t="s">
        <v>812</v>
      </c>
      <c r="G1005" s="216" t="s">
        <v>126</v>
      </c>
      <c r="H1005" s="217">
        <v>37.265999999999998</v>
      </c>
      <c r="I1005" s="218"/>
      <c r="J1005" s="219">
        <f>ROUND(I1005*H1005,2)</f>
        <v>0</v>
      </c>
      <c r="K1005" s="220"/>
      <c r="L1005" s="45"/>
      <c r="M1005" s="221" t="s">
        <v>19</v>
      </c>
      <c r="N1005" s="222" t="s">
        <v>43</v>
      </c>
      <c r="O1005" s="85"/>
      <c r="P1005" s="223">
        <f>O1005*H1005</f>
        <v>0</v>
      </c>
      <c r="Q1005" s="223">
        <v>0</v>
      </c>
      <c r="R1005" s="223">
        <f>Q1005*H1005</f>
        <v>0</v>
      </c>
      <c r="S1005" s="223">
        <v>0</v>
      </c>
      <c r="T1005" s="224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25" t="s">
        <v>331</v>
      </c>
      <c r="AT1005" s="225" t="s">
        <v>123</v>
      </c>
      <c r="AU1005" s="225" t="s">
        <v>79</v>
      </c>
      <c r="AY1005" s="18" t="s">
        <v>120</v>
      </c>
      <c r="BE1005" s="226">
        <f>IF(N1005="základní",J1005,0)</f>
        <v>0</v>
      </c>
      <c r="BF1005" s="226">
        <f>IF(N1005="snížená",J1005,0)</f>
        <v>0</v>
      </c>
      <c r="BG1005" s="226">
        <f>IF(N1005="zákl. přenesená",J1005,0)</f>
        <v>0</v>
      </c>
      <c r="BH1005" s="226">
        <f>IF(N1005="sníž. přenesená",J1005,0)</f>
        <v>0</v>
      </c>
      <c r="BI1005" s="226">
        <f>IF(N1005="nulová",J1005,0)</f>
        <v>0</v>
      </c>
      <c r="BJ1005" s="18" t="s">
        <v>77</v>
      </c>
      <c r="BK1005" s="226">
        <f>ROUND(I1005*H1005,2)</f>
        <v>0</v>
      </c>
      <c r="BL1005" s="18" t="s">
        <v>331</v>
      </c>
      <c r="BM1005" s="225" t="s">
        <v>813</v>
      </c>
    </row>
    <row r="1006" s="13" customFormat="1">
      <c r="A1006" s="13"/>
      <c r="B1006" s="227"/>
      <c r="C1006" s="228"/>
      <c r="D1006" s="229" t="s">
        <v>129</v>
      </c>
      <c r="E1006" s="230" t="s">
        <v>19</v>
      </c>
      <c r="F1006" s="231" t="s">
        <v>797</v>
      </c>
      <c r="G1006" s="228"/>
      <c r="H1006" s="230" t="s">
        <v>19</v>
      </c>
      <c r="I1006" s="232"/>
      <c r="J1006" s="228"/>
      <c r="K1006" s="228"/>
      <c r="L1006" s="233"/>
      <c r="M1006" s="234"/>
      <c r="N1006" s="235"/>
      <c r="O1006" s="235"/>
      <c r="P1006" s="235"/>
      <c r="Q1006" s="235"/>
      <c r="R1006" s="235"/>
      <c r="S1006" s="235"/>
      <c r="T1006" s="23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7" t="s">
        <v>129</v>
      </c>
      <c r="AU1006" s="237" t="s">
        <v>79</v>
      </c>
      <c r="AV1006" s="13" t="s">
        <v>77</v>
      </c>
      <c r="AW1006" s="13" t="s">
        <v>33</v>
      </c>
      <c r="AX1006" s="13" t="s">
        <v>72</v>
      </c>
      <c r="AY1006" s="237" t="s">
        <v>120</v>
      </c>
    </row>
    <row r="1007" s="14" customFormat="1">
      <c r="A1007" s="14"/>
      <c r="B1007" s="238"/>
      <c r="C1007" s="239"/>
      <c r="D1007" s="229" t="s">
        <v>129</v>
      </c>
      <c r="E1007" s="240" t="s">
        <v>19</v>
      </c>
      <c r="F1007" s="241" t="s">
        <v>798</v>
      </c>
      <c r="G1007" s="239"/>
      <c r="H1007" s="242">
        <v>1.901</v>
      </c>
      <c r="I1007" s="243"/>
      <c r="J1007" s="239"/>
      <c r="K1007" s="239"/>
      <c r="L1007" s="244"/>
      <c r="M1007" s="245"/>
      <c r="N1007" s="246"/>
      <c r="O1007" s="246"/>
      <c r="P1007" s="246"/>
      <c r="Q1007" s="246"/>
      <c r="R1007" s="246"/>
      <c r="S1007" s="246"/>
      <c r="T1007" s="24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8" t="s">
        <v>129</v>
      </c>
      <c r="AU1007" s="248" t="s">
        <v>79</v>
      </c>
      <c r="AV1007" s="14" t="s">
        <v>79</v>
      </c>
      <c r="AW1007" s="14" t="s">
        <v>33</v>
      </c>
      <c r="AX1007" s="14" t="s">
        <v>72</v>
      </c>
      <c r="AY1007" s="248" t="s">
        <v>120</v>
      </c>
    </row>
    <row r="1008" s="13" customFormat="1">
      <c r="A1008" s="13"/>
      <c r="B1008" s="227"/>
      <c r="C1008" s="228"/>
      <c r="D1008" s="229" t="s">
        <v>129</v>
      </c>
      <c r="E1008" s="230" t="s">
        <v>19</v>
      </c>
      <c r="F1008" s="231" t="s">
        <v>799</v>
      </c>
      <c r="G1008" s="228"/>
      <c r="H1008" s="230" t="s">
        <v>19</v>
      </c>
      <c r="I1008" s="232"/>
      <c r="J1008" s="228"/>
      <c r="K1008" s="228"/>
      <c r="L1008" s="233"/>
      <c r="M1008" s="234"/>
      <c r="N1008" s="235"/>
      <c r="O1008" s="235"/>
      <c r="P1008" s="235"/>
      <c r="Q1008" s="235"/>
      <c r="R1008" s="235"/>
      <c r="S1008" s="235"/>
      <c r="T1008" s="23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7" t="s">
        <v>129</v>
      </c>
      <c r="AU1008" s="237" t="s">
        <v>79</v>
      </c>
      <c r="AV1008" s="13" t="s">
        <v>77</v>
      </c>
      <c r="AW1008" s="13" t="s">
        <v>33</v>
      </c>
      <c r="AX1008" s="13" t="s">
        <v>72</v>
      </c>
      <c r="AY1008" s="237" t="s">
        <v>120</v>
      </c>
    </row>
    <row r="1009" s="14" customFormat="1">
      <c r="A1009" s="14"/>
      <c r="B1009" s="238"/>
      <c r="C1009" s="239"/>
      <c r="D1009" s="229" t="s">
        <v>129</v>
      </c>
      <c r="E1009" s="240" t="s">
        <v>19</v>
      </c>
      <c r="F1009" s="241" t="s">
        <v>800</v>
      </c>
      <c r="G1009" s="239"/>
      <c r="H1009" s="242">
        <v>6.8399999999999999</v>
      </c>
      <c r="I1009" s="243"/>
      <c r="J1009" s="239"/>
      <c r="K1009" s="239"/>
      <c r="L1009" s="244"/>
      <c r="M1009" s="245"/>
      <c r="N1009" s="246"/>
      <c r="O1009" s="246"/>
      <c r="P1009" s="246"/>
      <c r="Q1009" s="246"/>
      <c r="R1009" s="246"/>
      <c r="S1009" s="246"/>
      <c r="T1009" s="24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8" t="s">
        <v>129</v>
      </c>
      <c r="AU1009" s="248" t="s">
        <v>79</v>
      </c>
      <c r="AV1009" s="14" t="s">
        <v>79</v>
      </c>
      <c r="AW1009" s="14" t="s">
        <v>33</v>
      </c>
      <c r="AX1009" s="14" t="s">
        <v>72</v>
      </c>
      <c r="AY1009" s="248" t="s">
        <v>120</v>
      </c>
    </row>
    <row r="1010" s="14" customFormat="1">
      <c r="A1010" s="14"/>
      <c r="B1010" s="238"/>
      <c r="C1010" s="239"/>
      <c r="D1010" s="229" t="s">
        <v>129</v>
      </c>
      <c r="E1010" s="240" t="s">
        <v>19</v>
      </c>
      <c r="F1010" s="241" t="s">
        <v>801</v>
      </c>
      <c r="G1010" s="239"/>
      <c r="H1010" s="242">
        <v>6.4800000000000004</v>
      </c>
      <c r="I1010" s="243"/>
      <c r="J1010" s="239"/>
      <c r="K1010" s="239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8" t="s">
        <v>129</v>
      </c>
      <c r="AU1010" s="248" t="s">
        <v>79</v>
      </c>
      <c r="AV1010" s="14" t="s">
        <v>79</v>
      </c>
      <c r="AW1010" s="14" t="s">
        <v>33</v>
      </c>
      <c r="AX1010" s="14" t="s">
        <v>72</v>
      </c>
      <c r="AY1010" s="248" t="s">
        <v>120</v>
      </c>
    </row>
    <row r="1011" s="14" customFormat="1">
      <c r="A1011" s="14"/>
      <c r="B1011" s="238"/>
      <c r="C1011" s="239"/>
      <c r="D1011" s="229" t="s">
        <v>129</v>
      </c>
      <c r="E1011" s="240" t="s">
        <v>19</v>
      </c>
      <c r="F1011" s="241" t="s">
        <v>800</v>
      </c>
      <c r="G1011" s="239"/>
      <c r="H1011" s="242">
        <v>6.8399999999999999</v>
      </c>
      <c r="I1011" s="243"/>
      <c r="J1011" s="239"/>
      <c r="K1011" s="239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8" t="s">
        <v>129</v>
      </c>
      <c r="AU1011" s="248" t="s">
        <v>79</v>
      </c>
      <c r="AV1011" s="14" t="s">
        <v>79</v>
      </c>
      <c r="AW1011" s="14" t="s">
        <v>33</v>
      </c>
      <c r="AX1011" s="14" t="s">
        <v>72</v>
      </c>
      <c r="AY1011" s="248" t="s">
        <v>120</v>
      </c>
    </row>
    <row r="1012" s="13" customFormat="1">
      <c r="A1012" s="13"/>
      <c r="B1012" s="227"/>
      <c r="C1012" s="228"/>
      <c r="D1012" s="229" t="s">
        <v>129</v>
      </c>
      <c r="E1012" s="230" t="s">
        <v>19</v>
      </c>
      <c r="F1012" s="231" t="s">
        <v>802</v>
      </c>
      <c r="G1012" s="228"/>
      <c r="H1012" s="230" t="s">
        <v>19</v>
      </c>
      <c r="I1012" s="232"/>
      <c r="J1012" s="228"/>
      <c r="K1012" s="228"/>
      <c r="L1012" s="233"/>
      <c r="M1012" s="234"/>
      <c r="N1012" s="235"/>
      <c r="O1012" s="235"/>
      <c r="P1012" s="235"/>
      <c r="Q1012" s="235"/>
      <c r="R1012" s="235"/>
      <c r="S1012" s="235"/>
      <c r="T1012" s="23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7" t="s">
        <v>129</v>
      </c>
      <c r="AU1012" s="237" t="s">
        <v>79</v>
      </c>
      <c r="AV1012" s="13" t="s">
        <v>77</v>
      </c>
      <c r="AW1012" s="13" t="s">
        <v>33</v>
      </c>
      <c r="AX1012" s="13" t="s">
        <v>72</v>
      </c>
      <c r="AY1012" s="237" t="s">
        <v>120</v>
      </c>
    </row>
    <row r="1013" s="14" customFormat="1">
      <c r="A1013" s="14"/>
      <c r="B1013" s="238"/>
      <c r="C1013" s="239"/>
      <c r="D1013" s="229" t="s">
        <v>129</v>
      </c>
      <c r="E1013" s="240" t="s">
        <v>19</v>
      </c>
      <c r="F1013" s="241" t="s">
        <v>803</v>
      </c>
      <c r="G1013" s="239"/>
      <c r="H1013" s="242">
        <v>4.5039999999999996</v>
      </c>
      <c r="I1013" s="243"/>
      <c r="J1013" s="239"/>
      <c r="K1013" s="239"/>
      <c r="L1013" s="244"/>
      <c r="M1013" s="245"/>
      <c r="N1013" s="246"/>
      <c r="O1013" s="246"/>
      <c r="P1013" s="246"/>
      <c r="Q1013" s="246"/>
      <c r="R1013" s="246"/>
      <c r="S1013" s="246"/>
      <c r="T1013" s="24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8" t="s">
        <v>129</v>
      </c>
      <c r="AU1013" s="248" t="s">
        <v>79</v>
      </c>
      <c r="AV1013" s="14" t="s">
        <v>79</v>
      </c>
      <c r="AW1013" s="14" t="s">
        <v>33</v>
      </c>
      <c r="AX1013" s="14" t="s">
        <v>72</v>
      </c>
      <c r="AY1013" s="248" t="s">
        <v>120</v>
      </c>
    </row>
    <row r="1014" s="14" customFormat="1">
      <c r="A1014" s="14"/>
      <c r="B1014" s="238"/>
      <c r="C1014" s="239"/>
      <c r="D1014" s="229" t="s">
        <v>129</v>
      </c>
      <c r="E1014" s="240" t="s">
        <v>19</v>
      </c>
      <c r="F1014" s="241" t="s">
        <v>804</v>
      </c>
      <c r="G1014" s="239"/>
      <c r="H1014" s="242">
        <v>6.8710000000000004</v>
      </c>
      <c r="I1014" s="243"/>
      <c r="J1014" s="239"/>
      <c r="K1014" s="239"/>
      <c r="L1014" s="244"/>
      <c r="M1014" s="245"/>
      <c r="N1014" s="246"/>
      <c r="O1014" s="246"/>
      <c r="P1014" s="246"/>
      <c r="Q1014" s="246"/>
      <c r="R1014" s="246"/>
      <c r="S1014" s="246"/>
      <c r="T1014" s="24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8" t="s">
        <v>129</v>
      </c>
      <c r="AU1014" s="248" t="s">
        <v>79</v>
      </c>
      <c r="AV1014" s="14" t="s">
        <v>79</v>
      </c>
      <c r="AW1014" s="14" t="s">
        <v>33</v>
      </c>
      <c r="AX1014" s="14" t="s">
        <v>72</v>
      </c>
      <c r="AY1014" s="248" t="s">
        <v>120</v>
      </c>
    </row>
    <row r="1015" s="14" customFormat="1">
      <c r="A1015" s="14"/>
      <c r="B1015" s="238"/>
      <c r="C1015" s="239"/>
      <c r="D1015" s="229" t="s">
        <v>129</v>
      </c>
      <c r="E1015" s="240" t="s">
        <v>19</v>
      </c>
      <c r="F1015" s="241" t="s">
        <v>805</v>
      </c>
      <c r="G1015" s="239"/>
      <c r="H1015" s="242">
        <v>3.8300000000000001</v>
      </c>
      <c r="I1015" s="243"/>
      <c r="J1015" s="239"/>
      <c r="K1015" s="239"/>
      <c r="L1015" s="244"/>
      <c r="M1015" s="245"/>
      <c r="N1015" s="246"/>
      <c r="O1015" s="246"/>
      <c r="P1015" s="246"/>
      <c r="Q1015" s="246"/>
      <c r="R1015" s="246"/>
      <c r="S1015" s="246"/>
      <c r="T1015" s="24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8" t="s">
        <v>129</v>
      </c>
      <c r="AU1015" s="248" t="s">
        <v>79</v>
      </c>
      <c r="AV1015" s="14" t="s">
        <v>79</v>
      </c>
      <c r="AW1015" s="14" t="s">
        <v>33</v>
      </c>
      <c r="AX1015" s="14" t="s">
        <v>72</v>
      </c>
      <c r="AY1015" s="248" t="s">
        <v>120</v>
      </c>
    </row>
    <row r="1016" s="15" customFormat="1">
      <c r="A1016" s="15"/>
      <c r="B1016" s="249"/>
      <c r="C1016" s="250"/>
      <c r="D1016" s="229" t="s">
        <v>129</v>
      </c>
      <c r="E1016" s="251" t="s">
        <v>19</v>
      </c>
      <c r="F1016" s="252" t="s">
        <v>156</v>
      </c>
      <c r="G1016" s="250"/>
      <c r="H1016" s="253">
        <v>37.265999999999998</v>
      </c>
      <c r="I1016" s="254"/>
      <c r="J1016" s="250"/>
      <c r="K1016" s="250"/>
      <c r="L1016" s="255"/>
      <c r="M1016" s="256"/>
      <c r="N1016" s="257"/>
      <c r="O1016" s="257"/>
      <c r="P1016" s="257"/>
      <c r="Q1016" s="257"/>
      <c r="R1016" s="257"/>
      <c r="S1016" s="257"/>
      <c r="T1016" s="258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9" t="s">
        <v>129</v>
      </c>
      <c r="AU1016" s="259" t="s">
        <v>79</v>
      </c>
      <c r="AV1016" s="15" t="s">
        <v>127</v>
      </c>
      <c r="AW1016" s="15" t="s">
        <v>33</v>
      </c>
      <c r="AX1016" s="15" t="s">
        <v>77</v>
      </c>
      <c r="AY1016" s="259" t="s">
        <v>120</v>
      </c>
    </row>
    <row r="1017" s="2" customFormat="1" ht="21.75" customHeight="1">
      <c r="A1017" s="39"/>
      <c r="B1017" s="40"/>
      <c r="C1017" s="213" t="s">
        <v>814</v>
      </c>
      <c r="D1017" s="213" t="s">
        <v>123</v>
      </c>
      <c r="E1017" s="214" t="s">
        <v>815</v>
      </c>
      <c r="F1017" s="215" t="s">
        <v>816</v>
      </c>
      <c r="G1017" s="216" t="s">
        <v>340</v>
      </c>
      <c r="H1017" s="217">
        <v>0.56899999999999995</v>
      </c>
      <c r="I1017" s="218"/>
      <c r="J1017" s="219">
        <f>ROUND(I1017*H1017,2)</f>
        <v>0</v>
      </c>
      <c r="K1017" s="220"/>
      <c r="L1017" s="45"/>
      <c r="M1017" s="221" t="s">
        <v>19</v>
      </c>
      <c r="N1017" s="222" t="s">
        <v>43</v>
      </c>
      <c r="O1017" s="85"/>
      <c r="P1017" s="223">
        <f>O1017*H1017</f>
        <v>0</v>
      </c>
      <c r="Q1017" s="223">
        <v>0</v>
      </c>
      <c r="R1017" s="223">
        <f>Q1017*H1017</f>
        <v>0</v>
      </c>
      <c r="S1017" s="223">
        <v>0</v>
      </c>
      <c r="T1017" s="224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25" t="s">
        <v>331</v>
      </c>
      <c r="AT1017" s="225" t="s">
        <v>123</v>
      </c>
      <c r="AU1017" s="225" t="s">
        <v>79</v>
      </c>
      <c r="AY1017" s="18" t="s">
        <v>120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8" t="s">
        <v>77</v>
      </c>
      <c r="BK1017" s="226">
        <f>ROUND(I1017*H1017,2)</f>
        <v>0</v>
      </c>
      <c r="BL1017" s="18" t="s">
        <v>331</v>
      </c>
      <c r="BM1017" s="225" t="s">
        <v>817</v>
      </c>
    </row>
    <row r="1018" s="2" customFormat="1" ht="21.75" customHeight="1">
      <c r="A1018" s="39"/>
      <c r="B1018" s="40"/>
      <c r="C1018" s="213" t="s">
        <v>818</v>
      </c>
      <c r="D1018" s="213" t="s">
        <v>123</v>
      </c>
      <c r="E1018" s="214" t="s">
        <v>819</v>
      </c>
      <c r="F1018" s="215" t="s">
        <v>820</v>
      </c>
      <c r="G1018" s="216" t="s">
        <v>340</v>
      </c>
      <c r="H1018" s="217">
        <v>0.56899999999999995</v>
      </c>
      <c r="I1018" s="218"/>
      <c r="J1018" s="219">
        <f>ROUND(I1018*H1018,2)</f>
        <v>0</v>
      </c>
      <c r="K1018" s="220"/>
      <c r="L1018" s="45"/>
      <c r="M1018" s="221" t="s">
        <v>19</v>
      </c>
      <c r="N1018" s="222" t="s">
        <v>43</v>
      </c>
      <c r="O1018" s="85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5" t="s">
        <v>331</v>
      </c>
      <c r="AT1018" s="225" t="s">
        <v>123</v>
      </c>
      <c r="AU1018" s="225" t="s">
        <v>79</v>
      </c>
      <c r="AY1018" s="18" t="s">
        <v>120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8" t="s">
        <v>77</v>
      </c>
      <c r="BK1018" s="226">
        <f>ROUND(I1018*H1018,2)</f>
        <v>0</v>
      </c>
      <c r="BL1018" s="18" t="s">
        <v>331</v>
      </c>
      <c r="BM1018" s="225" t="s">
        <v>821</v>
      </c>
    </row>
    <row r="1019" s="2" customFormat="1" ht="21.75" customHeight="1">
      <c r="A1019" s="39"/>
      <c r="B1019" s="40"/>
      <c r="C1019" s="213" t="s">
        <v>822</v>
      </c>
      <c r="D1019" s="213" t="s">
        <v>123</v>
      </c>
      <c r="E1019" s="214" t="s">
        <v>823</v>
      </c>
      <c r="F1019" s="215" t="s">
        <v>824</v>
      </c>
      <c r="G1019" s="216" t="s">
        <v>340</v>
      </c>
      <c r="H1019" s="217">
        <v>0.56899999999999995</v>
      </c>
      <c r="I1019" s="218"/>
      <c r="J1019" s="219">
        <f>ROUND(I1019*H1019,2)</f>
        <v>0</v>
      </c>
      <c r="K1019" s="220"/>
      <c r="L1019" s="45"/>
      <c r="M1019" s="221" t="s">
        <v>19</v>
      </c>
      <c r="N1019" s="222" t="s">
        <v>43</v>
      </c>
      <c r="O1019" s="85"/>
      <c r="P1019" s="223">
        <f>O1019*H1019</f>
        <v>0</v>
      </c>
      <c r="Q1019" s="223">
        <v>0</v>
      </c>
      <c r="R1019" s="223">
        <f>Q1019*H1019</f>
        <v>0</v>
      </c>
      <c r="S1019" s="223">
        <v>0</v>
      </c>
      <c r="T1019" s="224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25" t="s">
        <v>331</v>
      </c>
      <c r="AT1019" s="225" t="s">
        <v>123</v>
      </c>
      <c r="AU1019" s="225" t="s">
        <v>79</v>
      </c>
      <c r="AY1019" s="18" t="s">
        <v>120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8" t="s">
        <v>77</v>
      </c>
      <c r="BK1019" s="226">
        <f>ROUND(I1019*H1019,2)</f>
        <v>0</v>
      </c>
      <c r="BL1019" s="18" t="s">
        <v>331</v>
      </c>
      <c r="BM1019" s="225" t="s">
        <v>825</v>
      </c>
    </row>
    <row r="1020" s="12" customFormat="1" ht="25.92" customHeight="1">
      <c r="A1020" s="12"/>
      <c r="B1020" s="197"/>
      <c r="C1020" s="198"/>
      <c r="D1020" s="199" t="s">
        <v>71</v>
      </c>
      <c r="E1020" s="200" t="s">
        <v>826</v>
      </c>
      <c r="F1020" s="200" t="s">
        <v>827</v>
      </c>
      <c r="G1020" s="198"/>
      <c r="H1020" s="198"/>
      <c r="I1020" s="201"/>
      <c r="J1020" s="202">
        <f>BK1020</f>
        <v>0</v>
      </c>
      <c r="K1020" s="198"/>
      <c r="L1020" s="203"/>
      <c r="M1020" s="204"/>
      <c r="N1020" s="205"/>
      <c r="O1020" s="205"/>
      <c r="P1020" s="206">
        <f>P1021+P1031+P1035+P1037+P1039</f>
        <v>0</v>
      </c>
      <c r="Q1020" s="205"/>
      <c r="R1020" s="206">
        <f>R1021+R1031+R1035+R1037+R1039</f>
        <v>0</v>
      </c>
      <c r="S1020" s="205"/>
      <c r="T1020" s="207">
        <f>T1021+T1031+T1035+T1037+T1039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08" t="s">
        <v>207</v>
      </c>
      <c r="AT1020" s="209" t="s">
        <v>71</v>
      </c>
      <c r="AU1020" s="209" t="s">
        <v>72</v>
      </c>
      <c r="AY1020" s="208" t="s">
        <v>120</v>
      </c>
      <c r="BK1020" s="210">
        <f>BK1021+BK1031+BK1035+BK1037+BK1039</f>
        <v>0</v>
      </c>
    </row>
    <row r="1021" s="12" customFormat="1" ht="22.8" customHeight="1">
      <c r="A1021" s="12"/>
      <c r="B1021" s="197"/>
      <c r="C1021" s="198"/>
      <c r="D1021" s="199" t="s">
        <v>71</v>
      </c>
      <c r="E1021" s="211" t="s">
        <v>828</v>
      </c>
      <c r="F1021" s="211" t="s">
        <v>829</v>
      </c>
      <c r="G1021" s="198"/>
      <c r="H1021" s="198"/>
      <c r="I1021" s="201"/>
      <c r="J1021" s="212">
        <f>BK1021</f>
        <v>0</v>
      </c>
      <c r="K1021" s="198"/>
      <c r="L1021" s="203"/>
      <c r="M1021" s="204"/>
      <c r="N1021" s="205"/>
      <c r="O1021" s="205"/>
      <c r="P1021" s="206">
        <f>SUM(P1022:P1030)</f>
        <v>0</v>
      </c>
      <c r="Q1021" s="205"/>
      <c r="R1021" s="206">
        <f>SUM(R1022:R1030)</f>
        <v>0</v>
      </c>
      <c r="S1021" s="205"/>
      <c r="T1021" s="207">
        <f>SUM(T1022:T1030)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08" t="s">
        <v>207</v>
      </c>
      <c r="AT1021" s="209" t="s">
        <v>71</v>
      </c>
      <c r="AU1021" s="209" t="s">
        <v>77</v>
      </c>
      <c r="AY1021" s="208" t="s">
        <v>120</v>
      </c>
      <c r="BK1021" s="210">
        <f>SUM(BK1022:BK1030)</f>
        <v>0</v>
      </c>
    </row>
    <row r="1022" s="2" customFormat="1" ht="16.5" customHeight="1">
      <c r="A1022" s="39"/>
      <c r="B1022" s="40"/>
      <c r="C1022" s="213" t="s">
        <v>830</v>
      </c>
      <c r="D1022" s="213" t="s">
        <v>123</v>
      </c>
      <c r="E1022" s="214" t="s">
        <v>831</v>
      </c>
      <c r="F1022" s="215" t="s">
        <v>832</v>
      </c>
      <c r="G1022" s="216" t="s">
        <v>833</v>
      </c>
      <c r="H1022" s="217">
        <v>1</v>
      </c>
      <c r="I1022" s="218"/>
      <c r="J1022" s="219">
        <f>ROUND(I1022*H1022,2)</f>
        <v>0</v>
      </c>
      <c r="K1022" s="220"/>
      <c r="L1022" s="45"/>
      <c r="M1022" s="221" t="s">
        <v>19</v>
      </c>
      <c r="N1022" s="222" t="s">
        <v>43</v>
      </c>
      <c r="O1022" s="85"/>
      <c r="P1022" s="223">
        <f>O1022*H1022</f>
        <v>0</v>
      </c>
      <c r="Q1022" s="223">
        <v>0</v>
      </c>
      <c r="R1022" s="223">
        <f>Q1022*H1022</f>
        <v>0</v>
      </c>
      <c r="S1022" s="223">
        <v>0</v>
      </c>
      <c r="T1022" s="224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25" t="s">
        <v>834</v>
      </c>
      <c r="AT1022" s="225" t="s">
        <v>123</v>
      </c>
      <c r="AU1022" s="225" t="s">
        <v>79</v>
      </c>
      <c r="AY1022" s="18" t="s">
        <v>120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8" t="s">
        <v>77</v>
      </c>
      <c r="BK1022" s="226">
        <f>ROUND(I1022*H1022,2)</f>
        <v>0</v>
      </c>
      <c r="BL1022" s="18" t="s">
        <v>834</v>
      </c>
      <c r="BM1022" s="225" t="s">
        <v>835</v>
      </c>
    </row>
    <row r="1023" s="13" customFormat="1">
      <c r="A1023" s="13"/>
      <c r="B1023" s="227"/>
      <c r="C1023" s="228"/>
      <c r="D1023" s="229" t="s">
        <v>129</v>
      </c>
      <c r="E1023" s="230" t="s">
        <v>19</v>
      </c>
      <c r="F1023" s="231" t="s">
        <v>836</v>
      </c>
      <c r="G1023" s="228"/>
      <c r="H1023" s="230" t="s">
        <v>19</v>
      </c>
      <c r="I1023" s="232"/>
      <c r="J1023" s="228"/>
      <c r="K1023" s="228"/>
      <c r="L1023" s="233"/>
      <c r="M1023" s="234"/>
      <c r="N1023" s="235"/>
      <c r="O1023" s="235"/>
      <c r="P1023" s="235"/>
      <c r="Q1023" s="235"/>
      <c r="R1023" s="235"/>
      <c r="S1023" s="235"/>
      <c r="T1023" s="23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7" t="s">
        <v>129</v>
      </c>
      <c r="AU1023" s="237" t="s">
        <v>79</v>
      </c>
      <c r="AV1023" s="13" t="s">
        <v>77</v>
      </c>
      <c r="AW1023" s="13" t="s">
        <v>33</v>
      </c>
      <c r="AX1023" s="13" t="s">
        <v>72</v>
      </c>
      <c r="AY1023" s="237" t="s">
        <v>120</v>
      </c>
    </row>
    <row r="1024" s="14" customFormat="1">
      <c r="A1024" s="14"/>
      <c r="B1024" s="238"/>
      <c r="C1024" s="239"/>
      <c r="D1024" s="229" t="s">
        <v>129</v>
      </c>
      <c r="E1024" s="240" t="s">
        <v>19</v>
      </c>
      <c r="F1024" s="241" t="s">
        <v>77</v>
      </c>
      <c r="G1024" s="239"/>
      <c r="H1024" s="242">
        <v>1</v>
      </c>
      <c r="I1024" s="243"/>
      <c r="J1024" s="239"/>
      <c r="K1024" s="239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8" t="s">
        <v>129</v>
      </c>
      <c r="AU1024" s="248" t="s">
        <v>79</v>
      </c>
      <c r="AV1024" s="14" t="s">
        <v>79</v>
      </c>
      <c r="AW1024" s="14" t="s">
        <v>33</v>
      </c>
      <c r="AX1024" s="14" t="s">
        <v>72</v>
      </c>
      <c r="AY1024" s="248" t="s">
        <v>120</v>
      </c>
    </row>
    <row r="1025" s="15" customFormat="1">
      <c r="A1025" s="15"/>
      <c r="B1025" s="249"/>
      <c r="C1025" s="250"/>
      <c r="D1025" s="229" t="s">
        <v>129</v>
      </c>
      <c r="E1025" s="251" t="s">
        <v>19</v>
      </c>
      <c r="F1025" s="252" t="s">
        <v>156</v>
      </c>
      <c r="G1025" s="250"/>
      <c r="H1025" s="253">
        <v>1</v>
      </c>
      <c r="I1025" s="254"/>
      <c r="J1025" s="250"/>
      <c r="K1025" s="250"/>
      <c r="L1025" s="255"/>
      <c r="M1025" s="256"/>
      <c r="N1025" s="257"/>
      <c r="O1025" s="257"/>
      <c r="P1025" s="257"/>
      <c r="Q1025" s="257"/>
      <c r="R1025" s="257"/>
      <c r="S1025" s="257"/>
      <c r="T1025" s="258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59" t="s">
        <v>129</v>
      </c>
      <c r="AU1025" s="259" t="s">
        <v>79</v>
      </c>
      <c r="AV1025" s="15" t="s">
        <v>127</v>
      </c>
      <c r="AW1025" s="15" t="s">
        <v>33</v>
      </c>
      <c r="AX1025" s="15" t="s">
        <v>77</v>
      </c>
      <c r="AY1025" s="259" t="s">
        <v>120</v>
      </c>
    </row>
    <row r="1026" s="2" customFormat="1" ht="16.5" customHeight="1">
      <c r="A1026" s="39"/>
      <c r="B1026" s="40"/>
      <c r="C1026" s="213" t="s">
        <v>837</v>
      </c>
      <c r="D1026" s="213" t="s">
        <v>123</v>
      </c>
      <c r="E1026" s="214" t="s">
        <v>838</v>
      </c>
      <c r="F1026" s="215" t="s">
        <v>839</v>
      </c>
      <c r="G1026" s="216" t="s">
        <v>833</v>
      </c>
      <c r="H1026" s="217">
        <v>1</v>
      </c>
      <c r="I1026" s="218"/>
      <c r="J1026" s="219">
        <f>ROUND(I1026*H1026,2)</f>
        <v>0</v>
      </c>
      <c r="K1026" s="220"/>
      <c r="L1026" s="45"/>
      <c r="M1026" s="221" t="s">
        <v>19</v>
      </c>
      <c r="N1026" s="222" t="s">
        <v>43</v>
      </c>
      <c r="O1026" s="85"/>
      <c r="P1026" s="223">
        <f>O1026*H1026</f>
        <v>0</v>
      </c>
      <c r="Q1026" s="223">
        <v>0</v>
      </c>
      <c r="R1026" s="223">
        <f>Q1026*H1026</f>
        <v>0</v>
      </c>
      <c r="S1026" s="223">
        <v>0</v>
      </c>
      <c r="T1026" s="224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25" t="s">
        <v>834</v>
      </c>
      <c r="AT1026" s="225" t="s">
        <v>123</v>
      </c>
      <c r="AU1026" s="225" t="s">
        <v>79</v>
      </c>
      <c r="AY1026" s="18" t="s">
        <v>120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8" t="s">
        <v>77</v>
      </c>
      <c r="BK1026" s="226">
        <f>ROUND(I1026*H1026,2)</f>
        <v>0</v>
      </c>
      <c r="BL1026" s="18" t="s">
        <v>834</v>
      </c>
      <c r="BM1026" s="225" t="s">
        <v>840</v>
      </c>
    </row>
    <row r="1027" s="2" customFormat="1" ht="16.5" customHeight="1">
      <c r="A1027" s="39"/>
      <c r="B1027" s="40"/>
      <c r="C1027" s="213" t="s">
        <v>841</v>
      </c>
      <c r="D1027" s="213" t="s">
        <v>123</v>
      </c>
      <c r="E1027" s="214" t="s">
        <v>842</v>
      </c>
      <c r="F1027" s="215" t="s">
        <v>843</v>
      </c>
      <c r="G1027" s="216" t="s">
        <v>833</v>
      </c>
      <c r="H1027" s="217">
        <v>1</v>
      </c>
      <c r="I1027" s="218"/>
      <c r="J1027" s="219">
        <f>ROUND(I1027*H1027,2)</f>
        <v>0</v>
      </c>
      <c r="K1027" s="220"/>
      <c r="L1027" s="45"/>
      <c r="M1027" s="221" t="s">
        <v>19</v>
      </c>
      <c r="N1027" s="222" t="s">
        <v>43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834</v>
      </c>
      <c r="AT1027" s="225" t="s">
        <v>123</v>
      </c>
      <c r="AU1027" s="225" t="s">
        <v>79</v>
      </c>
      <c r="AY1027" s="18" t="s">
        <v>120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77</v>
      </c>
      <c r="BK1027" s="226">
        <f>ROUND(I1027*H1027,2)</f>
        <v>0</v>
      </c>
      <c r="BL1027" s="18" t="s">
        <v>834</v>
      </c>
      <c r="BM1027" s="225" t="s">
        <v>844</v>
      </c>
    </row>
    <row r="1028" s="13" customFormat="1">
      <c r="A1028" s="13"/>
      <c r="B1028" s="227"/>
      <c r="C1028" s="228"/>
      <c r="D1028" s="229" t="s">
        <v>129</v>
      </c>
      <c r="E1028" s="230" t="s">
        <v>19</v>
      </c>
      <c r="F1028" s="231" t="s">
        <v>845</v>
      </c>
      <c r="G1028" s="228"/>
      <c r="H1028" s="230" t="s">
        <v>19</v>
      </c>
      <c r="I1028" s="232"/>
      <c r="J1028" s="228"/>
      <c r="K1028" s="228"/>
      <c r="L1028" s="233"/>
      <c r="M1028" s="234"/>
      <c r="N1028" s="235"/>
      <c r="O1028" s="235"/>
      <c r="P1028" s="235"/>
      <c r="Q1028" s="235"/>
      <c r="R1028" s="235"/>
      <c r="S1028" s="235"/>
      <c r="T1028" s="23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7" t="s">
        <v>129</v>
      </c>
      <c r="AU1028" s="237" t="s">
        <v>79</v>
      </c>
      <c r="AV1028" s="13" t="s">
        <v>77</v>
      </c>
      <c r="AW1028" s="13" t="s">
        <v>33</v>
      </c>
      <c r="AX1028" s="13" t="s">
        <v>72</v>
      </c>
      <c r="AY1028" s="237" t="s">
        <v>120</v>
      </c>
    </row>
    <row r="1029" s="14" customFormat="1">
      <c r="A1029" s="14"/>
      <c r="B1029" s="238"/>
      <c r="C1029" s="239"/>
      <c r="D1029" s="229" t="s">
        <v>129</v>
      </c>
      <c r="E1029" s="240" t="s">
        <v>19</v>
      </c>
      <c r="F1029" s="241" t="s">
        <v>77</v>
      </c>
      <c r="G1029" s="239"/>
      <c r="H1029" s="242">
        <v>1</v>
      </c>
      <c r="I1029" s="243"/>
      <c r="J1029" s="239"/>
      <c r="K1029" s="239"/>
      <c r="L1029" s="244"/>
      <c r="M1029" s="245"/>
      <c r="N1029" s="246"/>
      <c r="O1029" s="246"/>
      <c r="P1029" s="246"/>
      <c r="Q1029" s="246"/>
      <c r="R1029" s="246"/>
      <c r="S1029" s="246"/>
      <c r="T1029" s="24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8" t="s">
        <v>129</v>
      </c>
      <c r="AU1029" s="248" t="s">
        <v>79</v>
      </c>
      <c r="AV1029" s="14" t="s">
        <v>79</v>
      </c>
      <c r="AW1029" s="14" t="s">
        <v>33</v>
      </c>
      <c r="AX1029" s="14" t="s">
        <v>72</v>
      </c>
      <c r="AY1029" s="248" t="s">
        <v>120</v>
      </c>
    </row>
    <row r="1030" s="15" customFormat="1">
      <c r="A1030" s="15"/>
      <c r="B1030" s="249"/>
      <c r="C1030" s="250"/>
      <c r="D1030" s="229" t="s">
        <v>129</v>
      </c>
      <c r="E1030" s="251" t="s">
        <v>19</v>
      </c>
      <c r="F1030" s="252" t="s">
        <v>156</v>
      </c>
      <c r="G1030" s="250"/>
      <c r="H1030" s="253">
        <v>1</v>
      </c>
      <c r="I1030" s="254"/>
      <c r="J1030" s="250"/>
      <c r="K1030" s="250"/>
      <c r="L1030" s="255"/>
      <c r="M1030" s="256"/>
      <c r="N1030" s="257"/>
      <c r="O1030" s="257"/>
      <c r="P1030" s="257"/>
      <c r="Q1030" s="257"/>
      <c r="R1030" s="257"/>
      <c r="S1030" s="257"/>
      <c r="T1030" s="258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9" t="s">
        <v>129</v>
      </c>
      <c r="AU1030" s="259" t="s">
        <v>79</v>
      </c>
      <c r="AV1030" s="15" t="s">
        <v>127</v>
      </c>
      <c r="AW1030" s="15" t="s">
        <v>33</v>
      </c>
      <c r="AX1030" s="15" t="s">
        <v>77</v>
      </c>
      <c r="AY1030" s="259" t="s">
        <v>120</v>
      </c>
    </row>
    <row r="1031" s="12" customFormat="1" ht="22.8" customHeight="1">
      <c r="A1031" s="12"/>
      <c r="B1031" s="197"/>
      <c r="C1031" s="198"/>
      <c r="D1031" s="199" t="s">
        <v>71</v>
      </c>
      <c r="E1031" s="211" t="s">
        <v>846</v>
      </c>
      <c r="F1031" s="211" t="s">
        <v>847</v>
      </c>
      <c r="G1031" s="198"/>
      <c r="H1031" s="198"/>
      <c r="I1031" s="201"/>
      <c r="J1031" s="212">
        <f>BK1031</f>
        <v>0</v>
      </c>
      <c r="K1031" s="198"/>
      <c r="L1031" s="203"/>
      <c r="M1031" s="204"/>
      <c r="N1031" s="205"/>
      <c r="O1031" s="205"/>
      <c r="P1031" s="206">
        <f>SUM(P1032:P1034)</f>
        <v>0</v>
      </c>
      <c r="Q1031" s="205"/>
      <c r="R1031" s="206">
        <f>SUM(R1032:R1034)</f>
        <v>0</v>
      </c>
      <c r="S1031" s="205"/>
      <c r="T1031" s="207">
        <f>SUM(T1032:T1034)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08" t="s">
        <v>207</v>
      </c>
      <c r="AT1031" s="209" t="s">
        <v>71</v>
      </c>
      <c r="AU1031" s="209" t="s">
        <v>77</v>
      </c>
      <c r="AY1031" s="208" t="s">
        <v>120</v>
      </c>
      <c r="BK1031" s="210">
        <f>SUM(BK1032:BK1034)</f>
        <v>0</v>
      </c>
    </row>
    <row r="1032" s="2" customFormat="1" ht="16.5" customHeight="1">
      <c r="A1032" s="39"/>
      <c r="B1032" s="40"/>
      <c r="C1032" s="213" t="s">
        <v>848</v>
      </c>
      <c r="D1032" s="213" t="s">
        <v>123</v>
      </c>
      <c r="E1032" s="214" t="s">
        <v>849</v>
      </c>
      <c r="F1032" s="215" t="s">
        <v>847</v>
      </c>
      <c r="G1032" s="216" t="s">
        <v>850</v>
      </c>
      <c r="H1032" s="217">
        <v>1</v>
      </c>
      <c r="I1032" s="218"/>
      <c r="J1032" s="219">
        <f>ROUND(I1032*H1032,2)</f>
        <v>0</v>
      </c>
      <c r="K1032" s="220"/>
      <c r="L1032" s="45"/>
      <c r="M1032" s="221" t="s">
        <v>19</v>
      </c>
      <c r="N1032" s="222" t="s">
        <v>43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834</v>
      </c>
      <c r="AT1032" s="225" t="s">
        <v>123</v>
      </c>
      <c r="AU1032" s="225" t="s">
        <v>79</v>
      </c>
      <c r="AY1032" s="18" t="s">
        <v>120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77</v>
      </c>
      <c r="BK1032" s="226">
        <f>ROUND(I1032*H1032,2)</f>
        <v>0</v>
      </c>
      <c r="BL1032" s="18" t="s">
        <v>834</v>
      </c>
      <c r="BM1032" s="225" t="s">
        <v>851</v>
      </c>
    </row>
    <row r="1033" s="2" customFormat="1" ht="16.5" customHeight="1">
      <c r="A1033" s="39"/>
      <c r="B1033" s="40"/>
      <c r="C1033" s="213" t="s">
        <v>852</v>
      </c>
      <c r="D1033" s="213" t="s">
        <v>123</v>
      </c>
      <c r="E1033" s="214" t="s">
        <v>853</v>
      </c>
      <c r="F1033" s="215" t="s">
        <v>854</v>
      </c>
      <c r="G1033" s="216" t="s">
        <v>833</v>
      </c>
      <c r="H1033" s="217">
        <v>1</v>
      </c>
      <c r="I1033" s="218"/>
      <c r="J1033" s="219">
        <f>ROUND(I1033*H1033,2)</f>
        <v>0</v>
      </c>
      <c r="K1033" s="220"/>
      <c r="L1033" s="45"/>
      <c r="M1033" s="221" t="s">
        <v>19</v>
      </c>
      <c r="N1033" s="222" t="s">
        <v>43</v>
      </c>
      <c r="O1033" s="85"/>
      <c r="P1033" s="223">
        <f>O1033*H1033</f>
        <v>0</v>
      </c>
      <c r="Q1033" s="223">
        <v>0</v>
      </c>
      <c r="R1033" s="223">
        <f>Q1033*H1033</f>
        <v>0</v>
      </c>
      <c r="S1033" s="223">
        <v>0</v>
      </c>
      <c r="T1033" s="224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25" t="s">
        <v>834</v>
      </c>
      <c r="AT1033" s="225" t="s">
        <v>123</v>
      </c>
      <c r="AU1033" s="225" t="s">
        <v>79</v>
      </c>
      <c r="AY1033" s="18" t="s">
        <v>120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8" t="s">
        <v>77</v>
      </c>
      <c r="BK1033" s="226">
        <f>ROUND(I1033*H1033,2)</f>
        <v>0</v>
      </c>
      <c r="BL1033" s="18" t="s">
        <v>834</v>
      </c>
      <c r="BM1033" s="225" t="s">
        <v>855</v>
      </c>
    </row>
    <row r="1034" s="2" customFormat="1" ht="16.5" customHeight="1">
      <c r="A1034" s="39"/>
      <c r="B1034" s="40"/>
      <c r="C1034" s="213" t="s">
        <v>856</v>
      </c>
      <c r="D1034" s="213" t="s">
        <v>123</v>
      </c>
      <c r="E1034" s="214" t="s">
        <v>857</v>
      </c>
      <c r="F1034" s="215" t="s">
        <v>858</v>
      </c>
      <c r="G1034" s="216" t="s">
        <v>833</v>
      </c>
      <c r="H1034" s="217">
        <v>1</v>
      </c>
      <c r="I1034" s="218"/>
      <c r="J1034" s="219">
        <f>ROUND(I1034*H1034,2)</f>
        <v>0</v>
      </c>
      <c r="K1034" s="220"/>
      <c r="L1034" s="45"/>
      <c r="M1034" s="221" t="s">
        <v>19</v>
      </c>
      <c r="N1034" s="222" t="s">
        <v>43</v>
      </c>
      <c r="O1034" s="85"/>
      <c r="P1034" s="223">
        <f>O1034*H1034</f>
        <v>0</v>
      </c>
      <c r="Q1034" s="223">
        <v>0</v>
      </c>
      <c r="R1034" s="223">
        <f>Q1034*H1034</f>
        <v>0</v>
      </c>
      <c r="S1034" s="223">
        <v>0</v>
      </c>
      <c r="T1034" s="224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25" t="s">
        <v>834</v>
      </c>
      <c r="AT1034" s="225" t="s">
        <v>123</v>
      </c>
      <c r="AU1034" s="225" t="s">
        <v>79</v>
      </c>
      <c r="AY1034" s="18" t="s">
        <v>120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8" t="s">
        <v>77</v>
      </c>
      <c r="BK1034" s="226">
        <f>ROUND(I1034*H1034,2)</f>
        <v>0</v>
      </c>
      <c r="BL1034" s="18" t="s">
        <v>834</v>
      </c>
      <c r="BM1034" s="225" t="s">
        <v>859</v>
      </c>
    </row>
    <row r="1035" s="12" customFormat="1" ht="22.8" customHeight="1">
      <c r="A1035" s="12"/>
      <c r="B1035" s="197"/>
      <c r="C1035" s="198"/>
      <c r="D1035" s="199" t="s">
        <v>71</v>
      </c>
      <c r="E1035" s="211" t="s">
        <v>860</v>
      </c>
      <c r="F1035" s="211" t="s">
        <v>861</v>
      </c>
      <c r="G1035" s="198"/>
      <c r="H1035" s="198"/>
      <c r="I1035" s="201"/>
      <c r="J1035" s="212">
        <f>BK1035</f>
        <v>0</v>
      </c>
      <c r="K1035" s="198"/>
      <c r="L1035" s="203"/>
      <c r="M1035" s="204"/>
      <c r="N1035" s="205"/>
      <c r="O1035" s="205"/>
      <c r="P1035" s="206">
        <f>P1036</f>
        <v>0</v>
      </c>
      <c r="Q1035" s="205"/>
      <c r="R1035" s="206">
        <f>R1036</f>
        <v>0</v>
      </c>
      <c r="S1035" s="205"/>
      <c r="T1035" s="207">
        <f>T1036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08" t="s">
        <v>207</v>
      </c>
      <c r="AT1035" s="209" t="s">
        <v>71</v>
      </c>
      <c r="AU1035" s="209" t="s">
        <v>77</v>
      </c>
      <c r="AY1035" s="208" t="s">
        <v>120</v>
      </c>
      <c r="BK1035" s="210">
        <f>BK1036</f>
        <v>0</v>
      </c>
    </row>
    <row r="1036" s="2" customFormat="1" ht="16.5" customHeight="1">
      <c r="A1036" s="39"/>
      <c r="B1036" s="40"/>
      <c r="C1036" s="213" t="s">
        <v>862</v>
      </c>
      <c r="D1036" s="213" t="s">
        <v>123</v>
      </c>
      <c r="E1036" s="214" t="s">
        <v>863</v>
      </c>
      <c r="F1036" s="215" t="s">
        <v>864</v>
      </c>
      <c r="G1036" s="216" t="s">
        <v>833</v>
      </c>
      <c r="H1036" s="217">
        <v>1</v>
      </c>
      <c r="I1036" s="218"/>
      <c r="J1036" s="219">
        <f>ROUND(I1036*H1036,2)</f>
        <v>0</v>
      </c>
      <c r="K1036" s="220"/>
      <c r="L1036" s="45"/>
      <c r="M1036" s="221" t="s">
        <v>19</v>
      </c>
      <c r="N1036" s="222" t="s">
        <v>43</v>
      </c>
      <c r="O1036" s="85"/>
      <c r="P1036" s="223">
        <f>O1036*H1036</f>
        <v>0</v>
      </c>
      <c r="Q1036" s="223">
        <v>0</v>
      </c>
      <c r="R1036" s="223">
        <f>Q1036*H1036</f>
        <v>0</v>
      </c>
      <c r="S1036" s="223">
        <v>0</v>
      </c>
      <c r="T1036" s="224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25" t="s">
        <v>834</v>
      </c>
      <c r="AT1036" s="225" t="s">
        <v>123</v>
      </c>
      <c r="AU1036" s="225" t="s">
        <v>79</v>
      </c>
      <c r="AY1036" s="18" t="s">
        <v>120</v>
      </c>
      <c r="BE1036" s="226">
        <f>IF(N1036="základní",J1036,0)</f>
        <v>0</v>
      </c>
      <c r="BF1036" s="226">
        <f>IF(N1036="snížená",J1036,0)</f>
        <v>0</v>
      </c>
      <c r="BG1036" s="226">
        <f>IF(N1036="zákl. přenesená",J1036,0)</f>
        <v>0</v>
      </c>
      <c r="BH1036" s="226">
        <f>IF(N1036="sníž. přenesená",J1036,0)</f>
        <v>0</v>
      </c>
      <c r="BI1036" s="226">
        <f>IF(N1036="nulová",J1036,0)</f>
        <v>0</v>
      </c>
      <c r="BJ1036" s="18" t="s">
        <v>77</v>
      </c>
      <c r="BK1036" s="226">
        <f>ROUND(I1036*H1036,2)</f>
        <v>0</v>
      </c>
      <c r="BL1036" s="18" t="s">
        <v>834</v>
      </c>
      <c r="BM1036" s="225" t="s">
        <v>865</v>
      </c>
    </row>
    <row r="1037" s="12" customFormat="1" ht="22.8" customHeight="1">
      <c r="A1037" s="12"/>
      <c r="B1037" s="197"/>
      <c r="C1037" s="198"/>
      <c r="D1037" s="199" t="s">
        <v>71</v>
      </c>
      <c r="E1037" s="211" t="s">
        <v>866</v>
      </c>
      <c r="F1037" s="211" t="s">
        <v>867</v>
      </c>
      <c r="G1037" s="198"/>
      <c r="H1037" s="198"/>
      <c r="I1037" s="201"/>
      <c r="J1037" s="212">
        <f>BK1037</f>
        <v>0</v>
      </c>
      <c r="K1037" s="198"/>
      <c r="L1037" s="203"/>
      <c r="M1037" s="204"/>
      <c r="N1037" s="205"/>
      <c r="O1037" s="205"/>
      <c r="P1037" s="206">
        <f>P1038</f>
        <v>0</v>
      </c>
      <c r="Q1037" s="205"/>
      <c r="R1037" s="206">
        <f>R1038</f>
        <v>0</v>
      </c>
      <c r="S1037" s="205"/>
      <c r="T1037" s="207">
        <f>T1038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08" t="s">
        <v>207</v>
      </c>
      <c r="AT1037" s="209" t="s">
        <v>71</v>
      </c>
      <c r="AU1037" s="209" t="s">
        <v>77</v>
      </c>
      <c r="AY1037" s="208" t="s">
        <v>120</v>
      </c>
      <c r="BK1037" s="210">
        <f>BK1038</f>
        <v>0</v>
      </c>
    </row>
    <row r="1038" s="2" customFormat="1" ht="16.5" customHeight="1">
      <c r="A1038" s="39"/>
      <c r="B1038" s="40"/>
      <c r="C1038" s="213" t="s">
        <v>868</v>
      </c>
      <c r="D1038" s="213" t="s">
        <v>123</v>
      </c>
      <c r="E1038" s="214" t="s">
        <v>869</v>
      </c>
      <c r="F1038" s="215" t="s">
        <v>870</v>
      </c>
      <c r="G1038" s="216" t="s">
        <v>833</v>
      </c>
      <c r="H1038" s="217">
        <v>1</v>
      </c>
      <c r="I1038" s="218"/>
      <c r="J1038" s="219">
        <f>ROUND(I1038*H1038,2)</f>
        <v>0</v>
      </c>
      <c r="K1038" s="220"/>
      <c r="L1038" s="45"/>
      <c r="M1038" s="221" t="s">
        <v>19</v>
      </c>
      <c r="N1038" s="222" t="s">
        <v>43</v>
      </c>
      <c r="O1038" s="85"/>
      <c r="P1038" s="223">
        <f>O1038*H1038</f>
        <v>0</v>
      </c>
      <c r="Q1038" s="223">
        <v>0</v>
      </c>
      <c r="R1038" s="223">
        <f>Q1038*H1038</f>
        <v>0</v>
      </c>
      <c r="S1038" s="223">
        <v>0</v>
      </c>
      <c r="T1038" s="224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25" t="s">
        <v>834</v>
      </c>
      <c r="AT1038" s="225" t="s">
        <v>123</v>
      </c>
      <c r="AU1038" s="225" t="s">
        <v>79</v>
      </c>
      <c r="AY1038" s="18" t="s">
        <v>120</v>
      </c>
      <c r="BE1038" s="226">
        <f>IF(N1038="základní",J1038,0)</f>
        <v>0</v>
      </c>
      <c r="BF1038" s="226">
        <f>IF(N1038="snížená",J1038,0)</f>
        <v>0</v>
      </c>
      <c r="BG1038" s="226">
        <f>IF(N1038="zákl. přenesená",J1038,0)</f>
        <v>0</v>
      </c>
      <c r="BH1038" s="226">
        <f>IF(N1038="sníž. přenesená",J1038,0)</f>
        <v>0</v>
      </c>
      <c r="BI1038" s="226">
        <f>IF(N1038="nulová",J1038,0)</f>
        <v>0</v>
      </c>
      <c r="BJ1038" s="18" t="s">
        <v>77</v>
      </c>
      <c r="BK1038" s="226">
        <f>ROUND(I1038*H1038,2)</f>
        <v>0</v>
      </c>
      <c r="BL1038" s="18" t="s">
        <v>834</v>
      </c>
      <c r="BM1038" s="225" t="s">
        <v>871</v>
      </c>
    </row>
    <row r="1039" s="12" customFormat="1" ht="22.8" customHeight="1">
      <c r="A1039" s="12"/>
      <c r="B1039" s="197"/>
      <c r="C1039" s="198"/>
      <c r="D1039" s="199" t="s">
        <v>71</v>
      </c>
      <c r="E1039" s="211" t="s">
        <v>872</v>
      </c>
      <c r="F1039" s="211" t="s">
        <v>873</v>
      </c>
      <c r="G1039" s="198"/>
      <c r="H1039" s="198"/>
      <c r="I1039" s="201"/>
      <c r="J1039" s="212">
        <f>BK1039</f>
        <v>0</v>
      </c>
      <c r="K1039" s="198"/>
      <c r="L1039" s="203"/>
      <c r="M1039" s="204"/>
      <c r="N1039" s="205"/>
      <c r="O1039" s="205"/>
      <c r="P1039" s="206">
        <f>P1040</f>
        <v>0</v>
      </c>
      <c r="Q1039" s="205"/>
      <c r="R1039" s="206">
        <f>R1040</f>
        <v>0</v>
      </c>
      <c r="S1039" s="205"/>
      <c r="T1039" s="207">
        <f>T1040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08" t="s">
        <v>207</v>
      </c>
      <c r="AT1039" s="209" t="s">
        <v>71</v>
      </c>
      <c r="AU1039" s="209" t="s">
        <v>77</v>
      </c>
      <c r="AY1039" s="208" t="s">
        <v>120</v>
      </c>
      <c r="BK1039" s="210">
        <f>BK1040</f>
        <v>0</v>
      </c>
    </row>
    <row r="1040" s="2" customFormat="1" ht="16.5" customHeight="1">
      <c r="A1040" s="39"/>
      <c r="B1040" s="40"/>
      <c r="C1040" s="213" t="s">
        <v>874</v>
      </c>
      <c r="D1040" s="213" t="s">
        <v>123</v>
      </c>
      <c r="E1040" s="214" t="s">
        <v>875</v>
      </c>
      <c r="F1040" s="215" t="s">
        <v>876</v>
      </c>
      <c r="G1040" s="216" t="s">
        <v>877</v>
      </c>
      <c r="H1040" s="217">
        <v>1</v>
      </c>
      <c r="I1040" s="218"/>
      <c r="J1040" s="219">
        <f>ROUND(I1040*H1040,2)</f>
        <v>0</v>
      </c>
      <c r="K1040" s="220"/>
      <c r="L1040" s="45"/>
      <c r="M1040" s="271" t="s">
        <v>19</v>
      </c>
      <c r="N1040" s="272" t="s">
        <v>43</v>
      </c>
      <c r="O1040" s="273"/>
      <c r="P1040" s="274">
        <f>O1040*H1040</f>
        <v>0</v>
      </c>
      <c r="Q1040" s="274">
        <v>0</v>
      </c>
      <c r="R1040" s="274">
        <f>Q1040*H1040</f>
        <v>0</v>
      </c>
      <c r="S1040" s="274">
        <v>0</v>
      </c>
      <c r="T1040" s="275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25" t="s">
        <v>834</v>
      </c>
      <c r="AT1040" s="225" t="s">
        <v>123</v>
      </c>
      <c r="AU1040" s="225" t="s">
        <v>79</v>
      </c>
      <c r="AY1040" s="18" t="s">
        <v>120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8" t="s">
        <v>77</v>
      </c>
      <c r="BK1040" s="226">
        <f>ROUND(I1040*H1040,2)</f>
        <v>0</v>
      </c>
      <c r="BL1040" s="18" t="s">
        <v>834</v>
      </c>
      <c r="BM1040" s="225" t="s">
        <v>878</v>
      </c>
    </row>
    <row r="1041" s="2" customFormat="1" ht="6.96" customHeight="1">
      <c r="A1041" s="39"/>
      <c r="B1041" s="60"/>
      <c r="C1041" s="61"/>
      <c r="D1041" s="61"/>
      <c r="E1041" s="61"/>
      <c r="F1041" s="61"/>
      <c r="G1041" s="61"/>
      <c r="H1041" s="61"/>
      <c r="I1041" s="161"/>
      <c r="J1041" s="61"/>
      <c r="K1041" s="61"/>
      <c r="L1041" s="45"/>
      <c r="M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</row>
  </sheetData>
  <sheetProtection sheet="1" autoFilter="0" formatColumns="0" formatRows="0" objects="1" scenarios="1" spinCount="100000" saltValue="phw4f8zxFyjy2GtnXym0l7MsmVd4GLq+qo08I//XSO7qx5SeFVd1df5M//AZaK1A0YHX0i+dqP0Vdl+i5/GL5g==" hashValue="V4srgBgnPeluHsW9NhX2KKjupNFBoY1GzWzKn3ct63MLbJZUJYFcYv04KLe2KpnwBIdURioiBRLk2M3ysNYRNg==" algorithmName="SHA-512" password="CC35"/>
  <autoFilter ref="C92:K1040"/>
  <mergeCells count="6">
    <mergeCell ref="E7:H7"/>
    <mergeCell ref="E16:H16"/>
    <mergeCell ref="E25:H25"/>
    <mergeCell ref="E46:H46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879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880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881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882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883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884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885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886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887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888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889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890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891</v>
      </c>
      <c r="F19" s="287" t="s">
        <v>892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893</v>
      </c>
      <c r="F20" s="287" t="s">
        <v>894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895</v>
      </c>
      <c r="F21" s="287" t="s">
        <v>896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897</v>
      </c>
      <c r="F22" s="287" t="s">
        <v>898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899</v>
      </c>
      <c r="F23" s="287" t="s">
        <v>900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901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902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903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904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905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906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907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908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909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106</v>
      </c>
      <c r="F36" s="287"/>
      <c r="G36" s="287" t="s">
        <v>910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911</v>
      </c>
      <c r="F37" s="287"/>
      <c r="G37" s="287" t="s">
        <v>912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913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914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107</v>
      </c>
      <c r="F40" s="287"/>
      <c r="G40" s="287" t="s">
        <v>915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108</v>
      </c>
      <c r="F41" s="287"/>
      <c r="G41" s="287" t="s">
        <v>916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917</v>
      </c>
      <c r="F42" s="287"/>
      <c r="G42" s="287" t="s">
        <v>918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919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920</v>
      </c>
      <c r="F44" s="287"/>
      <c r="G44" s="287" t="s">
        <v>921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110</v>
      </c>
      <c r="F45" s="287"/>
      <c r="G45" s="287" t="s">
        <v>922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923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924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925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926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927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928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929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930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931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932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933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934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935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936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937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938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939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940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941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942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943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944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945</v>
      </c>
      <c r="D76" s="305"/>
      <c r="E76" s="305"/>
      <c r="F76" s="305" t="s">
        <v>946</v>
      </c>
      <c r="G76" s="306"/>
      <c r="H76" s="305" t="s">
        <v>54</v>
      </c>
      <c r="I76" s="305" t="s">
        <v>57</v>
      </c>
      <c r="J76" s="305" t="s">
        <v>947</v>
      </c>
      <c r="K76" s="304"/>
    </row>
    <row r="77" s="1" customFormat="1" ht="17.25" customHeight="1">
      <c r="B77" s="302"/>
      <c r="C77" s="307" t="s">
        <v>948</v>
      </c>
      <c r="D77" s="307"/>
      <c r="E77" s="307"/>
      <c r="F77" s="308" t="s">
        <v>949</v>
      </c>
      <c r="G77" s="309"/>
      <c r="H77" s="307"/>
      <c r="I77" s="307"/>
      <c r="J77" s="307" t="s">
        <v>950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0"/>
      <c r="E79" s="310"/>
      <c r="F79" s="312" t="s">
        <v>951</v>
      </c>
      <c r="G79" s="311"/>
      <c r="H79" s="290" t="s">
        <v>952</v>
      </c>
      <c r="I79" s="290" t="s">
        <v>953</v>
      </c>
      <c r="J79" s="290">
        <v>20</v>
      </c>
      <c r="K79" s="304"/>
    </row>
    <row r="80" s="1" customFormat="1" ht="15" customHeight="1">
      <c r="B80" s="302"/>
      <c r="C80" s="290" t="s">
        <v>954</v>
      </c>
      <c r="D80" s="290"/>
      <c r="E80" s="290"/>
      <c r="F80" s="312" t="s">
        <v>951</v>
      </c>
      <c r="G80" s="311"/>
      <c r="H80" s="290" t="s">
        <v>955</v>
      </c>
      <c r="I80" s="290" t="s">
        <v>953</v>
      </c>
      <c r="J80" s="290">
        <v>120</v>
      </c>
      <c r="K80" s="304"/>
    </row>
    <row r="81" s="1" customFormat="1" ht="15" customHeight="1">
      <c r="B81" s="313"/>
      <c r="C81" s="290" t="s">
        <v>956</v>
      </c>
      <c r="D81" s="290"/>
      <c r="E81" s="290"/>
      <c r="F81" s="312" t="s">
        <v>957</v>
      </c>
      <c r="G81" s="311"/>
      <c r="H81" s="290" t="s">
        <v>958</v>
      </c>
      <c r="I81" s="290" t="s">
        <v>953</v>
      </c>
      <c r="J81" s="290">
        <v>50</v>
      </c>
      <c r="K81" s="304"/>
    </row>
    <row r="82" s="1" customFormat="1" ht="15" customHeight="1">
      <c r="B82" s="313"/>
      <c r="C82" s="290" t="s">
        <v>959</v>
      </c>
      <c r="D82" s="290"/>
      <c r="E82" s="290"/>
      <c r="F82" s="312" t="s">
        <v>951</v>
      </c>
      <c r="G82" s="311"/>
      <c r="H82" s="290" t="s">
        <v>960</v>
      </c>
      <c r="I82" s="290" t="s">
        <v>961</v>
      </c>
      <c r="J82" s="290"/>
      <c r="K82" s="304"/>
    </row>
    <row r="83" s="1" customFormat="1" ht="15" customHeight="1">
      <c r="B83" s="313"/>
      <c r="C83" s="314" t="s">
        <v>962</v>
      </c>
      <c r="D83" s="314"/>
      <c r="E83" s="314"/>
      <c r="F83" s="315" t="s">
        <v>957</v>
      </c>
      <c r="G83" s="314"/>
      <c r="H83" s="314" t="s">
        <v>963</v>
      </c>
      <c r="I83" s="314" t="s">
        <v>953</v>
      </c>
      <c r="J83" s="314">
        <v>15</v>
      </c>
      <c r="K83" s="304"/>
    </row>
    <row r="84" s="1" customFormat="1" ht="15" customHeight="1">
      <c r="B84" s="313"/>
      <c r="C84" s="314" t="s">
        <v>964</v>
      </c>
      <c r="D84" s="314"/>
      <c r="E84" s="314"/>
      <c r="F84" s="315" t="s">
        <v>957</v>
      </c>
      <c r="G84" s="314"/>
      <c r="H84" s="314" t="s">
        <v>965</v>
      </c>
      <c r="I84" s="314" t="s">
        <v>953</v>
      </c>
      <c r="J84" s="314">
        <v>15</v>
      </c>
      <c r="K84" s="304"/>
    </row>
    <row r="85" s="1" customFormat="1" ht="15" customHeight="1">
      <c r="B85" s="313"/>
      <c r="C85" s="314" t="s">
        <v>966</v>
      </c>
      <c r="D85" s="314"/>
      <c r="E85" s="314"/>
      <c r="F85" s="315" t="s">
        <v>957</v>
      </c>
      <c r="G85" s="314"/>
      <c r="H85" s="314" t="s">
        <v>967</v>
      </c>
      <c r="I85" s="314" t="s">
        <v>953</v>
      </c>
      <c r="J85" s="314">
        <v>20</v>
      </c>
      <c r="K85" s="304"/>
    </row>
    <row r="86" s="1" customFormat="1" ht="15" customHeight="1">
      <c r="B86" s="313"/>
      <c r="C86" s="314" t="s">
        <v>968</v>
      </c>
      <c r="D86" s="314"/>
      <c r="E86" s="314"/>
      <c r="F86" s="315" t="s">
        <v>957</v>
      </c>
      <c r="G86" s="314"/>
      <c r="H86" s="314" t="s">
        <v>969</v>
      </c>
      <c r="I86" s="314" t="s">
        <v>953</v>
      </c>
      <c r="J86" s="314">
        <v>20</v>
      </c>
      <c r="K86" s="304"/>
    </row>
    <row r="87" s="1" customFormat="1" ht="15" customHeight="1">
      <c r="B87" s="313"/>
      <c r="C87" s="290" t="s">
        <v>970</v>
      </c>
      <c r="D87" s="290"/>
      <c r="E87" s="290"/>
      <c r="F87" s="312" t="s">
        <v>957</v>
      </c>
      <c r="G87" s="311"/>
      <c r="H87" s="290" t="s">
        <v>971</v>
      </c>
      <c r="I87" s="290" t="s">
        <v>953</v>
      </c>
      <c r="J87" s="290">
        <v>50</v>
      </c>
      <c r="K87" s="304"/>
    </row>
    <row r="88" s="1" customFormat="1" ht="15" customHeight="1">
      <c r="B88" s="313"/>
      <c r="C88" s="290" t="s">
        <v>972</v>
      </c>
      <c r="D88" s="290"/>
      <c r="E88" s="290"/>
      <c r="F88" s="312" t="s">
        <v>957</v>
      </c>
      <c r="G88" s="311"/>
      <c r="H88" s="290" t="s">
        <v>973</v>
      </c>
      <c r="I88" s="290" t="s">
        <v>953</v>
      </c>
      <c r="J88" s="290">
        <v>20</v>
      </c>
      <c r="K88" s="304"/>
    </row>
    <row r="89" s="1" customFormat="1" ht="15" customHeight="1">
      <c r="B89" s="313"/>
      <c r="C89" s="290" t="s">
        <v>974</v>
      </c>
      <c r="D89" s="290"/>
      <c r="E89" s="290"/>
      <c r="F89" s="312" t="s">
        <v>957</v>
      </c>
      <c r="G89" s="311"/>
      <c r="H89" s="290" t="s">
        <v>975</v>
      </c>
      <c r="I89" s="290" t="s">
        <v>953</v>
      </c>
      <c r="J89" s="290">
        <v>20</v>
      </c>
      <c r="K89" s="304"/>
    </row>
    <row r="90" s="1" customFormat="1" ht="15" customHeight="1">
      <c r="B90" s="313"/>
      <c r="C90" s="290" t="s">
        <v>976</v>
      </c>
      <c r="D90" s="290"/>
      <c r="E90" s="290"/>
      <c r="F90" s="312" t="s">
        <v>957</v>
      </c>
      <c r="G90" s="311"/>
      <c r="H90" s="290" t="s">
        <v>977</v>
      </c>
      <c r="I90" s="290" t="s">
        <v>953</v>
      </c>
      <c r="J90" s="290">
        <v>50</v>
      </c>
      <c r="K90" s="304"/>
    </row>
    <row r="91" s="1" customFormat="1" ht="15" customHeight="1">
      <c r="B91" s="313"/>
      <c r="C91" s="290" t="s">
        <v>978</v>
      </c>
      <c r="D91" s="290"/>
      <c r="E91" s="290"/>
      <c r="F91" s="312" t="s">
        <v>957</v>
      </c>
      <c r="G91" s="311"/>
      <c r="H91" s="290" t="s">
        <v>978</v>
      </c>
      <c r="I91" s="290" t="s">
        <v>953</v>
      </c>
      <c r="J91" s="290">
        <v>50</v>
      </c>
      <c r="K91" s="304"/>
    </row>
    <row r="92" s="1" customFormat="1" ht="15" customHeight="1">
      <c r="B92" s="313"/>
      <c r="C92" s="290" t="s">
        <v>979</v>
      </c>
      <c r="D92" s="290"/>
      <c r="E92" s="290"/>
      <c r="F92" s="312" t="s">
        <v>957</v>
      </c>
      <c r="G92" s="311"/>
      <c r="H92" s="290" t="s">
        <v>980</v>
      </c>
      <c r="I92" s="290" t="s">
        <v>953</v>
      </c>
      <c r="J92" s="290">
        <v>255</v>
      </c>
      <c r="K92" s="304"/>
    </row>
    <row r="93" s="1" customFormat="1" ht="15" customHeight="1">
      <c r="B93" s="313"/>
      <c r="C93" s="290" t="s">
        <v>981</v>
      </c>
      <c r="D93" s="290"/>
      <c r="E93" s="290"/>
      <c r="F93" s="312" t="s">
        <v>951</v>
      </c>
      <c r="G93" s="311"/>
      <c r="H93" s="290" t="s">
        <v>982</v>
      </c>
      <c r="I93" s="290" t="s">
        <v>983</v>
      </c>
      <c r="J93" s="290"/>
      <c r="K93" s="304"/>
    </row>
    <row r="94" s="1" customFormat="1" ht="15" customHeight="1">
      <c r="B94" s="313"/>
      <c r="C94" s="290" t="s">
        <v>984</v>
      </c>
      <c r="D94" s="290"/>
      <c r="E94" s="290"/>
      <c r="F94" s="312" t="s">
        <v>951</v>
      </c>
      <c r="G94" s="311"/>
      <c r="H94" s="290" t="s">
        <v>985</v>
      </c>
      <c r="I94" s="290" t="s">
        <v>986</v>
      </c>
      <c r="J94" s="290"/>
      <c r="K94" s="304"/>
    </row>
    <row r="95" s="1" customFormat="1" ht="15" customHeight="1">
      <c r="B95" s="313"/>
      <c r="C95" s="290" t="s">
        <v>987</v>
      </c>
      <c r="D95" s="290"/>
      <c r="E95" s="290"/>
      <c r="F95" s="312" t="s">
        <v>951</v>
      </c>
      <c r="G95" s="311"/>
      <c r="H95" s="290" t="s">
        <v>987</v>
      </c>
      <c r="I95" s="290" t="s">
        <v>986</v>
      </c>
      <c r="J95" s="290"/>
      <c r="K95" s="304"/>
    </row>
    <row r="96" s="1" customFormat="1" ht="15" customHeight="1">
      <c r="B96" s="313"/>
      <c r="C96" s="290" t="s">
        <v>38</v>
      </c>
      <c r="D96" s="290"/>
      <c r="E96" s="290"/>
      <c r="F96" s="312" t="s">
        <v>951</v>
      </c>
      <c r="G96" s="311"/>
      <c r="H96" s="290" t="s">
        <v>988</v>
      </c>
      <c r="I96" s="290" t="s">
        <v>986</v>
      </c>
      <c r="J96" s="290"/>
      <c r="K96" s="304"/>
    </row>
    <row r="97" s="1" customFormat="1" ht="15" customHeight="1">
      <c r="B97" s="313"/>
      <c r="C97" s="290" t="s">
        <v>48</v>
      </c>
      <c r="D97" s="290"/>
      <c r="E97" s="290"/>
      <c r="F97" s="312" t="s">
        <v>951</v>
      </c>
      <c r="G97" s="311"/>
      <c r="H97" s="290" t="s">
        <v>989</v>
      </c>
      <c r="I97" s="290" t="s">
        <v>986</v>
      </c>
      <c r="J97" s="290"/>
      <c r="K97" s="304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990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945</v>
      </c>
      <c r="D103" s="305"/>
      <c r="E103" s="305"/>
      <c r="F103" s="305" t="s">
        <v>946</v>
      </c>
      <c r="G103" s="306"/>
      <c r="H103" s="305" t="s">
        <v>54</v>
      </c>
      <c r="I103" s="305" t="s">
        <v>57</v>
      </c>
      <c r="J103" s="305" t="s">
        <v>947</v>
      </c>
      <c r="K103" s="304"/>
    </row>
    <row r="104" s="1" customFormat="1" ht="17.25" customHeight="1">
      <c r="B104" s="302"/>
      <c r="C104" s="307" t="s">
        <v>948</v>
      </c>
      <c r="D104" s="307"/>
      <c r="E104" s="307"/>
      <c r="F104" s="308" t="s">
        <v>949</v>
      </c>
      <c r="G104" s="309"/>
      <c r="H104" s="307"/>
      <c r="I104" s="307"/>
      <c r="J104" s="307" t="s">
        <v>950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1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0"/>
      <c r="E106" s="310"/>
      <c r="F106" s="312" t="s">
        <v>951</v>
      </c>
      <c r="G106" s="321"/>
      <c r="H106" s="290" t="s">
        <v>991</v>
      </c>
      <c r="I106" s="290" t="s">
        <v>953</v>
      </c>
      <c r="J106" s="290">
        <v>20</v>
      </c>
      <c r="K106" s="304"/>
    </row>
    <row r="107" s="1" customFormat="1" ht="15" customHeight="1">
      <c r="B107" s="302"/>
      <c r="C107" s="290" t="s">
        <v>954</v>
      </c>
      <c r="D107" s="290"/>
      <c r="E107" s="290"/>
      <c r="F107" s="312" t="s">
        <v>951</v>
      </c>
      <c r="G107" s="290"/>
      <c r="H107" s="290" t="s">
        <v>991</v>
      </c>
      <c r="I107" s="290" t="s">
        <v>953</v>
      </c>
      <c r="J107" s="290">
        <v>120</v>
      </c>
      <c r="K107" s="304"/>
    </row>
    <row r="108" s="1" customFormat="1" ht="15" customHeight="1">
      <c r="B108" s="313"/>
      <c r="C108" s="290" t="s">
        <v>956</v>
      </c>
      <c r="D108" s="290"/>
      <c r="E108" s="290"/>
      <c r="F108" s="312" t="s">
        <v>957</v>
      </c>
      <c r="G108" s="290"/>
      <c r="H108" s="290" t="s">
        <v>991</v>
      </c>
      <c r="I108" s="290" t="s">
        <v>953</v>
      </c>
      <c r="J108" s="290">
        <v>50</v>
      </c>
      <c r="K108" s="304"/>
    </row>
    <row r="109" s="1" customFormat="1" ht="15" customHeight="1">
      <c r="B109" s="313"/>
      <c r="C109" s="290" t="s">
        <v>959</v>
      </c>
      <c r="D109" s="290"/>
      <c r="E109" s="290"/>
      <c r="F109" s="312" t="s">
        <v>951</v>
      </c>
      <c r="G109" s="290"/>
      <c r="H109" s="290" t="s">
        <v>991</v>
      </c>
      <c r="I109" s="290" t="s">
        <v>961</v>
      </c>
      <c r="J109" s="290"/>
      <c r="K109" s="304"/>
    </row>
    <row r="110" s="1" customFormat="1" ht="15" customHeight="1">
      <c r="B110" s="313"/>
      <c r="C110" s="290" t="s">
        <v>970</v>
      </c>
      <c r="D110" s="290"/>
      <c r="E110" s="290"/>
      <c r="F110" s="312" t="s">
        <v>957</v>
      </c>
      <c r="G110" s="290"/>
      <c r="H110" s="290" t="s">
        <v>991</v>
      </c>
      <c r="I110" s="290" t="s">
        <v>953</v>
      </c>
      <c r="J110" s="290">
        <v>50</v>
      </c>
      <c r="K110" s="304"/>
    </row>
    <row r="111" s="1" customFormat="1" ht="15" customHeight="1">
      <c r="B111" s="313"/>
      <c r="C111" s="290" t="s">
        <v>978</v>
      </c>
      <c r="D111" s="290"/>
      <c r="E111" s="290"/>
      <c r="F111" s="312" t="s">
        <v>957</v>
      </c>
      <c r="G111" s="290"/>
      <c r="H111" s="290" t="s">
        <v>991</v>
      </c>
      <c r="I111" s="290" t="s">
        <v>953</v>
      </c>
      <c r="J111" s="290">
        <v>50</v>
      </c>
      <c r="K111" s="304"/>
    </row>
    <row r="112" s="1" customFormat="1" ht="15" customHeight="1">
      <c r="B112" s="313"/>
      <c r="C112" s="290" t="s">
        <v>976</v>
      </c>
      <c r="D112" s="290"/>
      <c r="E112" s="290"/>
      <c r="F112" s="312" t="s">
        <v>957</v>
      </c>
      <c r="G112" s="290"/>
      <c r="H112" s="290" t="s">
        <v>991</v>
      </c>
      <c r="I112" s="290" t="s">
        <v>953</v>
      </c>
      <c r="J112" s="290">
        <v>50</v>
      </c>
      <c r="K112" s="304"/>
    </row>
    <row r="113" s="1" customFormat="1" ht="15" customHeight="1">
      <c r="B113" s="313"/>
      <c r="C113" s="290" t="s">
        <v>53</v>
      </c>
      <c r="D113" s="290"/>
      <c r="E113" s="290"/>
      <c r="F113" s="312" t="s">
        <v>951</v>
      </c>
      <c r="G113" s="290"/>
      <c r="H113" s="290" t="s">
        <v>992</v>
      </c>
      <c r="I113" s="290" t="s">
        <v>953</v>
      </c>
      <c r="J113" s="290">
        <v>20</v>
      </c>
      <c r="K113" s="304"/>
    </row>
    <row r="114" s="1" customFormat="1" ht="15" customHeight="1">
      <c r="B114" s="313"/>
      <c r="C114" s="290" t="s">
        <v>993</v>
      </c>
      <c r="D114" s="290"/>
      <c r="E114" s="290"/>
      <c r="F114" s="312" t="s">
        <v>951</v>
      </c>
      <c r="G114" s="290"/>
      <c r="H114" s="290" t="s">
        <v>994</v>
      </c>
      <c r="I114" s="290" t="s">
        <v>953</v>
      </c>
      <c r="J114" s="290">
        <v>120</v>
      </c>
      <c r="K114" s="304"/>
    </row>
    <row r="115" s="1" customFormat="1" ht="15" customHeight="1">
      <c r="B115" s="313"/>
      <c r="C115" s="290" t="s">
        <v>38</v>
      </c>
      <c r="D115" s="290"/>
      <c r="E115" s="290"/>
      <c r="F115" s="312" t="s">
        <v>951</v>
      </c>
      <c r="G115" s="290"/>
      <c r="H115" s="290" t="s">
        <v>995</v>
      </c>
      <c r="I115" s="290" t="s">
        <v>986</v>
      </c>
      <c r="J115" s="290"/>
      <c r="K115" s="304"/>
    </row>
    <row r="116" s="1" customFormat="1" ht="15" customHeight="1">
      <c r="B116" s="313"/>
      <c r="C116" s="290" t="s">
        <v>48</v>
      </c>
      <c r="D116" s="290"/>
      <c r="E116" s="290"/>
      <c r="F116" s="312" t="s">
        <v>951</v>
      </c>
      <c r="G116" s="290"/>
      <c r="H116" s="290" t="s">
        <v>996</v>
      </c>
      <c r="I116" s="290" t="s">
        <v>986</v>
      </c>
      <c r="J116" s="290"/>
      <c r="K116" s="304"/>
    </row>
    <row r="117" s="1" customFormat="1" ht="15" customHeight="1">
      <c r="B117" s="313"/>
      <c r="C117" s="290" t="s">
        <v>57</v>
      </c>
      <c r="D117" s="290"/>
      <c r="E117" s="290"/>
      <c r="F117" s="312" t="s">
        <v>951</v>
      </c>
      <c r="G117" s="290"/>
      <c r="H117" s="290" t="s">
        <v>997</v>
      </c>
      <c r="I117" s="290" t="s">
        <v>998</v>
      </c>
      <c r="J117" s="290"/>
      <c r="K117" s="304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287"/>
      <c r="D119" s="287"/>
      <c r="E119" s="287"/>
      <c r="F119" s="324"/>
      <c r="G119" s="287"/>
      <c r="H119" s="287"/>
      <c r="I119" s="287"/>
      <c r="J119" s="287"/>
      <c r="K119" s="323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81" t="s">
        <v>999</v>
      </c>
      <c r="D122" s="281"/>
      <c r="E122" s="281"/>
      <c r="F122" s="281"/>
      <c r="G122" s="281"/>
      <c r="H122" s="281"/>
      <c r="I122" s="281"/>
      <c r="J122" s="281"/>
      <c r="K122" s="329"/>
    </row>
    <row r="123" s="1" customFormat="1" ht="17.25" customHeight="1">
      <c r="B123" s="330"/>
      <c r="C123" s="305" t="s">
        <v>945</v>
      </c>
      <c r="D123" s="305"/>
      <c r="E123" s="305"/>
      <c r="F123" s="305" t="s">
        <v>946</v>
      </c>
      <c r="G123" s="306"/>
      <c r="H123" s="305" t="s">
        <v>54</v>
      </c>
      <c r="I123" s="305" t="s">
        <v>57</v>
      </c>
      <c r="J123" s="305" t="s">
        <v>947</v>
      </c>
      <c r="K123" s="331"/>
    </row>
    <row r="124" s="1" customFormat="1" ht="17.25" customHeight="1">
      <c r="B124" s="330"/>
      <c r="C124" s="307" t="s">
        <v>948</v>
      </c>
      <c r="D124" s="307"/>
      <c r="E124" s="307"/>
      <c r="F124" s="308" t="s">
        <v>949</v>
      </c>
      <c r="G124" s="309"/>
      <c r="H124" s="307"/>
      <c r="I124" s="307"/>
      <c r="J124" s="307" t="s">
        <v>950</v>
      </c>
      <c r="K124" s="331"/>
    </row>
    <row r="125" s="1" customFormat="1" ht="5.25" customHeight="1">
      <c r="B125" s="332"/>
      <c r="C125" s="310"/>
      <c r="D125" s="310"/>
      <c r="E125" s="310"/>
      <c r="F125" s="310"/>
      <c r="G125" s="290"/>
      <c r="H125" s="310"/>
      <c r="I125" s="310"/>
      <c r="J125" s="310"/>
      <c r="K125" s="333"/>
    </row>
    <row r="126" s="1" customFormat="1" ht="15" customHeight="1">
      <c r="B126" s="332"/>
      <c r="C126" s="290" t="s">
        <v>954</v>
      </c>
      <c r="D126" s="310"/>
      <c r="E126" s="310"/>
      <c r="F126" s="312" t="s">
        <v>951</v>
      </c>
      <c r="G126" s="290"/>
      <c r="H126" s="290" t="s">
        <v>991</v>
      </c>
      <c r="I126" s="290" t="s">
        <v>953</v>
      </c>
      <c r="J126" s="290">
        <v>120</v>
      </c>
      <c r="K126" s="334"/>
    </row>
    <row r="127" s="1" customFormat="1" ht="15" customHeight="1">
      <c r="B127" s="332"/>
      <c r="C127" s="290" t="s">
        <v>1000</v>
      </c>
      <c r="D127" s="290"/>
      <c r="E127" s="290"/>
      <c r="F127" s="312" t="s">
        <v>951</v>
      </c>
      <c r="G127" s="290"/>
      <c r="H127" s="290" t="s">
        <v>1001</v>
      </c>
      <c r="I127" s="290" t="s">
        <v>953</v>
      </c>
      <c r="J127" s="290" t="s">
        <v>1002</v>
      </c>
      <c r="K127" s="334"/>
    </row>
    <row r="128" s="1" customFormat="1" ht="15" customHeight="1">
      <c r="B128" s="332"/>
      <c r="C128" s="290" t="s">
        <v>899</v>
      </c>
      <c r="D128" s="290"/>
      <c r="E128" s="290"/>
      <c r="F128" s="312" t="s">
        <v>951</v>
      </c>
      <c r="G128" s="290"/>
      <c r="H128" s="290" t="s">
        <v>1003</v>
      </c>
      <c r="I128" s="290" t="s">
        <v>953</v>
      </c>
      <c r="J128" s="290" t="s">
        <v>1002</v>
      </c>
      <c r="K128" s="334"/>
    </row>
    <row r="129" s="1" customFormat="1" ht="15" customHeight="1">
      <c r="B129" s="332"/>
      <c r="C129" s="290" t="s">
        <v>962</v>
      </c>
      <c r="D129" s="290"/>
      <c r="E129" s="290"/>
      <c r="F129" s="312" t="s">
        <v>957</v>
      </c>
      <c r="G129" s="290"/>
      <c r="H129" s="290" t="s">
        <v>963</v>
      </c>
      <c r="I129" s="290" t="s">
        <v>953</v>
      </c>
      <c r="J129" s="290">
        <v>15</v>
      </c>
      <c r="K129" s="334"/>
    </row>
    <row r="130" s="1" customFormat="1" ht="15" customHeight="1">
      <c r="B130" s="332"/>
      <c r="C130" s="314" t="s">
        <v>964</v>
      </c>
      <c r="D130" s="314"/>
      <c r="E130" s="314"/>
      <c r="F130" s="315" t="s">
        <v>957</v>
      </c>
      <c r="G130" s="314"/>
      <c r="H130" s="314" t="s">
        <v>965</v>
      </c>
      <c r="I130" s="314" t="s">
        <v>953</v>
      </c>
      <c r="J130" s="314">
        <v>15</v>
      </c>
      <c r="K130" s="334"/>
    </row>
    <row r="131" s="1" customFormat="1" ht="15" customHeight="1">
      <c r="B131" s="332"/>
      <c r="C131" s="314" t="s">
        <v>966</v>
      </c>
      <c r="D131" s="314"/>
      <c r="E131" s="314"/>
      <c r="F131" s="315" t="s">
        <v>957</v>
      </c>
      <c r="G131" s="314"/>
      <c r="H131" s="314" t="s">
        <v>967</v>
      </c>
      <c r="I131" s="314" t="s">
        <v>953</v>
      </c>
      <c r="J131" s="314">
        <v>20</v>
      </c>
      <c r="K131" s="334"/>
    </row>
    <row r="132" s="1" customFormat="1" ht="15" customHeight="1">
      <c r="B132" s="332"/>
      <c r="C132" s="314" t="s">
        <v>968</v>
      </c>
      <c r="D132" s="314"/>
      <c r="E132" s="314"/>
      <c r="F132" s="315" t="s">
        <v>957</v>
      </c>
      <c r="G132" s="314"/>
      <c r="H132" s="314" t="s">
        <v>969</v>
      </c>
      <c r="I132" s="314" t="s">
        <v>953</v>
      </c>
      <c r="J132" s="314">
        <v>20</v>
      </c>
      <c r="K132" s="334"/>
    </row>
    <row r="133" s="1" customFormat="1" ht="15" customHeight="1">
      <c r="B133" s="332"/>
      <c r="C133" s="290" t="s">
        <v>956</v>
      </c>
      <c r="D133" s="290"/>
      <c r="E133" s="290"/>
      <c r="F133" s="312" t="s">
        <v>957</v>
      </c>
      <c r="G133" s="290"/>
      <c r="H133" s="290" t="s">
        <v>991</v>
      </c>
      <c r="I133" s="290" t="s">
        <v>953</v>
      </c>
      <c r="J133" s="290">
        <v>50</v>
      </c>
      <c r="K133" s="334"/>
    </row>
    <row r="134" s="1" customFormat="1" ht="15" customHeight="1">
      <c r="B134" s="332"/>
      <c r="C134" s="290" t="s">
        <v>970</v>
      </c>
      <c r="D134" s="290"/>
      <c r="E134" s="290"/>
      <c r="F134" s="312" t="s">
        <v>957</v>
      </c>
      <c r="G134" s="290"/>
      <c r="H134" s="290" t="s">
        <v>991</v>
      </c>
      <c r="I134" s="290" t="s">
        <v>953</v>
      </c>
      <c r="J134" s="290">
        <v>50</v>
      </c>
      <c r="K134" s="334"/>
    </row>
    <row r="135" s="1" customFormat="1" ht="15" customHeight="1">
      <c r="B135" s="332"/>
      <c r="C135" s="290" t="s">
        <v>976</v>
      </c>
      <c r="D135" s="290"/>
      <c r="E135" s="290"/>
      <c r="F135" s="312" t="s">
        <v>957</v>
      </c>
      <c r="G135" s="290"/>
      <c r="H135" s="290" t="s">
        <v>991</v>
      </c>
      <c r="I135" s="290" t="s">
        <v>953</v>
      </c>
      <c r="J135" s="290">
        <v>50</v>
      </c>
      <c r="K135" s="334"/>
    </row>
    <row r="136" s="1" customFormat="1" ht="15" customHeight="1">
      <c r="B136" s="332"/>
      <c r="C136" s="290" t="s">
        <v>978</v>
      </c>
      <c r="D136" s="290"/>
      <c r="E136" s="290"/>
      <c r="F136" s="312" t="s">
        <v>957</v>
      </c>
      <c r="G136" s="290"/>
      <c r="H136" s="290" t="s">
        <v>991</v>
      </c>
      <c r="I136" s="290" t="s">
        <v>953</v>
      </c>
      <c r="J136" s="290">
        <v>50</v>
      </c>
      <c r="K136" s="334"/>
    </row>
    <row r="137" s="1" customFormat="1" ht="15" customHeight="1">
      <c r="B137" s="332"/>
      <c r="C137" s="290" t="s">
        <v>979</v>
      </c>
      <c r="D137" s="290"/>
      <c r="E137" s="290"/>
      <c r="F137" s="312" t="s">
        <v>957</v>
      </c>
      <c r="G137" s="290"/>
      <c r="H137" s="290" t="s">
        <v>1004</v>
      </c>
      <c r="I137" s="290" t="s">
        <v>953</v>
      </c>
      <c r="J137" s="290">
        <v>255</v>
      </c>
      <c r="K137" s="334"/>
    </row>
    <row r="138" s="1" customFormat="1" ht="15" customHeight="1">
      <c r="B138" s="332"/>
      <c r="C138" s="290" t="s">
        <v>981</v>
      </c>
      <c r="D138" s="290"/>
      <c r="E138" s="290"/>
      <c r="F138" s="312" t="s">
        <v>951</v>
      </c>
      <c r="G138" s="290"/>
      <c r="H138" s="290" t="s">
        <v>1005</v>
      </c>
      <c r="I138" s="290" t="s">
        <v>983</v>
      </c>
      <c r="J138" s="290"/>
      <c r="K138" s="334"/>
    </row>
    <row r="139" s="1" customFormat="1" ht="15" customHeight="1">
      <c r="B139" s="332"/>
      <c r="C139" s="290" t="s">
        <v>984</v>
      </c>
      <c r="D139" s="290"/>
      <c r="E139" s="290"/>
      <c r="F139" s="312" t="s">
        <v>951</v>
      </c>
      <c r="G139" s="290"/>
      <c r="H139" s="290" t="s">
        <v>1006</v>
      </c>
      <c r="I139" s="290" t="s">
        <v>986</v>
      </c>
      <c r="J139" s="290"/>
      <c r="K139" s="334"/>
    </row>
    <row r="140" s="1" customFormat="1" ht="15" customHeight="1">
      <c r="B140" s="332"/>
      <c r="C140" s="290" t="s">
        <v>987</v>
      </c>
      <c r="D140" s="290"/>
      <c r="E140" s="290"/>
      <c r="F140" s="312" t="s">
        <v>951</v>
      </c>
      <c r="G140" s="290"/>
      <c r="H140" s="290" t="s">
        <v>987</v>
      </c>
      <c r="I140" s="290" t="s">
        <v>986</v>
      </c>
      <c r="J140" s="290"/>
      <c r="K140" s="334"/>
    </row>
    <row r="141" s="1" customFormat="1" ht="15" customHeight="1">
      <c r="B141" s="332"/>
      <c r="C141" s="290" t="s">
        <v>38</v>
      </c>
      <c r="D141" s="290"/>
      <c r="E141" s="290"/>
      <c r="F141" s="312" t="s">
        <v>951</v>
      </c>
      <c r="G141" s="290"/>
      <c r="H141" s="290" t="s">
        <v>1007</v>
      </c>
      <c r="I141" s="290" t="s">
        <v>986</v>
      </c>
      <c r="J141" s="290"/>
      <c r="K141" s="334"/>
    </row>
    <row r="142" s="1" customFormat="1" ht="15" customHeight="1">
      <c r="B142" s="332"/>
      <c r="C142" s="290" t="s">
        <v>1008</v>
      </c>
      <c r="D142" s="290"/>
      <c r="E142" s="290"/>
      <c r="F142" s="312" t="s">
        <v>951</v>
      </c>
      <c r="G142" s="290"/>
      <c r="H142" s="290" t="s">
        <v>1009</v>
      </c>
      <c r="I142" s="290" t="s">
        <v>986</v>
      </c>
      <c r="J142" s="290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287"/>
      <c r="C144" s="287"/>
      <c r="D144" s="287"/>
      <c r="E144" s="287"/>
      <c r="F144" s="324"/>
      <c r="G144" s="287"/>
      <c r="H144" s="287"/>
      <c r="I144" s="287"/>
      <c r="J144" s="287"/>
      <c r="K144" s="287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1010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945</v>
      </c>
      <c r="D148" s="305"/>
      <c r="E148" s="305"/>
      <c r="F148" s="305" t="s">
        <v>946</v>
      </c>
      <c r="G148" s="306"/>
      <c r="H148" s="305" t="s">
        <v>54</v>
      </c>
      <c r="I148" s="305" t="s">
        <v>57</v>
      </c>
      <c r="J148" s="305" t="s">
        <v>947</v>
      </c>
      <c r="K148" s="304"/>
    </row>
    <row r="149" s="1" customFormat="1" ht="17.25" customHeight="1">
      <c r="B149" s="302"/>
      <c r="C149" s="307" t="s">
        <v>948</v>
      </c>
      <c r="D149" s="307"/>
      <c r="E149" s="307"/>
      <c r="F149" s="308" t="s">
        <v>949</v>
      </c>
      <c r="G149" s="309"/>
      <c r="H149" s="307"/>
      <c r="I149" s="307"/>
      <c r="J149" s="307" t="s">
        <v>950</v>
      </c>
      <c r="K149" s="304"/>
    </row>
    <row r="150" s="1" customFormat="1" ht="5.25" customHeight="1">
      <c r="B150" s="313"/>
      <c r="C150" s="310"/>
      <c r="D150" s="310"/>
      <c r="E150" s="310"/>
      <c r="F150" s="310"/>
      <c r="G150" s="311"/>
      <c r="H150" s="310"/>
      <c r="I150" s="310"/>
      <c r="J150" s="310"/>
      <c r="K150" s="334"/>
    </row>
    <row r="151" s="1" customFormat="1" ht="15" customHeight="1">
      <c r="B151" s="313"/>
      <c r="C151" s="338" t="s">
        <v>954</v>
      </c>
      <c r="D151" s="290"/>
      <c r="E151" s="290"/>
      <c r="F151" s="339" t="s">
        <v>951</v>
      </c>
      <c r="G151" s="290"/>
      <c r="H151" s="338" t="s">
        <v>991</v>
      </c>
      <c r="I151" s="338" t="s">
        <v>953</v>
      </c>
      <c r="J151" s="338">
        <v>120</v>
      </c>
      <c r="K151" s="334"/>
    </row>
    <row r="152" s="1" customFormat="1" ht="15" customHeight="1">
      <c r="B152" s="313"/>
      <c r="C152" s="338" t="s">
        <v>1000</v>
      </c>
      <c r="D152" s="290"/>
      <c r="E152" s="290"/>
      <c r="F152" s="339" t="s">
        <v>951</v>
      </c>
      <c r="G152" s="290"/>
      <c r="H152" s="338" t="s">
        <v>1011</v>
      </c>
      <c r="I152" s="338" t="s">
        <v>953</v>
      </c>
      <c r="J152" s="338" t="s">
        <v>1002</v>
      </c>
      <c r="K152" s="334"/>
    </row>
    <row r="153" s="1" customFormat="1" ht="15" customHeight="1">
      <c r="B153" s="313"/>
      <c r="C153" s="338" t="s">
        <v>899</v>
      </c>
      <c r="D153" s="290"/>
      <c r="E153" s="290"/>
      <c r="F153" s="339" t="s">
        <v>951</v>
      </c>
      <c r="G153" s="290"/>
      <c r="H153" s="338" t="s">
        <v>1012</v>
      </c>
      <c r="I153" s="338" t="s">
        <v>953</v>
      </c>
      <c r="J153" s="338" t="s">
        <v>1002</v>
      </c>
      <c r="K153" s="334"/>
    </row>
    <row r="154" s="1" customFormat="1" ht="15" customHeight="1">
      <c r="B154" s="313"/>
      <c r="C154" s="338" t="s">
        <v>956</v>
      </c>
      <c r="D154" s="290"/>
      <c r="E154" s="290"/>
      <c r="F154" s="339" t="s">
        <v>957</v>
      </c>
      <c r="G154" s="290"/>
      <c r="H154" s="338" t="s">
        <v>991</v>
      </c>
      <c r="I154" s="338" t="s">
        <v>953</v>
      </c>
      <c r="J154" s="338">
        <v>50</v>
      </c>
      <c r="K154" s="334"/>
    </row>
    <row r="155" s="1" customFormat="1" ht="15" customHeight="1">
      <c r="B155" s="313"/>
      <c r="C155" s="338" t="s">
        <v>959</v>
      </c>
      <c r="D155" s="290"/>
      <c r="E155" s="290"/>
      <c r="F155" s="339" t="s">
        <v>951</v>
      </c>
      <c r="G155" s="290"/>
      <c r="H155" s="338" t="s">
        <v>991</v>
      </c>
      <c r="I155" s="338" t="s">
        <v>961</v>
      </c>
      <c r="J155" s="338"/>
      <c r="K155" s="334"/>
    </row>
    <row r="156" s="1" customFormat="1" ht="15" customHeight="1">
      <c r="B156" s="313"/>
      <c r="C156" s="338" t="s">
        <v>970</v>
      </c>
      <c r="D156" s="290"/>
      <c r="E156" s="290"/>
      <c r="F156" s="339" t="s">
        <v>957</v>
      </c>
      <c r="G156" s="290"/>
      <c r="H156" s="338" t="s">
        <v>991</v>
      </c>
      <c r="I156" s="338" t="s">
        <v>953</v>
      </c>
      <c r="J156" s="338">
        <v>50</v>
      </c>
      <c r="K156" s="334"/>
    </row>
    <row r="157" s="1" customFormat="1" ht="15" customHeight="1">
      <c r="B157" s="313"/>
      <c r="C157" s="338" t="s">
        <v>978</v>
      </c>
      <c r="D157" s="290"/>
      <c r="E157" s="290"/>
      <c r="F157" s="339" t="s">
        <v>957</v>
      </c>
      <c r="G157" s="290"/>
      <c r="H157" s="338" t="s">
        <v>991</v>
      </c>
      <c r="I157" s="338" t="s">
        <v>953</v>
      </c>
      <c r="J157" s="338">
        <v>50</v>
      </c>
      <c r="K157" s="334"/>
    </row>
    <row r="158" s="1" customFormat="1" ht="15" customHeight="1">
      <c r="B158" s="313"/>
      <c r="C158" s="338" t="s">
        <v>976</v>
      </c>
      <c r="D158" s="290"/>
      <c r="E158" s="290"/>
      <c r="F158" s="339" t="s">
        <v>957</v>
      </c>
      <c r="G158" s="290"/>
      <c r="H158" s="338" t="s">
        <v>991</v>
      </c>
      <c r="I158" s="338" t="s">
        <v>953</v>
      </c>
      <c r="J158" s="338">
        <v>50</v>
      </c>
      <c r="K158" s="334"/>
    </row>
    <row r="159" s="1" customFormat="1" ht="15" customHeight="1">
      <c r="B159" s="313"/>
      <c r="C159" s="338" t="s">
        <v>82</v>
      </c>
      <c r="D159" s="290"/>
      <c r="E159" s="290"/>
      <c r="F159" s="339" t="s">
        <v>951</v>
      </c>
      <c r="G159" s="290"/>
      <c r="H159" s="338" t="s">
        <v>1013</v>
      </c>
      <c r="I159" s="338" t="s">
        <v>953</v>
      </c>
      <c r="J159" s="338" t="s">
        <v>1014</v>
      </c>
      <c r="K159" s="334"/>
    </row>
    <row r="160" s="1" customFormat="1" ht="15" customHeight="1">
      <c r="B160" s="313"/>
      <c r="C160" s="338" t="s">
        <v>1015</v>
      </c>
      <c r="D160" s="290"/>
      <c r="E160" s="290"/>
      <c r="F160" s="339" t="s">
        <v>951</v>
      </c>
      <c r="G160" s="290"/>
      <c r="H160" s="338" t="s">
        <v>1016</v>
      </c>
      <c r="I160" s="338" t="s">
        <v>986</v>
      </c>
      <c r="J160" s="338"/>
      <c r="K160" s="334"/>
    </row>
    <row r="161" s="1" customFormat="1" ht="15" customHeight="1">
      <c r="B161" s="340"/>
      <c r="C161" s="322"/>
      <c r="D161" s="322"/>
      <c r="E161" s="322"/>
      <c r="F161" s="322"/>
      <c r="G161" s="322"/>
      <c r="H161" s="322"/>
      <c r="I161" s="322"/>
      <c r="J161" s="322"/>
      <c r="K161" s="341"/>
    </row>
    <row r="162" s="1" customFormat="1" ht="18.75" customHeight="1">
      <c r="B162" s="287"/>
      <c r="C162" s="290"/>
      <c r="D162" s="290"/>
      <c r="E162" s="290"/>
      <c r="F162" s="312"/>
      <c r="G162" s="290"/>
      <c r="H162" s="290"/>
      <c r="I162" s="290"/>
      <c r="J162" s="290"/>
      <c r="K162" s="287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1017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945</v>
      </c>
      <c r="D166" s="305"/>
      <c r="E166" s="305"/>
      <c r="F166" s="305" t="s">
        <v>946</v>
      </c>
      <c r="G166" s="342"/>
      <c r="H166" s="343" t="s">
        <v>54</v>
      </c>
      <c r="I166" s="343" t="s">
        <v>57</v>
      </c>
      <c r="J166" s="305" t="s">
        <v>947</v>
      </c>
      <c r="K166" s="282"/>
    </row>
    <row r="167" s="1" customFormat="1" ht="17.25" customHeight="1">
      <c r="B167" s="283"/>
      <c r="C167" s="307" t="s">
        <v>948</v>
      </c>
      <c r="D167" s="307"/>
      <c r="E167" s="307"/>
      <c r="F167" s="308" t="s">
        <v>949</v>
      </c>
      <c r="G167" s="344"/>
      <c r="H167" s="345"/>
      <c r="I167" s="345"/>
      <c r="J167" s="307" t="s">
        <v>950</v>
      </c>
      <c r="K167" s="285"/>
    </row>
    <row r="168" s="1" customFormat="1" ht="5.25" customHeight="1">
      <c r="B168" s="313"/>
      <c r="C168" s="310"/>
      <c r="D168" s="310"/>
      <c r="E168" s="310"/>
      <c r="F168" s="310"/>
      <c r="G168" s="311"/>
      <c r="H168" s="310"/>
      <c r="I168" s="310"/>
      <c r="J168" s="310"/>
      <c r="K168" s="334"/>
    </row>
    <row r="169" s="1" customFormat="1" ht="15" customHeight="1">
      <c r="B169" s="313"/>
      <c r="C169" s="290" t="s">
        <v>954</v>
      </c>
      <c r="D169" s="290"/>
      <c r="E169" s="290"/>
      <c r="F169" s="312" t="s">
        <v>951</v>
      </c>
      <c r="G169" s="290"/>
      <c r="H169" s="290" t="s">
        <v>991</v>
      </c>
      <c r="I169" s="290" t="s">
        <v>953</v>
      </c>
      <c r="J169" s="290">
        <v>120</v>
      </c>
      <c r="K169" s="334"/>
    </row>
    <row r="170" s="1" customFormat="1" ht="15" customHeight="1">
      <c r="B170" s="313"/>
      <c r="C170" s="290" t="s">
        <v>1000</v>
      </c>
      <c r="D170" s="290"/>
      <c r="E170" s="290"/>
      <c r="F170" s="312" t="s">
        <v>951</v>
      </c>
      <c r="G170" s="290"/>
      <c r="H170" s="290" t="s">
        <v>1001</v>
      </c>
      <c r="I170" s="290" t="s">
        <v>953</v>
      </c>
      <c r="J170" s="290" t="s">
        <v>1002</v>
      </c>
      <c r="K170" s="334"/>
    </row>
    <row r="171" s="1" customFormat="1" ht="15" customHeight="1">
      <c r="B171" s="313"/>
      <c r="C171" s="290" t="s">
        <v>899</v>
      </c>
      <c r="D171" s="290"/>
      <c r="E171" s="290"/>
      <c r="F171" s="312" t="s">
        <v>951</v>
      </c>
      <c r="G171" s="290"/>
      <c r="H171" s="290" t="s">
        <v>1018</v>
      </c>
      <c r="I171" s="290" t="s">
        <v>953</v>
      </c>
      <c r="J171" s="290" t="s">
        <v>1002</v>
      </c>
      <c r="K171" s="334"/>
    </row>
    <row r="172" s="1" customFormat="1" ht="15" customHeight="1">
      <c r="B172" s="313"/>
      <c r="C172" s="290" t="s">
        <v>956</v>
      </c>
      <c r="D172" s="290"/>
      <c r="E172" s="290"/>
      <c r="F172" s="312" t="s">
        <v>957</v>
      </c>
      <c r="G172" s="290"/>
      <c r="H172" s="290" t="s">
        <v>1018</v>
      </c>
      <c r="I172" s="290" t="s">
        <v>953</v>
      </c>
      <c r="J172" s="290">
        <v>50</v>
      </c>
      <c r="K172" s="334"/>
    </row>
    <row r="173" s="1" customFormat="1" ht="15" customHeight="1">
      <c r="B173" s="313"/>
      <c r="C173" s="290" t="s">
        <v>959</v>
      </c>
      <c r="D173" s="290"/>
      <c r="E173" s="290"/>
      <c r="F173" s="312" t="s">
        <v>951</v>
      </c>
      <c r="G173" s="290"/>
      <c r="H173" s="290" t="s">
        <v>1018</v>
      </c>
      <c r="I173" s="290" t="s">
        <v>961</v>
      </c>
      <c r="J173" s="290"/>
      <c r="K173" s="334"/>
    </row>
    <row r="174" s="1" customFormat="1" ht="15" customHeight="1">
      <c r="B174" s="313"/>
      <c r="C174" s="290" t="s">
        <v>970</v>
      </c>
      <c r="D174" s="290"/>
      <c r="E174" s="290"/>
      <c r="F174" s="312" t="s">
        <v>957</v>
      </c>
      <c r="G174" s="290"/>
      <c r="H174" s="290" t="s">
        <v>1018</v>
      </c>
      <c r="I174" s="290" t="s">
        <v>953</v>
      </c>
      <c r="J174" s="290">
        <v>50</v>
      </c>
      <c r="K174" s="334"/>
    </row>
    <row r="175" s="1" customFormat="1" ht="15" customHeight="1">
      <c r="B175" s="313"/>
      <c r="C175" s="290" t="s">
        <v>978</v>
      </c>
      <c r="D175" s="290"/>
      <c r="E175" s="290"/>
      <c r="F175" s="312" t="s">
        <v>957</v>
      </c>
      <c r="G175" s="290"/>
      <c r="H175" s="290" t="s">
        <v>1018</v>
      </c>
      <c r="I175" s="290" t="s">
        <v>953</v>
      </c>
      <c r="J175" s="290">
        <v>50</v>
      </c>
      <c r="K175" s="334"/>
    </row>
    <row r="176" s="1" customFormat="1" ht="15" customHeight="1">
      <c r="B176" s="313"/>
      <c r="C176" s="290" t="s">
        <v>976</v>
      </c>
      <c r="D176" s="290"/>
      <c r="E176" s="290"/>
      <c r="F176" s="312" t="s">
        <v>957</v>
      </c>
      <c r="G176" s="290"/>
      <c r="H176" s="290" t="s">
        <v>1018</v>
      </c>
      <c r="I176" s="290" t="s">
        <v>953</v>
      </c>
      <c r="J176" s="290">
        <v>50</v>
      </c>
      <c r="K176" s="334"/>
    </row>
    <row r="177" s="1" customFormat="1" ht="15" customHeight="1">
      <c r="B177" s="313"/>
      <c r="C177" s="290" t="s">
        <v>106</v>
      </c>
      <c r="D177" s="290"/>
      <c r="E177" s="290"/>
      <c r="F177" s="312" t="s">
        <v>951</v>
      </c>
      <c r="G177" s="290"/>
      <c r="H177" s="290" t="s">
        <v>1019</v>
      </c>
      <c r="I177" s="290" t="s">
        <v>1020</v>
      </c>
      <c r="J177" s="290"/>
      <c r="K177" s="334"/>
    </row>
    <row r="178" s="1" customFormat="1" ht="15" customHeight="1">
      <c r="B178" s="313"/>
      <c r="C178" s="290" t="s">
        <v>57</v>
      </c>
      <c r="D178" s="290"/>
      <c r="E178" s="290"/>
      <c r="F178" s="312" t="s">
        <v>951</v>
      </c>
      <c r="G178" s="290"/>
      <c r="H178" s="290" t="s">
        <v>1021</v>
      </c>
      <c r="I178" s="290" t="s">
        <v>1022</v>
      </c>
      <c r="J178" s="290">
        <v>1</v>
      </c>
      <c r="K178" s="334"/>
    </row>
    <row r="179" s="1" customFormat="1" ht="15" customHeight="1">
      <c r="B179" s="313"/>
      <c r="C179" s="290" t="s">
        <v>53</v>
      </c>
      <c r="D179" s="290"/>
      <c r="E179" s="290"/>
      <c r="F179" s="312" t="s">
        <v>951</v>
      </c>
      <c r="G179" s="290"/>
      <c r="H179" s="290" t="s">
        <v>1023</v>
      </c>
      <c r="I179" s="290" t="s">
        <v>953</v>
      </c>
      <c r="J179" s="290">
        <v>20</v>
      </c>
      <c r="K179" s="334"/>
    </row>
    <row r="180" s="1" customFormat="1" ht="15" customHeight="1">
      <c r="B180" s="313"/>
      <c r="C180" s="290" t="s">
        <v>54</v>
      </c>
      <c r="D180" s="290"/>
      <c r="E180" s="290"/>
      <c r="F180" s="312" t="s">
        <v>951</v>
      </c>
      <c r="G180" s="290"/>
      <c r="H180" s="290" t="s">
        <v>1024</v>
      </c>
      <c r="I180" s="290" t="s">
        <v>953</v>
      </c>
      <c r="J180" s="290">
        <v>255</v>
      </c>
      <c r="K180" s="334"/>
    </row>
    <row r="181" s="1" customFormat="1" ht="15" customHeight="1">
      <c r="B181" s="313"/>
      <c r="C181" s="290" t="s">
        <v>107</v>
      </c>
      <c r="D181" s="290"/>
      <c r="E181" s="290"/>
      <c r="F181" s="312" t="s">
        <v>951</v>
      </c>
      <c r="G181" s="290"/>
      <c r="H181" s="290" t="s">
        <v>915</v>
      </c>
      <c r="I181" s="290" t="s">
        <v>953</v>
      </c>
      <c r="J181" s="290">
        <v>10</v>
      </c>
      <c r="K181" s="334"/>
    </row>
    <row r="182" s="1" customFormat="1" ht="15" customHeight="1">
      <c r="B182" s="313"/>
      <c r="C182" s="290" t="s">
        <v>108</v>
      </c>
      <c r="D182" s="290"/>
      <c r="E182" s="290"/>
      <c r="F182" s="312" t="s">
        <v>951</v>
      </c>
      <c r="G182" s="290"/>
      <c r="H182" s="290" t="s">
        <v>1025</v>
      </c>
      <c r="I182" s="290" t="s">
        <v>986</v>
      </c>
      <c r="J182" s="290"/>
      <c r="K182" s="334"/>
    </row>
    <row r="183" s="1" customFormat="1" ht="15" customHeight="1">
      <c r="B183" s="313"/>
      <c r="C183" s="290" t="s">
        <v>1026</v>
      </c>
      <c r="D183" s="290"/>
      <c r="E183" s="290"/>
      <c r="F183" s="312" t="s">
        <v>951</v>
      </c>
      <c r="G183" s="290"/>
      <c r="H183" s="290" t="s">
        <v>1027</v>
      </c>
      <c r="I183" s="290" t="s">
        <v>986</v>
      </c>
      <c r="J183" s="290"/>
      <c r="K183" s="334"/>
    </row>
    <row r="184" s="1" customFormat="1" ht="15" customHeight="1">
      <c r="B184" s="313"/>
      <c r="C184" s="290" t="s">
        <v>1015</v>
      </c>
      <c r="D184" s="290"/>
      <c r="E184" s="290"/>
      <c r="F184" s="312" t="s">
        <v>951</v>
      </c>
      <c r="G184" s="290"/>
      <c r="H184" s="290" t="s">
        <v>1028</v>
      </c>
      <c r="I184" s="290" t="s">
        <v>986</v>
      </c>
      <c r="J184" s="290"/>
      <c r="K184" s="334"/>
    </row>
    <row r="185" s="1" customFormat="1" ht="15" customHeight="1">
      <c r="B185" s="313"/>
      <c r="C185" s="290" t="s">
        <v>110</v>
      </c>
      <c r="D185" s="290"/>
      <c r="E185" s="290"/>
      <c r="F185" s="312" t="s">
        <v>957</v>
      </c>
      <c r="G185" s="290"/>
      <c r="H185" s="290" t="s">
        <v>1029</v>
      </c>
      <c r="I185" s="290" t="s">
        <v>953</v>
      </c>
      <c r="J185" s="290">
        <v>50</v>
      </c>
      <c r="K185" s="334"/>
    </row>
    <row r="186" s="1" customFormat="1" ht="15" customHeight="1">
      <c r="B186" s="313"/>
      <c r="C186" s="290" t="s">
        <v>1030</v>
      </c>
      <c r="D186" s="290"/>
      <c r="E186" s="290"/>
      <c r="F186" s="312" t="s">
        <v>957</v>
      </c>
      <c r="G186" s="290"/>
      <c r="H186" s="290" t="s">
        <v>1031</v>
      </c>
      <c r="I186" s="290" t="s">
        <v>1032</v>
      </c>
      <c r="J186" s="290"/>
      <c r="K186" s="334"/>
    </row>
    <row r="187" s="1" customFormat="1" ht="15" customHeight="1">
      <c r="B187" s="313"/>
      <c r="C187" s="290" t="s">
        <v>1033</v>
      </c>
      <c r="D187" s="290"/>
      <c r="E187" s="290"/>
      <c r="F187" s="312" t="s">
        <v>957</v>
      </c>
      <c r="G187" s="290"/>
      <c r="H187" s="290" t="s">
        <v>1034</v>
      </c>
      <c r="I187" s="290" t="s">
        <v>1032</v>
      </c>
      <c r="J187" s="290"/>
      <c r="K187" s="334"/>
    </row>
    <row r="188" s="1" customFormat="1" ht="15" customHeight="1">
      <c r="B188" s="313"/>
      <c r="C188" s="290" t="s">
        <v>1035</v>
      </c>
      <c r="D188" s="290"/>
      <c r="E188" s="290"/>
      <c r="F188" s="312" t="s">
        <v>957</v>
      </c>
      <c r="G188" s="290"/>
      <c r="H188" s="290" t="s">
        <v>1036</v>
      </c>
      <c r="I188" s="290" t="s">
        <v>1032</v>
      </c>
      <c r="J188" s="290"/>
      <c r="K188" s="334"/>
    </row>
    <row r="189" s="1" customFormat="1" ht="15" customHeight="1">
      <c r="B189" s="313"/>
      <c r="C189" s="346" t="s">
        <v>1037</v>
      </c>
      <c r="D189" s="290"/>
      <c r="E189" s="290"/>
      <c r="F189" s="312" t="s">
        <v>957</v>
      </c>
      <c r="G189" s="290"/>
      <c r="H189" s="290" t="s">
        <v>1038</v>
      </c>
      <c r="I189" s="290" t="s">
        <v>1039</v>
      </c>
      <c r="J189" s="347" t="s">
        <v>1040</v>
      </c>
      <c r="K189" s="334"/>
    </row>
    <row r="190" s="1" customFormat="1" ht="15" customHeight="1">
      <c r="B190" s="313"/>
      <c r="C190" s="297" t="s">
        <v>42</v>
      </c>
      <c r="D190" s="290"/>
      <c r="E190" s="290"/>
      <c r="F190" s="312" t="s">
        <v>951</v>
      </c>
      <c r="G190" s="290"/>
      <c r="H190" s="287" t="s">
        <v>1041</v>
      </c>
      <c r="I190" s="290" t="s">
        <v>1042</v>
      </c>
      <c r="J190" s="290"/>
      <c r="K190" s="334"/>
    </row>
    <row r="191" s="1" customFormat="1" ht="15" customHeight="1">
      <c r="B191" s="313"/>
      <c r="C191" s="297" t="s">
        <v>1043</v>
      </c>
      <c r="D191" s="290"/>
      <c r="E191" s="290"/>
      <c r="F191" s="312" t="s">
        <v>951</v>
      </c>
      <c r="G191" s="290"/>
      <c r="H191" s="290" t="s">
        <v>1044</v>
      </c>
      <c r="I191" s="290" t="s">
        <v>986</v>
      </c>
      <c r="J191" s="290"/>
      <c r="K191" s="334"/>
    </row>
    <row r="192" s="1" customFormat="1" ht="15" customHeight="1">
      <c r="B192" s="313"/>
      <c r="C192" s="297" t="s">
        <v>1045</v>
      </c>
      <c r="D192" s="290"/>
      <c r="E192" s="290"/>
      <c r="F192" s="312" t="s">
        <v>951</v>
      </c>
      <c r="G192" s="290"/>
      <c r="H192" s="290" t="s">
        <v>1046</v>
      </c>
      <c r="I192" s="290" t="s">
        <v>986</v>
      </c>
      <c r="J192" s="290"/>
      <c r="K192" s="334"/>
    </row>
    <row r="193" s="1" customFormat="1" ht="15" customHeight="1">
      <c r="B193" s="313"/>
      <c r="C193" s="297" t="s">
        <v>1047</v>
      </c>
      <c r="D193" s="290"/>
      <c r="E193" s="290"/>
      <c r="F193" s="312" t="s">
        <v>957</v>
      </c>
      <c r="G193" s="290"/>
      <c r="H193" s="290" t="s">
        <v>1048</v>
      </c>
      <c r="I193" s="290" t="s">
        <v>986</v>
      </c>
      <c r="J193" s="290"/>
      <c r="K193" s="334"/>
    </row>
    <row r="194" s="1" customFormat="1" ht="15" customHeight="1">
      <c r="B194" s="340"/>
      <c r="C194" s="348"/>
      <c r="D194" s="322"/>
      <c r="E194" s="322"/>
      <c r="F194" s="322"/>
      <c r="G194" s="322"/>
      <c r="H194" s="322"/>
      <c r="I194" s="322"/>
      <c r="J194" s="322"/>
      <c r="K194" s="341"/>
    </row>
    <row r="195" s="1" customFormat="1" ht="18.75" customHeight="1">
      <c r="B195" s="287"/>
      <c r="C195" s="290"/>
      <c r="D195" s="290"/>
      <c r="E195" s="290"/>
      <c r="F195" s="312"/>
      <c r="G195" s="290"/>
      <c r="H195" s="290"/>
      <c r="I195" s="290"/>
      <c r="J195" s="290"/>
      <c r="K195" s="287"/>
    </row>
    <row r="196" s="1" customFormat="1" ht="18.75" customHeight="1">
      <c r="B196" s="287"/>
      <c r="C196" s="290"/>
      <c r="D196" s="290"/>
      <c r="E196" s="290"/>
      <c r="F196" s="312"/>
      <c r="G196" s="290"/>
      <c r="H196" s="290"/>
      <c r="I196" s="290"/>
      <c r="J196" s="290"/>
      <c r="K196" s="287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1049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49" t="s">
        <v>1050</v>
      </c>
      <c r="D200" s="349"/>
      <c r="E200" s="349"/>
      <c r="F200" s="349" t="s">
        <v>1051</v>
      </c>
      <c r="G200" s="350"/>
      <c r="H200" s="349" t="s">
        <v>1052</v>
      </c>
      <c r="I200" s="349"/>
      <c r="J200" s="349"/>
      <c r="K200" s="282"/>
    </row>
    <row r="201" s="1" customFormat="1" ht="5.25" customHeight="1">
      <c r="B201" s="313"/>
      <c r="C201" s="310"/>
      <c r="D201" s="310"/>
      <c r="E201" s="310"/>
      <c r="F201" s="310"/>
      <c r="G201" s="290"/>
      <c r="H201" s="310"/>
      <c r="I201" s="310"/>
      <c r="J201" s="310"/>
      <c r="K201" s="334"/>
    </row>
    <row r="202" s="1" customFormat="1" ht="15" customHeight="1">
      <c r="B202" s="313"/>
      <c r="C202" s="290" t="s">
        <v>1042</v>
      </c>
      <c r="D202" s="290"/>
      <c r="E202" s="290"/>
      <c r="F202" s="312" t="s">
        <v>43</v>
      </c>
      <c r="G202" s="290"/>
      <c r="H202" s="290" t="s">
        <v>1053</v>
      </c>
      <c r="I202" s="290"/>
      <c r="J202" s="290"/>
      <c r="K202" s="334"/>
    </row>
    <row r="203" s="1" customFormat="1" ht="15" customHeight="1">
      <c r="B203" s="313"/>
      <c r="C203" s="319"/>
      <c r="D203" s="290"/>
      <c r="E203" s="290"/>
      <c r="F203" s="312" t="s">
        <v>44</v>
      </c>
      <c r="G203" s="290"/>
      <c r="H203" s="290" t="s">
        <v>1054</v>
      </c>
      <c r="I203" s="290"/>
      <c r="J203" s="290"/>
      <c r="K203" s="334"/>
    </row>
    <row r="204" s="1" customFormat="1" ht="15" customHeight="1">
      <c r="B204" s="313"/>
      <c r="C204" s="319"/>
      <c r="D204" s="290"/>
      <c r="E204" s="290"/>
      <c r="F204" s="312" t="s">
        <v>47</v>
      </c>
      <c r="G204" s="290"/>
      <c r="H204" s="290" t="s">
        <v>1055</v>
      </c>
      <c r="I204" s="290"/>
      <c r="J204" s="290"/>
      <c r="K204" s="334"/>
    </row>
    <row r="205" s="1" customFormat="1" ht="15" customHeight="1">
      <c r="B205" s="313"/>
      <c r="C205" s="290"/>
      <c r="D205" s="290"/>
      <c r="E205" s="290"/>
      <c r="F205" s="312" t="s">
        <v>45</v>
      </c>
      <c r="G205" s="290"/>
      <c r="H205" s="290" t="s">
        <v>1056</v>
      </c>
      <c r="I205" s="290"/>
      <c r="J205" s="290"/>
      <c r="K205" s="334"/>
    </row>
    <row r="206" s="1" customFormat="1" ht="15" customHeight="1">
      <c r="B206" s="313"/>
      <c r="C206" s="290"/>
      <c r="D206" s="290"/>
      <c r="E206" s="290"/>
      <c r="F206" s="312" t="s">
        <v>46</v>
      </c>
      <c r="G206" s="290"/>
      <c r="H206" s="290" t="s">
        <v>1057</v>
      </c>
      <c r="I206" s="290"/>
      <c r="J206" s="290"/>
      <c r="K206" s="334"/>
    </row>
    <row r="207" s="1" customFormat="1" ht="15" customHeight="1">
      <c r="B207" s="313"/>
      <c r="C207" s="290"/>
      <c r="D207" s="290"/>
      <c r="E207" s="290"/>
      <c r="F207" s="312"/>
      <c r="G207" s="290"/>
      <c r="H207" s="290"/>
      <c r="I207" s="290"/>
      <c r="J207" s="290"/>
      <c r="K207" s="334"/>
    </row>
    <row r="208" s="1" customFormat="1" ht="15" customHeight="1">
      <c r="B208" s="313"/>
      <c r="C208" s="290" t="s">
        <v>998</v>
      </c>
      <c r="D208" s="290"/>
      <c r="E208" s="290"/>
      <c r="F208" s="312" t="s">
        <v>76</v>
      </c>
      <c r="G208" s="290"/>
      <c r="H208" s="290" t="s">
        <v>1058</v>
      </c>
      <c r="I208" s="290"/>
      <c r="J208" s="290"/>
      <c r="K208" s="334"/>
    </row>
    <row r="209" s="1" customFormat="1" ht="15" customHeight="1">
      <c r="B209" s="313"/>
      <c r="C209" s="319"/>
      <c r="D209" s="290"/>
      <c r="E209" s="290"/>
      <c r="F209" s="312" t="s">
        <v>893</v>
      </c>
      <c r="G209" s="290"/>
      <c r="H209" s="290" t="s">
        <v>894</v>
      </c>
      <c r="I209" s="290"/>
      <c r="J209" s="290"/>
      <c r="K209" s="334"/>
    </row>
    <row r="210" s="1" customFormat="1" ht="15" customHeight="1">
      <c r="B210" s="313"/>
      <c r="C210" s="290"/>
      <c r="D210" s="290"/>
      <c r="E210" s="290"/>
      <c r="F210" s="312" t="s">
        <v>891</v>
      </c>
      <c r="G210" s="290"/>
      <c r="H210" s="290" t="s">
        <v>1059</v>
      </c>
      <c r="I210" s="290"/>
      <c r="J210" s="290"/>
      <c r="K210" s="334"/>
    </row>
    <row r="211" s="1" customFormat="1" ht="15" customHeight="1">
      <c r="B211" s="351"/>
      <c r="C211" s="319"/>
      <c r="D211" s="319"/>
      <c r="E211" s="319"/>
      <c r="F211" s="312" t="s">
        <v>895</v>
      </c>
      <c r="G211" s="297"/>
      <c r="H211" s="338" t="s">
        <v>896</v>
      </c>
      <c r="I211" s="338"/>
      <c r="J211" s="338"/>
      <c r="K211" s="352"/>
    </row>
    <row r="212" s="1" customFormat="1" ht="15" customHeight="1">
      <c r="B212" s="351"/>
      <c r="C212" s="319"/>
      <c r="D212" s="319"/>
      <c r="E212" s="319"/>
      <c r="F212" s="312" t="s">
        <v>897</v>
      </c>
      <c r="G212" s="297"/>
      <c r="H212" s="338" t="s">
        <v>1060</v>
      </c>
      <c r="I212" s="338"/>
      <c r="J212" s="338"/>
      <c r="K212" s="352"/>
    </row>
    <row r="213" s="1" customFormat="1" ht="15" customHeight="1">
      <c r="B213" s="351"/>
      <c r="C213" s="319"/>
      <c r="D213" s="319"/>
      <c r="E213" s="319"/>
      <c r="F213" s="353"/>
      <c r="G213" s="297"/>
      <c r="H213" s="354"/>
      <c r="I213" s="354"/>
      <c r="J213" s="354"/>
      <c r="K213" s="352"/>
    </row>
    <row r="214" s="1" customFormat="1" ht="15" customHeight="1">
      <c r="B214" s="351"/>
      <c r="C214" s="290" t="s">
        <v>1022</v>
      </c>
      <c r="D214" s="319"/>
      <c r="E214" s="319"/>
      <c r="F214" s="312">
        <v>1</v>
      </c>
      <c r="G214" s="297"/>
      <c r="H214" s="338" t="s">
        <v>1061</v>
      </c>
      <c r="I214" s="338"/>
      <c r="J214" s="338"/>
      <c r="K214" s="352"/>
    </row>
    <row r="215" s="1" customFormat="1" ht="15" customHeight="1">
      <c r="B215" s="351"/>
      <c r="C215" s="319"/>
      <c r="D215" s="319"/>
      <c r="E215" s="319"/>
      <c r="F215" s="312">
        <v>2</v>
      </c>
      <c r="G215" s="297"/>
      <c r="H215" s="338" t="s">
        <v>1062</v>
      </c>
      <c r="I215" s="338"/>
      <c r="J215" s="338"/>
      <c r="K215" s="352"/>
    </row>
    <row r="216" s="1" customFormat="1" ht="15" customHeight="1">
      <c r="B216" s="351"/>
      <c r="C216" s="319"/>
      <c r="D216" s="319"/>
      <c r="E216" s="319"/>
      <c r="F216" s="312">
        <v>3</v>
      </c>
      <c r="G216" s="297"/>
      <c r="H216" s="338" t="s">
        <v>1063</v>
      </c>
      <c r="I216" s="338"/>
      <c r="J216" s="338"/>
      <c r="K216" s="352"/>
    </row>
    <row r="217" s="1" customFormat="1" ht="15" customHeight="1">
      <c r="B217" s="351"/>
      <c r="C217" s="319"/>
      <c r="D217" s="319"/>
      <c r="E217" s="319"/>
      <c r="F217" s="312">
        <v>4</v>
      </c>
      <c r="G217" s="297"/>
      <c r="H217" s="338" t="s">
        <v>1064</v>
      </c>
      <c r="I217" s="338"/>
      <c r="J217" s="338"/>
      <c r="K217" s="352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Artl</dc:creator>
  <cp:lastModifiedBy>Jaroslav Artl</cp:lastModifiedBy>
  <dcterms:created xsi:type="dcterms:W3CDTF">2020-05-22T14:25:38Z</dcterms:created>
  <dcterms:modified xsi:type="dcterms:W3CDTF">2020-05-22T14:25:45Z</dcterms:modified>
</cp:coreProperties>
</file>