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W:\_Interreg\JMK - Společně ke zdraví\"/>
    </mc:Choice>
  </mc:AlternateContent>
  <xr:revisionPtr revIDLastSave="0" documentId="13_ncr:81_{A519581A-ABC4-4DAA-A9B2-0FF2F90ADB48}" xr6:coauthVersionLast="45" xr6:coauthVersionMax="45" xr10:uidLastSave="{00000000-0000-0000-0000-000000000000}"/>
  <bookViews>
    <workbookView xWindow="-110" yWindow="-110" windowWidth="25820" windowHeight="13200" xr2:uid="{00000000-000D-0000-FFFF-FFFF00000000}"/>
  </bookViews>
  <sheets>
    <sheet name="DV_REQ_COOP" sheetId="1" r:id="rId1"/>
    <sheet name="DV_COOP" sheetId="2" r:id="rId2"/>
    <sheet name="DV_CARS" sheetId="3" r:id="rId3"/>
    <sheet name="LOV_SUBJECTS" sheetId="4" r:id="rId4"/>
    <sheet name="LOV_CAR_TYPES" sheetId="5" r:id="rId5"/>
    <sheet name="LOV_COOP_STATUSES" sheetId="6" r:id="rId6"/>
    <sheet name="LOV_CAR_STATUSES" sheetId="7" r:id="rId7"/>
    <sheet name="Other LOVs" sheetId="8" r:id="rId8"/>
    <sheet name="TERM_Translation" sheetId="9" r:id="rId9"/>
  </sheets>
  <calcPr calcId="191029"/>
  <customWorkbookViews>
    <customWorkbookView name="Holiš Radek – osobní zobrazení" guid="{AECE0A7B-AE70-4C19-8F59-5327933B8C0A}" mergeInterval="0" personalView="1" maximized="1" xWindow="-11" yWindow="-11" windowWidth="2582" windowHeight="1320" activeSheetId="8"/>
    <customWorkbookView name="puchwein - Persönliche Ansicht" guid="{A28966CE-51E9-423F-84CE-D4108B35D866}" mergeInterval="0" personalView="1" maximized="1" xWindow="1" yWindow="1" windowWidth="1276" windowHeight="806" activeSheetId="1" showComments="commIndAndComment"/>
    <customWorkbookView name="Petra H – osobní zobrazení" guid="{3DBF624A-F961-4077-9C99-8E99925FB4DA}" mergeInterval="0" personalView="1" xWindow="42" yWindow="41" windowWidth="1073" windowHeight="670" activeSheetId="1"/>
    <customWorkbookView name="Jan Jaroš – osobní zobrazení" guid="{DB4C8CD6-2ACB-4D27-ACAA-11A3337B772B}" mergeInterval="0" personalView="1" windowWidth="1916" windowHeight="1051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6" l="1"/>
  <c r="D19" i="3"/>
  <c r="D27" i="1"/>
  <c r="C15" i="4" l="1"/>
  <c r="C11" i="4"/>
  <c r="C12" i="4"/>
  <c r="D17" i="8" l="1"/>
  <c r="E17" i="8" s="1"/>
  <c r="D18" i="8"/>
  <c r="E18" i="8" s="1"/>
  <c r="D19" i="8"/>
  <c r="E19" i="8" s="1"/>
  <c r="D20" i="8"/>
  <c r="E20" i="8" s="1"/>
  <c r="D16" i="8"/>
  <c r="E16" i="8" s="1"/>
  <c r="C14" i="4"/>
  <c r="C13" i="4"/>
  <c r="E12" i="4" l="1"/>
  <c r="E13" i="4" s="1"/>
  <c r="E14" i="4" s="1"/>
  <c r="E15" i="4" s="1"/>
  <c r="E8" i="4"/>
  <c r="E9" i="4"/>
  <c r="E10" i="4"/>
  <c r="E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G7" i="4"/>
  <c r="F7" i="4"/>
  <c r="D12" i="4"/>
  <c r="D13" i="4"/>
  <c r="D14" i="4"/>
  <c r="D15" i="4"/>
  <c r="D11" i="4"/>
  <c r="B12" i="4"/>
  <c r="B13" i="4"/>
  <c r="B14" i="4"/>
  <c r="B15" i="4"/>
  <c r="B11" i="4"/>
  <c r="A12" i="4"/>
  <c r="A13" i="4"/>
  <c r="A14" i="4"/>
  <c r="A15" i="4"/>
  <c r="A11" i="4"/>
  <c r="B17" i="8" l="1"/>
  <c r="C17" i="8" s="1"/>
  <c r="B18" i="8"/>
  <c r="C18" i="8" s="1"/>
  <c r="B19" i="8"/>
  <c r="C19" i="8" s="1"/>
  <c r="B20" i="8"/>
  <c r="C20" i="8" s="1"/>
  <c r="B16" i="8"/>
  <c r="C16" i="8" s="1"/>
  <c r="A11" i="5"/>
  <c r="A8" i="5"/>
  <c r="A7" i="5"/>
  <c r="A6" i="5"/>
</calcChain>
</file>

<file path=xl/sharedStrings.xml><?xml version="1.0" encoding="utf-8"?>
<sst xmlns="http://schemas.openxmlformats.org/spreadsheetml/2006/main" count="548" uniqueCount="425">
  <si>
    <t>Popis CZ</t>
  </si>
  <si>
    <t>číslo vozu</t>
  </si>
  <si>
    <t>Typ vozu</t>
  </si>
  <si>
    <t>Stav vozidla</t>
  </si>
  <si>
    <t>Poloha vozu</t>
  </si>
  <si>
    <t>Základna</t>
  </si>
  <si>
    <t>YES</t>
  </si>
  <si>
    <t>BASE</t>
  </si>
  <si>
    <t>Výjezd</t>
  </si>
  <si>
    <t>ON TRIP</t>
  </si>
  <si>
    <t>Volný</t>
  </si>
  <si>
    <t>Od výjezdu vozidla do události</t>
  </si>
  <si>
    <t>1 = available „on street“, not at station!</t>
  </si>
  <si>
    <t>2 = available at station</t>
  </si>
  <si>
    <t>3 = on the way (to patient)</t>
  </si>
  <si>
    <t>4 = arrived (at patient)</t>
  </si>
  <si>
    <t>6 = not available</t>
  </si>
  <si>
    <t>7 = to destination (to hospital)</t>
  </si>
  <si>
    <t>8 = at destintation (at hospital)</t>
  </si>
  <si>
    <t>Příjezd na místo</t>
  </si>
  <si>
    <t>ON SITE</t>
  </si>
  <si>
    <t>NO</t>
  </si>
  <si>
    <t>Povinný/
Mandatory</t>
  </si>
  <si>
    <t>Odjezd z místa - převoz do ZZ</t>
  </si>
  <si>
    <t>Příjezd</t>
  </si>
  <si>
    <t>TRANSFER</t>
  </si>
  <si>
    <t>Odjezd</t>
  </si>
  <si>
    <t>ZZ</t>
  </si>
  <si>
    <t>Příjezd do ZZ</t>
  </si>
  <si>
    <t>HOSPITAL</t>
  </si>
  <si>
    <t>N/A</t>
  </si>
  <si>
    <t>MIMO</t>
  </si>
  <si>
    <t>Požadující ZZS</t>
  </si>
  <si>
    <t>Oslovená ZZS</t>
  </si>
  <si>
    <t>Typ součinnosti</t>
  </si>
  <si>
    <t>Poznámka k požadavku - volný text zadaný operátorem požadující strany</t>
  </si>
  <si>
    <t>"CZ"/"GER"</t>
  </si>
  <si>
    <t>Naléhavost</t>
  </si>
  <si>
    <t>CZ Meaning</t>
  </si>
  <si>
    <t>CZ TERM</t>
  </si>
  <si>
    <t>GER TERM</t>
  </si>
  <si>
    <t>GER Meaning</t>
  </si>
  <si>
    <t>EN TERM</t>
  </si>
  <si>
    <t>EN Meaning</t>
  </si>
  <si>
    <t>Urgency</t>
  </si>
  <si>
    <t>popis co to je ….</t>
  </si>
  <si>
    <t>Požadovaný typ prostředku</t>
  </si>
  <si>
    <t>RZP</t>
  </si>
  <si>
    <t>RLP</t>
  </si>
  <si>
    <t>RV</t>
  </si>
  <si>
    <t>LZS</t>
  </si>
  <si>
    <t>Description GER</t>
  </si>
  <si>
    <t>Description EN</t>
  </si>
  <si>
    <t>Velký vůz bez lékaře</t>
  </si>
  <si>
    <t>Velký vůz s lékařem</t>
  </si>
  <si>
    <t>Malý vůz s lékařem</t>
  </si>
  <si>
    <t>Vrtulník s lékařem</t>
  </si>
  <si>
    <t>Označení vozu</t>
  </si>
  <si>
    <t>ID_Požadavku</t>
  </si>
  <si>
    <t>Jméno příjmení</t>
  </si>
  <si>
    <t>Požadující operátor jméno</t>
  </si>
  <si>
    <t>Požadující operátor telefon</t>
  </si>
  <si>
    <t>ID_Požadavku_centrální</t>
  </si>
  <si>
    <t>Odesílající ZZS</t>
  </si>
  <si>
    <t>Stav řešení</t>
  </si>
  <si>
    <t>LOV_COOP_STATUSES</t>
  </si>
  <si>
    <t>Přijato</t>
  </si>
  <si>
    <t>Potvrzeno</t>
  </si>
  <si>
    <t>Vyslán vůz</t>
  </si>
  <si>
    <t>Lokalizace odkud</t>
  </si>
  <si>
    <t>Klasifikace</t>
  </si>
  <si>
    <t>Zdravotnická klasifikace</t>
  </si>
  <si>
    <t>Poznámka k pacientovi</t>
  </si>
  <si>
    <t>Ukončeno</t>
  </si>
  <si>
    <t>Odmítnuto</t>
  </si>
  <si>
    <t>ID akce žadatele</t>
  </si>
  <si>
    <t>Zúčastněný vůz</t>
  </si>
  <si>
    <t>Odesílající operátor jméno</t>
  </si>
  <si>
    <t>Odesílající operátor telefon</t>
  </si>
  <si>
    <t>telefon pro komunikaci</t>
  </si>
  <si>
    <t>Jazyk zprávy</t>
  </si>
  <si>
    <t>Poznámka</t>
  </si>
  <si>
    <t>Příznak doručení do cílového systému</t>
  </si>
  <si>
    <t>Informace k požadavku</t>
  </si>
  <si>
    <t>Pokud chceme konkrétní vůz protistrany. Uvedeme jeho číslo /označení</t>
  </si>
  <si>
    <t>Konec součinnosti - terminální stav</t>
  </si>
  <si>
    <t>přiděleno Integrační platformou pro další společnou komunikaci</t>
  </si>
  <si>
    <t>Identifikace VOZU dle předávané identifikace v DV CARS</t>
  </si>
  <si>
    <t>Nová poznámka k řešení události v jazyce odesílajícího (jazyk zprávy)</t>
  </si>
  <si>
    <t>Popis vyskládaný automaticky systémem žadatele (odborné termíny - hesla k překladu přes definovaný převodník)</t>
  </si>
  <si>
    <t>Požadovaný vůz</t>
  </si>
  <si>
    <t>Bude přiděleno Integrační platformou pro další společnou komunikaci</t>
  </si>
  <si>
    <t>ID_UDALOST_ZDROJOVA</t>
  </si>
  <si>
    <t>ID_UDALOST_centrální</t>
  </si>
  <si>
    <t>ID Datové věty</t>
  </si>
  <si>
    <t>Datum události</t>
  </si>
  <si>
    <t>Datum a čas vzniku události (první odeslání požadavku jinam)</t>
  </si>
  <si>
    <t>Unikátní ID události/akce ze systému požadující strany</t>
  </si>
  <si>
    <t>Název CZ</t>
  </si>
  <si>
    <t>Název GER</t>
  </si>
  <si>
    <t>Název GER:</t>
  </si>
  <si>
    <t>Název CZ:</t>
  </si>
  <si>
    <t>Stav vozu dle aktuálního statusu (Základna /Výjezd/ Volný …) Seznam viz záložka "LOV_CAR_STATUSES"</t>
  </si>
  <si>
    <t>Označení typ vozu : "RLP"/"RZP"/"RV"/"LZS"
Seznam viz záložka "LOV_CAR_TYPES"</t>
  </si>
  <si>
    <t>Volný text zadaný operátorem</t>
  </si>
  <si>
    <t>ID_UDALOST_ZDROJOVA (ID události PS)</t>
  </si>
  <si>
    <t>Identifikace požadavku/události při součinnosti se zahraniční ZZS.
Unikátní ID události/akce ze systému požadující strany</t>
  </si>
  <si>
    <t>Čas odeslání datové věty</t>
  </si>
  <si>
    <t>RV/RZP/RLP/LZS
Výčet viz záložka "LOV_CAR_TYPES"</t>
  </si>
  <si>
    <t>RECEIVED</t>
  </si>
  <si>
    <t>ACCEPTED</t>
  </si>
  <si>
    <t>CAR_SENT</t>
  </si>
  <si>
    <t>CAR_ON_PLACE</t>
  </si>
  <si>
    <t>CAR_LEFT</t>
  </si>
  <si>
    <t>LAST_PAT_DELIVERED</t>
  </si>
  <si>
    <t>COMPLETED</t>
  </si>
  <si>
    <t>DECLINED</t>
  </si>
  <si>
    <t>Číselník stavů poskytování součinnosti</t>
  </si>
  <si>
    <t>Popis/poznámka CZ</t>
  </si>
  <si>
    <t>Kód / Code</t>
  </si>
  <si>
    <t>Povinné / Mandatory</t>
  </si>
  <si>
    <t>Poslední pacient doručen do zdravotnického zařízení/cíle</t>
  </si>
  <si>
    <t>Name GER</t>
  </si>
  <si>
    <t>Description / comment GER</t>
  </si>
  <si>
    <t>Kód / Code:</t>
  </si>
  <si>
    <t>Name GER:</t>
  </si>
  <si>
    <t>Přijímáme a budeme řešit</t>
  </si>
  <si>
    <t>První vůz na místě</t>
  </si>
  <si>
    <t>Nesoučíní se - terminální stav</t>
  </si>
  <si>
    <t>LOV_CAR_TYPES</t>
  </si>
  <si>
    <t>Číselník typů prostředků ZZS</t>
  </si>
  <si>
    <t>LOV_CAR_STATUSES</t>
  </si>
  <si>
    <t>Číselník stavů vozidel</t>
  </si>
  <si>
    <t>Description / comment EN</t>
  </si>
  <si>
    <t>FREE</t>
  </si>
  <si>
    <t>DELIVERED</t>
  </si>
  <si>
    <t>Po předání pacienta do ZZ. Neukončený výjezd.</t>
  </si>
  <si>
    <t>Předáno</t>
  </si>
  <si>
    <t>Ukončený výjezd bez ohledu na místo (odjezd ze ZZ nebo na základně)</t>
  </si>
  <si>
    <t>Datum a čas stavu</t>
  </si>
  <si>
    <t>Datum a čas statusu daného vozidla - ze kdy informace pochází</t>
  </si>
  <si>
    <t>datum+čas předání do komunikační gatewaye.</t>
  </si>
  <si>
    <t>DV_CARS</t>
  </si>
  <si>
    <t>DV_REQ_COOP</t>
  </si>
  <si>
    <t>Výjezd vozidla</t>
  </si>
  <si>
    <t>Převoz zajištěného pacienta</t>
  </si>
  <si>
    <t>Jiný</t>
  </si>
  <si>
    <t>Převoz</t>
  </si>
  <si>
    <t xml:space="preserve">Ve službě na základně připravený k výjezdu </t>
  </si>
  <si>
    <t>OTHER</t>
  </si>
  <si>
    <t>AID</t>
  </si>
  <si>
    <t>Číselník typů součinnosti</t>
  </si>
  <si>
    <t>LOV_TYPE_COOP</t>
  </si>
  <si>
    <t>Číselník naléhavostí</t>
  </si>
  <si>
    <t>LOV_PRIORITY</t>
  </si>
  <si>
    <t>I.</t>
  </si>
  <si>
    <t>II.</t>
  </si>
  <si>
    <t>III.</t>
  </si>
  <si>
    <t>IV.</t>
  </si>
  <si>
    <t>V.</t>
  </si>
  <si>
    <t>I., II., III., IV., V - stupně naléhavosti dle zákona o ZZS
Seznam viz "LOV_PRIORITY".</t>
  </si>
  <si>
    <t>DV_COOP</t>
  </si>
  <si>
    <t>Datum a čas odeslání</t>
  </si>
  <si>
    <t>Stav řešení požadavku.
Seznam viz LOV_COOP_STATUSES</t>
  </si>
  <si>
    <t>Zpráva požadavku na součinnost</t>
  </si>
  <si>
    <t>Zpráva o řešení požadavku na součinnost</t>
  </si>
  <si>
    <t>Zprávy o poskytovaných vozidlech</t>
  </si>
  <si>
    <t>Číselník zapojených subjektů</t>
  </si>
  <si>
    <t>LOV_SUBJECTS</t>
  </si>
  <si>
    <t>ZZSJMK</t>
  </si>
  <si>
    <t>ZZSJCK</t>
  </si>
  <si>
    <t>NOTRUF_NO</t>
  </si>
  <si>
    <t>ZZSKV</t>
  </si>
  <si>
    <t>NOTRUF_OO</t>
  </si>
  <si>
    <t>Zdravotnická záchranná služba Jihomoravského kraje, příspěvková organizace</t>
  </si>
  <si>
    <t>Zdravotnická záchranná služba Jihočeského kraje</t>
  </si>
  <si>
    <t>NOTRUF Dolní Rakousy</t>
  </si>
  <si>
    <t>NOTRUF Horní Rakousy</t>
  </si>
  <si>
    <t>Zdravotnická záchranná služba Kraje Vysočina, příspěvková organizace</t>
  </si>
  <si>
    <t>Rettungsdienst des Südböhmischen Kreises</t>
  </si>
  <si>
    <t>CZ</t>
  </si>
  <si>
    <t>GER</t>
  </si>
  <si>
    <t>Language (CZ/GER)</t>
  </si>
  <si>
    <t>Geographical area</t>
  </si>
  <si>
    <t>Object, sharefile format</t>
  </si>
  <si>
    <t>Connection parameters</t>
  </si>
  <si>
    <t>IP adress, loginname, certificate - will be defined when implementation starts.</t>
  </si>
  <si>
    <t>Group (PROD / TEST)</t>
  </si>
  <si>
    <t>PROD</t>
  </si>
  <si>
    <t>TEST</t>
  </si>
  <si>
    <t>Urgent</t>
  </si>
  <si>
    <t>identifikace ZZS odesílající požadavek - LOV_SUBJECTS (např. "ZZSJMK", "ZZSJCK", "NOTRUF_NO")</t>
  </si>
  <si>
    <t>identifikace požadavkem oslovené ZZS - LOV_SUBJECTS (např. "ZZSJMK", "ZZSJCK", "NOTRUF_NO")</t>
  </si>
  <si>
    <t>Identifikace ZZS odesílající informace o svých vozidlech - LOV_SUBJECTS (např. "ZZSJMK", "ZZSJCK", "NOTRUF_NO")</t>
  </si>
  <si>
    <t>Mimo provoz/nedostupný</t>
  </si>
  <si>
    <t>Datum a čas polohy</t>
  </si>
  <si>
    <t>Datum a čas polohy daného vozidla - ze kdy informace pochází</t>
  </si>
  <si>
    <t>Poslední vůz opustil místo (nepovinný stav)</t>
  </si>
  <si>
    <t>ZZS_ORIGIN</t>
  </si>
  <si>
    <t>ZZS_TARGET</t>
  </si>
  <si>
    <t>Identifikace ZZS, pro které je vozidlo specificky poskytováno. Nevyplněná hodnota znamená, že je poskytováno všem ZZS, vyplněná hodnota znamená, že je poskytována jen a pouze určené ZZS - LOV_SUBJECTS (např. "ZZSJMK", "ZZSJCK", "NOTRUF_NO").</t>
  </si>
  <si>
    <t>Jednoznačná identifikace vozidla v rámci ZZS /volací znak). Max. 6 znaků.</t>
  </si>
  <si>
    <t>Dohodnuté označení - pokud bude nutné kombinovat v 1 identifikátoru současně číslo a TYP vozu, max. 10 znaků.</t>
  </si>
  <si>
    <t>Souřadnice XY, WGS84</t>
  </si>
  <si>
    <t>Unikátní ID zprávy generované zdrojovou ZZS ( k jedné události může být více zpráv 1 x nový + n x update)), sekvenční číslo pro určení pořadí zpráv.</t>
  </si>
  <si>
    <t>"CZ"/"GER", pro označení v jakém jazyce vytvořeno (Automatický převod u příjemce)</t>
  </si>
  <si>
    <t>Telefon pro ověření údajů u požadující strany, mezinárodní formát.</t>
  </si>
  <si>
    <t>Kam se má přijet (souřadnice, adresa, popis/doplňující informace adresy)</t>
  </si>
  <si>
    <t>Kam se má jet  z místa (souřadnice, adresa, popis/doplňující informace adresy - typ ZZ, konkrétní nemocnice ….)</t>
  </si>
  <si>
    <t>Pacienti</t>
  </si>
  <si>
    <t>Je předmětem analýzy a návrhu řešení v rámci dodávky</t>
  </si>
  <si>
    <t>Nachricht bei Kooperationsanforderungen</t>
  </si>
  <si>
    <t>Anfragender ZZS</t>
  </si>
  <si>
    <t>Identifikation des Anfrage sendenden ZZS - LOV_SUBJECTS (z.B. "ZZSJMK", "ZZSJCK", "NOTRUF_NO")</t>
  </si>
  <si>
    <t>Angesprochener ZZS</t>
  </si>
  <si>
    <t>Ereignisdatum</t>
  </si>
  <si>
    <t>Datum und Uhrzeit des Ereignisses (erste Sendung einer Anforderung an eine andere Adresse)</t>
  </si>
  <si>
    <t>Nachrichtensprache</t>
  </si>
  <si>
    <t>Kooperationstyp</t>
  </si>
  <si>
    <t>Dringlichkeit</t>
  </si>
  <si>
    <t>Informationen zur Anforderung</t>
  </si>
  <si>
    <t>Die Beschreibung wird automatisch vom System des Auftraggebers erstellt (Fachbegriffe - Schlüsselworte für die Übersetzung über einen definierten Konverter)</t>
  </si>
  <si>
    <t>Hinweis</t>
  </si>
  <si>
    <t>Hinweis zur Anforderung - eingegebener Freitext durch den Operator des Antragstellers</t>
  </si>
  <si>
    <t>Angeforderter Typ des Mittels</t>
  </si>
  <si>
    <t>RV/RZP/RLP/LZS
Auflistung siehe Registerkarte "LOV_CAR_TYPES"</t>
  </si>
  <si>
    <t>Erforderliches Fahrzeug</t>
  </si>
  <si>
    <t>Anfragender Operator Name</t>
  </si>
  <si>
    <t>Vor- und Nachname</t>
  </si>
  <si>
    <t>Anfragender Operator Telefon</t>
  </si>
  <si>
    <t>Telefon zur Bestätigung der Daten beim Antragsteller, internationales Format.</t>
  </si>
  <si>
    <t>Lokalisierung wohin</t>
  </si>
  <si>
    <t>Wohin soll vom Einsatzort aus gefahren werden (Koordinaten, Adresse, Beschreibung/zusätzliche Adressinformationen - ZZ-Typ, konkretes Krankenhaus….)</t>
  </si>
  <si>
    <t>Klassifizierung</t>
  </si>
  <si>
    <t>Medizinische Einstufung</t>
  </si>
  <si>
    <t>Patienten</t>
  </si>
  <si>
    <t>Patientennotiz</t>
  </si>
  <si>
    <t>Vom Operator eingegebener Freitext</t>
  </si>
  <si>
    <t>Eindeutige ID des Ereignisses/der Aktion aus dem System des Anfordernden</t>
  </si>
  <si>
    <t>Wird von der Integrationsplattform für die weitere gemeinsame Kommunikation zugewiesen</t>
  </si>
  <si>
    <t>ID-Datensätze</t>
  </si>
  <si>
    <t>Uhrzeit des gesendeten Datensatzes</t>
  </si>
  <si>
    <t>Nachricht über die Bearbeitung bei Kooperationsanforderungen</t>
  </si>
  <si>
    <t>Von der Integrationsplattform für die weitere gemeinsame Kommunikation zugewiesen</t>
  </si>
  <si>
    <t>Datum und Uhrzeit des Versands</t>
  </si>
  <si>
    <t>Bearbeitungsstatus</t>
  </si>
  <si>
    <t>Bearbeitungsstatus anfordern
Liste siehe LOV_COOP_STATUSES</t>
  </si>
  <si>
    <t>Teilnehmendes Fahrzeug</t>
  </si>
  <si>
    <t>Identifikation des FAHRZEUGS gemäß der übermittelten Identifikation in DV CARS</t>
  </si>
  <si>
    <t>Neue Notiz zur Bearbeitung des Ereignisses in der Sprache des Absenders (Nachrichtensprache)</t>
  </si>
  <si>
    <t>Name des sendenden Operators</t>
  </si>
  <si>
    <t>Telefonnummer des sendenden Operators</t>
  </si>
  <si>
    <t>Telefonnummer für die Kommunikation</t>
  </si>
  <si>
    <t>Berichte über zur Verfügung gestellte Fahrzeuge</t>
  </si>
  <si>
    <t>Identifikation des ZZS, für den das Fahrzeug speziell bereitgestellt wird. Ein leerer Wert bedeutet, dass allen ZZS bereitgestellt wird. Der aufgefüllte Wert bedeutet, dass nur der angegebene ZZS - LOV_SUBJECTS (z. B. "ZZSJMK", "ZZSJCK", "NOTRUF_NO") bereitgestellt wird.</t>
  </si>
  <si>
    <t>Fahrzeugnummer</t>
  </si>
  <si>
    <t>Eindeutige Fahrzeugidentifikation innerhalb des ZZS/Rufzeichens). Max. 6 Zeichen.</t>
  </si>
  <si>
    <t>Fahrzeugtyp</t>
  </si>
  <si>
    <t>Fahrzeugtypbezeichnung: „RLP“/“RZP“/“RV“/“LZS“
Auflistung siehe Registerkarte "LOV_CAR_TYPES"</t>
  </si>
  <si>
    <t>Fahrzeugbezeichnung</t>
  </si>
  <si>
    <t>Vereinbarte Kennzeichnung - falls Nummer und TYP des Fahrzeugs in einem Identifikator gleichzeitig kombiniert werden müssen, max. 10 Zeichen.</t>
  </si>
  <si>
    <t>Fahrzeugstatus</t>
  </si>
  <si>
    <t>Fahrzeugposition</t>
  </si>
  <si>
    <t>Koordinaten XY, WGS84</t>
  </si>
  <si>
    <t>Datum und Uhrzeit der Position</t>
  </si>
  <si>
    <t>Datum und Uhrzeit des Fahrzeugstandorts - von wann die Informationen stammen</t>
  </si>
  <si>
    <t>Datum und Uhrzeit des Status</t>
  </si>
  <si>
    <t>Datum und Uhrzeit des Fahrzeugstatus - von wann die Informationen stammen</t>
  </si>
  <si>
    <t>ID_UDALOST_ZDROJOVA (ID Ereignis PS)</t>
  </si>
  <si>
    <t>Identifikation der Anforderung/des Ereignisses bei der Kooperation mit dem ausländischen ZZS.
Eindeutige ID des Ereignisses/der Aktion aus dem System des Anfordernden</t>
  </si>
  <si>
    <t>Codelisten der beteiligten Subjekte</t>
  </si>
  <si>
    <t xml:space="preserve">Rettungsdienst des Kreises Südmähren </t>
  </si>
  <si>
    <t>Rettungsdienst der Region Hochland</t>
  </si>
  <si>
    <t>Großes Fahrzeug ohne Arzt</t>
  </si>
  <si>
    <t>Großes Fahrzeug mit Arzt</t>
  </si>
  <si>
    <t>Kleines Fahrzeug mit Arzt</t>
  </si>
  <si>
    <t>Hubschrauber mit Arzt</t>
  </si>
  <si>
    <t>Empfangen</t>
  </si>
  <si>
    <t>Kennzeichen der Zustellung an das Zielsystem</t>
  </si>
  <si>
    <t>Bestätigt</t>
  </si>
  <si>
    <t xml:space="preserve">Wir akzeptieren und werden handeln </t>
  </si>
  <si>
    <t>Einsatz</t>
  </si>
  <si>
    <t>Fahrzeug entsandt</t>
  </si>
  <si>
    <t>Ankunft</t>
  </si>
  <si>
    <t>Erstes Fahrzeug vor Ort</t>
  </si>
  <si>
    <t>Abfahrt</t>
  </si>
  <si>
    <t>Letztes Fahrzeug hat den Ort verlassen (optionale Bedingung)</t>
  </si>
  <si>
    <t>Beendet</t>
  </si>
  <si>
    <t>Ende der Kooperation - Endzustand</t>
  </si>
  <si>
    <t>Abgelehnt</t>
  </si>
  <si>
    <t>Ohne Kooperation - Endzustand</t>
  </si>
  <si>
    <t>Basis</t>
  </si>
  <si>
    <t>Von der Fahrzeugabfahrt bis zum Ereignis</t>
  </si>
  <si>
    <t>Ankunft am Ort</t>
  </si>
  <si>
    <t>Abfahrt vom Ort - Transfer in die ZZ</t>
  </si>
  <si>
    <t>Ankunft in der ZZ</t>
  </si>
  <si>
    <t>Übermittelt</t>
  </si>
  <si>
    <t>Nach Übergabe des Patienten an die ZZ. Unvollendeter Einsatz.</t>
  </si>
  <si>
    <t>Verfügbar</t>
  </si>
  <si>
    <t>Vollendeter Einsatz unabhängig vom Ort (Abfahrt von der ZZ oder in der Basis)</t>
  </si>
  <si>
    <t>Außer Betrieb/nicht verfügbar</t>
  </si>
  <si>
    <t xml:space="preserve">Einsatz </t>
  </si>
  <si>
    <t>Einsatz des Fahrzeuges</t>
  </si>
  <si>
    <t>Transport</t>
  </si>
  <si>
    <t>anderer</t>
  </si>
  <si>
    <t>Transport eines gesicherten Patienten</t>
  </si>
  <si>
    <t>Codeliste der Dringlichkeit</t>
  </si>
  <si>
    <t>Codeliste der Kooperationsart</t>
  </si>
  <si>
    <t>Codeliste der Fahrzeugzustände</t>
  </si>
  <si>
    <t>Codeliste des Kooperationsstatus</t>
  </si>
  <si>
    <t>Codeliste der ZZS-Einheiten</t>
  </si>
  <si>
    <t>I., II., III., IV., V- Dringlichkeitsstufe nach dem Gesetz über ZZS. Siehe Liste LOV_PRIORITY</t>
  </si>
  <si>
    <t>Wenn ein bestimmtes Fahrzeug der Gegenseite angefordert wird. Eingabe von dessen Nummer / Bezeichnung</t>
  </si>
  <si>
    <t>Datum + Uhrzeit der Übertragung an den Kommunikations-Gateway.</t>
  </si>
  <si>
    <t>Absendender ZZS</t>
  </si>
  <si>
    <t>Ereinis-ID des Antragstellers</t>
  </si>
  <si>
    <t>Identifikation der ZZS, die Informationen über deren Fahrzeuge senden - LOV_SUBJECTS (z. B. "ZZSJMK", "ZZSJCK", "NOTRUF_NO")</t>
  </si>
  <si>
    <t>Fahrzeugstatus nach aktuellem Status (Basis /Fahrzeugeinsatz / Verfügbarkeit…) Siehe Registerkarte "LOV_CAR_STATUSES"</t>
  </si>
  <si>
    <t>Eine eindeutige Nachrichten-ID, die vom Quell-ZZS generiert wird (je neuem Ereignis können mehrere Nachrichten existieren 1 x neu + n x Update), eine fortlaufende Nummer zur Bestimmung der Nachrichtenreihenfolge.</t>
  </si>
  <si>
    <t>Niederösterreichischer Gesundheits- und Sozialfonds</t>
  </si>
  <si>
    <t>Der letzte Patient wurde in die medizinische Einrichtung/an den Bestimmungsort gebracht</t>
  </si>
  <si>
    <t xml:space="preserve">In der Basis einsatzbereit </t>
  </si>
  <si>
    <t>Eine eindeutige Nachrichten-ID, die von dem Quell-ZZS generiert wird (zu jedem Ereignis kann es mehrere Nachrichten geben 1 x neu + n x Update), eine fortlaufende Nummer zur Bestimmung der Nachrichtenreihenfolge.</t>
  </si>
  <si>
    <t xml:space="preserve">Lokalisierung woher </t>
  </si>
  <si>
    <t>Wohin soll hingefahren werden (Koordinaten, Adresse, Beschreibung/zusätzliche Adressinformationen)</t>
  </si>
  <si>
    <t>"CZ"/"GER" um anzugeben, in welcher Sprache sie erstellt wurde (Automatische Übertragung beim Empfänger)</t>
  </si>
  <si>
    <t>Identifikation des ZZSs, der die Anfrage sendet - LOV_SUBJECTS (z.B. "ZZSJMK", "ZZSJCK", "NOTRUF_NO")</t>
  </si>
  <si>
    <t>Identifikation des mit den Anfrage angesprochenen ZZSs - LOV_SUBJECTS (z.B. "ZZSJMK", "ZZSJCK", "NOTRUF_NO")</t>
  </si>
  <si>
    <t>RTW</t>
  </si>
  <si>
    <t>Rettungstransportwagen</t>
  </si>
  <si>
    <t>NAW</t>
  </si>
  <si>
    <t>NEF</t>
  </si>
  <si>
    <t>KTW</t>
  </si>
  <si>
    <t>BKTW</t>
  </si>
  <si>
    <t>Behelfskrankentransportwagen</t>
  </si>
  <si>
    <t>available_via_radio</t>
  </si>
  <si>
    <t>Zufahrt</t>
  </si>
  <si>
    <t>in Hospital</t>
  </si>
  <si>
    <t>Ausser bertieb</t>
  </si>
  <si>
    <t>at_location</t>
  </si>
  <si>
    <t>Location/Destination - quality</t>
  </si>
  <si>
    <t>caller - Callingtype</t>
  </si>
  <si>
    <t>to_destination</t>
  </si>
  <si>
    <t>at_destination</t>
  </si>
  <si>
    <t>not_available</t>
  </si>
  <si>
    <t>Description</t>
  </si>
  <si>
    <t>gpsx</t>
  </si>
  <si>
    <t>gpsy</t>
  </si>
  <si>
    <t>depending, X Coordinate in WGS84 Format</t>
  </si>
  <si>
    <t>depending, Y Coordinate in WGS84 Format</t>
  </si>
  <si>
    <t>quality</t>
  </si>
  <si>
    <t>optional, exactness of the Address (street, address, pos)</t>
  </si>
  <si>
    <t>info</t>
  </si>
  <si>
    <t>optional, additional information to the address</t>
  </si>
  <si>
    <t>zipcode</t>
  </si>
  <si>
    <t>depending, Zipcode</t>
  </si>
  <si>
    <t>city</t>
  </si>
  <si>
    <t>depending, City</t>
  </si>
  <si>
    <t>street</t>
  </si>
  <si>
    <t>hnr</t>
  </si>
  <si>
    <t>depending, House number</t>
  </si>
  <si>
    <t>depending, Street</t>
  </si>
  <si>
    <t>floor</t>
  </si>
  <si>
    <t>optional, Floor</t>
  </si>
  <si>
    <t>flat</t>
  </si>
  <si>
    <t>optional, Flat</t>
  </si>
  <si>
    <t>door</t>
  </si>
  <si>
    <t>optional, Door number</t>
  </si>
  <si>
    <t>bevid</t>
  </si>
  <si>
    <t>depending, ID in Austrian BEV Systém</t>
  </si>
  <si>
    <t>Intervace attributes:
- eventtype / description
- eventtype / code</t>
  </si>
  <si>
    <t>Interface attribute: eventtype / indication</t>
  </si>
  <si>
    <t>Interface attribute: otherinfo
optional, freetext for more details</t>
  </si>
  <si>
    <t>Attribute name</t>
  </si>
  <si>
    <t>Lokalizace kam</t>
  </si>
  <si>
    <t>Comment</t>
  </si>
  <si>
    <t>Identifikace pacienta, jméno, příjmení, datum/rok narození, číslo pojištění.</t>
  </si>
  <si>
    <t>Identifikation des Patienten, Name, Nachname, Geburtsdatum/-jahr, insurance number.</t>
  </si>
  <si>
    <t>Mandatory, Eventnumber from the sender’s CAD System. (123456789)</t>
  </si>
  <si>
    <t>Volající</t>
  </si>
  <si>
    <t>caller - mandatory, data of the caller
- callername - mandatory, name of the caller
- callernumber - optional, Phone number of the caller
- callingtype - mandatory, how was the event primarily submitted (phone, ecall, mobile,app)</t>
  </si>
  <si>
    <t>Identifikace volajícího: jméno, telefonní číslo, typ volání.</t>
  </si>
  <si>
    <t>Anrufer: Name, Telefonnummer, Typ</t>
  </si>
  <si>
    <t>Co je žádáno (výjezd vozidla, převoz zajištěného pacienta/ Jiné…)</t>
  </si>
  <si>
    <t>Was angefordert wird (Fahrzeugeinsatz, Transport eines gesicherten Patienten, andere…)</t>
  </si>
  <si>
    <t>Datum und Uhrzeit des Bearbeitungsstatus</t>
  </si>
  <si>
    <t>Interface attribute: callsign</t>
  </si>
  <si>
    <t>Interface attribute: type</t>
  </si>
  <si>
    <t>Interface attribute: status</t>
  </si>
  <si>
    <t>Interface attribute: location (gpsx,gpsy)</t>
  </si>
  <si>
    <t>Interface attribute: statustime</t>
  </si>
  <si>
    <t>Interface attribute: cureventnum</t>
  </si>
  <si>
    <t>Kontaktní údaje</t>
  </si>
  <si>
    <t>Telefonní číslo na posádku</t>
  </si>
  <si>
    <t>Fahrzeugtelefonnummer</t>
  </si>
  <si>
    <t>Interface attribute: phonenumber</t>
  </si>
  <si>
    <t>NAH</t>
  </si>
  <si>
    <t>Helicopter with Doctor / NAH - Notarzthubschrauber</t>
  </si>
  <si>
    <t>DZS</t>
  </si>
  <si>
    <t>Dopravní zdravotní služba</t>
  </si>
  <si>
    <t>-</t>
  </si>
  <si>
    <t>KTW - Krankentransportwagen</t>
  </si>
  <si>
    <t>NEF - Notarzteinsatzfahrzeug</t>
  </si>
  <si>
    <t>NAW - Notarztwagen</t>
  </si>
  <si>
    <t>CAR_ON_DISPOSITION</t>
  </si>
  <si>
    <t>Dostupné vozidlo pro událost</t>
  </si>
  <si>
    <t>Vozidlo je k dispozici pro událost.</t>
  </si>
  <si>
    <t>Disponibel</t>
  </si>
  <si>
    <t>on_disposition - available for disposition</t>
  </si>
  <si>
    <t>reserved or alarmed</t>
  </si>
  <si>
    <t>closed</t>
  </si>
  <si>
    <t>canceled</t>
  </si>
  <si>
    <t>available_at_station, reserved, reserved_via_radio</t>
  </si>
  <si>
    <t>to_location, on_request</t>
  </si>
  <si>
    <t>Interface attribute: Event location.
Struktura je v záložce Other LOVs.</t>
  </si>
  <si>
    <t>Interface attribute: Transportdestination
Struktura je v záložce Other LOVs.</t>
  </si>
  <si>
    <t>via phone</t>
  </si>
  <si>
    <t>phone</t>
  </si>
  <si>
    <t>app</t>
  </si>
  <si>
    <t>via mobile app</t>
  </si>
  <si>
    <t>ecall</t>
  </si>
  <si>
    <t>created with Ecallsystem</t>
  </si>
  <si>
    <t>radio</t>
  </si>
  <si>
    <t>Alarm via radio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</si>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</sst>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/>
    <xf numFmtId="0" fontId="1" fillId="0" borderId="14" xfId="0" applyFont="1" applyBorder="1"/>
    <xf numFmtId="0" fontId="1" fillId="0" borderId="12" xfId="0" applyFont="1" applyBorder="1"/>
    <xf numFmtId="0" fontId="1" fillId="0" borderId="5" xfId="0" applyFont="1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0" borderId="18" xfId="0" applyBorder="1"/>
    <xf numFmtId="0" fontId="1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4" xfId="0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1" fillId="0" borderId="28" xfId="0" applyFont="1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8" xfId="0" applyFill="1" applyBorder="1"/>
    <xf numFmtId="0" fontId="0" fillId="0" borderId="5" xfId="0" applyFill="1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4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0" fillId="0" borderId="5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1640625" defaultRowHeight="14.5" x14ac:dyDescent="0.35"/>
  <cols>
    <col min="1" max="1" width="24.54296875" style="5" customWidth="1"/>
    <col min="2" max="2" width="44.453125" style="5" customWidth="1"/>
    <col min="3" max="3" width="33.7265625" style="5" bestFit="1" customWidth="1"/>
    <col min="4" max="4" width="27.453125" style="5" customWidth="1"/>
    <col min="5" max="5" width="40.453125" style="5" customWidth="1"/>
    <col min="6" max="16384" width="8.81640625" style="5"/>
  </cols>
  <sheetData>
    <row r="1" spans="1:5" ht="15.5" x14ac:dyDescent="0.35">
      <c r="A1" s="17" t="s">
        <v>101</v>
      </c>
      <c r="B1" s="17" t="s">
        <v>164</v>
      </c>
    </row>
    <row r="2" spans="1:5" ht="15.5" x14ac:dyDescent="0.35">
      <c r="A2" s="17" t="s">
        <v>100</v>
      </c>
      <c r="B2" s="17" t="s">
        <v>211</v>
      </c>
    </row>
    <row r="3" spans="1:5" ht="15.5" x14ac:dyDescent="0.35">
      <c r="A3" s="17" t="s">
        <v>119</v>
      </c>
      <c r="B3" s="17" t="s">
        <v>143</v>
      </c>
    </row>
    <row r="4" spans="1:5" ht="15" thickBot="1" x14ac:dyDescent="0.4"/>
    <row r="5" spans="1:5" ht="15" thickBot="1" x14ac:dyDescent="0.4">
      <c r="A5" s="6" t="s">
        <v>98</v>
      </c>
      <c r="B5" s="7" t="s">
        <v>0</v>
      </c>
      <c r="C5" s="7" t="s">
        <v>122</v>
      </c>
      <c r="D5" s="7" t="s">
        <v>51</v>
      </c>
      <c r="E5" s="69" t="s">
        <v>375</v>
      </c>
    </row>
    <row r="6" spans="1:5" ht="58.5" thickTop="1" x14ac:dyDescent="0.35">
      <c r="A6" s="62" t="s">
        <v>32</v>
      </c>
      <c r="B6" s="9" t="s">
        <v>191</v>
      </c>
      <c r="C6" s="61" t="s">
        <v>212</v>
      </c>
      <c r="D6" s="9" t="s">
        <v>326</v>
      </c>
      <c r="E6" s="63"/>
    </row>
    <row r="7" spans="1:5" ht="58" x14ac:dyDescent="0.35">
      <c r="A7" s="10" t="s">
        <v>33</v>
      </c>
      <c r="B7" s="13" t="s">
        <v>192</v>
      </c>
      <c r="C7" s="11" t="s">
        <v>214</v>
      </c>
      <c r="D7" s="13" t="s">
        <v>327</v>
      </c>
      <c r="E7" s="12"/>
    </row>
    <row r="8" spans="1:5" ht="58" x14ac:dyDescent="0.35">
      <c r="A8" s="10" t="s">
        <v>95</v>
      </c>
      <c r="B8" s="13" t="s">
        <v>96</v>
      </c>
      <c r="C8" s="11" t="s">
        <v>215</v>
      </c>
      <c r="D8" s="13" t="s">
        <v>216</v>
      </c>
      <c r="E8" s="12"/>
    </row>
    <row r="9" spans="1:5" ht="58" x14ac:dyDescent="0.35">
      <c r="A9" s="10" t="s">
        <v>80</v>
      </c>
      <c r="B9" s="13" t="s">
        <v>205</v>
      </c>
      <c r="C9" s="11" t="s">
        <v>217</v>
      </c>
      <c r="D9" s="13" t="s">
        <v>325</v>
      </c>
      <c r="E9" s="12"/>
    </row>
    <row r="10" spans="1:5" ht="58" x14ac:dyDescent="0.35">
      <c r="A10" s="10" t="s">
        <v>34</v>
      </c>
      <c r="B10" s="13" t="s">
        <v>383</v>
      </c>
      <c r="C10" s="11" t="s">
        <v>218</v>
      </c>
      <c r="D10" s="13" t="s">
        <v>384</v>
      </c>
      <c r="E10" s="12"/>
    </row>
    <row r="11" spans="1:5" ht="58" x14ac:dyDescent="0.35">
      <c r="A11" s="10" t="s">
        <v>37</v>
      </c>
      <c r="B11" s="13" t="s">
        <v>160</v>
      </c>
      <c r="C11" s="11" t="s">
        <v>219</v>
      </c>
      <c r="D11" s="13" t="s">
        <v>311</v>
      </c>
      <c r="E11" s="24" t="s">
        <v>371</v>
      </c>
    </row>
    <row r="12" spans="1:5" ht="87" x14ac:dyDescent="0.35">
      <c r="A12" s="10" t="s">
        <v>83</v>
      </c>
      <c r="B12" s="13" t="s">
        <v>89</v>
      </c>
      <c r="C12" s="11" t="s">
        <v>220</v>
      </c>
      <c r="D12" s="13" t="s">
        <v>221</v>
      </c>
      <c r="E12" s="24" t="s">
        <v>370</v>
      </c>
    </row>
    <row r="13" spans="1:5" ht="58" x14ac:dyDescent="0.35">
      <c r="A13" s="10" t="s">
        <v>81</v>
      </c>
      <c r="B13" s="13" t="s">
        <v>35</v>
      </c>
      <c r="C13" s="11" t="s">
        <v>222</v>
      </c>
      <c r="D13" s="13" t="s">
        <v>223</v>
      </c>
      <c r="E13" s="24" t="s">
        <v>372</v>
      </c>
    </row>
    <row r="14" spans="1:5" ht="43.5" x14ac:dyDescent="0.35">
      <c r="A14" s="10" t="s">
        <v>46</v>
      </c>
      <c r="B14" s="13" t="s">
        <v>108</v>
      </c>
      <c r="C14" s="11" t="s">
        <v>224</v>
      </c>
      <c r="D14" s="13" t="s">
        <v>225</v>
      </c>
      <c r="E14" s="12"/>
    </row>
    <row r="15" spans="1:5" ht="58" x14ac:dyDescent="0.35">
      <c r="A15" s="10" t="s">
        <v>90</v>
      </c>
      <c r="B15" s="13" t="s">
        <v>84</v>
      </c>
      <c r="C15" s="11" t="s">
        <v>226</v>
      </c>
      <c r="D15" s="13" t="s">
        <v>312</v>
      </c>
      <c r="E15" s="12"/>
    </row>
    <row r="16" spans="1:5" x14ac:dyDescent="0.35">
      <c r="A16" s="10" t="s">
        <v>60</v>
      </c>
      <c r="B16" s="13" t="s">
        <v>59</v>
      </c>
      <c r="C16" s="11" t="s">
        <v>227</v>
      </c>
      <c r="D16" s="13" t="s">
        <v>228</v>
      </c>
      <c r="E16" s="12"/>
    </row>
    <row r="17" spans="1:5" ht="43.5" x14ac:dyDescent="0.35">
      <c r="A17" s="10" t="s">
        <v>61</v>
      </c>
      <c r="B17" s="13" t="s">
        <v>206</v>
      </c>
      <c r="C17" s="11" t="s">
        <v>229</v>
      </c>
      <c r="D17" s="13" t="s">
        <v>230</v>
      </c>
      <c r="E17" s="12"/>
    </row>
    <row r="18" spans="1:5" ht="58" x14ac:dyDescent="0.35">
      <c r="A18" s="10" t="s">
        <v>69</v>
      </c>
      <c r="B18" s="13" t="s">
        <v>207</v>
      </c>
      <c r="C18" s="11" t="s">
        <v>323</v>
      </c>
      <c r="D18" s="13" t="s">
        <v>324</v>
      </c>
      <c r="E18" s="24" t="s">
        <v>414</v>
      </c>
    </row>
    <row r="19" spans="1:5" ht="87" x14ac:dyDescent="0.35">
      <c r="A19" s="10" t="s">
        <v>374</v>
      </c>
      <c r="B19" s="13" t="s">
        <v>208</v>
      </c>
      <c r="C19" s="11" t="s">
        <v>231</v>
      </c>
      <c r="D19" s="13" t="s">
        <v>232</v>
      </c>
      <c r="E19" s="24" t="s">
        <v>415</v>
      </c>
    </row>
    <row r="20" spans="1:5" x14ac:dyDescent="0.35">
      <c r="A20" s="10" t="s">
        <v>70</v>
      </c>
      <c r="B20" s="11" t="s">
        <v>71</v>
      </c>
      <c r="C20" s="11" t="s">
        <v>233</v>
      </c>
      <c r="D20" s="11" t="s">
        <v>234</v>
      </c>
      <c r="E20" s="12"/>
    </row>
    <row r="21" spans="1:5" ht="58" x14ac:dyDescent="0.35">
      <c r="A21" s="10" t="s">
        <v>209</v>
      </c>
      <c r="B21" s="13" t="s">
        <v>376</v>
      </c>
      <c r="C21" s="11" t="s">
        <v>235</v>
      </c>
      <c r="D21" s="13" t="s">
        <v>377</v>
      </c>
      <c r="E21" s="12"/>
    </row>
    <row r="22" spans="1:5" ht="29" x14ac:dyDescent="0.35">
      <c r="A22" s="31" t="s">
        <v>72</v>
      </c>
      <c r="B22" s="60" t="s">
        <v>104</v>
      </c>
      <c r="C22" s="60" t="s">
        <v>236</v>
      </c>
      <c r="D22" s="30" t="s">
        <v>237</v>
      </c>
      <c r="E22" s="12"/>
    </row>
    <row r="23" spans="1:5" ht="43.5" x14ac:dyDescent="0.35">
      <c r="A23" s="31" t="s">
        <v>92</v>
      </c>
      <c r="B23" s="30" t="s">
        <v>97</v>
      </c>
      <c r="C23" s="60" t="s">
        <v>92</v>
      </c>
      <c r="D23" s="30" t="s">
        <v>238</v>
      </c>
      <c r="E23" s="24" t="s">
        <v>378</v>
      </c>
    </row>
    <row r="24" spans="1:5" ht="58" x14ac:dyDescent="0.35">
      <c r="A24" s="31" t="s">
        <v>93</v>
      </c>
      <c r="B24" s="30" t="s">
        <v>91</v>
      </c>
      <c r="C24" s="60" t="s">
        <v>93</v>
      </c>
      <c r="D24" s="30" t="s">
        <v>239</v>
      </c>
      <c r="E24" s="12"/>
    </row>
    <row r="25" spans="1:5" ht="116" x14ac:dyDescent="0.35">
      <c r="A25" s="31" t="s">
        <v>94</v>
      </c>
      <c r="B25" s="30" t="s">
        <v>204</v>
      </c>
      <c r="C25" s="60" t="s">
        <v>240</v>
      </c>
      <c r="D25" s="30" t="s">
        <v>322</v>
      </c>
      <c r="E25" s="12"/>
    </row>
    <row r="26" spans="1:5" ht="43.5" x14ac:dyDescent="0.35">
      <c r="A26" s="31" t="s">
        <v>107</v>
      </c>
      <c r="B26" s="30" t="s">
        <v>141</v>
      </c>
      <c r="C26" s="60" t="s">
        <v>241</v>
      </c>
      <c r="D26" s="30" t="s">
        <v>313</v>
      </c>
      <c r="E26" s="12"/>
    </row>
    <row r="27" spans="1:5" ht="87.5" thickBot="1" x14ac:dyDescent="0.4">
      <c r="A27" s="64" t="s">
        <v>379</v>
      </c>
      <c r="B27" s="65" t="s">
        <v>381</v>
      </c>
      <c r="C27" s="65" t="s">
        <v>382</v>
      </c>
      <c r="D27" s="65" t="str">
        <f>C27</f>
        <v>Anrufer: Name, Telefonnummer, Typ</v>
      </c>
      <c r="E27" s="27" t="s">
        <v>380</v>
      </c>
    </row>
  </sheetData>
  <customSheetViews>
    <customSheetView guid="{AECE0A7B-AE70-4C19-8F59-5327933B8C0A}" scale="85" fitToPage="1">
      <pane xSplit="3" ySplit="5" topLeftCell="D27" activePane="bottomRight" state="frozen"/>
      <selection pane="bottomRight" activeCell="D8" sqref="D8"/>
      <pageMargins left="0.70866141732283472" right="0.70866141732283472" top="0.78740157480314965" bottom="0.78740157480314965" header="0.31496062992125984" footer="0.31496062992125984"/>
      <pageSetup paperSize="9" scale="64" orientation="landscape" r:id="rId1"/>
    </customSheetView>
    <customSheetView guid="{A28966CE-51E9-423F-84CE-D4108B35D866}" fitToPage="1">
      <selection activeCell="A3" sqref="A3"/>
      <pageMargins left="0.70866141732283472" right="0.70866141732283472" top="0.78740157480314965" bottom="0.78740157480314965" header="0.31496062992125984" footer="0.31496062992125984"/>
      <pageSetup paperSize="9" scale="64" orientation="landscape" r:id="rId2"/>
    </customSheetView>
    <customSheetView guid="{3DBF624A-F961-4077-9C99-8E99925FB4DA}" fitToPage="1" topLeftCell="A6">
      <selection activeCell="D8" sqref="D8"/>
      <pageMargins left="0.70866141732283472" right="0.70866141732283472" top="0.78740157480314965" bottom="0.78740157480314965" header="0.31496062992125984" footer="0.31496062992125984"/>
      <pageSetup paperSize="9" scale="64" orientation="landscape" r:id="rId3"/>
    </customSheetView>
    <customSheetView guid="{DB4C8CD6-2ACB-4D27-ACAA-11A3337B772B}" fitToPage="1">
      <pane xSplit="3" ySplit="5" topLeftCell="D54" activePane="bottomRight" state="frozen"/>
      <selection pane="bottomRight" activeCell="H64" sqref="H64:H77"/>
      <pageMargins left="0.70866141732283472" right="0.70866141732283472" top="0.78740157480314965" bottom="0.78740157480314965" header="0.31496062992125984" footer="0.31496062992125984"/>
      <pageSetup paperSize="9" scale="64" orientation="landscape" r:id="rId4"/>
    </customSheetView>
  </customSheetViews>
  <pageMargins left="0.70866141732283472" right="0.70866141732283472" top="0.78740157480314965" bottom="0.78740157480314965" header="0.31496062992125984" footer="0.31496062992125984"/>
  <pageSetup paperSize="9" scale="64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9"/>
  <sheetViews>
    <sheetView workbookViewId="0">
      <selection activeCell="C13" sqref="C13"/>
    </sheetView>
  </sheetViews>
  <sheetFormatPr defaultColWidth="8.81640625" defaultRowHeight="14.5" x14ac:dyDescent="0.35"/>
  <cols>
    <col min="1" max="1" width="24.54296875" style="5" customWidth="1"/>
    <col min="2" max="2" width="59" style="5" bestFit="1" customWidth="1"/>
    <col min="3" max="3" width="39.453125" style="5" bestFit="1" customWidth="1"/>
    <col min="4" max="4" width="80.54296875" style="5" bestFit="1" customWidth="1"/>
    <col min="5" max="16384" width="8.81640625" style="5"/>
  </cols>
  <sheetData>
    <row r="1" spans="1:4" ht="15.5" x14ac:dyDescent="0.35">
      <c r="A1" s="17" t="s">
        <v>101</v>
      </c>
      <c r="B1" s="17" t="s">
        <v>165</v>
      </c>
    </row>
    <row r="2" spans="1:4" ht="31" x14ac:dyDescent="0.35">
      <c r="A2" s="17" t="s">
        <v>100</v>
      </c>
      <c r="B2" s="17" t="s">
        <v>242</v>
      </c>
    </row>
    <row r="3" spans="1:4" ht="15.5" x14ac:dyDescent="0.35">
      <c r="A3" s="17" t="s">
        <v>119</v>
      </c>
      <c r="B3" s="17" t="s">
        <v>161</v>
      </c>
    </row>
    <row r="4" spans="1:4" ht="15" thickBot="1" x14ac:dyDescent="0.4"/>
    <row r="5" spans="1:4" ht="15" thickBot="1" x14ac:dyDescent="0.4">
      <c r="A5" s="66" t="s">
        <v>98</v>
      </c>
      <c r="B5" s="6" t="s">
        <v>0</v>
      </c>
      <c r="C5" s="7" t="s">
        <v>99</v>
      </c>
      <c r="D5" s="8" t="s">
        <v>51</v>
      </c>
    </row>
    <row r="6" spans="1:4" ht="15" thickTop="1" x14ac:dyDescent="0.35">
      <c r="A6" s="67" t="s">
        <v>62</v>
      </c>
      <c r="B6" s="10" t="s">
        <v>86</v>
      </c>
      <c r="C6" s="10" t="s">
        <v>62</v>
      </c>
      <c r="D6" s="12" t="s">
        <v>243</v>
      </c>
    </row>
    <row r="7" spans="1:4" x14ac:dyDescent="0.35">
      <c r="A7" s="67" t="s">
        <v>58</v>
      </c>
      <c r="B7" s="10" t="s">
        <v>75</v>
      </c>
      <c r="C7" s="10" t="s">
        <v>58</v>
      </c>
      <c r="D7" s="12" t="s">
        <v>315</v>
      </c>
    </row>
    <row r="8" spans="1:4" ht="29" x14ac:dyDescent="0.35">
      <c r="A8" s="67" t="s">
        <v>63</v>
      </c>
      <c r="B8" s="23" t="s">
        <v>191</v>
      </c>
      <c r="C8" s="10" t="s">
        <v>314</v>
      </c>
      <c r="D8" s="24" t="s">
        <v>213</v>
      </c>
    </row>
    <row r="9" spans="1:4" x14ac:dyDescent="0.35">
      <c r="A9" s="67" t="s">
        <v>162</v>
      </c>
      <c r="B9" s="23"/>
      <c r="C9" s="10" t="s">
        <v>244</v>
      </c>
      <c r="D9" s="24"/>
    </row>
    <row r="10" spans="1:4" x14ac:dyDescent="0.35">
      <c r="A10" s="67" t="s">
        <v>80</v>
      </c>
      <c r="B10" s="23" t="s">
        <v>36</v>
      </c>
      <c r="C10" s="10" t="s">
        <v>217</v>
      </c>
      <c r="D10" s="24" t="s">
        <v>36</v>
      </c>
    </row>
    <row r="11" spans="1:4" ht="29" x14ac:dyDescent="0.35">
      <c r="A11" s="67" t="s">
        <v>64</v>
      </c>
      <c r="B11" s="23" t="s">
        <v>163</v>
      </c>
      <c r="C11" s="10" t="s">
        <v>245</v>
      </c>
      <c r="D11" s="24" t="s">
        <v>246</v>
      </c>
    </row>
    <row r="12" spans="1:4" x14ac:dyDescent="0.35">
      <c r="A12" s="67" t="s">
        <v>139</v>
      </c>
      <c r="B12" s="23"/>
      <c r="C12" s="10" t="s">
        <v>385</v>
      </c>
      <c r="D12" s="24"/>
    </row>
    <row r="13" spans="1:4" x14ac:dyDescent="0.35">
      <c r="A13" s="67" t="s">
        <v>76</v>
      </c>
      <c r="B13" s="23" t="s">
        <v>87</v>
      </c>
      <c r="C13" s="10" t="s">
        <v>247</v>
      </c>
      <c r="D13" s="24" t="s">
        <v>248</v>
      </c>
    </row>
    <row r="14" spans="1:4" ht="29" x14ac:dyDescent="0.35">
      <c r="A14" s="67" t="s">
        <v>81</v>
      </c>
      <c r="B14" s="23" t="s">
        <v>88</v>
      </c>
      <c r="C14" s="10" t="s">
        <v>222</v>
      </c>
      <c r="D14" s="24" t="s">
        <v>249</v>
      </c>
    </row>
    <row r="15" spans="1:4" x14ac:dyDescent="0.35">
      <c r="A15" s="67" t="s">
        <v>77</v>
      </c>
      <c r="B15" s="10" t="s">
        <v>59</v>
      </c>
      <c r="C15" s="10" t="s">
        <v>250</v>
      </c>
      <c r="D15" s="12" t="s">
        <v>228</v>
      </c>
    </row>
    <row r="16" spans="1:4" ht="15" thickBot="1" x14ac:dyDescent="0.4">
      <c r="A16" s="68" t="s">
        <v>78</v>
      </c>
      <c r="B16" s="14" t="s">
        <v>79</v>
      </c>
      <c r="C16" s="14" t="s">
        <v>251</v>
      </c>
      <c r="D16" s="16" t="s">
        <v>252</v>
      </c>
    </row>
    <row r="19" spans="2:2" x14ac:dyDescent="0.35">
      <c r="B19" s="58"/>
    </row>
  </sheetData>
  <customSheetViews>
    <customSheetView guid="{AECE0A7B-AE70-4C19-8F59-5327933B8C0A}" fitToPage="1">
      <selection activeCell="C13" sqref="C13"/>
      <pageMargins left="0.70866141732283472" right="0.70866141732283472" top="0.78740157480314965" bottom="0.78740157480314965" header="0.31496062992125984" footer="0.31496062992125984"/>
      <pageSetup paperSize="9" scale="60" orientation="landscape" r:id="rId1"/>
    </customSheetView>
    <customSheetView guid="{A28966CE-51E9-423F-84CE-D4108B35D866}" fitToPage="1">
      <selection activeCell="A15" sqref="A15"/>
      <pageMargins left="0.70866141732283472" right="0.70866141732283472" top="0.78740157480314965" bottom="0.78740157480314965" header="0.31496062992125984" footer="0.31496062992125984"/>
      <pageSetup paperSize="9" scale="60" orientation="landscape" r:id="rId2"/>
    </customSheetView>
    <customSheetView guid="{3DBF624A-F961-4077-9C99-8E99925FB4DA}" fitToPage="1">
      <selection activeCell="A15" sqref="A15"/>
      <pageMargins left="0.70866141732283472" right="0.70866141732283472" top="0.78740157480314965" bottom="0.78740157480314965" header="0.31496062992125984" footer="0.31496062992125984"/>
      <pageSetup paperSize="9" scale="60" orientation="landscape" r:id="rId3"/>
    </customSheetView>
    <customSheetView guid="{DB4C8CD6-2ACB-4D27-ACAA-11A3337B772B}" fitToPage="1">
      <selection activeCell="A15" sqref="A15"/>
      <pageMargins left="0.70866141732283472" right="0.70866141732283472" top="0.78740157480314965" bottom="0.78740157480314965" header="0.31496062992125984" footer="0.31496062992125984"/>
      <pageSetup paperSize="9" scale="60" orientation="landscape" r:id="rId4"/>
    </customSheetView>
  </customSheetViews>
  <pageMargins left="0.70866141732283472" right="0.70866141732283472" top="0.78740157480314965" bottom="0.78740157480314965" header="0.31496062992125984" footer="0.31496062992125984"/>
  <pageSetup paperSize="9" scale="6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1640625" defaultRowHeight="14.5" x14ac:dyDescent="0.35"/>
  <cols>
    <col min="1" max="1" width="21.453125" style="18" bestFit="1" customWidth="1"/>
    <col min="2" max="2" width="45.7265625" style="18" customWidth="1"/>
    <col min="3" max="3" width="26.453125" style="18" customWidth="1"/>
    <col min="4" max="4" width="46" style="18" customWidth="1"/>
    <col min="5" max="5" width="24.7265625" style="18" customWidth="1"/>
    <col min="6" max="16384" width="8.81640625" style="18"/>
  </cols>
  <sheetData>
    <row r="1" spans="1:5" ht="15.5" x14ac:dyDescent="0.35">
      <c r="A1" s="17" t="s">
        <v>101</v>
      </c>
      <c r="B1" s="17" t="s">
        <v>166</v>
      </c>
    </row>
    <row r="2" spans="1:5" ht="15.5" x14ac:dyDescent="0.35">
      <c r="A2" s="17" t="s">
        <v>125</v>
      </c>
      <c r="B2" s="17" t="s">
        <v>253</v>
      </c>
    </row>
    <row r="3" spans="1:5" ht="15.5" x14ac:dyDescent="0.35">
      <c r="A3" s="17" t="s">
        <v>124</v>
      </c>
      <c r="B3" s="17" t="s">
        <v>142</v>
      </c>
    </row>
    <row r="4" spans="1:5" ht="15" thickBot="1" x14ac:dyDescent="0.4"/>
    <row r="5" spans="1:5" ht="15" thickBot="1" x14ac:dyDescent="0.4">
      <c r="A5" s="19" t="s">
        <v>98</v>
      </c>
      <c r="B5" s="20" t="s">
        <v>0</v>
      </c>
      <c r="C5" s="20" t="s">
        <v>122</v>
      </c>
      <c r="D5" s="20" t="s">
        <v>51</v>
      </c>
      <c r="E5" s="21" t="s">
        <v>375</v>
      </c>
    </row>
    <row r="6" spans="1:5" ht="44" thickTop="1" x14ac:dyDescent="0.35">
      <c r="A6" s="55" t="s">
        <v>198</v>
      </c>
      <c r="B6" s="56" t="s">
        <v>193</v>
      </c>
      <c r="C6" s="55" t="s">
        <v>198</v>
      </c>
      <c r="D6" s="56" t="s">
        <v>316</v>
      </c>
      <c r="E6" s="70"/>
    </row>
    <row r="7" spans="1:5" ht="87" x14ac:dyDescent="0.35">
      <c r="A7" s="23" t="s">
        <v>199</v>
      </c>
      <c r="B7" s="13" t="s">
        <v>200</v>
      </c>
      <c r="C7" s="23" t="s">
        <v>199</v>
      </c>
      <c r="D7" s="13" t="s">
        <v>254</v>
      </c>
      <c r="E7" s="24"/>
    </row>
    <row r="8" spans="1:5" ht="29" x14ac:dyDescent="0.35">
      <c r="A8" s="22" t="s">
        <v>1</v>
      </c>
      <c r="B8" s="9" t="s">
        <v>201</v>
      </c>
      <c r="C8" s="22" t="s">
        <v>255</v>
      </c>
      <c r="D8" s="9" t="s">
        <v>256</v>
      </c>
      <c r="E8" s="71" t="s">
        <v>386</v>
      </c>
    </row>
    <row r="9" spans="1:5" ht="29" x14ac:dyDescent="0.35">
      <c r="A9" s="23" t="s">
        <v>2</v>
      </c>
      <c r="B9" s="13" t="s">
        <v>103</v>
      </c>
      <c r="C9" s="23" t="s">
        <v>257</v>
      </c>
      <c r="D9" s="13" t="s">
        <v>258</v>
      </c>
      <c r="E9" s="71" t="s">
        <v>387</v>
      </c>
    </row>
    <row r="10" spans="1:5" ht="43.5" x14ac:dyDescent="0.35">
      <c r="A10" s="23" t="s">
        <v>57</v>
      </c>
      <c r="B10" s="13" t="s">
        <v>202</v>
      </c>
      <c r="C10" s="23" t="s">
        <v>259</v>
      </c>
      <c r="D10" s="13" t="s">
        <v>260</v>
      </c>
      <c r="E10" s="24"/>
    </row>
    <row r="11" spans="1:5" ht="43.5" x14ac:dyDescent="0.35">
      <c r="A11" s="23" t="s">
        <v>3</v>
      </c>
      <c r="B11" s="13" t="s">
        <v>102</v>
      </c>
      <c r="C11" s="23" t="s">
        <v>261</v>
      </c>
      <c r="D11" s="13" t="s">
        <v>317</v>
      </c>
      <c r="E11" s="71" t="s">
        <v>388</v>
      </c>
    </row>
    <row r="12" spans="1:5" ht="29" x14ac:dyDescent="0.35">
      <c r="A12" s="23" t="s">
        <v>4</v>
      </c>
      <c r="B12" s="13" t="s">
        <v>203</v>
      </c>
      <c r="C12" s="23" t="s">
        <v>262</v>
      </c>
      <c r="D12" s="13" t="s">
        <v>263</v>
      </c>
      <c r="E12" s="71" t="s">
        <v>389</v>
      </c>
    </row>
    <row r="13" spans="1:5" ht="29" x14ac:dyDescent="0.35">
      <c r="A13" s="23" t="s">
        <v>195</v>
      </c>
      <c r="B13" s="13" t="s">
        <v>196</v>
      </c>
      <c r="C13" s="23" t="s">
        <v>264</v>
      </c>
      <c r="D13" s="13" t="s">
        <v>265</v>
      </c>
      <c r="E13" s="71"/>
    </row>
    <row r="14" spans="1:5" ht="29" x14ac:dyDescent="0.35">
      <c r="A14" s="23" t="s">
        <v>139</v>
      </c>
      <c r="B14" s="13" t="s">
        <v>140</v>
      </c>
      <c r="C14" s="23" t="s">
        <v>266</v>
      </c>
      <c r="D14" s="13" t="s">
        <v>267</v>
      </c>
      <c r="E14" s="71" t="s">
        <v>390</v>
      </c>
    </row>
    <row r="15" spans="1:5" ht="58" x14ac:dyDescent="0.35">
      <c r="A15" s="29" t="s">
        <v>105</v>
      </c>
      <c r="B15" s="30" t="s">
        <v>106</v>
      </c>
      <c r="C15" s="29" t="s">
        <v>268</v>
      </c>
      <c r="D15" s="30" t="s">
        <v>269</v>
      </c>
      <c r="E15" s="24"/>
    </row>
    <row r="16" spans="1:5" s="5" customFormat="1" ht="29" x14ac:dyDescent="0.35">
      <c r="A16" s="31" t="s">
        <v>93</v>
      </c>
      <c r="B16" s="30" t="s">
        <v>91</v>
      </c>
      <c r="C16" s="31" t="s">
        <v>93</v>
      </c>
      <c r="D16" s="30" t="s">
        <v>239</v>
      </c>
      <c r="E16" s="24" t="s">
        <v>391</v>
      </c>
    </row>
    <row r="17" spans="1:5" s="5" customFormat="1" ht="72.5" x14ac:dyDescent="0.35">
      <c r="A17" s="31" t="s">
        <v>94</v>
      </c>
      <c r="B17" s="30" t="s">
        <v>204</v>
      </c>
      <c r="C17" s="31" t="s">
        <v>240</v>
      </c>
      <c r="D17" s="30" t="s">
        <v>318</v>
      </c>
      <c r="E17" s="24"/>
    </row>
    <row r="18" spans="1:5" s="5" customFormat="1" ht="29" x14ac:dyDescent="0.35">
      <c r="A18" s="31" t="s">
        <v>107</v>
      </c>
      <c r="B18" s="30" t="s">
        <v>141</v>
      </c>
      <c r="C18" s="31" t="s">
        <v>241</v>
      </c>
      <c r="D18" s="30" t="s">
        <v>313</v>
      </c>
      <c r="E18" s="24"/>
    </row>
    <row r="19" spans="1:5" ht="29.5" thickBot="1" x14ac:dyDescent="0.4">
      <c r="A19" s="25" t="s">
        <v>392</v>
      </c>
      <c r="B19" s="26" t="s">
        <v>393</v>
      </c>
      <c r="C19" s="26" t="s">
        <v>394</v>
      </c>
      <c r="D19" s="26" t="str">
        <f>C19</f>
        <v>Fahrzeugtelefonnummer</v>
      </c>
      <c r="E19" s="27" t="s">
        <v>395</v>
      </c>
    </row>
  </sheetData>
  <customSheetViews>
    <customSheetView guid="{AECE0A7B-AE70-4C19-8F59-5327933B8C0A}" fitToPage="1">
      <pane xSplit="2" ySplit="5" topLeftCell="C6" activePane="bottomRight" state="frozen"/>
      <selection pane="bottomRight" activeCell="C6" sqref="C6"/>
      <pageMargins left="0.70866141732283472" right="0.70866141732283472" top="0.78740157480314965" bottom="0.78740157480314965" header="0.31496062992125984" footer="0.31496062992125984"/>
      <pageSetup paperSize="9" scale="65" orientation="landscape" r:id="rId1"/>
    </customSheetView>
    <customSheetView guid="{A28966CE-51E9-423F-84CE-D4108B35D866}" fitToPage="1">
      <selection activeCell="A6" sqref="A6"/>
      <pageMargins left="0.70866141732283472" right="0.70866141732283472" top="0.78740157480314965" bottom="0.78740157480314965" header="0.31496062992125984" footer="0.31496062992125984"/>
      <pageSetup paperSize="9" scale="65" orientation="landscape" r:id="rId2"/>
    </customSheetView>
    <customSheetView guid="{3DBF624A-F961-4077-9C99-8E99925FB4DA}" fitToPage="1">
      <selection activeCell="A6" sqref="A6"/>
      <pageMargins left="0.70866141732283472" right="0.70866141732283472" top="0.78740157480314965" bottom="0.78740157480314965" header="0.31496062992125984" footer="0.31496062992125984"/>
      <pageSetup paperSize="9" scale="65" orientation="landscape" r:id="rId3"/>
    </customSheetView>
    <customSheetView guid="{DB4C8CD6-2ACB-4D27-ACAA-11A3337B772B}" fitToPage="1">
      <pane xSplit="2" ySplit="5" topLeftCell="D17" activePane="bottomRight" state="frozen"/>
      <selection pane="bottomRight" activeCell="I23" sqref="I23"/>
      <pageMargins left="0.70866141732283472" right="0.70866141732283472" top="0.78740157480314965" bottom="0.78740157480314965" header="0.31496062992125984" footer="0.31496062992125984"/>
      <pageSetup paperSize="9" scale="65" orientation="landscape" r:id="rId4"/>
    </customSheetView>
  </customSheetViews>
  <pageMargins left="0.70866141732283472" right="0.70866141732283472" top="0.78740157480314965" bottom="0.78740157480314965" header="0.31496062992125984" footer="0.31496062992125984"/>
  <pageSetup paperSize="9" scale="65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A10" sqref="A10"/>
    </sheetView>
  </sheetViews>
  <sheetFormatPr defaultColWidth="12.1796875" defaultRowHeight="14.5" x14ac:dyDescent="0.35"/>
  <cols>
    <col min="1" max="1" width="16.7265625" style="18" bestFit="1" customWidth="1"/>
    <col min="2" max="2" width="31.7265625" style="18" customWidth="1"/>
    <col min="3" max="3" width="26.81640625" style="18" bestFit="1" customWidth="1"/>
    <col min="4" max="4" width="17.453125" style="46" bestFit="1" customWidth="1"/>
    <col min="5" max="5" width="18.7265625" style="46" bestFit="1" customWidth="1"/>
    <col min="6" max="6" width="16.26953125" style="46" bestFit="1" customWidth="1"/>
    <col min="7" max="7" width="34.26953125" style="18" bestFit="1" customWidth="1"/>
    <col min="8" max="16384" width="12.1796875" style="18"/>
  </cols>
  <sheetData>
    <row r="1" spans="1:7" ht="15.5" x14ac:dyDescent="0.35">
      <c r="A1" s="17" t="s">
        <v>101</v>
      </c>
      <c r="B1" s="59" t="s">
        <v>167</v>
      </c>
      <c r="C1" s="59"/>
      <c r="D1" s="45"/>
      <c r="E1" s="45"/>
      <c r="F1" s="45"/>
    </row>
    <row r="2" spans="1:7" ht="15.5" x14ac:dyDescent="0.35">
      <c r="A2" s="17" t="s">
        <v>100</v>
      </c>
      <c r="B2" s="59" t="s">
        <v>270</v>
      </c>
      <c r="C2" s="59"/>
      <c r="D2" s="45"/>
      <c r="E2" s="45"/>
      <c r="F2" s="45"/>
    </row>
    <row r="3" spans="1:7" ht="15.5" x14ac:dyDescent="0.35">
      <c r="A3" s="17" t="s">
        <v>124</v>
      </c>
      <c r="B3" s="59" t="s">
        <v>168</v>
      </c>
      <c r="C3" s="59"/>
      <c r="D3" s="45"/>
      <c r="E3" s="45"/>
      <c r="F3" s="45"/>
    </row>
    <row r="4" spans="1:7" ht="15" thickBot="1" x14ac:dyDescent="0.4"/>
    <row r="5" spans="1:7" x14ac:dyDescent="0.35">
      <c r="A5" s="41" t="s">
        <v>119</v>
      </c>
      <c r="B5" s="32" t="s">
        <v>98</v>
      </c>
      <c r="C5" s="32" t="s">
        <v>122</v>
      </c>
      <c r="D5" s="47" t="s">
        <v>182</v>
      </c>
      <c r="E5" s="47" t="s">
        <v>187</v>
      </c>
      <c r="F5" s="51" t="s">
        <v>183</v>
      </c>
      <c r="G5" s="42" t="s">
        <v>185</v>
      </c>
    </row>
    <row r="6" spans="1:7" ht="43.5" x14ac:dyDescent="0.35">
      <c r="A6" s="23" t="s">
        <v>169</v>
      </c>
      <c r="B6" s="13" t="s">
        <v>174</v>
      </c>
      <c r="C6" s="13" t="s">
        <v>271</v>
      </c>
      <c r="D6" s="48" t="s">
        <v>180</v>
      </c>
      <c r="E6" s="48" t="s">
        <v>188</v>
      </c>
      <c r="F6" s="52" t="s">
        <v>184</v>
      </c>
      <c r="G6" s="24" t="s">
        <v>186</v>
      </c>
    </row>
    <row r="7" spans="1:7" ht="43.5" x14ac:dyDescent="0.35">
      <c r="A7" s="23" t="s">
        <v>170</v>
      </c>
      <c r="B7" s="13" t="s">
        <v>175</v>
      </c>
      <c r="C7" s="13" t="s">
        <v>179</v>
      </c>
      <c r="D7" s="48" t="s">
        <v>180</v>
      </c>
      <c r="E7" s="48" t="str">
        <f>$E$6</f>
        <v>PROD</v>
      </c>
      <c r="F7" s="52" t="str">
        <f>$F$6</f>
        <v>Object, sharefile format</v>
      </c>
      <c r="G7" s="24" t="str">
        <f>$G$6</f>
        <v>IP adress, loginname, certificate - will be defined when implementation starts.</v>
      </c>
    </row>
    <row r="8" spans="1:7" ht="43.5" x14ac:dyDescent="0.35">
      <c r="A8" s="23" t="s">
        <v>171</v>
      </c>
      <c r="B8" s="13" t="s">
        <v>176</v>
      </c>
      <c r="C8" s="13" t="s">
        <v>319</v>
      </c>
      <c r="D8" s="48" t="s">
        <v>181</v>
      </c>
      <c r="E8" s="48" t="str">
        <f t="shared" ref="E8:E10" si="0">$E$6</f>
        <v>PROD</v>
      </c>
      <c r="F8" s="52" t="str">
        <f t="shared" ref="F8:F15" si="1">$F$6</f>
        <v>Object, sharefile format</v>
      </c>
      <c r="G8" s="24" t="str">
        <f t="shared" ref="G8:G15" si="2">$G$6</f>
        <v>IP adress, loginname, certificate - will be defined when implementation starts.</v>
      </c>
    </row>
    <row r="9" spans="1:7" ht="43.5" x14ac:dyDescent="0.35">
      <c r="A9" s="23" t="s">
        <v>172</v>
      </c>
      <c r="B9" s="13" t="s">
        <v>178</v>
      </c>
      <c r="C9" s="13" t="s">
        <v>272</v>
      </c>
      <c r="D9" s="48" t="s">
        <v>180</v>
      </c>
      <c r="E9" s="48" t="str">
        <f t="shared" si="0"/>
        <v>PROD</v>
      </c>
      <c r="F9" s="52" t="str">
        <f t="shared" si="1"/>
        <v>Object, sharefile format</v>
      </c>
      <c r="G9" s="24" t="str">
        <f t="shared" si="2"/>
        <v>IP adress, loginname, certificate - will be defined when implementation starts.</v>
      </c>
    </row>
    <row r="10" spans="1:7" ht="43.5" x14ac:dyDescent="0.35">
      <c r="A10" s="23" t="s">
        <v>173</v>
      </c>
      <c r="B10" s="13" t="s">
        <v>177</v>
      </c>
      <c r="C10" s="13" t="s">
        <v>319</v>
      </c>
      <c r="D10" s="48" t="s">
        <v>181</v>
      </c>
      <c r="E10" s="48" t="str">
        <f t="shared" si="0"/>
        <v>PROD</v>
      </c>
      <c r="F10" s="52" t="str">
        <f t="shared" si="1"/>
        <v>Object, sharefile format</v>
      </c>
      <c r="G10" s="24" t="str">
        <f t="shared" si="2"/>
        <v>IP adress, loginname, certificate - will be defined when implementation starts.</v>
      </c>
    </row>
    <row r="11" spans="1:7" ht="43.5" x14ac:dyDescent="0.35">
      <c r="A11" s="23" t="str">
        <f>CONCATENATE(A6,"_TEST")</f>
        <v>ZZSJMK_TEST</v>
      </c>
      <c r="B11" s="13" t="str">
        <f>CONCATENATE(B6," - testovací")</f>
        <v>Zdravotnická záchranná služba Jihomoravského kraje, příspěvková organizace - testovací</v>
      </c>
      <c r="C11" s="13" t="str">
        <f>CONCATENATE(C6," - testen")</f>
        <v>Rettungsdienst des Kreises Südmähren  - testen</v>
      </c>
      <c r="D11" s="48" t="str">
        <f>D6</f>
        <v>CZ</v>
      </c>
      <c r="E11" s="48" t="s">
        <v>189</v>
      </c>
      <c r="F11" s="52" t="str">
        <f t="shared" si="1"/>
        <v>Object, sharefile format</v>
      </c>
      <c r="G11" s="24" t="str">
        <f t="shared" si="2"/>
        <v>IP adress, loginname, certificate - will be defined when implementation starts.</v>
      </c>
    </row>
    <row r="12" spans="1:7" ht="43.5" x14ac:dyDescent="0.35">
      <c r="A12" s="23" t="str">
        <f t="shared" ref="A12:A15" si="3">CONCATENATE(A7,"_TEST")</f>
        <v>ZZSJCK_TEST</v>
      </c>
      <c r="B12" s="13" t="str">
        <f t="shared" ref="B12:B15" si="4">CONCATENATE(B7," - testovací")</f>
        <v>Zdravotnická záchranná služba Jihočeského kraje - testovací</v>
      </c>
      <c r="C12" s="13" t="str">
        <f t="shared" ref="C12:C14" si="5">CONCATENATE(C7," - testen")</f>
        <v>Rettungsdienst des Südböhmischen Kreises - testen</v>
      </c>
      <c r="D12" s="48" t="str">
        <f t="shared" ref="D12:D15" si="6">D7</f>
        <v>CZ</v>
      </c>
      <c r="E12" s="48" t="str">
        <f>E11</f>
        <v>TEST</v>
      </c>
      <c r="F12" s="52" t="str">
        <f t="shared" si="1"/>
        <v>Object, sharefile format</v>
      </c>
      <c r="G12" s="24" t="str">
        <f t="shared" si="2"/>
        <v>IP adress, loginname, certificate - will be defined when implementation starts.</v>
      </c>
    </row>
    <row r="13" spans="1:7" ht="43.5" x14ac:dyDescent="0.35">
      <c r="A13" s="23" t="str">
        <f t="shared" si="3"/>
        <v>NOTRUF_NO_TEST</v>
      </c>
      <c r="B13" s="13" t="str">
        <f t="shared" si="4"/>
        <v>NOTRUF Dolní Rakousy - testovací</v>
      </c>
      <c r="C13" s="13" t="str">
        <f t="shared" si="5"/>
        <v>Niederösterreichischer Gesundheits- und Sozialfonds - testen</v>
      </c>
      <c r="D13" s="48" t="str">
        <f t="shared" si="6"/>
        <v>GER</v>
      </c>
      <c r="E13" s="48" t="str">
        <f t="shared" ref="E13:E15" si="7">E12</f>
        <v>TEST</v>
      </c>
      <c r="F13" s="52" t="str">
        <f t="shared" si="1"/>
        <v>Object, sharefile format</v>
      </c>
      <c r="G13" s="24" t="str">
        <f t="shared" si="2"/>
        <v>IP adress, loginname, certificate - will be defined when implementation starts.</v>
      </c>
    </row>
    <row r="14" spans="1:7" ht="43.5" x14ac:dyDescent="0.35">
      <c r="A14" s="43" t="str">
        <f t="shared" si="3"/>
        <v>ZZSKV_TEST</v>
      </c>
      <c r="B14" s="28" t="str">
        <f t="shared" si="4"/>
        <v>Zdravotnická záchranná služba Kraje Vysočina, příspěvková organizace - testovací</v>
      </c>
      <c r="C14" s="28" t="str">
        <f t="shared" si="5"/>
        <v>Rettungsdienst der Region Hochland - testen</v>
      </c>
      <c r="D14" s="49" t="str">
        <f t="shared" si="6"/>
        <v>CZ</v>
      </c>
      <c r="E14" s="49" t="str">
        <f t="shared" si="7"/>
        <v>TEST</v>
      </c>
      <c r="F14" s="53" t="str">
        <f t="shared" si="1"/>
        <v>Object, sharefile format</v>
      </c>
      <c r="G14" s="44" t="str">
        <f t="shared" si="2"/>
        <v>IP adress, loginname, certificate - will be defined when implementation starts.</v>
      </c>
    </row>
    <row r="15" spans="1:7" ht="44" thickBot="1" x14ac:dyDescent="0.4">
      <c r="A15" s="25" t="str">
        <f t="shared" si="3"/>
        <v>NOTRUF_OO_TEST</v>
      </c>
      <c r="B15" s="26" t="str">
        <f t="shared" si="4"/>
        <v>NOTRUF Horní Rakousy - testovací</v>
      </c>
      <c r="C15" s="26" t="str">
        <f>CONCATENATE(C10," - testen")</f>
        <v>Niederösterreichischer Gesundheits- und Sozialfonds - testen</v>
      </c>
      <c r="D15" s="50" t="str">
        <f t="shared" si="6"/>
        <v>GER</v>
      </c>
      <c r="E15" s="50" t="str">
        <f t="shared" si="7"/>
        <v>TEST</v>
      </c>
      <c r="F15" s="54" t="str">
        <f t="shared" si="1"/>
        <v>Object, sharefile format</v>
      </c>
      <c r="G15" s="27" t="str">
        <f t="shared" si="2"/>
        <v>IP adress, loginname, certificate - will be defined when implementation starts.</v>
      </c>
    </row>
  </sheetData>
  <customSheetViews>
    <customSheetView guid="{AECE0A7B-AE70-4C19-8F59-5327933B8C0A}" fitToPage="1">
      <selection activeCell="A10" sqref="A10"/>
      <pageMargins left="0.70866141732283472" right="0.70866141732283472" top="0.78740157480314965" bottom="0.78740157480314965" header="0.31496062992125984" footer="0.31496062992125984"/>
      <pageSetup paperSize="9" orientation="landscape" r:id="rId1"/>
    </customSheetView>
    <customSheetView guid="{A28966CE-51E9-423F-84CE-D4108B35D866}" fitToPage="1">
      <selection activeCell="D10" sqref="D10"/>
      <pageMargins left="0.70866141732283472" right="0.70866141732283472" top="0.78740157480314965" bottom="0.78740157480314965" header="0.31496062992125984" footer="0.31496062992125984"/>
      <pageSetup paperSize="9" orientation="landscape" r:id="rId2"/>
    </customSheetView>
    <customSheetView guid="{3DBF624A-F961-4077-9C99-8E99925FB4DA}" fitToPage="1">
      <selection activeCell="D10" sqref="D10"/>
      <pageMargins left="0.70866141732283472" right="0.70866141732283472" top="0.78740157480314965" bottom="0.78740157480314965" header="0.31496062992125984" footer="0.31496062992125984"/>
      <pageSetup paperSize="9" orientation="landscape" r:id="rId3"/>
    </customSheetView>
    <customSheetView guid="{DB4C8CD6-2ACB-4D27-ACAA-11A3337B772B}" fitToPage="1" topLeftCell="A7">
      <selection activeCell="A10" sqref="A10"/>
      <pageMargins left="0.70866141732283472" right="0.70866141732283472" top="0.78740157480314965" bottom="0.78740157480314965" header="0.31496062992125984" footer="0.31496062992125984"/>
      <pageSetup paperSize="9" orientation="landscape" r:id="rId4"/>
    </customSheetView>
  </customSheetViews>
  <mergeCells count="3">
    <mergeCell ref="B1:C1"/>
    <mergeCell ref="B2:C2"/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"/>
  <sheetViews>
    <sheetView workbookViewId="0">
      <selection activeCell="F15" sqref="F15"/>
    </sheetView>
  </sheetViews>
  <sheetFormatPr defaultColWidth="9.1796875" defaultRowHeight="14.5" x14ac:dyDescent="0.35"/>
  <cols>
    <col min="1" max="1" width="12.26953125" bestFit="1" customWidth="1"/>
    <col min="2" max="2" width="8.7265625" bestFit="1" customWidth="1"/>
    <col min="3" max="3" width="22.7265625" bestFit="1" customWidth="1"/>
    <col min="4" max="5" width="22.26953125" customWidth="1"/>
    <col min="6" max="6" width="45.08984375" bestFit="1" customWidth="1"/>
  </cols>
  <sheetData>
    <row r="1" spans="1:6" s="5" customFormat="1" ht="15.5" x14ac:dyDescent="0.35">
      <c r="A1" s="17" t="s">
        <v>101</v>
      </c>
      <c r="B1" s="59" t="s">
        <v>130</v>
      </c>
      <c r="C1" s="59"/>
      <c r="D1" s="59"/>
      <c r="E1" s="59"/>
    </row>
    <row r="2" spans="1:6" s="5" customFormat="1" ht="15.5" x14ac:dyDescent="0.35">
      <c r="A2" s="17" t="s">
        <v>100</v>
      </c>
      <c r="B2" s="59" t="s">
        <v>310</v>
      </c>
      <c r="C2" s="59"/>
      <c r="D2" s="59"/>
      <c r="E2" s="59"/>
    </row>
    <row r="3" spans="1:6" s="5" customFormat="1" ht="15.5" x14ac:dyDescent="0.35">
      <c r="A3" s="17" t="s">
        <v>124</v>
      </c>
      <c r="B3" s="59" t="s">
        <v>129</v>
      </c>
      <c r="C3" s="59"/>
      <c r="D3" s="59"/>
      <c r="E3" s="59"/>
    </row>
    <row r="4" spans="1:6" ht="15" thickBot="1" x14ac:dyDescent="0.4"/>
    <row r="5" spans="1:6" ht="15" thickBot="1" x14ac:dyDescent="0.4">
      <c r="A5" s="78" t="s">
        <v>119</v>
      </c>
      <c r="B5" s="79" t="s">
        <v>98</v>
      </c>
      <c r="C5" s="79" t="s">
        <v>0</v>
      </c>
      <c r="D5" s="79" t="s">
        <v>122</v>
      </c>
      <c r="E5" s="79" t="s">
        <v>51</v>
      </c>
      <c r="F5" s="80" t="s">
        <v>375</v>
      </c>
    </row>
    <row r="6" spans="1:6" ht="15" thickTop="1" x14ac:dyDescent="0.35">
      <c r="A6" s="74" t="str">
        <f>B6</f>
        <v>RZP</v>
      </c>
      <c r="B6" s="75" t="s">
        <v>47</v>
      </c>
      <c r="C6" s="75" t="s">
        <v>53</v>
      </c>
      <c r="D6" s="76" t="s">
        <v>332</v>
      </c>
      <c r="E6" s="75" t="s">
        <v>273</v>
      </c>
      <c r="F6" s="77" t="s">
        <v>401</v>
      </c>
    </row>
    <row r="7" spans="1:6" x14ac:dyDescent="0.35">
      <c r="A7" s="37" t="str">
        <f>B7</f>
        <v>RLP</v>
      </c>
      <c r="B7" s="1" t="s">
        <v>48</v>
      </c>
      <c r="C7" s="1" t="s">
        <v>54</v>
      </c>
      <c r="D7" s="73" t="s">
        <v>331</v>
      </c>
      <c r="E7" s="1" t="s">
        <v>274</v>
      </c>
      <c r="F7" s="38" t="s">
        <v>402</v>
      </c>
    </row>
    <row r="8" spans="1:6" x14ac:dyDescent="0.35">
      <c r="A8" s="37" t="str">
        <f>B8</f>
        <v>RV</v>
      </c>
      <c r="B8" s="1" t="s">
        <v>49</v>
      </c>
      <c r="C8" s="1" t="s">
        <v>55</v>
      </c>
      <c r="D8" s="73" t="s">
        <v>330</v>
      </c>
      <c r="E8" s="1" t="s">
        <v>275</v>
      </c>
      <c r="F8" s="38" t="s">
        <v>403</v>
      </c>
    </row>
    <row r="9" spans="1:6" x14ac:dyDescent="0.35">
      <c r="A9" s="37" t="s">
        <v>398</v>
      </c>
      <c r="B9" s="1" t="s">
        <v>398</v>
      </c>
      <c r="C9" s="1" t="s">
        <v>399</v>
      </c>
      <c r="D9" s="73" t="s">
        <v>328</v>
      </c>
      <c r="E9" s="1" t="s">
        <v>329</v>
      </c>
      <c r="F9" s="38"/>
    </row>
    <row r="10" spans="1:6" x14ac:dyDescent="0.35">
      <c r="A10" s="37" t="s">
        <v>400</v>
      </c>
      <c r="B10" s="1" t="s">
        <v>400</v>
      </c>
      <c r="C10" s="1" t="s">
        <v>400</v>
      </c>
      <c r="D10" s="73" t="s">
        <v>333</v>
      </c>
      <c r="E10" s="1" t="s">
        <v>334</v>
      </c>
      <c r="F10" s="38"/>
    </row>
    <row r="11" spans="1:6" ht="15" thickBot="1" x14ac:dyDescent="0.4">
      <c r="A11" s="34" t="str">
        <f>B11</f>
        <v>LZS</v>
      </c>
      <c r="B11" s="35" t="s">
        <v>50</v>
      </c>
      <c r="C11" s="35" t="s">
        <v>56</v>
      </c>
      <c r="D11" s="72" t="s">
        <v>396</v>
      </c>
      <c r="E11" s="35" t="s">
        <v>276</v>
      </c>
      <c r="F11" s="36" t="s">
        <v>397</v>
      </c>
    </row>
  </sheetData>
  <customSheetViews>
    <customSheetView guid="{AECE0A7B-AE70-4C19-8F59-5327933B8C0A}" fitToPage="1">
      <selection activeCell="F15" sqref="F15"/>
      <pageMargins left="0.70866141732283472" right="0.70866141732283472" top="0.78740157480314965" bottom="0.78740157480314965" header="0.31496062992125984" footer="0.31496062992125984"/>
      <pageSetup paperSize="9" orientation="landscape" r:id="rId1"/>
    </customSheetView>
    <customSheetView guid="{A28966CE-51E9-423F-84CE-D4108B35D866}" fitToPage="1">
      <selection activeCell="B2" sqref="B2:E2"/>
      <pageMargins left="0.70866141732283472" right="0.70866141732283472" top="0.78740157480314965" bottom="0.78740157480314965" header="0.31496062992125984" footer="0.31496062992125984"/>
      <pageSetup paperSize="9" orientation="landscape" r:id="rId2"/>
    </customSheetView>
    <customSheetView guid="{3DBF624A-F961-4077-9C99-8E99925FB4DA}" fitToPage="1">
      <selection activeCell="B2" sqref="B2:E2"/>
      <pageMargins left="0.70866141732283472" right="0.70866141732283472" top="0.78740157480314965" bottom="0.78740157480314965" header="0.31496062992125984" footer="0.31496062992125984"/>
      <pageSetup paperSize="9" orientation="landscape" r:id="rId3"/>
    </customSheetView>
    <customSheetView guid="{DB4C8CD6-2ACB-4D27-ACAA-11A3337B772B}" fitToPage="1">
      <selection activeCell="G5" sqref="G5:I7"/>
      <pageMargins left="0.70866141732283472" right="0.70866141732283472" top="0.78740157480314965" bottom="0.78740157480314965" header="0.31496062992125984" footer="0.31496062992125984"/>
      <pageSetup paperSize="9" orientation="landscape" r:id="rId4"/>
    </customSheetView>
  </customSheetViews>
  <mergeCells count="3">
    <mergeCell ref="B1:E1"/>
    <mergeCell ref="B2:E2"/>
    <mergeCell ref="B3:E3"/>
  </mergeCell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workbookViewId="0">
      <selection activeCell="G11" sqref="G11"/>
    </sheetView>
  </sheetViews>
  <sheetFormatPr defaultColWidth="8.81640625" defaultRowHeight="14.5" x14ac:dyDescent="0.35"/>
  <cols>
    <col min="1" max="1" width="19.26953125" style="18" bestFit="1" customWidth="1"/>
    <col min="2" max="2" width="18.26953125" style="18" bestFit="1" customWidth="1"/>
    <col min="3" max="3" width="31.81640625" style="18" bestFit="1" customWidth="1"/>
    <col min="4" max="4" width="13.26953125" style="18" customWidth="1"/>
    <col min="5" max="5" width="24.453125" style="18" bestFit="1" customWidth="1"/>
    <col min="6" max="6" width="19.26953125" style="18" bestFit="1" customWidth="1"/>
    <col min="7" max="7" width="25.26953125" style="18" bestFit="1" customWidth="1"/>
    <col min="8" max="16384" width="8.81640625" style="18"/>
  </cols>
  <sheetData>
    <row r="1" spans="1:7" ht="15.5" x14ac:dyDescent="0.35">
      <c r="A1" s="17" t="s">
        <v>101</v>
      </c>
      <c r="B1" s="59" t="s">
        <v>117</v>
      </c>
      <c r="C1" s="59"/>
      <c r="D1" s="59"/>
      <c r="E1" s="59"/>
      <c r="F1" s="59"/>
      <c r="G1" s="57"/>
    </row>
    <row r="2" spans="1:7" ht="15.5" x14ac:dyDescent="0.35">
      <c r="A2" s="17" t="s">
        <v>125</v>
      </c>
      <c r="B2" s="59" t="s">
        <v>309</v>
      </c>
      <c r="C2" s="59"/>
      <c r="D2" s="59"/>
      <c r="E2" s="59"/>
      <c r="F2" s="59"/>
      <c r="G2" s="57"/>
    </row>
    <row r="3" spans="1:7" ht="15.5" x14ac:dyDescent="0.35">
      <c r="A3" s="17" t="s">
        <v>124</v>
      </c>
      <c r="B3" s="59" t="s">
        <v>65</v>
      </c>
      <c r="C3" s="59"/>
      <c r="D3" s="59"/>
      <c r="E3" s="59"/>
      <c r="F3" s="59"/>
      <c r="G3" s="57"/>
    </row>
    <row r="4" spans="1:7" ht="15" thickBot="1" x14ac:dyDescent="0.4"/>
    <row r="5" spans="1:7" ht="15" thickBot="1" x14ac:dyDescent="0.4">
      <c r="A5" s="19" t="s">
        <v>119</v>
      </c>
      <c r="B5" s="20" t="s">
        <v>98</v>
      </c>
      <c r="C5" s="20" t="s">
        <v>118</v>
      </c>
      <c r="D5" s="20" t="s">
        <v>122</v>
      </c>
      <c r="E5" s="20" t="s">
        <v>123</v>
      </c>
      <c r="F5" s="20" t="s">
        <v>120</v>
      </c>
      <c r="G5" s="21" t="s">
        <v>375</v>
      </c>
    </row>
    <row r="6" spans="1:7" ht="29.5" thickTop="1" x14ac:dyDescent="0.35">
      <c r="A6" s="22" t="s">
        <v>109</v>
      </c>
      <c r="B6" s="9" t="s">
        <v>66</v>
      </c>
      <c r="C6" s="9" t="s">
        <v>82</v>
      </c>
      <c r="D6" s="9" t="s">
        <v>277</v>
      </c>
      <c r="E6" s="9" t="s">
        <v>278</v>
      </c>
      <c r="F6" s="85" t="s">
        <v>6</v>
      </c>
      <c r="G6" s="86"/>
    </row>
    <row r="7" spans="1:7" ht="29" x14ac:dyDescent="0.35">
      <c r="A7" s="23" t="s">
        <v>110</v>
      </c>
      <c r="B7" s="13" t="s">
        <v>67</v>
      </c>
      <c r="C7" s="13" t="s">
        <v>126</v>
      </c>
      <c r="D7" s="13" t="s">
        <v>279</v>
      </c>
      <c r="E7" s="13" t="s">
        <v>280</v>
      </c>
      <c r="F7" s="83" t="s">
        <v>6</v>
      </c>
      <c r="G7" s="81"/>
    </row>
    <row r="8" spans="1:7" x14ac:dyDescent="0.35">
      <c r="A8" s="23" t="s">
        <v>111</v>
      </c>
      <c r="B8" s="13" t="s">
        <v>8</v>
      </c>
      <c r="C8" s="13" t="s">
        <v>68</v>
      </c>
      <c r="D8" s="13" t="s">
        <v>281</v>
      </c>
      <c r="E8" s="13" t="s">
        <v>282</v>
      </c>
      <c r="F8" s="83" t="s">
        <v>6</v>
      </c>
      <c r="G8" s="81" t="s">
        <v>409</v>
      </c>
    </row>
    <row r="9" spans="1:7" x14ac:dyDescent="0.35">
      <c r="A9" s="23" t="s">
        <v>112</v>
      </c>
      <c r="B9" s="13" t="s">
        <v>24</v>
      </c>
      <c r="C9" s="13" t="s">
        <v>127</v>
      </c>
      <c r="D9" s="13" t="s">
        <v>283</v>
      </c>
      <c r="E9" s="13" t="s">
        <v>284</v>
      </c>
      <c r="F9" s="83" t="s">
        <v>6</v>
      </c>
      <c r="G9" s="81"/>
    </row>
    <row r="10" spans="1:7" ht="43.5" x14ac:dyDescent="0.35">
      <c r="A10" s="23" t="s">
        <v>113</v>
      </c>
      <c r="B10" s="13" t="s">
        <v>26</v>
      </c>
      <c r="C10" s="13" t="s">
        <v>197</v>
      </c>
      <c r="D10" s="13" t="s">
        <v>285</v>
      </c>
      <c r="E10" s="13" t="s">
        <v>286</v>
      </c>
      <c r="F10" s="83" t="s">
        <v>21</v>
      </c>
      <c r="G10" s="81"/>
    </row>
    <row r="11" spans="1:7" ht="58" x14ac:dyDescent="0.35">
      <c r="A11" s="23" t="s">
        <v>114</v>
      </c>
      <c r="B11" s="13" t="s">
        <v>27</v>
      </c>
      <c r="C11" s="13" t="s">
        <v>121</v>
      </c>
      <c r="D11" s="13" t="s">
        <v>27</v>
      </c>
      <c r="E11" s="13" t="s">
        <v>320</v>
      </c>
      <c r="F11" s="83" t="s">
        <v>6</v>
      </c>
      <c r="G11" s="81"/>
    </row>
    <row r="12" spans="1:7" ht="29" x14ac:dyDescent="0.35">
      <c r="A12" s="23" t="s">
        <v>115</v>
      </c>
      <c r="B12" s="13" t="s">
        <v>73</v>
      </c>
      <c r="C12" s="13" t="s">
        <v>85</v>
      </c>
      <c r="D12" s="13" t="s">
        <v>287</v>
      </c>
      <c r="E12" s="13" t="s">
        <v>288</v>
      </c>
      <c r="F12" s="83" t="s">
        <v>6</v>
      </c>
      <c r="G12" s="81" t="s">
        <v>410</v>
      </c>
    </row>
    <row r="13" spans="1:7" ht="29" x14ac:dyDescent="0.35">
      <c r="A13" s="23" t="s">
        <v>116</v>
      </c>
      <c r="B13" s="13" t="s">
        <v>74</v>
      </c>
      <c r="C13" s="13" t="s">
        <v>128</v>
      </c>
      <c r="D13" s="13" t="s">
        <v>289</v>
      </c>
      <c r="E13" s="13" t="s">
        <v>290</v>
      </c>
      <c r="F13" s="83" t="s">
        <v>6</v>
      </c>
      <c r="G13" s="81" t="s">
        <v>411</v>
      </c>
    </row>
    <row r="14" spans="1:7" ht="29.5" thickBot="1" x14ac:dyDescent="0.4">
      <c r="A14" s="25" t="s">
        <v>404</v>
      </c>
      <c r="B14" s="26" t="s">
        <v>405</v>
      </c>
      <c r="C14" s="26" t="s">
        <v>406</v>
      </c>
      <c r="D14" s="26" t="s">
        <v>407</v>
      </c>
      <c r="E14" s="26" t="str">
        <f>D14</f>
        <v>Disponibel</v>
      </c>
      <c r="F14" s="84" t="s">
        <v>21</v>
      </c>
      <c r="G14" s="82" t="s">
        <v>408</v>
      </c>
    </row>
  </sheetData>
  <customSheetViews>
    <customSheetView guid="{AECE0A7B-AE70-4C19-8F59-5327933B8C0A}" fitToPage="1">
      <selection activeCell="G11" sqref="G11"/>
      <pageMargins left="0.70866141732283472" right="0.70866141732283472" top="0.78740157480314965" bottom="0.78740157480314965" header="0.31496062992125984" footer="0.31496062992125984"/>
      <pageSetup paperSize="9" orientation="landscape" r:id="rId1"/>
    </customSheetView>
    <customSheetView guid="{A28966CE-51E9-423F-84CE-D4108B35D866}" fitToPage="1">
      <selection activeCell="E13" sqref="E13"/>
      <pageMargins left="0.70866141732283472" right="0.70866141732283472" top="0.78740157480314965" bottom="0.78740157480314965" header="0.31496062992125984" footer="0.31496062992125984"/>
      <pageSetup paperSize="9" orientation="landscape" r:id="rId2"/>
    </customSheetView>
    <customSheetView guid="{3DBF624A-F961-4077-9C99-8E99925FB4DA}" fitToPage="1">
      <selection activeCell="E13" sqref="E13"/>
      <pageMargins left="0.70866141732283472" right="0.70866141732283472" top="0.78740157480314965" bottom="0.78740157480314965" header="0.31496062992125984" footer="0.31496062992125984"/>
      <pageSetup paperSize="9" orientation="landscape" r:id="rId3"/>
    </customSheetView>
    <customSheetView guid="{DB4C8CD6-2ACB-4D27-ACAA-11A3337B772B}" fitToPage="1" topLeftCell="A7">
      <selection activeCell="H15" sqref="H15"/>
      <pageMargins left="0.70866141732283472" right="0.70866141732283472" top="0.78740157480314965" bottom="0.78740157480314965" header="0.31496062992125984" footer="0.31496062992125984"/>
      <pageSetup paperSize="9" orientation="landscape" r:id="rId4"/>
    </customSheetView>
  </customSheetViews>
  <mergeCells count="3">
    <mergeCell ref="B1:F1"/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"/>
  <sheetViews>
    <sheetView workbookViewId="0">
      <selection activeCell="G11" sqref="G11"/>
    </sheetView>
  </sheetViews>
  <sheetFormatPr defaultColWidth="8.81640625" defaultRowHeight="14.5" x14ac:dyDescent="0.35"/>
  <cols>
    <col min="1" max="1" width="12.26953125" style="5" bestFit="1" customWidth="1"/>
    <col min="2" max="2" width="8.7265625" style="5" bestFit="1" customWidth="1"/>
    <col min="3" max="3" width="40.26953125" style="5" bestFit="1" customWidth="1"/>
    <col min="4" max="4" width="13.81640625" style="5" customWidth="1"/>
    <col min="5" max="5" width="24.453125" style="5" bestFit="1" customWidth="1"/>
    <col min="6" max="6" width="10.453125" style="5" bestFit="1" customWidth="1"/>
    <col min="7" max="7" width="33.81640625" style="5" bestFit="1" customWidth="1"/>
    <col min="8" max="8" width="43.36328125" style="5" bestFit="1" customWidth="1"/>
    <col min="9" max="16384" width="8.81640625" style="5"/>
  </cols>
  <sheetData>
    <row r="1" spans="1:8" ht="15.5" x14ac:dyDescent="0.35">
      <c r="A1" s="17" t="s">
        <v>101</v>
      </c>
      <c r="B1" s="59" t="s">
        <v>132</v>
      </c>
      <c r="C1" s="59"/>
      <c r="D1" s="59"/>
      <c r="E1" s="59"/>
      <c r="F1" s="59"/>
      <c r="G1" s="59"/>
    </row>
    <row r="2" spans="1:8" ht="15.5" x14ac:dyDescent="0.35">
      <c r="A2" s="17" t="s">
        <v>125</v>
      </c>
      <c r="B2" s="59" t="s">
        <v>308</v>
      </c>
      <c r="C2" s="59"/>
      <c r="D2" s="59"/>
      <c r="E2" s="59"/>
      <c r="F2" s="59"/>
      <c r="G2" s="59"/>
    </row>
    <row r="3" spans="1:8" ht="15.5" x14ac:dyDescent="0.35">
      <c r="A3" s="17" t="s">
        <v>124</v>
      </c>
      <c r="B3" s="59" t="s">
        <v>131</v>
      </c>
      <c r="C3" s="59"/>
      <c r="D3" s="59"/>
      <c r="E3" s="59"/>
      <c r="F3" s="59"/>
      <c r="G3" s="59"/>
    </row>
    <row r="4" spans="1:8" ht="15" thickBot="1" x14ac:dyDescent="0.4"/>
    <row r="5" spans="1:8" ht="29.5" thickBot="1" x14ac:dyDescent="0.4">
      <c r="A5" s="6" t="s">
        <v>119</v>
      </c>
      <c r="B5" s="7" t="s">
        <v>98</v>
      </c>
      <c r="C5" s="7" t="s">
        <v>118</v>
      </c>
      <c r="D5" s="7" t="s">
        <v>122</v>
      </c>
      <c r="E5" s="7" t="s">
        <v>123</v>
      </c>
      <c r="F5" s="20" t="s">
        <v>22</v>
      </c>
      <c r="G5" s="7" t="s">
        <v>133</v>
      </c>
      <c r="H5" s="95" t="s">
        <v>375</v>
      </c>
    </row>
    <row r="6" spans="1:8" ht="15" thickTop="1" x14ac:dyDescent="0.35">
      <c r="A6" s="62" t="s">
        <v>7</v>
      </c>
      <c r="B6" s="61" t="s">
        <v>5</v>
      </c>
      <c r="C6" s="61" t="s">
        <v>148</v>
      </c>
      <c r="D6" s="61" t="s">
        <v>291</v>
      </c>
      <c r="E6" s="61" t="s">
        <v>321</v>
      </c>
      <c r="F6" s="61" t="s">
        <v>6</v>
      </c>
      <c r="G6" s="93" t="s">
        <v>13</v>
      </c>
      <c r="H6" s="94" t="s">
        <v>412</v>
      </c>
    </row>
    <row r="7" spans="1:8" x14ac:dyDescent="0.35">
      <c r="A7" s="10" t="s">
        <v>9</v>
      </c>
      <c r="B7" s="11" t="s">
        <v>8</v>
      </c>
      <c r="C7" s="11" t="s">
        <v>11</v>
      </c>
      <c r="D7" s="11" t="s">
        <v>281</v>
      </c>
      <c r="E7" s="11" t="s">
        <v>292</v>
      </c>
      <c r="F7" s="11" t="s">
        <v>6</v>
      </c>
      <c r="G7" s="89" t="s">
        <v>14</v>
      </c>
      <c r="H7" s="90" t="s">
        <v>413</v>
      </c>
    </row>
    <row r="8" spans="1:8" x14ac:dyDescent="0.35">
      <c r="A8" s="10" t="s">
        <v>20</v>
      </c>
      <c r="B8" s="11" t="s">
        <v>24</v>
      </c>
      <c r="C8" s="11" t="s">
        <v>19</v>
      </c>
      <c r="D8" s="11" t="s">
        <v>285</v>
      </c>
      <c r="E8" s="11" t="s">
        <v>293</v>
      </c>
      <c r="F8" s="11" t="s">
        <v>6</v>
      </c>
      <c r="G8" s="89" t="s">
        <v>15</v>
      </c>
      <c r="H8" s="90" t="s">
        <v>339</v>
      </c>
    </row>
    <row r="9" spans="1:8" x14ac:dyDescent="0.35">
      <c r="A9" s="10" t="s">
        <v>25</v>
      </c>
      <c r="B9" s="11" t="s">
        <v>26</v>
      </c>
      <c r="C9" s="11" t="s">
        <v>23</v>
      </c>
      <c r="D9" s="87" t="s">
        <v>336</v>
      </c>
      <c r="E9" s="11" t="s">
        <v>294</v>
      </c>
      <c r="F9" s="11" t="s">
        <v>21</v>
      </c>
      <c r="G9" s="89" t="s">
        <v>17</v>
      </c>
      <c r="H9" s="90" t="s">
        <v>342</v>
      </c>
    </row>
    <row r="10" spans="1:8" x14ac:dyDescent="0.35">
      <c r="A10" s="10" t="s">
        <v>29</v>
      </c>
      <c r="B10" s="11" t="s">
        <v>27</v>
      </c>
      <c r="C10" s="11" t="s">
        <v>28</v>
      </c>
      <c r="D10" s="87" t="s">
        <v>337</v>
      </c>
      <c r="E10" s="11" t="s">
        <v>295</v>
      </c>
      <c r="F10" s="11" t="s">
        <v>21</v>
      </c>
      <c r="G10" s="89" t="s">
        <v>18</v>
      </c>
      <c r="H10" s="90" t="s">
        <v>343</v>
      </c>
    </row>
    <row r="11" spans="1:8" ht="43.5" x14ac:dyDescent="0.35">
      <c r="A11" s="10" t="s">
        <v>135</v>
      </c>
      <c r="B11" s="11" t="s">
        <v>137</v>
      </c>
      <c r="C11" s="13" t="s">
        <v>136</v>
      </c>
      <c r="D11" s="11" t="s">
        <v>296</v>
      </c>
      <c r="E11" s="13" t="s">
        <v>297</v>
      </c>
      <c r="F11" s="11" t="s">
        <v>6</v>
      </c>
      <c r="G11" s="11"/>
      <c r="H11" s="90"/>
    </row>
    <row r="12" spans="1:8" ht="58" x14ac:dyDescent="0.35">
      <c r="A12" s="10" t="s">
        <v>134</v>
      </c>
      <c r="B12" s="11" t="s">
        <v>10</v>
      </c>
      <c r="C12" s="13" t="s">
        <v>138</v>
      </c>
      <c r="D12" s="11" t="s">
        <v>298</v>
      </c>
      <c r="E12" s="13" t="s">
        <v>299</v>
      </c>
      <c r="F12" s="11" t="s">
        <v>6</v>
      </c>
      <c r="G12" s="83" t="s">
        <v>12</v>
      </c>
      <c r="H12" s="90" t="s">
        <v>335</v>
      </c>
    </row>
    <row r="13" spans="1:8" ht="15" thickBot="1" x14ac:dyDescent="0.4">
      <c r="A13" s="14" t="s">
        <v>30</v>
      </c>
      <c r="B13" s="15" t="s">
        <v>31</v>
      </c>
      <c r="C13" s="15" t="s">
        <v>194</v>
      </c>
      <c r="D13" s="88" t="s">
        <v>338</v>
      </c>
      <c r="E13" s="15" t="s">
        <v>300</v>
      </c>
      <c r="F13" s="15" t="s">
        <v>6</v>
      </c>
      <c r="G13" s="91" t="s">
        <v>16</v>
      </c>
      <c r="H13" s="92" t="s">
        <v>344</v>
      </c>
    </row>
  </sheetData>
  <customSheetViews>
    <customSheetView guid="{AECE0A7B-AE70-4C19-8F59-5327933B8C0A}" fitToPage="1">
      <selection activeCell="G11" sqref="G11"/>
      <pageMargins left="0.70866141732283472" right="0.70866141732283472" top="0.78740157480314965" bottom="0.78740157480314965" header="0.31496062992125984" footer="0.31496062992125984"/>
      <pageSetup paperSize="9" scale="93" orientation="landscape" r:id="rId1"/>
    </customSheetView>
    <customSheetView guid="{A28966CE-51E9-423F-84CE-D4108B35D866}" fitToPage="1">
      <selection activeCell="E13" sqref="E13"/>
      <pageMargins left="0.70866141732283472" right="0.70866141732283472" top="0.78740157480314965" bottom="0.78740157480314965" header="0.31496062992125984" footer="0.31496062992125984"/>
      <pageSetup paperSize="9" scale="93" orientation="landscape" r:id="rId2"/>
    </customSheetView>
    <customSheetView guid="{3DBF624A-F961-4077-9C99-8E99925FB4DA}" fitToPage="1">
      <selection activeCell="E13" sqref="E13"/>
      <pageMargins left="0.70866141732283472" right="0.70866141732283472" top="0.78740157480314965" bottom="0.78740157480314965" header="0.31496062992125984" footer="0.31496062992125984"/>
      <pageSetup paperSize="9" scale="93" orientation="landscape" r:id="rId3"/>
    </customSheetView>
    <customSheetView guid="{DB4C8CD6-2ACB-4D27-ACAA-11A3337B772B}" fitToPage="1" topLeftCell="A4">
      <selection activeCell="H5" sqref="H5:J5"/>
      <pageMargins left="0.70866141732283472" right="0.70866141732283472" top="0.78740157480314965" bottom="0.78740157480314965" header="0.31496062992125984" footer="0.31496062992125984"/>
      <pageSetup paperSize="9" scale="93" orientation="landscape" r:id="rId4"/>
    </customSheetView>
  </customSheetViews>
  <mergeCells count="3">
    <mergeCell ref="B1:G1"/>
    <mergeCell ref="B2:G2"/>
    <mergeCell ref="B3:G3"/>
  </mergeCells>
  <pageMargins left="0.70866141732283472" right="0.70866141732283472" top="0.78740157480314965" bottom="0.78740157480314965" header="0.31496062992125984" footer="0.31496062992125984"/>
  <pageSetup paperSize="9" scale="93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3"/>
  <sheetViews>
    <sheetView zoomScale="130" zoomScaleNormal="130" workbookViewId="0">
      <selection activeCell="A22" sqref="A22:XFD23"/>
    </sheetView>
  </sheetViews>
  <sheetFormatPr defaultColWidth="38.81640625" defaultRowHeight="14.5" x14ac:dyDescent="0.35"/>
  <cols>
    <col min="1" max="1" width="12.26953125" bestFit="1" customWidth="1"/>
    <col min="2" max="2" width="8.7265625" bestFit="1" customWidth="1"/>
    <col min="3" max="3" width="23.81640625" bestFit="1" customWidth="1"/>
    <col min="4" max="4" width="9.7265625" bestFit="1" customWidth="1"/>
    <col min="5" max="5" width="14.26953125" bestFit="1" customWidth="1"/>
    <col min="6" max="6" width="13.26953125" bestFit="1" customWidth="1"/>
  </cols>
  <sheetData>
    <row r="1" spans="1:6" ht="15.5" x14ac:dyDescent="0.35">
      <c r="A1" s="17" t="s">
        <v>101</v>
      </c>
      <c r="B1" s="59" t="s">
        <v>151</v>
      </c>
      <c r="C1" s="59"/>
      <c r="D1" s="59"/>
      <c r="E1" s="59"/>
      <c r="F1" s="5"/>
    </row>
    <row r="2" spans="1:6" ht="15.5" x14ac:dyDescent="0.35">
      <c r="A2" s="17" t="s">
        <v>100</v>
      </c>
      <c r="B2" s="59" t="s">
        <v>307</v>
      </c>
      <c r="C2" s="59"/>
      <c r="D2" s="59"/>
      <c r="E2" s="59"/>
      <c r="F2" s="5"/>
    </row>
    <row r="3" spans="1:6" ht="15.5" x14ac:dyDescent="0.35">
      <c r="A3" s="17" t="s">
        <v>124</v>
      </c>
      <c r="B3" s="59" t="s">
        <v>152</v>
      </c>
      <c r="C3" s="59"/>
      <c r="D3" s="59"/>
      <c r="E3" s="59"/>
      <c r="F3" s="5"/>
    </row>
    <row r="4" spans="1:6" ht="15" thickBot="1" x14ac:dyDescent="0.4"/>
    <row r="5" spans="1:6" x14ac:dyDescent="0.35">
      <c r="A5" s="33" t="s">
        <v>119</v>
      </c>
      <c r="B5" s="2" t="s">
        <v>98</v>
      </c>
      <c r="C5" s="2" t="s">
        <v>0</v>
      </c>
      <c r="D5" s="2" t="s">
        <v>122</v>
      </c>
      <c r="E5" s="2" t="s">
        <v>51</v>
      </c>
      <c r="F5" s="3" t="s">
        <v>52</v>
      </c>
    </row>
    <row r="6" spans="1:6" x14ac:dyDescent="0.35">
      <c r="A6" s="37" t="s">
        <v>150</v>
      </c>
      <c r="B6" s="1" t="s">
        <v>8</v>
      </c>
      <c r="C6" s="1" t="s">
        <v>144</v>
      </c>
      <c r="D6" s="1" t="s">
        <v>301</v>
      </c>
      <c r="E6" s="1" t="s">
        <v>302</v>
      </c>
      <c r="F6" s="38"/>
    </row>
    <row r="7" spans="1:6" x14ac:dyDescent="0.35">
      <c r="A7" s="37" t="s">
        <v>25</v>
      </c>
      <c r="B7" s="1" t="s">
        <v>147</v>
      </c>
      <c r="C7" s="1" t="s">
        <v>145</v>
      </c>
      <c r="D7" s="1" t="s">
        <v>303</v>
      </c>
      <c r="E7" s="1" t="s">
        <v>305</v>
      </c>
      <c r="F7" s="38"/>
    </row>
    <row r="8" spans="1:6" x14ac:dyDescent="0.35">
      <c r="A8" s="37" t="s">
        <v>149</v>
      </c>
      <c r="B8" s="1" t="s">
        <v>146</v>
      </c>
      <c r="C8" s="1" t="s">
        <v>146</v>
      </c>
      <c r="D8" s="1" t="s">
        <v>304</v>
      </c>
      <c r="E8" s="1" t="s">
        <v>304</v>
      </c>
      <c r="F8" s="38"/>
    </row>
    <row r="9" spans="1:6" ht="15" thickBot="1" x14ac:dyDescent="0.4">
      <c r="A9" s="34"/>
      <c r="B9" s="35"/>
      <c r="C9" s="35"/>
      <c r="D9" s="35"/>
      <c r="E9" s="35"/>
      <c r="F9" s="36"/>
    </row>
    <row r="11" spans="1:6" ht="15.5" x14ac:dyDescent="0.35">
      <c r="A11" s="17" t="s">
        <v>101</v>
      </c>
      <c r="B11" s="59" t="s">
        <v>153</v>
      </c>
      <c r="C11" s="59"/>
      <c r="D11" s="59"/>
      <c r="E11" s="59"/>
      <c r="F11" s="5"/>
    </row>
    <row r="12" spans="1:6" ht="15.5" x14ac:dyDescent="0.35">
      <c r="A12" s="17" t="s">
        <v>100</v>
      </c>
      <c r="B12" s="59" t="s">
        <v>306</v>
      </c>
      <c r="C12" s="59"/>
      <c r="D12" s="59"/>
      <c r="E12" s="59"/>
      <c r="F12" s="5"/>
    </row>
    <row r="13" spans="1:6" ht="15.5" x14ac:dyDescent="0.35">
      <c r="A13" s="17" t="s">
        <v>124</v>
      </c>
      <c r="B13" s="59" t="s">
        <v>154</v>
      </c>
      <c r="C13" s="59"/>
      <c r="D13" s="59"/>
      <c r="E13" s="59"/>
      <c r="F13" s="5"/>
    </row>
    <row r="14" spans="1:6" ht="15" thickBot="1" x14ac:dyDescent="0.4"/>
    <row r="15" spans="1:6" x14ac:dyDescent="0.35">
      <c r="A15" s="33" t="s">
        <v>119</v>
      </c>
      <c r="B15" s="2" t="s">
        <v>98</v>
      </c>
      <c r="C15" s="2" t="s">
        <v>0</v>
      </c>
      <c r="D15" s="2" t="s">
        <v>122</v>
      </c>
      <c r="E15" s="2" t="s">
        <v>51</v>
      </c>
      <c r="F15" s="3" t="s">
        <v>52</v>
      </c>
    </row>
    <row r="16" spans="1:6" x14ac:dyDescent="0.35">
      <c r="A16" s="37" t="s">
        <v>155</v>
      </c>
      <c r="B16" s="1" t="str">
        <f>A16</f>
        <v>I.</v>
      </c>
      <c r="C16" s="1" t="str">
        <f>CONCATENATE(B16," naléhavost")</f>
        <v>I. naléhavost</v>
      </c>
      <c r="D16" s="1" t="str">
        <f>A16</f>
        <v>I.</v>
      </c>
      <c r="E16" s="1" t="str">
        <f>CONCATENATE(D16," Dringlichkeitsstufe")</f>
        <v>I. Dringlichkeitsstufe</v>
      </c>
      <c r="F16" s="38"/>
    </row>
    <row r="17" spans="1:6" x14ac:dyDescent="0.35">
      <c r="A17" s="37" t="s">
        <v>156</v>
      </c>
      <c r="B17" s="1" t="str">
        <f t="shared" ref="B17:B20" si="0">A17</f>
        <v>II.</v>
      </c>
      <c r="C17" s="1" t="str">
        <f t="shared" ref="C17:C20" si="1">CONCATENATE(B17," naléhavost")</f>
        <v>II. naléhavost</v>
      </c>
      <c r="D17" s="1" t="str">
        <f t="shared" ref="D17:D20" si="2">A17</f>
        <v>II.</v>
      </c>
      <c r="E17" s="1" t="str">
        <f>CONCATENATE(D17," Dringlichkeitsstufe")</f>
        <v>II. Dringlichkeitsstufe</v>
      </c>
      <c r="F17" s="38"/>
    </row>
    <row r="18" spans="1:6" x14ac:dyDescent="0.35">
      <c r="A18" s="37" t="s">
        <v>157</v>
      </c>
      <c r="B18" s="1" t="str">
        <f t="shared" si="0"/>
        <v>III.</v>
      </c>
      <c r="C18" s="1" t="str">
        <f t="shared" si="1"/>
        <v>III. naléhavost</v>
      </c>
      <c r="D18" s="1" t="str">
        <f t="shared" si="2"/>
        <v>III.</v>
      </c>
      <c r="E18" s="1" t="str">
        <f>CONCATENATE(D18," Dringlichkeitsstufe")</f>
        <v>III. Dringlichkeitsstufe</v>
      </c>
      <c r="F18" s="38"/>
    </row>
    <row r="19" spans="1:6" x14ac:dyDescent="0.35">
      <c r="A19" s="39" t="s">
        <v>158</v>
      </c>
      <c r="B19" s="1" t="str">
        <f t="shared" si="0"/>
        <v>IV.</v>
      </c>
      <c r="C19" s="1" t="str">
        <f t="shared" si="1"/>
        <v>IV. naléhavost</v>
      </c>
      <c r="D19" s="1" t="str">
        <f t="shared" si="2"/>
        <v>IV.</v>
      </c>
      <c r="E19" s="1" t="str">
        <f>CONCATENATE(D19," Dringlichkeitsstufe")</f>
        <v>IV. Dringlichkeitsstufe</v>
      </c>
      <c r="F19" s="40"/>
    </row>
    <row r="20" spans="1:6" ht="15" thickBot="1" x14ac:dyDescent="0.4">
      <c r="A20" s="34" t="s">
        <v>159</v>
      </c>
      <c r="B20" s="35" t="str">
        <f t="shared" si="0"/>
        <v>V.</v>
      </c>
      <c r="C20" s="35" t="str">
        <f t="shared" si="1"/>
        <v>V. naléhavost</v>
      </c>
      <c r="D20" s="1" t="str">
        <f t="shared" si="2"/>
        <v>V.</v>
      </c>
      <c r="E20" s="1" t="str">
        <f>CONCATENATE(D20," Dringlichkeitsstufe")</f>
        <v>V. Dringlichkeitsstufe</v>
      </c>
      <c r="F20" s="36"/>
    </row>
    <row r="22" spans="1:6" ht="16" thickBot="1" x14ac:dyDescent="0.4">
      <c r="A22" s="103" t="s">
        <v>341</v>
      </c>
      <c r="B22" s="103"/>
      <c r="C22" s="103"/>
      <c r="D22" s="103"/>
      <c r="E22" s="103"/>
      <c r="F22" s="103"/>
    </row>
    <row r="23" spans="1:6" ht="15.5" customHeight="1" x14ac:dyDescent="0.35">
      <c r="A23" s="41" t="s">
        <v>119</v>
      </c>
      <c r="B23" s="97" t="s">
        <v>345</v>
      </c>
      <c r="C23" s="97"/>
      <c r="D23" s="97"/>
      <c r="E23" s="97"/>
      <c r="F23" s="98"/>
    </row>
    <row r="24" spans="1:6" x14ac:dyDescent="0.35">
      <c r="A24" s="10" t="s">
        <v>417</v>
      </c>
      <c r="B24" s="104" t="s">
        <v>416</v>
      </c>
      <c r="C24" s="104"/>
      <c r="D24" s="104"/>
      <c r="E24" s="104"/>
      <c r="F24" s="105"/>
    </row>
    <row r="25" spans="1:6" x14ac:dyDescent="0.35">
      <c r="A25" s="10" t="s">
        <v>418</v>
      </c>
      <c r="B25" s="104" t="s">
        <v>419</v>
      </c>
      <c r="C25" s="104"/>
      <c r="D25" s="104"/>
      <c r="E25" s="104"/>
      <c r="F25" s="105"/>
    </row>
    <row r="26" spans="1:6" x14ac:dyDescent="0.35">
      <c r="A26" s="10" t="s">
        <v>420</v>
      </c>
      <c r="B26" s="104" t="s">
        <v>421</v>
      </c>
      <c r="C26" s="104"/>
      <c r="D26" s="104"/>
      <c r="E26" s="104"/>
      <c r="F26" s="105"/>
    </row>
    <row r="27" spans="1:6" x14ac:dyDescent="0.35">
      <c r="A27" s="10" t="s">
        <v>422</v>
      </c>
      <c r="B27" s="104" t="s">
        <v>423</v>
      </c>
      <c r="C27" s="104"/>
      <c r="D27" s="104"/>
      <c r="E27" s="104"/>
      <c r="F27" s="105"/>
    </row>
    <row r="28" spans="1:6" ht="15" thickBot="1" x14ac:dyDescent="0.4">
      <c r="A28" s="14" t="s">
        <v>424</v>
      </c>
      <c r="B28" s="106" t="s">
        <v>424</v>
      </c>
      <c r="C28" s="106"/>
      <c r="D28" s="106"/>
      <c r="E28" s="106"/>
      <c r="F28" s="107"/>
    </row>
    <row r="29" spans="1:6" x14ac:dyDescent="0.35">
      <c r="A29" s="5"/>
    </row>
    <row r="30" spans="1:6" ht="16" thickBot="1" x14ac:dyDescent="0.4">
      <c r="A30" s="102" t="s">
        <v>340</v>
      </c>
      <c r="B30" s="102"/>
      <c r="C30" s="102"/>
      <c r="D30" s="102"/>
      <c r="E30" s="102"/>
      <c r="F30" s="102"/>
    </row>
    <row r="31" spans="1:6" ht="29" x14ac:dyDescent="0.35">
      <c r="A31" s="41" t="s">
        <v>373</v>
      </c>
      <c r="B31" s="97" t="s">
        <v>345</v>
      </c>
      <c r="C31" s="97"/>
      <c r="D31" s="97"/>
      <c r="E31" s="97"/>
      <c r="F31" s="98"/>
    </row>
    <row r="32" spans="1:6" x14ac:dyDescent="0.35">
      <c r="A32" s="10" t="s">
        <v>346</v>
      </c>
      <c r="B32" s="96" t="s">
        <v>348</v>
      </c>
      <c r="C32" s="96"/>
      <c r="D32" s="96"/>
      <c r="E32" s="96"/>
      <c r="F32" s="99"/>
    </row>
    <row r="33" spans="1:6" x14ac:dyDescent="0.35">
      <c r="A33" s="10" t="s">
        <v>347</v>
      </c>
      <c r="B33" s="96" t="s">
        <v>349</v>
      </c>
      <c r="C33" s="96"/>
      <c r="D33" s="96"/>
      <c r="E33" s="96"/>
      <c r="F33" s="99"/>
    </row>
    <row r="34" spans="1:6" x14ac:dyDescent="0.35">
      <c r="A34" s="10" t="s">
        <v>350</v>
      </c>
      <c r="B34" s="96" t="s">
        <v>351</v>
      </c>
      <c r="C34" s="96"/>
      <c r="D34" s="96"/>
      <c r="E34" s="96"/>
      <c r="F34" s="99"/>
    </row>
    <row r="35" spans="1:6" x14ac:dyDescent="0.35">
      <c r="A35" s="10" t="s">
        <v>352</v>
      </c>
      <c r="B35" s="96" t="s">
        <v>353</v>
      </c>
      <c r="C35" s="96"/>
      <c r="D35" s="96"/>
      <c r="E35" s="96"/>
      <c r="F35" s="99"/>
    </row>
    <row r="36" spans="1:6" x14ac:dyDescent="0.35">
      <c r="A36" s="10" t="s">
        <v>354</v>
      </c>
      <c r="B36" s="96" t="s">
        <v>355</v>
      </c>
      <c r="C36" s="96"/>
      <c r="D36" s="96"/>
      <c r="E36" s="96"/>
      <c r="F36" s="99"/>
    </row>
    <row r="37" spans="1:6" x14ac:dyDescent="0.35">
      <c r="A37" s="10" t="s">
        <v>356</v>
      </c>
      <c r="B37" s="96" t="s">
        <v>357</v>
      </c>
      <c r="C37" s="96"/>
      <c r="D37" s="96"/>
      <c r="E37" s="96"/>
      <c r="F37" s="99"/>
    </row>
    <row r="38" spans="1:6" x14ac:dyDescent="0.35">
      <c r="A38" s="10" t="s">
        <v>358</v>
      </c>
      <c r="B38" s="96" t="s">
        <v>361</v>
      </c>
      <c r="C38" s="96"/>
      <c r="D38" s="96"/>
      <c r="E38" s="96"/>
      <c r="F38" s="99"/>
    </row>
    <row r="39" spans="1:6" x14ac:dyDescent="0.35">
      <c r="A39" s="10" t="s">
        <v>359</v>
      </c>
      <c r="B39" s="96" t="s">
        <v>360</v>
      </c>
      <c r="C39" s="96"/>
      <c r="D39" s="96"/>
      <c r="E39" s="96"/>
      <c r="F39" s="99"/>
    </row>
    <row r="40" spans="1:6" x14ac:dyDescent="0.35">
      <c r="A40" s="10" t="s">
        <v>362</v>
      </c>
      <c r="B40" s="96" t="s">
        <v>363</v>
      </c>
      <c r="C40" s="96"/>
      <c r="D40" s="96"/>
      <c r="E40" s="96"/>
      <c r="F40" s="99"/>
    </row>
    <row r="41" spans="1:6" x14ac:dyDescent="0.35">
      <c r="A41" s="10" t="s">
        <v>364</v>
      </c>
      <c r="B41" s="96" t="s">
        <v>365</v>
      </c>
      <c r="C41" s="96"/>
      <c r="D41" s="96"/>
      <c r="E41" s="96"/>
      <c r="F41" s="99"/>
    </row>
    <row r="42" spans="1:6" x14ac:dyDescent="0.35">
      <c r="A42" s="10" t="s">
        <v>366</v>
      </c>
      <c r="B42" s="96" t="s">
        <v>367</v>
      </c>
      <c r="C42" s="96"/>
      <c r="D42" s="96"/>
      <c r="E42" s="96"/>
      <c r="F42" s="99"/>
    </row>
    <row r="43" spans="1:6" ht="15" thickBot="1" x14ac:dyDescent="0.4">
      <c r="A43" s="14" t="s">
        <v>368</v>
      </c>
      <c r="B43" s="100" t="s">
        <v>369</v>
      </c>
      <c r="C43" s="100"/>
      <c r="D43" s="100"/>
      <c r="E43" s="100"/>
      <c r="F43" s="101"/>
    </row>
  </sheetData>
  <customSheetViews>
    <customSheetView guid="{AECE0A7B-AE70-4C19-8F59-5327933B8C0A}" scale="130" fitToPage="1" topLeftCell="A28">
      <selection activeCell="E32" sqref="E32"/>
      <pageMargins left="0.70866141732283472" right="0.70866141732283472" top="0.78740157480314965" bottom="0.78740157480314965" header="0.31496062992125984" footer="0.31496062992125984"/>
      <pageSetup paperSize="9" fitToHeight="10" orientation="landscape" r:id="rId1"/>
    </customSheetView>
    <customSheetView guid="{A28966CE-51E9-423F-84CE-D4108B35D866}" fitToPage="1">
      <selection activeCell="F20" sqref="F20"/>
      <pageMargins left="0.70866141732283472" right="0.70866141732283472" top="0.78740157480314965" bottom="0.78740157480314965" header="0.31496062992125984" footer="0.31496062992125984"/>
      <pageSetup paperSize="9" fitToHeight="10" orientation="landscape" r:id="rId2"/>
    </customSheetView>
    <customSheetView guid="{3DBF624A-F961-4077-9C99-8E99925FB4DA}" fitToPage="1">
      <selection activeCell="F20" sqref="F20"/>
      <pageMargins left="0.70866141732283472" right="0.70866141732283472" top="0.78740157480314965" bottom="0.78740157480314965" header="0.31496062992125984" footer="0.31496062992125984"/>
      <pageSetup paperSize="9" fitToHeight="10" orientation="landscape" r:id="rId3"/>
    </customSheetView>
    <customSheetView guid="{DB4C8CD6-2ACB-4D27-ACAA-11A3337B772B}" fitToPage="1" topLeftCell="A10">
      <selection activeCell="A23" sqref="A23"/>
      <pageMargins left="0.70866141732283472" right="0.70866141732283472" top="0.78740157480314965" bottom="0.78740157480314965" header="0.31496062992125984" footer="0.31496062992125984"/>
      <pageSetup paperSize="9" fitToHeight="10" orientation="landscape" r:id="rId4"/>
    </customSheetView>
  </customSheetViews>
  <mergeCells count="27">
    <mergeCell ref="A30:F30"/>
    <mergeCell ref="A22:F22"/>
    <mergeCell ref="B23:F23"/>
    <mergeCell ref="B24:F24"/>
    <mergeCell ref="B25:F25"/>
    <mergeCell ref="B26:F26"/>
    <mergeCell ref="B27:F27"/>
    <mergeCell ref="B28:F28"/>
    <mergeCell ref="B40:F40"/>
    <mergeCell ref="B41:F41"/>
    <mergeCell ref="B42:F42"/>
    <mergeCell ref="B43:F43"/>
    <mergeCell ref="B35:F35"/>
    <mergeCell ref="B36:F36"/>
    <mergeCell ref="B37:F37"/>
    <mergeCell ref="B38:F38"/>
    <mergeCell ref="B39:F39"/>
    <mergeCell ref="B31:F31"/>
    <mergeCell ref="B32:F32"/>
    <mergeCell ref="B33:F33"/>
    <mergeCell ref="B34:F34"/>
    <mergeCell ref="B13:E13"/>
    <mergeCell ref="B1:E1"/>
    <mergeCell ref="B2:E2"/>
    <mergeCell ref="B3:E3"/>
    <mergeCell ref="B11:E11"/>
    <mergeCell ref="B12:E12"/>
  </mergeCells>
  <pageMargins left="0.70866141732283472" right="0.70866141732283472" top="0.78740157480314965" bottom="0.78740157480314965" header="0.31496062992125984" footer="0.31496062992125984"/>
  <pageSetup paperSize="9" fitToHeight="10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workbookViewId="0">
      <selection activeCell="E15" sqref="E15"/>
    </sheetView>
  </sheetViews>
  <sheetFormatPr defaultColWidth="9.1796875" defaultRowHeight="14.5" x14ac:dyDescent="0.35"/>
  <cols>
    <col min="1" max="1" width="13.7265625" customWidth="1"/>
    <col min="2" max="2" width="18.453125" customWidth="1"/>
    <col min="3" max="3" width="12.26953125" customWidth="1"/>
    <col min="4" max="4" width="13.7265625" customWidth="1"/>
    <col min="5" max="5" width="11" customWidth="1"/>
    <col min="6" max="6" width="11.7265625" customWidth="1"/>
  </cols>
  <sheetData>
    <row r="1" spans="1:6" x14ac:dyDescent="0.35">
      <c r="A1" t="s">
        <v>210</v>
      </c>
    </row>
    <row r="3" spans="1:6" x14ac:dyDescent="0.35">
      <c r="A3" s="4" t="s">
        <v>39</v>
      </c>
      <c r="B3" s="4" t="s">
        <v>38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35">
      <c r="A4" s="1"/>
      <c r="B4" s="1"/>
      <c r="C4" s="1"/>
      <c r="D4" s="1"/>
      <c r="E4" s="1"/>
      <c r="F4" s="1"/>
    </row>
    <row r="5" spans="1:6" x14ac:dyDescent="0.35">
      <c r="A5" s="1" t="s">
        <v>37</v>
      </c>
      <c r="B5" s="1" t="s">
        <v>45</v>
      </c>
      <c r="C5" s="1" t="s">
        <v>190</v>
      </c>
      <c r="D5" s="1"/>
      <c r="E5" s="1" t="s">
        <v>44</v>
      </c>
      <c r="F5" s="1"/>
    </row>
    <row r="6" spans="1:6" x14ac:dyDescent="0.35">
      <c r="A6" s="1"/>
      <c r="B6" s="1"/>
      <c r="C6" s="1"/>
      <c r="D6" s="1"/>
      <c r="E6" s="1"/>
      <c r="F6" s="1"/>
    </row>
  </sheetData>
  <customSheetViews>
    <customSheetView guid="{AECE0A7B-AE70-4C19-8F59-5327933B8C0A}">
      <selection activeCell="D5" sqref="D5"/>
      <pageMargins left="0.7" right="0.7" top="0.78740157499999996" bottom="0.78740157499999996" header="0.3" footer="0.3"/>
    </customSheetView>
    <customSheetView guid="{A28966CE-51E9-423F-84CE-D4108B35D866}">
      <selection activeCell="D5" sqref="D5"/>
      <pageMargins left="0.7" right="0.7" top="0.78740157499999996" bottom="0.78740157499999996" header="0.3" footer="0.3"/>
    </customSheetView>
    <customSheetView guid="{3DBF624A-F961-4077-9C99-8E99925FB4DA}">
      <selection activeCell="D5" sqref="D5"/>
      <pageMargins left="0.7" right="0.7" top="0.78740157499999996" bottom="0.78740157499999996" header="0.3" footer="0.3"/>
    </customSheetView>
    <customSheetView guid="{DB4C8CD6-2ACB-4D27-ACAA-11A3337B772B}">
      <selection activeCell="D5" sqref="D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1" ma:contentTypeDescription="Vytvoří nový dokument" ma:contentTypeScope="" ma:versionID="ec223e93629af14d22ed37569244950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eb91e4f3119bfbd0a929bf6e0e6303d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E0AEA9-BBBD-4BFE-AE95-AFBFFD05C4EB}"/>
</file>

<file path=customXml/itemProps2.xml><?xml version="1.0" encoding="utf-8"?>
<ds:datastoreItem xmlns:ds="http://schemas.openxmlformats.org/officeDocument/2006/customXml" ds:itemID="{04361E4E-0F16-4A00-B9C4-B7EF3BC7913F}"/>
</file>

<file path=customXml/itemProps3.xml><?xml version="1.0" encoding="utf-8"?>
<ds:datastoreItem xmlns:ds="http://schemas.openxmlformats.org/officeDocument/2006/customXml" ds:itemID="{97D9150B-CE51-484E-8BD1-F8DFC4C1C3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DV_REQ_COOP</vt:lpstr>
      <vt:lpstr>DV_COOP</vt:lpstr>
      <vt:lpstr>DV_CARS</vt:lpstr>
      <vt:lpstr>LOV_SUBJECTS</vt:lpstr>
      <vt:lpstr>LOV_CAR_TYPES</vt:lpstr>
      <vt:lpstr>LOV_COOP_STATUSES</vt:lpstr>
      <vt:lpstr>LOV_CAR_STATUSES</vt:lpstr>
      <vt:lpstr>Other LOVs</vt:lpstr>
      <vt:lpstr>TERM_Translation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Jaroš</dc:creator>
  <cp:lastModifiedBy>Holiš Radek</cp:lastModifiedBy>
  <cp:lastPrinted>2016-12-17T15:01:11Z</cp:lastPrinted>
  <dcterms:created xsi:type="dcterms:W3CDTF">2016-11-02T09:03:11Z</dcterms:created>
  <dcterms:modified xsi:type="dcterms:W3CDTF">2020-01-03T13:07:47Z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