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okal.jaroslav\OneDrive - Jihomoravský kraj\hapalova\soutez\sadove_upravy\vystup_sadove_upravy_3\soupisy\"/>
    </mc:Choice>
  </mc:AlternateContent>
  <xr:revisionPtr revIDLastSave="757" documentId="8_{9D3111D1-35C8-430A-8899-C0D8DD20ED1F}" xr6:coauthVersionLast="45" xr6:coauthVersionMax="45" xr10:uidLastSave="{44731DEE-9A2B-48A2-BD99-0F08581D7D39}"/>
  <bookViews>
    <workbookView xWindow="28680" yWindow="-120" windowWidth="29040" windowHeight="15840" activeTab="4" xr2:uid="{00000000-000D-0000-FFFF-FFFF00000000}"/>
  </bookViews>
  <sheets>
    <sheet name="Rekapitulace_celkem" sheetId="35" r:id="rId1"/>
    <sheet name="Výsadba_stromů" sheetId="33" r:id="rId2"/>
    <sheet name="Výsadba_keřů" sheetId="34" r:id="rId3"/>
    <sheet name="Vedlejší_náklady" sheetId="36" r:id="rId4"/>
    <sheet name="Následná péče" sheetId="37" r:id="rId5"/>
  </sheets>
  <externalReferences>
    <externalReference r:id="rId6"/>
    <externalReference r:id="rId7"/>
    <externalReference r:id="rId8"/>
    <externalReference r:id="rId9"/>
  </externalReferences>
  <definedNames>
    <definedName name="_dph1">NA()</definedName>
    <definedName name="_dph2">NA()</definedName>
    <definedName name="_dph3">NA()</definedName>
    <definedName name="_xlnm._FilterDatabase" localSheetId="4" hidden="1">'Následná péče'!$C$47:$J$100</definedName>
    <definedName name="_xlnm._FilterDatabase" localSheetId="3" hidden="1">Vedlejší_náklady!$C$46:$J$54</definedName>
    <definedName name="_xlnm._FilterDatabase" localSheetId="2" hidden="1">Výsadba_keřů!$C$47:$J$85</definedName>
    <definedName name="_xlnm._FilterDatabase" localSheetId="1" hidden="1">Výsadba_stromů!$C$55:$J$101</definedName>
    <definedName name="CelkemDPHVypocet">#REF!</definedName>
    <definedName name="CenaCelkem">#REF!</definedName>
    <definedName name="CenaCelkemBezDPH">#REF!</definedName>
    <definedName name="CenaCelkemVypocet">[1]Stavba!$I$43</definedName>
    <definedName name="cisloobjektu">#REF!</definedName>
    <definedName name="CisloRozpoctu">'[2]Krycí list'!$C$2</definedName>
    <definedName name="cislostavby">#REF!</definedName>
    <definedName name="CisloStavebnihoRozpoctu">#REF!</definedName>
    <definedName name="dadresa">#REF!</definedName>
    <definedName name="Datum">#REF!</definedName>
    <definedName name="DIČ">#REF!</definedName>
    <definedName name="Dil">#REF!</definedName>
    <definedName name="dmisto">#REF!</definedName>
    <definedName name="Dodavka">[3]Rekapitulace!$G$44</definedName>
    <definedName name="Dodavka0">#REF!</definedName>
    <definedName name="DPHSni">#REF!</definedName>
    <definedName name="DPHZakl">#REF!</definedName>
    <definedName name="dpsc">#REF!</definedName>
    <definedName name="footer">NA()</definedName>
    <definedName name="G___P__">#REF!</definedName>
    <definedName name="head1">NA()</definedName>
    <definedName name="Header">NA()</definedName>
    <definedName name="Hlava1">NA()</definedName>
    <definedName name="Hlava2">NA()</definedName>
    <definedName name="Hlava3">NA()</definedName>
    <definedName name="Hlava4">NA()</definedName>
    <definedName name="HSV">[3]Rekapitulace!$E$44</definedName>
    <definedName name="HSV0">#REF!</definedName>
    <definedName name="HZS">[3]Rekapitulace!$I$44</definedName>
    <definedName name="HZS0">#REF!</definedName>
    <definedName name="IČO">#REF!</definedName>
    <definedName name="JKSO">#REF!</definedName>
    <definedName name="Mena">[4]Stavba!$J$29</definedName>
    <definedName name="MistoStavby">#REF!</definedName>
    <definedName name="MJ">#REF!</definedName>
    <definedName name="Mont">[3]Rekapitulace!$H$44</definedName>
    <definedName name="Montaz0">#REF!</definedName>
    <definedName name="NazevDilu">#REF!</definedName>
    <definedName name="nazevobjektu">#REF!</definedName>
    <definedName name="NazevRozpoctu">'[2]Krycí list'!$D$2</definedName>
    <definedName name="nazevstavby">#REF!</definedName>
    <definedName name="NazevStavebnihoRozpoctu">#REF!</definedName>
    <definedName name="_xlnm.Print_Titles" localSheetId="4">'Následná péče'!$47:$47</definedName>
    <definedName name="_xlnm.Print_Titles" localSheetId="0">Rekapitulace_celkem!$22:$22</definedName>
    <definedName name="_xlnm.Print_Titles" localSheetId="3">Vedlejší_náklady!$46:$46</definedName>
    <definedName name="_xlnm.Print_Titles" localSheetId="2">Výsadba_keřů!$47:$47</definedName>
    <definedName name="_xlnm.Print_Titles" localSheetId="1">Výsadba_stromů!$55:$55</definedName>
    <definedName name="_xlnm.Print_Titles">{#NAME?}</definedName>
    <definedName name="oadresa">#REF!</definedName>
    <definedName name="Objednatel">#REF!</definedName>
    <definedName name="Objekt">#REF!</definedName>
    <definedName name="_xlnm.Print_Area" localSheetId="4">'Následná péče'!$C$4:$J$13,'Následná péče'!$C$19:$J$33,'Následná péče'!$C$39:$J$100</definedName>
    <definedName name="_xlnm.Print_Area" localSheetId="0">Rekapitulace_celkem!$D$4:$AM$11,Rekapitulace_celkem!$C$17:$AM$31</definedName>
    <definedName name="_xlnm.Print_Area" localSheetId="3">Vedlejší_náklady!$C$4:$J$12,Vedlejší_náklady!$C$18:$J$32,Vedlejší_náklady!$C$38:$J$54</definedName>
    <definedName name="_xlnm.Print_Area" localSheetId="2">Výsadba_keřů!$C$4:$J$15,Výsadba_keřů!$C$21:$J$33,Výsadba_keřů!$C$39:$J$85</definedName>
    <definedName name="_xlnm.Print_Area" localSheetId="1">Výsadba_stromů!$C$4:$J$17,Výsadba_stromů!$C$23:$J$39,Výsadba_stromů!$C$45:$J$101</definedName>
    <definedName name="_xlnm.Print_Area">{#NAME?}</definedName>
    <definedName name="odic">#REF!</definedName>
    <definedName name="oico">#REF!</definedName>
    <definedName name="omisto">#REF!</definedName>
    <definedName name="onazev">#REF!</definedName>
    <definedName name="opsc">#REF!</definedName>
    <definedName name="padresa">#REF!</definedName>
    <definedName name="pdic">#REF!</definedName>
    <definedName name="pico">#REF!</definedName>
    <definedName name="pmisto">#REF!</definedName>
    <definedName name="PocetMJ">'[3]Krycí list'!$G$6</definedName>
    <definedName name="PoptavkaID">#REF!</definedName>
    <definedName name="Poznamka">#REF!</definedName>
    <definedName name="pPSC">#REF!</definedName>
    <definedName name="Print_Area_1">{#NAME?}</definedName>
    <definedName name="Print_Area_1_1">#REF!</definedName>
    <definedName name="Print_Area_2">{#NAME?}</definedName>
    <definedName name="Print_Area_2_1">#REF!</definedName>
    <definedName name="Print_Area_3">#REF!</definedName>
    <definedName name="Print_Titles_1">{#NAME?}</definedName>
    <definedName name="Print_Titles_1_1">#REF!</definedName>
    <definedName name="Print_Titles_2">#REF!</definedName>
    <definedName name="Projektant">#REF!</definedName>
    <definedName name="PSV">[3]Rekapitulace!$F$44</definedName>
    <definedName name="PSV0">#REF!</definedName>
    <definedName name="SazbaDPH1">'[3]Krycí list'!$C$30</definedName>
    <definedName name="SazbaDPH1_1">{#NAME?}</definedName>
    <definedName name="SazbaDPH2">'[3]Krycí list'!$C$32</definedName>
    <definedName name="SazbaDPH2_1">{#NAME?}</definedName>
    <definedName name="SloupecCC">#REF!</definedName>
    <definedName name="SloupecCisloPol">#REF!</definedName>
    <definedName name="SloupecCH">#REF!</definedName>
    <definedName name="SloupecJC">#REF!</definedName>
    <definedName name="SloupecJH">#REF!</definedName>
    <definedName name="SloupecMJ">#REF!</definedName>
    <definedName name="SloupecMnozstvi">#REF!</definedName>
    <definedName name="SloupecNazPol">#REF!</definedName>
    <definedName name="SloupecPC">#REF!</definedName>
    <definedName name="Typ">#REF!</definedName>
    <definedName name="VRN">[3]Rekapitulace!#REF!</definedName>
    <definedName name="VRNKc">[3]Rekapitulace!#REF!</definedName>
    <definedName name="VRNnazev">[3]Rekapitulace!#REF!</definedName>
    <definedName name="VRNproc">[3]Rekapitulace!#REF!</definedName>
    <definedName name="VRNzakl">[3]Rekapitulace!#REF!</definedName>
    <definedName name="Vypracoval">#REF!</definedName>
    <definedName name="Z_B7E7C763_C459_487D_8ABA_5CFDDFBD5A84_.wvu.Cols">#REF!</definedName>
    <definedName name="Z_B7E7C763_C459_487D_8ABA_5CFDDFBD5A84_.wvu.PrintArea">#REF!</definedName>
    <definedName name="Zakazka">#REF!</definedName>
    <definedName name="ZakHead">NA()</definedName>
    <definedName name="Zaklad22">#REF!</definedName>
    <definedName name="Zaklad5">#REF!</definedName>
    <definedName name="ZakladDPHSni">#REF!</definedName>
    <definedName name="ZakladDPHSniVypocet">[1]Stavba!$F$43</definedName>
    <definedName name="ZakladDPHZakl">#REF!</definedName>
    <definedName name="ZakladDPHZaklVypocet">[1]Stavba!$G$43</definedName>
    <definedName name="ZaObjednatele">#REF!</definedName>
    <definedName name="Zaokrouhleni">#REF!</definedName>
    <definedName name="ZaZhotovitele">#REF!</definedName>
    <definedName name="Zhotovitel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96" i="37" l="1"/>
  <c r="J93" i="37"/>
  <c r="J92" i="37" l="1"/>
  <c r="J75" i="37"/>
  <c r="J72" i="37"/>
  <c r="J69" i="37"/>
  <c r="J66" i="37"/>
  <c r="J63" i="37"/>
  <c r="E7" i="37"/>
  <c r="E22" i="37" s="1"/>
  <c r="J100" i="37"/>
  <c r="J99" i="37" s="1"/>
  <c r="J32" i="37" s="1"/>
  <c r="H87" i="37"/>
  <c r="H84" i="37" s="1"/>
  <c r="J80" i="37"/>
  <c r="J58" i="37"/>
  <c r="J55" i="37"/>
  <c r="J51" i="37"/>
  <c r="E44" i="37"/>
  <c r="E24" i="37"/>
  <c r="H89" i="37" l="1"/>
  <c r="J84" i="37"/>
  <c r="H88" i="37"/>
  <c r="J88" i="37" s="1"/>
  <c r="H90" i="37"/>
  <c r="H91" i="37" s="1"/>
  <c r="J91" i="37" s="1"/>
  <c r="E42" i="37"/>
  <c r="J50" i="37" l="1"/>
  <c r="J49" i="37"/>
  <c r="J31" i="37" l="1"/>
  <c r="J48" i="37"/>
  <c r="J30" i="37"/>
  <c r="J13" i="37" l="1"/>
  <c r="AG29" i="35" s="1"/>
  <c r="J29" i="37"/>
  <c r="D27" i="35" l="1"/>
  <c r="D26" i="35"/>
  <c r="E7" i="36"/>
  <c r="E21" i="36" s="1"/>
  <c r="J52" i="36"/>
  <c r="J51" i="36" s="1"/>
  <c r="J50" i="36"/>
  <c r="J49" i="36" s="1"/>
  <c r="E43" i="36"/>
  <c r="E23" i="36"/>
  <c r="L20" i="35"/>
  <c r="L19" i="35"/>
  <c r="J85" i="34"/>
  <c r="J84" i="34"/>
  <c r="J83" i="34"/>
  <c r="J79" i="34"/>
  <c r="J76" i="34"/>
  <c r="J73" i="34"/>
  <c r="J70" i="34"/>
  <c r="J67" i="34"/>
  <c r="J64" i="34"/>
  <c r="J60" i="34"/>
  <c r="J57" i="34"/>
  <c r="J54" i="34"/>
  <c r="J51" i="34"/>
  <c r="E46" i="34"/>
  <c r="E42" i="34"/>
  <c r="E28" i="34"/>
  <c r="E24" i="34"/>
  <c r="J101" i="33"/>
  <c r="J100" i="33"/>
  <c r="J98" i="33"/>
  <c r="J97" i="33"/>
  <c r="J94" i="33"/>
  <c r="J91" i="33"/>
  <c r="J88" i="33"/>
  <c r="J85" i="33"/>
  <c r="J84" i="33"/>
  <c r="J83" i="33"/>
  <c r="J80" i="33"/>
  <c r="J77" i="33"/>
  <c r="J74" i="33"/>
  <c r="J71" i="33"/>
  <c r="J67" i="33"/>
  <c r="J64" i="33"/>
  <c r="J63" i="33"/>
  <c r="J62" i="33"/>
  <c r="J61" i="33"/>
  <c r="J60" i="33"/>
  <c r="J59" i="33"/>
  <c r="E52" i="33"/>
  <c r="E48" i="33"/>
  <c r="E30" i="33"/>
  <c r="E26" i="33"/>
  <c r="J99" i="33" l="1"/>
  <c r="J38" i="33" s="1"/>
  <c r="E41" i="36"/>
  <c r="J30" i="36"/>
  <c r="J48" i="36"/>
  <c r="J29" i="36" s="1"/>
  <c r="J31" i="36"/>
  <c r="J82" i="34"/>
  <c r="J32" i="34" s="1"/>
  <c r="J58" i="33"/>
  <c r="J57" i="33" l="1"/>
  <c r="J47" i="36"/>
  <c r="J50" i="34"/>
  <c r="J31" i="34" s="1"/>
  <c r="J37" i="33"/>
  <c r="J56" i="33"/>
  <c r="J36" i="33"/>
  <c r="J28" i="36" l="1"/>
  <c r="J12" i="36"/>
  <c r="AG28" i="35" s="1"/>
  <c r="J49" i="34"/>
  <c r="J48" i="34" s="1"/>
  <c r="J16" i="33"/>
  <c r="AG26" i="35" s="1"/>
  <c r="J35" i="33"/>
  <c r="J30" i="34" l="1"/>
  <c r="J15" i="34" s="1"/>
  <c r="AG27" i="35" s="1"/>
  <c r="AG25" i="35" s="1"/>
  <c r="AG24" i="35" l="1"/>
  <c r="AK10" i="35" s="1"/>
</calcChain>
</file>

<file path=xl/sharedStrings.xml><?xml version="1.0" encoding="utf-8"?>
<sst xmlns="http://schemas.openxmlformats.org/spreadsheetml/2006/main" count="631" uniqueCount="188">
  <si>
    <t>AREÁL SPORTOVNÍCH NADĚJÍ - SPORTOVNÍ GYMNASIUM L. DAŇKA</t>
  </si>
  <si>
    <t>MJ</t>
  </si>
  <si>
    <t>1</t>
  </si>
  <si>
    <t>hod</t>
  </si>
  <si>
    <t>HSV</t>
  </si>
  <si>
    <t>Zemní práce</t>
  </si>
  <si>
    <t>m3</t>
  </si>
  <si>
    <t>m2</t>
  </si>
  <si>
    <t>ks</t>
  </si>
  <si>
    <t>t</t>
  </si>
  <si>
    <t>2</t>
  </si>
  <si>
    <t>3</t>
  </si>
  <si>
    <t>kus</t>
  </si>
  <si>
    <t>m</t>
  </si>
  <si>
    <t>38</t>
  </si>
  <si>
    <t>KRYCÍ LIST SOUPISU PRACÍ</t>
  </si>
  <si>
    <t>Stavba:</t>
  </si>
  <si>
    <t>Objekt:</t>
  </si>
  <si>
    <t>MR 2019-4-2b-1 - Zeleň</t>
  </si>
  <si>
    <t>Soupis:</t>
  </si>
  <si>
    <t/>
  </si>
  <si>
    <t>Cena bez DPH</t>
  </si>
  <si>
    <t>REKAPITULACE ČLENĚNÍ SOUPISU PRACÍ</t>
  </si>
  <si>
    <t>Kód dílu - Popis</t>
  </si>
  <si>
    <t>Cena celkem [CZK]</t>
  </si>
  <si>
    <t>Náklady stavby celkem</t>
  </si>
  <si>
    <t>HSV - Práce a dodávky HSV</t>
  </si>
  <si>
    <t xml:space="preserve">    1 - Zemní práce</t>
  </si>
  <si>
    <t xml:space="preserve">      OST - Ostatní dodávka  stromů</t>
  </si>
  <si>
    <t>SOUPIS PRACÍ</t>
  </si>
  <si>
    <t>PČ</t>
  </si>
  <si>
    <t>Typ</t>
  </si>
  <si>
    <t>Kód</t>
  </si>
  <si>
    <t>Popis</t>
  </si>
  <si>
    <t>Množství</t>
  </si>
  <si>
    <t>J.cena [CZK]</t>
  </si>
  <si>
    <t>Náklady soupisu celkem</t>
  </si>
  <si>
    <t>D</t>
  </si>
  <si>
    <t>Práce a dodávky HSV</t>
  </si>
  <si>
    <t>K</t>
  </si>
  <si>
    <t>183101221</t>
  </si>
  <si>
    <t>Hloubení jamek pro vysazování rostlin v zemině tř.1 až 4 s výměnou půdy z 50% v rovině nebo na svahu do 1:5, objemu přes 0,40 do 1,00 m3</t>
  </si>
  <si>
    <t>184102116</t>
  </si>
  <si>
    <t>Výsadba dřeviny s balem do předem vyhloubené jamky se zalitím v rovině nebo na svahu do 1:5, při průměru balu přes 600 do 800 mm</t>
  </si>
  <si>
    <t>184215133</t>
  </si>
  <si>
    <t>Ukotvení dřeviny kůly třemi kůly, délky přes 2 do 3 m</t>
  </si>
  <si>
    <t>4</t>
  </si>
  <si>
    <t>184215413</t>
  </si>
  <si>
    <t>Zhotovení závlahové mísy u solitérních dřevin v rovině nebo na svahu do 1:5, o průměru mísy přes 1 m</t>
  </si>
  <si>
    <t>6</t>
  </si>
  <si>
    <t>184501141</t>
  </si>
  <si>
    <t>Zhotovení obalu kmene z rákosové nebo kokosové rohože v rovině nebo na svahu do 1:5</t>
  </si>
  <si>
    <t>7</t>
  </si>
  <si>
    <t>184911421</t>
  </si>
  <si>
    <t>Mulčování vysazených rostlin mulčovací kůrou, tl. do 100 mm v rovině nebo na svahu do 1:5</t>
  </si>
  <si>
    <t>VV</t>
  </si>
  <si>
    <t>Součet</t>
  </si>
  <si>
    <t>8</t>
  </si>
  <si>
    <t>M</t>
  </si>
  <si>
    <t>10391100</t>
  </si>
  <si>
    <t>kůra mulčovací VL</t>
  </si>
  <si>
    <t>9</t>
  </si>
  <si>
    <t>185802114</t>
  </si>
  <si>
    <t>Hnojení půdy nebo trávníku v rovině nebo na svahu do 1:5 umělým hnojivem s rozdělením k jednotlivým rostlinám</t>
  </si>
  <si>
    <t>10</t>
  </si>
  <si>
    <t>185804312</t>
  </si>
  <si>
    <t>Zalití rostlin vodou plochy záhonů jednotlivě přes 20 m2</t>
  </si>
  <si>
    <t>5</t>
  </si>
  <si>
    <t>11</t>
  </si>
  <si>
    <t>08113910</t>
  </si>
  <si>
    <t>voda povrchová pro jinou potřebu průmyslu a služeb</t>
  </si>
  <si>
    <t>12</t>
  </si>
  <si>
    <t>185851121</t>
  </si>
  <si>
    <t>Dovoz vody pro zálivku rostlin na vzdálenost do 1000 m</t>
  </si>
  <si>
    <t>13</t>
  </si>
  <si>
    <t>R.3</t>
  </si>
  <si>
    <t>Aplikace půdního kondicionéru určeného ke zvýšení vodní a živné kapacity půd a růstových médií, ke zlepšení jejich struktury, provzdušnění a výkonu. - 1kg/strom</t>
  </si>
  <si>
    <t>14</t>
  </si>
  <si>
    <t>R.4</t>
  </si>
  <si>
    <t>Výchovný řez</t>
  </si>
  <si>
    <t>15</t>
  </si>
  <si>
    <t>R 5</t>
  </si>
  <si>
    <t>Hnojivo tabletové</t>
  </si>
  <si>
    <t>16</t>
  </si>
  <si>
    <t>60591257</t>
  </si>
  <si>
    <t>kůl vyvazovací dřevěný impregnovaný D 8cm dl 3m</t>
  </si>
  <si>
    <t>17</t>
  </si>
  <si>
    <t>R 25-26</t>
  </si>
  <si>
    <t>Pěstebný substrát</t>
  </si>
  <si>
    <t>18</t>
  </si>
  <si>
    <t>61894000</t>
  </si>
  <si>
    <t>rákos ohradový neloupaný 60x100cm</t>
  </si>
  <si>
    <t>27,5</t>
  </si>
  <si>
    <t>19</t>
  </si>
  <si>
    <t>R 2528-25</t>
  </si>
  <si>
    <t>/úvazek 2m /ks</t>
  </si>
  <si>
    <t>20</t>
  </si>
  <si>
    <t>R 2528-25-2</t>
  </si>
  <si>
    <t>Půdní kondicioner 1 kg / strom</t>
  </si>
  <si>
    <t>kg</t>
  </si>
  <si>
    <t>OST</t>
  </si>
  <si>
    <t>Ostatní dodávka  stromů</t>
  </si>
  <si>
    <t>37</t>
  </si>
  <si>
    <t>Vk 3xp, ok 14-16, dtbal .4</t>
  </si>
  <si>
    <t>Tilia cordata ´Greenspire´ - lípa srdčitá</t>
  </si>
  <si>
    <t xml:space="preserve">      OST - Ostatní dodávka  stromů ,rostlin,</t>
  </si>
  <si>
    <t>183101214</t>
  </si>
  <si>
    <t>Hloubení jamek pro vysazování rostlin v zemině tř.1 až 4 s výměnou půdy z 50% v rovině nebo na svahu do 1:5, objemu přes 0,05 do 0,125 m3</t>
  </si>
  <si>
    <t>184102112</t>
  </si>
  <si>
    <t>Výsadba dřeviny s balem do předem vyhloubené jamky se zalitím v rovině nebo na svahu do 1:5, při průměru balu přes 200 do 300 mm</t>
  </si>
  <si>
    <t>Ostatní dodávka  stromů ,rostlin,</t>
  </si>
  <si>
    <t>Sadové úpravy - Areál sportovních nadějí</t>
  </si>
  <si>
    <t>Výsadba stromů</t>
  </si>
  <si>
    <t>"stromy "2</t>
  </si>
  <si>
    <t>2*0,103 'Přepočtené koeficientem množství</t>
  </si>
  <si>
    <t>Vk 3xp, ok 16-18, dtbal .5</t>
  </si>
  <si>
    <t>Jasan ztepilý - Fraxinus excelsior</t>
  </si>
  <si>
    <t>REKAPITULACE OBJEKTŮ STAVBY A SOUPISŮ PRACÍ</t>
  </si>
  <si>
    <t>Kód:</t>
  </si>
  <si>
    <t>Cena bez DPH [CZK]</t>
  </si>
  <si>
    <t>Sadové úpravy</t>
  </si>
  <si>
    <t>Export Komplet</t>
  </si>
  <si>
    <t>REKAPITULACE STAVBY</t>
  </si>
  <si>
    <t>MR2019-4-2a</t>
  </si>
  <si>
    <t>"keře"164</t>
  </si>
  <si>
    <t>" výsadba  keře "164</t>
  </si>
  <si>
    <t>82*0,103 'Přepočtené koeficientem množství</t>
  </si>
  <si>
    <t>v 10-20cm</t>
  </si>
  <si>
    <t xml:space="preserve">Třezalka - Hypericum calycinum </t>
  </si>
  <si>
    <t>v 5-10cm</t>
  </si>
  <si>
    <t>Chameleonka - Houttuynia cordata</t>
  </si>
  <si>
    <t xml:space="preserve">Jalovec vodorovný - Juniperus hor. </t>
  </si>
  <si>
    <t xml:space="preserve">    D4 - Výsadba keřů</t>
  </si>
  <si>
    <t>VRN - Vedlejší rozpočtové náklady</t>
  </si>
  <si>
    <t>D4</t>
  </si>
  <si>
    <t>Výsadba keřů</t>
  </si>
  <si>
    <t>Pol R 4</t>
  </si>
  <si>
    <t>Vytýčení výsadeb</t>
  </si>
  <si>
    <t>VRN</t>
  </si>
  <si>
    <t>Vedlejší rozpočtové náklady</t>
  </si>
  <si>
    <t>030001002</t>
  </si>
  <si>
    <t>Společné náklady pro celou akci na vybavení/pronájem objektů ZS, náklady na energie, úklid, údržbu a opravy objektů ZS, čištění pojezdových a manipulačních ploch, zabezpečení staveniště apod.</t>
  </si>
  <si>
    <t xml:space="preserve">Vedlejší náklady </t>
  </si>
  <si>
    <t>Následná péče</t>
  </si>
  <si>
    <t xml:space="preserve">    998 - Přesun hmot</t>
  </si>
  <si>
    <t>185804514</t>
  </si>
  <si>
    <t>Odplevelení výsadeb v rovině nebo na svahu do 1:5 souvislých keřových skupin</t>
  </si>
  <si>
    <t>2* do roka 3 roky</t>
  </si>
  <si>
    <t>184801131</t>
  </si>
  <si>
    <t>Ošetření vysazených dřevin ve skupinách v rovině nebo na svahu do 1:5</t>
  </si>
  <si>
    <t>R 251-003</t>
  </si>
  <si>
    <t xml:space="preserve">Přípravek proti savému hmyzu a žravému hmyzu </t>
  </si>
  <si>
    <t>ml</t>
  </si>
  <si>
    <t>spotřeba 0,5 l na keř</t>
  </si>
  <si>
    <t>6ml /20 l vody tj 0,15ml /keř ztratné 3 %</t>
  </si>
  <si>
    <t>jednou ročně doplnění mulče</t>
  </si>
  <si>
    <t>dolnění 50 mm výšky</t>
  </si>
  <si>
    <t>za rok 10 zálivek po 60 l /m2</t>
  </si>
  <si>
    <t>08211320</t>
  </si>
  <si>
    <t>voda pitná pro smluvní odběratele</t>
  </si>
  <si>
    <t>998</t>
  </si>
  <si>
    <t>Přesun hmot</t>
  </si>
  <si>
    <t>998231311</t>
  </si>
  <si>
    <t>Přesun hmot pro sadovnické a krajinářské úpravy - strojně dopravní vzdálenost do 5000 m</t>
  </si>
  <si>
    <t>184215172</t>
  </si>
  <si>
    <t>Řez stromů prováděný lezeckou technikou, výchovný, alejové stromy, výšky přes 4 do 6m</t>
  </si>
  <si>
    <t>Odstranění ukotvení dřeviny kůly třemi kůly, délky přes 1 do 2 m</t>
  </si>
  <si>
    <t>184503121</t>
  </si>
  <si>
    <t>Odstranění obalu kmene a spodních větví stromu z rákosu v jedné vrstvě v rovině nebo na svahu do 1:5</t>
  </si>
  <si>
    <t>184911111</t>
  </si>
  <si>
    <t>Znovuuvázání dřeviny jedním úvazkem ke stávajícímu kůlu</t>
  </si>
  <si>
    <t xml:space="preserve">Následná 3- letá peče </t>
  </si>
  <si>
    <t>82*2*3</t>
  </si>
  <si>
    <t>"keře "82*1*3</t>
  </si>
  <si>
    <t>164*0,15*3*1,03</t>
  </si>
  <si>
    <t>82*3</t>
  </si>
  <si>
    <t>2*3</t>
  </si>
  <si>
    <t>0,05*252</t>
  </si>
  <si>
    <t>84*60*3*0,001*10</t>
  </si>
  <si>
    <t>D1</t>
  </si>
  <si>
    <t>Následná rozvojová péče- o keře  a stromy</t>
  </si>
  <si>
    <t>184801121</t>
  </si>
  <si>
    <t>Ošetření dřevin - odplevelení s nakypřením nebo vypletí dřevin soliterních s naložením a odvozem odpadu (2x ročně, celkem 6x)</t>
  </si>
  <si>
    <t>184805312</t>
  </si>
  <si>
    <t>následné ošetření dřevin</t>
  </si>
  <si>
    <t>"stromy "2*3*2</t>
  </si>
  <si>
    <t>"stromy "2*3</t>
  </si>
  <si>
    <t>Soubor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</si>
</sst>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* #,##0.00;* \-#,##0.00;* &quot;-&quot;??;@"/>
    <numFmt numFmtId="165" formatCode="#,##0.000"/>
    <numFmt numFmtId="166" formatCode="0.0000"/>
  </numFmts>
  <fonts count="34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name val="Arial CE"/>
      <charset val="238"/>
    </font>
    <font>
      <sz val="8"/>
      <name val="Arial CE"/>
      <family val="2"/>
      <charset val="238"/>
    </font>
    <font>
      <sz val="9"/>
      <name val="Arial CE"/>
      <family val="2"/>
      <charset val="238"/>
    </font>
    <font>
      <sz val="10"/>
      <name val="Arial CE"/>
      <family val="2"/>
      <charset val="238"/>
    </font>
    <font>
      <sz val="10"/>
      <name val="Courier"/>
      <charset val="238"/>
    </font>
    <font>
      <sz val="8"/>
      <name val="Arial CE"/>
      <family val="2"/>
    </font>
    <font>
      <b/>
      <sz val="14"/>
      <name val="Arial CE"/>
    </font>
    <font>
      <sz val="8"/>
      <color rgb="FF969696"/>
      <name val="Arial CE"/>
    </font>
    <font>
      <b/>
      <sz val="11"/>
      <name val="Arial CE"/>
    </font>
    <font>
      <b/>
      <sz val="10"/>
      <name val="Arial CE"/>
    </font>
    <font>
      <b/>
      <sz val="12"/>
      <color rgb="FF960000"/>
      <name val="Arial CE"/>
    </font>
    <font>
      <sz val="9"/>
      <name val="Arial CE"/>
    </font>
    <font>
      <b/>
      <sz val="12"/>
      <color rgb="FF800000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7"/>
      <color rgb="FF969696"/>
      <name val="Arial CE"/>
    </font>
    <font>
      <sz val="8"/>
      <color rgb="FFFF0000"/>
      <name val="Arial CE"/>
    </font>
    <font>
      <i/>
      <sz val="8"/>
      <color rgb="FF0000FF"/>
      <name val="Arial CE"/>
    </font>
    <font>
      <b/>
      <sz val="12"/>
      <name val="Arial CE"/>
    </font>
    <font>
      <sz val="11"/>
      <name val="Arial CE"/>
    </font>
    <font>
      <b/>
      <sz val="11"/>
      <color rgb="FF003366"/>
      <name val="Arial CE"/>
    </font>
    <font>
      <b/>
      <sz val="11"/>
      <color rgb="FF003366"/>
      <name val="Arial CE"/>
      <charset val="238"/>
    </font>
    <font>
      <sz val="8"/>
      <color rgb="FFFFFFFF"/>
      <name val="Arial CE"/>
    </font>
    <font>
      <sz val="11"/>
      <color rgb="FF003366"/>
      <name val="Arial CE"/>
    </font>
    <font>
      <u/>
      <sz val="11"/>
      <color theme="10"/>
      <name val="Calibri"/>
      <family val="2"/>
      <charset val="238"/>
      <scheme val="minor"/>
    </font>
    <font>
      <sz val="18"/>
      <color theme="10"/>
      <name val="Wingdings 2"/>
      <family val="1"/>
      <charset val="2"/>
    </font>
    <font>
      <sz val="18"/>
      <color theme="10"/>
      <name val="Wingdings 2"/>
    </font>
    <font>
      <sz val="10"/>
      <name val="Arial CE"/>
    </font>
    <font>
      <sz val="8"/>
      <color rgb="FF800080"/>
      <name val="Arial CE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D2D2D2"/>
      </patternFill>
    </fill>
    <fill>
      <patternFill patternType="solid">
        <fgColor rgb="FF00B0F0"/>
        <bgColor indexed="64"/>
      </patternFill>
    </fill>
    <fill>
      <patternFill patternType="solid">
        <fgColor theme="7" tint="0.59999389629810485"/>
        <bgColor indexed="64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969696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hair">
        <color rgb="FF969696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</borders>
  <cellStyleXfs count="11">
    <xf numFmtId="0" fontId="0" fillId="0" borderId="0"/>
    <xf numFmtId="0" fontId="3" fillId="0" borderId="0"/>
    <xf numFmtId="0" fontId="3" fillId="0" borderId="0"/>
    <xf numFmtId="0" fontId="6" fillId="0" borderId="0"/>
    <xf numFmtId="0" fontId="1" fillId="0" borderId="0"/>
    <xf numFmtId="164" fontId="2" fillId="0" borderId="0" applyFont="0" applyFill="0" applyBorder="0" applyAlignment="0" applyProtection="0"/>
    <xf numFmtId="0" fontId="4" fillId="0" borderId="1">
      <alignment horizontal="center" vertical="center" wrapText="1"/>
    </xf>
    <xf numFmtId="0" fontId="5" fillId="0" borderId="0"/>
    <xf numFmtId="0" fontId="7" fillId="0" borderId="0" applyProtection="0"/>
    <xf numFmtId="0" fontId="8" fillId="0" borderId="0"/>
    <xf numFmtId="0" fontId="29" fillId="0" borderId="0" applyNumberFormat="0" applyFill="0" applyBorder="0" applyAlignment="0" applyProtection="0"/>
  </cellStyleXfs>
  <cellXfs count="152">
    <xf numFmtId="0" fontId="0" fillId="0" borderId="0" xfId="0"/>
    <xf numFmtId="0" fontId="8" fillId="0" borderId="0" xfId="9"/>
    <xf numFmtId="0" fontId="8" fillId="0" borderId="2" xfId="9" applyBorder="1"/>
    <xf numFmtId="0" fontId="8" fillId="0" borderId="3" xfId="9" applyBorder="1"/>
    <xf numFmtId="0" fontId="8" fillId="0" borderId="4" xfId="9" applyBorder="1"/>
    <xf numFmtId="0" fontId="9" fillId="0" borderId="0" xfId="9" applyFont="1" applyAlignment="1">
      <alignment horizontal="left" vertical="center"/>
    </xf>
    <xf numFmtId="0" fontId="10" fillId="0" borderId="0" xfId="9" applyFont="1" applyAlignment="1">
      <alignment horizontal="left" vertical="center"/>
    </xf>
    <xf numFmtId="0" fontId="0" fillId="0" borderId="4" xfId="9" applyFont="1" applyBorder="1" applyAlignment="1">
      <alignment vertical="center"/>
    </xf>
    <xf numFmtId="0" fontId="0" fillId="0" borderId="0" xfId="9" applyFont="1" applyAlignment="1">
      <alignment vertical="center"/>
    </xf>
    <xf numFmtId="0" fontId="0" fillId="0" borderId="4" xfId="9" applyFont="1" applyBorder="1" applyAlignment="1">
      <alignment vertical="center" wrapText="1"/>
    </xf>
    <xf numFmtId="0" fontId="0" fillId="0" borderId="0" xfId="9" applyFont="1" applyAlignment="1">
      <alignment vertical="center" wrapText="1"/>
    </xf>
    <xf numFmtId="0" fontId="0" fillId="0" borderId="5" xfId="9" applyFont="1" applyBorder="1" applyAlignment="1">
      <alignment vertical="center"/>
    </xf>
    <xf numFmtId="0" fontId="12" fillId="0" borderId="0" xfId="9" applyFont="1" applyAlignment="1">
      <alignment horizontal="left" vertical="center"/>
    </xf>
    <xf numFmtId="4" fontId="13" fillId="0" borderId="0" xfId="9" applyNumberFormat="1" applyFont="1" applyAlignment="1">
      <alignment vertical="center"/>
    </xf>
    <xf numFmtId="0" fontId="0" fillId="0" borderId="6" xfId="9" applyFont="1" applyBorder="1" applyAlignment="1">
      <alignment vertical="center"/>
    </xf>
    <xf numFmtId="0" fontId="0" fillId="0" borderId="7" xfId="9" applyFont="1" applyBorder="1" applyAlignment="1">
      <alignment vertical="center"/>
    </xf>
    <xf numFmtId="0" fontId="0" fillId="0" borderId="2" xfId="9" applyFont="1" applyBorder="1" applyAlignment="1">
      <alignment vertical="center"/>
    </xf>
    <xf numFmtId="0" fontId="0" fillId="0" borderId="3" xfId="9" applyFont="1" applyBorder="1" applyAlignment="1">
      <alignment vertical="center"/>
    </xf>
    <xf numFmtId="0" fontId="10" fillId="0" borderId="0" xfId="9" applyFont="1" applyAlignment="1">
      <alignment horizontal="left" vertical="center"/>
    </xf>
    <xf numFmtId="0" fontId="0" fillId="0" borderId="0" xfId="9" applyFont="1" applyAlignment="1">
      <alignment vertical="center"/>
    </xf>
    <xf numFmtId="0" fontId="14" fillId="3" borderId="0" xfId="9" applyFont="1" applyFill="1" applyAlignment="1">
      <alignment horizontal="left" vertical="center"/>
    </xf>
    <xf numFmtId="0" fontId="0" fillId="3" borderId="0" xfId="9" applyFont="1" applyFill="1" applyAlignment="1">
      <alignment vertical="center"/>
    </xf>
    <xf numFmtId="0" fontId="14" fillId="3" borderId="0" xfId="9" applyFont="1" applyFill="1" applyAlignment="1">
      <alignment horizontal="right" vertical="center"/>
    </xf>
    <xf numFmtId="0" fontId="15" fillId="0" borderId="0" xfId="9" applyFont="1" applyAlignment="1">
      <alignment horizontal="left" vertical="center"/>
    </xf>
    <xf numFmtId="0" fontId="16" fillId="0" borderId="4" xfId="9" applyFont="1" applyBorder="1" applyAlignment="1">
      <alignment vertical="center"/>
    </xf>
    <xf numFmtId="0" fontId="16" fillId="0" borderId="0" xfId="9" applyFont="1" applyAlignment="1">
      <alignment vertical="center"/>
    </xf>
    <xf numFmtId="0" fontId="16" fillId="0" borderId="8" xfId="9" applyFont="1" applyBorder="1" applyAlignment="1">
      <alignment horizontal="left" vertical="center"/>
    </xf>
    <xf numFmtId="0" fontId="16" fillId="0" borderId="8" xfId="9" applyFont="1" applyBorder="1" applyAlignment="1">
      <alignment vertical="center"/>
    </xf>
    <xf numFmtId="4" fontId="16" fillId="0" borderId="8" xfId="9" applyNumberFormat="1" applyFont="1" applyBorder="1" applyAlignment="1">
      <alignment vertical="center"/>
    </xf>
    <xf numFmtId="0" fontId="17" fillId="0" borderId="4" xfId="9" applyFont="1" applyBorder="1" applyAlignment="1">
      <alignment vertical="center"/>
    </xf>
    <xf numFmtId="0" fontId="17" fillId="0" borderId="0" xfId="9" applyFont="1" applyAlignment="1">
      <alignment vertical="center"/>
    </xf>
    <xf numFmtId="0" fontId="17" fillId="0" borderId="8" xfId="9" applyFont="1" applyBorder="1" applyAlignment="1">
      <alignment horizontal="left" vertical="center"/>
    </xf>
    <xf numFmtId="0" fontId="17" fillId="0" borderId="8" xfId="9" applyFont="1" applyBorder="1" applyAlignment="1">
      <alignment vertical="center"/>
    </xf>
    <xf numFmtId="4" fontId="17" fillId="0" borderId="8" xfId="9" applyNumberFormat="1" applyFont="1" applyBorder="1" applyAlignment="1">
      <alignment vertical="center"/>
    </xf>
    <xf numFmtId="0" fontId="0" fillId="0" borderId="4" xfId="9" applyFont="1" applyBorder="1" applyAlignment="1">
      <alignment horizontal="center" vertical="center" wrapText="1"/>
    </xf>
    <xf numFmtId="0" fontId="14" fillId="3" borderId="9" xfId="9" applyFont="1" applyFill="1" applyBorder="1" applyAlignment="1">
      <alignment horizontal="center" vertical="center" wrapText="1"/>
    </xf>
    <xf numFmtId="0" fontId="14" fillId="3" borderId="10" xfId="9" applyFont="1" applyFill="1" applyBorder="1" applyAlignment="1">
      <alignment horizontal="center" vertical="center" wrapText="1"/>
    </xf>
    <xf numFmtId="0" fontId="14" fillId="3" borderId="11" xfId="9" applyFont="1" applyFill="1" applyBorder="1" applyAlignment="1">
      <alignment horizontal="center" vertical="center" wrapText="1"/>
    </xf>
    <xf numFmtId="0" fontId="0" fillId="0" borderId="0" xfId="9" applyFont="1" applyAlignment="1">
      <alignment horizontal="center" vertical="center" wrapText="1"/>
    </xf>
    <xf numFmtId="0" fontId="13" fillId="0" borderId="0" xfId="9" applyFont="1" applyAlignment="1">
      <alignment horizontal="left" vertical="center"/>
    </xf>
    <xf numFmtId="4" fontId="13" fillId="0" borderId="0" xfId="9" applyNumberFormat="1" applyFont="1"/>
    <xf numFmtId="0" fontId="18" fillId="0" borderId="4" xfId="9" applyFont="1" applyBorder="1"/>
    <xf numFmtId="0" fontId="18" fillId="0" borderId="0" xfId="9" applyFont="1"/>
    <xf numFmtId="0" fontId="18" fillId="0" borderId="0" xfId="9" applyFont="1" applyAlignment="1">
      <alignment horizontal="left"/>
    </xf>
    <xf numFmtId="0" fontId="16" fillId="0" borderId="0" xfId="9" applyFont="1" applyAlignment="1">
      <alignment horizontal="left"/>
    </xf>
    <xf numFmtId="4" fontId="16" fillId="0" borderId="0" xfId="9" applyNumberFormat="1" applyFont="1"/>
    <xf numFmtId="0" fontId="17" fillId="0" borderId="0" xfId="9" applyFont="1" applyAlignment="1">
      <alignment horizontal="left"/>
    </xf>
    <xf numFmtId="4" fontId="17" fillId="0" borderId="0" xfId="9" applyNumberFormat="1" applyFont="1"/>
    <xf numFmtId="0" fontId="0" fillId="0" borderId="4" xfId="9" applyFont="1" applyBorder="1" applyAlignment="1" applyProtection="1">
      <alignment vertical="center"/>
      <protection locked="0"/>
    </xf>
    <xf numFmtId="0" fontId="0" fillId="0" borderId="12" xfId="9" applyFont="1" applyBorder="1" applyAlignment="1" applyProtection="1">
      <alignment horizontal="center" vertical="center"/>
      <protection locked="0"/>
    </xf>
    <xf numFmtId="49" fontId="0" fillId="0" borderId="12" xfId="9" applyNumberFormat="1" applyFont="1" applyBorder="1" applyAlignment="1" applyProtection="1">
      <alignment horizontal="left" vertical="center" wrapText="1"/>
      <protection locked="0"/>
    </xf>
    <xf numFmtId="0" fontId="0" fillId="0" borderId="12" xfId="9" applyFont="1" applyBorder="1" applyAlignment="1" applyProtection="1">
      <alignment horizontal="left" vertical="center" wrapText="1"/>
      <protection locked="0"/>
    </xf>
    <xf numFmtId="0" fontId="0" fillId="0" borderId="12" xfId="9" applyFont="1" applyBorder="1" applyAlignment="1" applyProtection="1">
      <alignment horizontal="center" vertical="center" wrapText="1"/>
      <protection locked="0"/>
    </xf>
    <xf numFmtId="165" fontId="0" fillId="0" borderId="12" xfId="9" applyNumberFormat="1" applyFont="1" applyBorder="1" applyAlignment="1" applyProtection="1">
      <alignment vertical="center"/>
      <protection locked="0"/>
    </xf>
    <xf numFmtId="4" fontId="0" fillId="0" borderId="12" xfId="9" applyNumberFormat="1" applyFont="1" applyBorder="1" applyAlignment="1" applyProtection="1">
      <alignment vertical="center"/>
      <protection locked="0"/>
    </xf>
    <xf numFmtId="0" fontId="19" fillId="0" borderId="4" xfId="9" applyFont="1" applyBorder="1" applyAlignment="1">
      <alignment vertical="center"/>
    </xf>
    <xf numFmtId="0" fontId="19" fillId="0" borderId="0" xfId="9" applyFont="1" applyAlignment="1">
      <alignment vertical="center"/>
    </xf>
    <xf numFmtId="0" fontId="20" fillId="0" borderId="0" xfId="9" applyFont="1" applyAlignment="1">
      <alignment horizontal="left" vertical="center"/>
    </xf>
    <xf numFmtId="0" fontId="19" fillId="0" borderId="0" xfId="9" applyFont="1" applyAlignment="1">
      <alignment horizontal="left" vertical="center"/>
    </xf>
    <xf numFmtId="0" fontId="19" fillId="0" borderId="0" xfId="9" applyFont="1" applyAlignment="1">
      <alignment horizontal="left" vertical="center" wrapText="1"/>
    </xf>
    <xf numFmtId="165" fontId="19" fillId="0" borderId="0" xfId="9" applyNumberFormat="1" applyFont="1" applyAlignment="1">
      <alignment vertical="center"/>
    </xf>
    <xf numFmtId="0" fontId="21" fillId="0" borderId="4" xfId="9" applyFont="1" applyBorder="1" applyAlignment="1">
      <alignment vertical="center"/>
    </xf>
    <xf numFmtId="0" fontId="21" fillId="0" borderId="0" xfId="9" applyFont="1" applyAlignment="1">
      <alignment vertical="center"/>
    </xf>
    <xf numFmtId="0" fontId="21" fillId="0" borderId="0" xfId="9" applyFont="1" applyAlignment="1">
      <alignment horizontal="left" vertical="center"/>
    </xf>
    <xf numFmtId="0" fontId="21" fillId="0" borderId="0" xfId="9" applyFont="1" applyAlignment="1">
      <alignment horizontal="left" vertical="center" wrapText="1"/>
    </xf>
    <xf numFmtId="165" fontId="21" fillId="0" borderId="0" xfId="9" applyNumberFormat="1" applyFont="1" applyAlignment="1">
      <alignment vertical="center"/>
    </xf>
    <xf numFmtId="0" fontId="22" fillId="0" borderId="12" xfId="9" applyFont="1" applyBorder="1" applyAlignment="1" applyProtection="1">
      <alignment horizontal="center" vertical="center"/>
      <protection locked="0"/>
    </xf>
    <xf numFmtId="49" fontId="22" fillId="0" borderId="12" xfId="9" applyNumberFormat="1" applyFont="1" applyBorder="1" applyAlignment="1" applyProtection="1">
      <alignment horizontal="left" vertical="center" wrapText="1"/>
      <protection locked="0"/>
    </xf>
    <xf numFmtId="0" fontId="22" fillId="0" borderId="12" xfId="9" applyFont="1" applyBorder="1" applyAlignment="1" applyProtection="1">
      <alignment horizontal="left" vertical="center" wrapText="1"/>
      <protection locked="0"/>
    </xf>
    <xf numFmtId="0" fontId="22" fillId="0" borderId="12" xfId="9" applyFont="1" applyBorder="1" applyAlignment="1" applyProtection="1">
      <alignment horizontal="center" vertical="center" wrapText="1"/>
      <protection locked="0"/>
    </xf>
    <xf numFmtId="165" fontId="22" fillId="0" borderId="12" xfId="9" applyNumberFormat="1" applyFont="1" applyBorder="1" applyAlignment="1" applyProtection="1">
      <alignment vertical="center"/>
      <protection locked="0"/>
    </xf>
    <xf numFmtId="4" fontId="22" fillId="0" borderId="12" xfId="9" applyNumberFormat="1" applyFont="1" applyBorder="1" applyAlignment="1" applyProtection="1">
      <alignment vertical="center"/>
      <protection locked="0"/>
    </xf>
    <xf numFmtId="166" fontId="8" fillId="0" borderId="0" xfId="9" applyNumberFormat="1"/>
    <xf numFmtId="166" fontId="8" fillId="0" borderId="3" xfId="9" applyNumberFormat="1" applyBorder="1"/>
    <xf numFmtId="166" fontId="0" fillId="0" borderId="0" xfId="9" applyNumberFormat="1" applyFont="1" applyAlignment="1">
      <alignment vertical="center"/>
    </xf>
    <xf numFmtId="166" fontId="0" fillId="0" borderId="5" xfId="9" applyNumberFormat="1" applyFont="1" applyBorder="1" applyAlignment="1">
      <alignment vertical="center"/>
    </xf>
    <xf numFmtId="166" fontId="0" fillId="0" borderId="7" xfId="9" applyNumberFormat="1" applyFont="1" applyBorder="1" applyAlignment="1">
      <alignment vertical="center"/>
    </xf>
    <xf numFmtId="166" fontId="0" fillId="0" borderId="3" xfId="9" applyNumberFormat="1" applyFont="1" applyBorder="1" applyAlignment="1">
      <alignment vertical="center"/>
    </xf>
    <xf numFmtId="166" fontId="16" fillId="0" borderId="8" xfId="9" applyNumberFormat="1" applyFont="1" applyBorder="1" applyAlignment="1">
      <alignment vertical="center"/>
    </xf>
    <xf numFmtId="166" fontId="17" fillId="0" borderId="8" xfId="9" applyNumberFormat="1" applyFont="1" applyBorder="1" applyAlignment="1">
      <alignment vertical="center"/>
    </xf>
    <xf numFmtId="166" fontId="14" fillId="3" borderId="10" xfId="9" applyNumberFormat="1" applyFont="1" applyFill="1" applyBorder="1" applyAlignment="1">
      <alignment horizontal="center" vertical="center" wrapText="1"/>
    </xf>
    <xf numFmtId="166" fontId="18" fillId="0" borderId="0" xfId="9" applyNumberFormat="1" applyFont="1"/>
    <xf numFmtId="166" fontId="0" fillId="0" borderId="12" xfId="9" applyNumberFormat="1" applyFont="1" applyBorder="1" applyAlignment="1" applyProtection="1">
      <alignment vertical="center"/>
      <protection locked="0"/>
    </xf>
    <xf numFmtId="166" fontId="19" fillId="0" borderId="0" xfId="9" applyNumberFormat="1" applyFont="1" applyAlignment="1">
      <alignment vertical="center"/>
    </xf>
    <xf numFmtId="166" fontId="21" fillId="0" borderId="0" xfId="9" applyNumberFormat="1" applyFont="1" applyAlignment="1">
      <alignment vertical="center"/>
    </xf>
    <xf numFmtId="166" fontId="22" fillId="0" borderId="12" xfId="9" applyNumberFormat="1" applyFont="1" applyBorder="1" applyAlignment="1" applyProtection="1">
      <alignment vertical="center"/>
      <protection locked="0"/>
    </xf>
    <xf numFmtId="0" fontId="24" fillId="0" borderId="0" xfId="0" applyFont="1" applyAlignment="1">
      <alignment vertical="center"/>
    </xf>
    <xf numFmtId="0" fontId="24" fillId="0" borderId="4" xfId="0" applyFont="1" applyBorder="1" applyAlignment="1">
      <alignment vertical="center"/>
    </xf>
    <xf numFmtId="0" fontId="25" fillId="0" borderId="0" xfId="0" applyFont="1" applyAlignment="1">
      <alignment vertical="center"/>
    </xf>
    <xf numFmtId="0" fontId="27" fillId="0" borderId="0" xfId="9" applyFont="1" applyAlignment="1">
      <alignment horizontal="left" vertical="center"/>
    </xf>
    <xf numFmtId="0" fontId="10" fillId="0" borderId="0" xfId="9" applyFont="1" applyAlignment="1">
      <alignment horizontal="left" vertical="top"/>
    </xf>
    <xf numFmtId="0" fontId="8" fillId="0" borderId="0" xfId="9"/>
    <xf numFmtId="0" fontId="11" fillId="0" borderId="0" xfId="9" applyFont="1" applyAlignment="1">
      <alignment horizontal="left" vertical="top"/>
    </xf>
    <xf numFmtId="0" fontId="8" fillId="0" borderId="15" xfId="9" applyBorder="1"/>
    <xf numFmtId="0" fontId="8" fillId="0" borderId="0" xfId="9" applyAlignment="1">
      <alignment vertical="center"/>
    </xf>
    <xf numFmtId="0" fontId="8" fillId="0" borderId="4" xfId="9" applyBorder="1" applyAlignment="1">
      <alignment vertical="center"/>
    </xf>
    <xf numFmtId="0" fontId="12" fillId="0" borderId="16" xfId="9" applyFont="1" applyBorder="1" applyAlignment="1">
      <alignment horizontal="left" vertical="center"/>
    </xf>
    <xf numFmtId="0" fontId="8" fillId="0" borderId="16" xfId="9" applyBorder="1" applyAlignment="1">
      <alignment vertical="center"/>
    </xf>
    <xf numFmtId="0" fontId="8" fillId="0" borderId="6" xfId="9" applyBorder="1" applyAlignment="1">
      <alignment vertical="center"/>
    </xf>
    <xf numFmtId="0" fontId="8" fillId="0" borderId="7" xfId="9" applyBorder="1" applyAlignment="1">
      <alignment vertical="center"/>
    </xf>
    <xf numFmtId="0" fontId="8" fillId="0" borderId="2" xfId="9" applyBorder="1" applyAlignment="1">
      <alignment vertical="center"/>
    </xf>
    <xf numFmtId="0" fontId="8" fillId="0" borderId="3" xfId="9" applyBorder="1" applyAlignment="1">
      <alignment vertical="center"/>
    </xf>
    <xf numFmtId="0" fontId="11" fillId="0" borderId="0" xfId="9" applyFont="1" applyAlignment="1">
      <alignment vertical="center"/>
    </xf>
    <xf numFmtId="0" fontId="11" fillId="0" borderId="4" xfId="9" applyFont="1" applyBorder="1" applyAlignment="1">
      <alignment vertical="center"/>
    </xf>
    <xf numFmtId="0" fontId="11" fillId="0" borderId="0" xfId="9" applyFont="1" applyAlignment="1">
      <alignment horizontal="left" vertical="center"/>
    </xf>
    <xf numFmtId="0" fontId="8" fillId="3" borderId="14" xfId="9" applyFill="1" applyBorder="1" applyAlignment="1">
      <alignment vertical="center"/>
    </xf>
    <xf numFmtId="0" fontId="23" fillId="0" borderId="0" xfId="9" applyFont="1" applyAlignment="1">
      <alignment vertical="center"/>
    </xf>
    <xf numFmtId="0" fontId="23" fillId="0" borderId="4" xfId="9" applyFont="1" applyBorder="1" applyAlignment="1">
      <alignment vertical="center"/>
    </xf>
    <xf numFmtId="0" fontId="13" fillId="0" borderId="0" xfId="9" applyFont="1" applyAlignment="1">
      <alignment vertical="center"/>
    </xf>
    <xf numFmtId="0" fontId="24" fillId="0" borderId="0" xfId="9" applyFont="1" applyAlignment="1">
      <alignment vertical="center"/>
    </xf>
    <xf numFmtId="0" fontId="24" fillId="0" borderId="4" xfId="9" applyFont="1" applyBorder="1" applyAlignment="1">
      <alignment vertical="center"/>
    </xf>
    <xf numFmtId="0" fontId="25" fillId="0" borderId="0" xfId="9" applyFont="1" applyAlignment="1">
      <alignment vertical="center"/>
    </xf>
    <xf numFmtId="0" fontId="30" fillId="0" borderId="0" xfId="10" applyFont="1" applyAlignment="1">
      <alignment horizontal="center" vertical="center"/>
    </xf>
    <xf numFmtId="0" fontId="28" fillId="0" borderId="0" xfId="9" applyFont="1" applyAlignment="1">
      <alignment vertical="center"/>
    </xf>
    <xf numFmtId="0" fontId="25" fillId="0" borderId="0" xfId="0" applyFont="1" applyFill="1" applyAlignment="1">
      <alignment horizontal="left" vertical="center" wrapText="1"/>
    </xf>
    <xf numFmtId="0" fontId="0" fillId="0" borderId="0" xfId="9" applyFont="1" applyAlignment="1">
      <alignment vertical="center"/>
    </xf>
    <xf numFmtId="0" fontId="31" fillId="0" borderId="0" xfId="10" applyFont="1" applyAlignment="1">
      <alignment horizontal="center" vertical="center"/>
    </xf>
    <xf numFmtId="0" fontId="32" fillId="0" borderId="4" xfId="0" applyFont="1" applyBorder="1" applyAlignment="1">
      <alignment vertical="center"/>
    </xf>
    <xf numFmtId="0" fontId="17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33" fillId="0" borderId="0" xfId="9" applyFont="1" applyAlignment="1">
      <alignment vertical="center"/>
    </xf>
    <xf numFmtId="0" fontId="33" fillId="0" borderId="4" xfId="9" applyFont="1" applyBorder="1" applyAlignment="1">
      <alignment vertical="center"/>
    </xf>
    <xf numFmtId="0" fontId="33" fillId="0" borderId="0" xfId="9" applyFont="1" applyAlignment="1">
      <alignment horizontal="left" vertical="center"/>
    </xf>
    <xf numFmtId="0" fontId="33" fillId="0" borderId="0" xfId="9" applyFont="1" applyAlignment="1">
      <alignment horizontal="left" vertical="center" wrapText="1"/>
    </xf>
    <xf numFmtId="4" fontId="13" fillId="0" borderId="0" xfId="9" applyNumberFormat="1" applyFont="1" applyAlignment="1">
      <alignment horizontal="right" vertical="center"/>
    </xf>
    <xf numFmtId="0" fontId="25" fillId="2" borderId="0" xfId="9" applyFont="1" applyFill="1" applyAlignment="1">
      <alignment horizontal="left" vertical="center" wrapText="1"/>
    </xf>
    <xf numFmtId="4" fontId="26" fillId="2" borderId="0" xfId="9" applyNumberFormat="1" applyFont="1" applyFill="1" applyAlignment="1">
      <alignment horizontal="right" vertical="center"/>
    </xf>
    <xf numFmtId="0" fontId="8" fillId="0" borderId="0" xfId="9" applyAlignment="1">
      <alignment horizontal="left" vertical="center"/>
    </xf>
    <xf numFmtId="0" fontId="8" fillId="0" borderId="0" xfId="9"/>
    <xf numFmtId="0" fontId="11" fillId="0" borderId="0" xfId="9" applyFont="1" applyAlignment="1">
      <alignment horizontal="left" vertical="top" wrapText="1"/>
    </xf>
    <xf numFmtId="4" fontId="12" fillId="0" borderId="16" xfId="9" applyNumberFormat="1" applyFont="1" applyBorder="1" applyAlignment="1">
      <alignment vertical="center"/>
    </xf>
    <xf numFmtId="0" fontId="8" fillId="0" borderId="16" xfId="9" applyBorder="1" applyAlignment="1">
      <alignment vertical="center"/>
    </xf>
    <xf numFmtId="0" fontId="11" fillId="0" borderId="0" xfId="9" applyFont="1" applyAlignment="1">
      <alignment horizontal="left" vertical="center" wrapText="1"/>
    </xf>
    <xf numFmtId="0" fontId="11" fillId="0" borderId="0" xfId="9" applyFont="1" applyAlignment="1">
      <alignment vertical="center"/>
    </xf>
    <xf numFmtId="0" fontId="14" fillId="3" borderId="13" xfId="9" applyFont="1" applyFill="1" applyBorder="1" applyAlignment="1">
      <alignment horizontal="center" vertical="center"/>
    </xf>
    <xf numFmtId="0" fontId="14" fillId="3" borderId="14" xfId="9" applyFont="1" applyFill="1" applyBorder="1" applyAlignment="1">
      <alignment horizontal="left" vertical="center"/>
    </xf>
    <xf numFmtId="0" fontId="14" fillId="3" borderId="14" xfId="9" applyFont="1" applyFill="1" applyBorder="1" applyAlignment="1">
      <alignment horizontal="center" vertical="center"/>
    </xf>
    <xf numFmtId="0" fontId="14" fillId="3" borderId="14" xfId="9" applyFont="1" applyFill="1" applyBorder="1" applyAlignment="1">
      <alignment horizontal="right" vertical="center"/>
    </xf>
    <xf numFmtId="0" fontId="25" fillId="0" borderId="0" xfId="9" applyFont="1" applyAlignment="1">
      <alignment horizontal="left" vertical="center" wrapText="1"/>
    </xf>
    <xf numFmtId="0" fontId="29" fillId="0" borderId="0" xfId="10" applyAlignment="1">
      <alignment horizontal="left" vertical="center" wrapText="1"/>
    </xf>
    <xf numFmtId="4" fontId="28" fillId="0" borderId="0" xfId="9" applyNumberFormat="1" applyFont="1" applyAlignment="1">
      <alignment vertical="center"/>
    </xf>
    <xf numFmtId="0" fontId="28" fillId="0" borderId="0" xfId="9" applyFont="1" applyAlignment="1">
      <alignment vertical="center"/>
    </xf>
    <xf numFmtId="0" fontId="25" fillId="0" borderId="0" xfId="0" applyFont="1" applyFill="1" applyAlignment="1">
      <alignment horizontal="left" vertical="center" wrapText="1"/>
    </xf>
    <xf numFmtId="4" fontId="28" fillId="0" borderId="0" xfId="0" applyNumberFormat="1" applyFont="1" applyFill="1" applyAlignment="1">
      <alignment horizontal="right" vertical="center"/>
    </xf>
    <xf numFmtId="4" fontId="28" fillId="4" borderId="0" xfId="0" applyNumberFormat="1" applyFont="1" applyFill="1" applyAlignment="1">
      <alignment horizontal="right" vertical="center"/>
    </xf>
    <xf numFmtId="0" fontId="25" fillId="4" borderId="0" xfId="0" applyFont="1" applyFill="1" applyAlignment="1">
      <alignment horizontal="left" vertical="center" wrapText="1"/>
    </xf>
    <xf numFmtId="0" fontId="0" fillId="0" borderId="0" xfId="9" applyFont="1" applyAlignment="1">
      <alignment vertical="center"/>
    </xf>
    <xf numFmtId="0" fontId="10" fillId="0" borderId="0" xfId="9" applyFont="1" applyAlignment="1">
      <alignment horizontal="left" vertical="center" wrapText="1"/>
    </xf>
    <xf numFmtId="0" fontId="0" fillId="0" borderId="0" xfId="9" applyFont="1" applyAlignment="1">
      <alignment horizontal="left" vertical="center" wrapText="1"/>
    </xf>
    <xf numFmtId="0" fontId="10" fillId="0" borderId="0" xfId="9" applyFont="1" applyAlignment="1">
      <alignment horizontal="left" vertical="center"/>
    </xf>
    <xf numFmtId="4" fontId="0" fillId="5" borderId="12" xfId="9" applyNumberFormat="1" applyFont="1" applyFill="1" applyBorder="1" applyAlignment="1" applyProtection="1">
      <alignment vertical="center"/>
      <protection locked="0"/>
    </xf>
    <xf numFmtId="4" fontId="22" fillId="5" borderId="12" xfId="9" applyNumberFormat="1" applyFont="1" applyFill="1" applyBorder="1" applyAlignment="1" applyProtection="1">
      <alignment vertical="center"/>
      <protection locked="0"/>
    </xf>
  </cellXfs>
  <cellStyles count="11">
    <cellStyle name="Čárka 2" xfId="5" xr:uid="{8D994582-333A-4344-8D81-1A75B552BF30}"/>
    <cellStyle name="Hypertextový odkaz" xfId="10" builtinId="8"/>
    <cellStyle name="Normální" xfId="0" builtinId="0"/>
    <cellStyle name="Normální 2" xfId="1" xr:uid="{3B72F8F9-7ACE-4ABF-8CAF-79EC26928590}"/>
    <cellStyle name="Normální 2 2" xfId="2" xr:uid="{CAC33475-278D-471C-A9A2-1B65B454360D}"/>
    <cellStyle name="Normální 3" xfId="3" xr:uid="{CBAF96F4-E632-4A97-80EE-51F70B786732}"/>
    <cellStyle name="Normální 3 2" xfId="9" xr:uid="{205BC1C5-C20B-4DCE-9190-E9020E07368A}"/>
    <cellStyle name="Normální 4" xfId="4" xr:uid="{FE8CE50E-0712-41FA-BF07-30365C324173}"/>
    <cellStyle name="Normální 5" xfId="7" xr:uid="{A847CBE7-39BE-4DF9-BBDA-AE0B0AB50355}"/>
    <cellStyle name="Normální 6" xfId="8" xr:uid="{79E71848-7951-415C-A607-87F05C5337D7}"/>
    <cellStyle name="Podhlavička" xfId="6" xr:uid="{6FF99D5B-5B05-433C-B089-89EB8CB1F213}"/>
  </cellStyles>
  <dxfs count="0"/>
  <tableStyles count="0" defaultTableStyle="TableStyleMedium2" defaultPivotStyle="PivotStyleLight16"/>
  <colors>
    <mruColors>
      <color rgb="FF00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Relationship Id="rId14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136DB043-5DE5-474F-8034-1DC9123A7D6E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285750" cy="285750"/>
        </a:xfrm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6C653F37-4185-4F7B-BC05-1526DE90B4F5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285750" cy="285750"/>
        </a:xfrm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28183D8C-5982-434F-8DFE-E1113522FD03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285750" cy="285750"/>
        </a:xfrm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3D20CC1C-9F12-441F-B923-031633B62475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285750" cy="285750"/>
        </a:xfrm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80DA0B97-68CA-4EB9-8E49-F3AB39EAED49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285750" cy="285750"/>
        </a:xfrm>
        <a:prstGeom prst="rect">
          <a:avLst/>
        </a:prstGeom>
      </xdr:spPr>
    </xdr:pic>
    <xdr:clientData/>
  </xdr:absolute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kujmk-my.sharepoint.com/Users/vokal.jaroslav/Documents/aktivni/hala_botanicka/kontrola/GymBotanick&#225;_ZTI%20PREULOZEN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Preview\INFO\Templates\Rozpocty\Sablon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kujmk-my.sharepoint.com/Users/vokal.jaroslav/Documents/aktivni/hala_botanicka/kontrola/Gymnasium%20L.Da&#328;ka-SO%2002-hala_kontrola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kujmk-my.sharepoint.com/Users/vokal.jaroslav/Documents/aktivni/hala_botanicka/kontrola/Gymnasium%20L.Da&#328;ka-SO%2003-p&#345;&#237;pojka%20plynu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kyny pro vyplnění"/>
      <sheetName val="Stavba"/>
      <sheetName val="VzorPolozky"/>
      <sheetName val="D.1.4 D.1.4.1 Pol"/>
      <sheetName val="D.1.4 D.1.4.2 Pol"/>
    </sheetNames>
    <sheetDataSet>
      <sheetData sheetId="0"/>
      <sheetData sheetId="1">
        <row r="23">
          <cell r="E23">
            <v>15</v>
          </cell>
        </row>
        <row r="43">
          <cell r="F43">
            <v>0</v>
          </cell>
          <cell r="G43">
            <v>1870346.32</v>
          </cell>
          <cell r="I43">
            <v>2263119.0471999999</v>
          </cell>
        </row>
      </sheetData>
      <sheetData sheetId="2"/>
      <sheetData sheetId="3">
        <row r="244">
          <cell r="AF244">
            <v>1538542.02</v>
          </cell>
        </row>
      </sheetData>
      <sheetData sheetId="4">
        <row r="134">
          <cell r="AF134">
            <v>331804.3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N"/>
      <sheetName val="Krycí list"/>
      <sheetName val="Rekapitulace"/>
      <sheetName val="Položky"/>
    </sheetNames>
    <sheetDataSet>
      <sheetData sheetId="0"/>
      <sheetData sheetId="1">
        <row r="5">
          <cell r="A5" t="str">
            <v>00003270</v>
          </cell>
        </row>
        <row r="6">
          <cell r="G6">
            <v>0</v>
          </cell>
        </row>
        <row r="30">
          <cell r="C30">
            <v>21</v>
          </cell>
        </row>
        <row r="32">
          <cell r="C32">
            <v>0</v>
          </cell>
        </row>
      </sheetData>
      <sheetData sheetId="2">
        <row r="1">
          <cell r="H1" t="str">
            <v>SO023270</v>
          </cell>
        </row>
        <row r="44">
          <cell r="E44">
            <v>39438533.399630353</v>
          </cell>
          <cell r="F44">
            <v>49338087.082347848</v>
          </cell>
          <cell r="G44">
            <v>0</v>
          </cell>
          <cell r="H44">
            <v>17781696.399999999</v>
          </cell>
          <cell r="I44">
            <v>290000</v>
          </cell>
        </row>
      </sheetData>
      <sheetData sheetId="3">
        <row r="56">
          <cell r="B56" t="str">
            <v>1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kyny pro vyplnění"/>
      <sheetName val="Stavba"/>
      <sheetName val="VzorPolozky"/>
      <sheetName val="D.1.4 D.1.4.3 Pol"/>
    </sheetNames>
    <sheetDataSet>
      <sheetData sheetId="0"/>
      <sheetData sheetId="1">
        <row r="29">
          <cell r="J29" t="str">
            <v>CZK</v>
          </cell>
        </row>
      </sheetData>
      <sheetData sheetId="2"/>
      <sheetData sheetId="3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D17A9B-7A16-4FDF-BC4E-2FB96FCA7270}">
  <sheetPr>
    <tabColor rgb="FFFFFF00"/>
    <pageSetUpPr fitToPage="1"/>
  </sheetPr>
  <dimension ref="A1:AM32"/>
  <sheetViews>
    <sheetView showGridLines="0" topLeftCell="A4" workbookViewId="0">
      <selection activeCell="AT15" sqref="AT15"/>
    </sheetView>
  </sheetViews>
  <sheetFormatPr defaultRowHeight="11.25"/>
  <cols>
    <col min="1" max="1" width="7.140625" style="1" customWidth="1"/>
    <col min="2" max="2" width="1.42578125" style="1" customWidth="1"/>
    <col min="3" max="3" width="3.5703125" style="1" customWidth="1"/>
    <col min="4" max="33" width="2.28515625" style="1" customWidth="1"/>
    <col min="34" max="34" width="2.85546875" style="1" customWidth="1"/>
    <col min="35" max="35" width="27.140625" style="1" customWidth="1"/>
    <col min="36" max="37" width="2.140625" style="1" customWidth="1"/>
    <col min="38" max="38" width="7.140625" style="1" customWidth="1"/>
    <col min="39" max="39" width="2.85546875" style="1" customWidth="1"/>
    <col min="40" max="16384" width="9.140625" style="1"/>
  </cols>
  <sheetData>
    <row r="1" spans="1:39">
      <c r="A1" s="89" t="s">
        <v>121</v>
      </c>
    </row>
    <row r="2" spans="1:39" ht="36.950000000000003" customHeight="1"/>
    <row r="3" spans="1:39" ht="6.95" customHeight="1">
      <c r="B3" s="2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</row>
    <row r="4" spans="1:39" ht="24.95" customHeight="1">
      <c r="B4" s="4"/>
      <c r="D4" s="5" t="s">
        <v>122</v>
      </c>
    </row>
    <row r="5" spans="1:39" ht="12" customHeight="1">
      <c r="B5" s="4"/>
      <c r="D5" s="90" t="s">
        <v>118</v>
      </c>
      <c r="K5" s="127" t="s">
        <v>123</v>
      </c>
      <c r="L5" s="128"/>
      <c r="M5" s="128"/>
      <c r="N5" s="128"/>
      <c r="O5" s="128"/>
      <c r="P5" s="128"/>
      <c r="Q5" s="128"/>
      <c r="R5" s="128"/>
      <c r="S5" s="128"/>
      <c r="T5" s="128"/>
      <c r="U5" s="128"/>
      <c r="V5" s="128"/>
      <c r="W5" s="128"/>
      <c r="X5" s="128"/>
      <c r="Y5" s="128"/>
      <c r="Z5" s="128"/>
      <c r="AA5" s="128"/>
      <c r="AB5" s="128"/>
      <c r="AC5" s="128"/>
      <c r="AD5" s="128"/>
      <c r="AE5" s="128"/>
      <c r="AF5" s="128"/>
      <c r="AG5" s="128"/>
      <c r="AH5" s="128"/>
      <c r="AI5" s="128"/>
      <c r="AJ5" s="128"/>
      <c r="AK5" s="128"/>
      <c r="AL5" s="128"/>
      <c r="AM5" s="128"/>
    </row>
    <row r="6" spans="1:39" ht="36.950000000000003" customHeight="1">
      <c r="B6" s="4"/>
      <c r="D6" s="92" t="s">
        <v>16</v>
      </c>
      <c r="K6" s="129" t="s">
        <v>0</v>
      </c>
      <c r="L6" s="128"/>
      <c r="M6" s="128"/>
      <c r="N6" s="128"/>
      <c r="O6" s="128"/>
      <c r="P6" s="128"/>
      <c r="Q6" s="128"/>
      <c r="R6" s="128"/>
      <c r="S6" s="128"/>
      <c r="T6" s="128"/>
      <c r="U6" s="128"/>
      <c r="V6" s="128"/>
      <c r="W6" s="128"/>
      <c r="X6" s="128"/>
      <c r="Y6" s="128"/>
      <c r="Z6" s="128"/>
      <c r="AA6" s="128"/>
      <c r="AB6" s="128"/>
      <c r="AC6" s="128"/>
      <c r="AD6" s="128"/>
      <c r="AE6" s="128"/>
      <c r="AF6" s="128"/>
      <c r="AG6" s="128"/>
      <c r="AH6" s="128"/>
      <c r="AI6" s="128"/>
      <c r="AJ6" s="128"/>
      <c r="AK6" s="128"/>
      <c r="AL6" s="128"/>
      <c r="AM6" s="128"/>
    </row>
    <row r="7" spans="1:39" ht="6.95" customHeight="1">
      <c r="B7" s="4"/>
    </row>
    <row r="8" spans="1:39" ht="6.95" customHeight="1">
      <c r="B8" s="4"/>
    </row>
    <row r="9" spans="1:39" ht="6.95" customHeight="1">
      <c r="B9" s="4"/>
      <c r="D9" s="93"/>
      <c r="E9" s="93"/>
      <c r="F9" s="93"/>
      <c r="G9" s="93"/>
      <c r="H9" s="93"/>
      <c r="I9" s="93"/>
      <c r="J9" s="93"/>
      <c r="K9" s="93"/>
      <c r="L9" s="93"/>
      <c r="M9" s="93"/>
      <c r="N9" s="93"/>
      <c r="O9" s="93"/>
      <c r="P9" s="93"/>
      <c r="Q9" s="93"/>
      <c r="R9" s="93"/>
      <c r="S9" s="93"/>
      <c r="T9" s="93"/>
      <c r="U9" s="93"/>
      <c r="V9" s="93"/>
      <c r="W9" s="93"/>
      <c r="X9" s="93"/>
      <c r="Y9" s="93"/>
      <c r="Z9" s="93"/>
      <c r="AA9" s="93"/>
      <c r="AB9" s="93"/>
      <c r="AC9" s="93"/>
      <c r="AD9" s="93"/>
      <c r="AE9" s="93"/>
      <c r="AF9" s="93"/>
      <c r="AG9" s="93"/>
      <c r="AH9" s="93"/>
      <c r="AI9" s="93"/>
      <c r="AJ9" s="93"/>
      <c r="AK9" s="93"/>
      <c r="AL9" s="93"/>
      <c r="AM9" s="93"/>
    </row>
    <row r="10" spans="1:39" s="94" customFormat="1" ht="25.9" customHeight="1">
      <c r="B10" s="95"/>
      <c r="D10" s="96" t="s">
        <v>21</v>
      </c>
      <c r="E10" s="97"/>
      <c r="F10" s="97"/>
      <c r="G10" s="97"/>
      <c r="H10" s="97"/>
      <c r="I10" s="97"/>
      <c r="J10" s="97"/>
      <c r="K10" s="97"/>
      <c r="L10" s="97"/>
      <c r="M10" s="97"/>
      <c r="N10" s="97"/>
      <c r="O10" s="97"/>
      <c r="P10" s="97"/>
      <c r="Q10" s="97"/>
      <c r="R10" s="97"/>
      <c r="S10" s="97"/>
      <c r="T10" s="97"/>
      <c r="U10" s="97"/>
      <c r="V10" s="97"/>
      <c r="W10" s="97"/>
      <c r="X10" s="97"/>
      <c r="Y10" s="97"/>
      <c r="Z10" s="97"/>
      <c r="AA10" s="97"/>
      <c r="AB10" s="97"/>
      <c r="AC10" s="97"/>
      <c r="AD10" s="97"/>
      <c r="AE10" s="97"/>
      <c r="AF10" s="97"/>
      <c r="AG10" s="97"/>
      <c r="AH10" s="97"/>
      <c r="AI10" s="97"/>
      <c r="AJ10" s="97"/>
      <c r="AK10" s="130">
        <f>ROUND(AG24,2)</f>
        <v>0</v>
      </c>
      <c r="AL10" s="131"/>
      <c r="AM10" s="131"/>
    </row>
    <row r="11" spans="1:39" s="94" customFormat="1" ht="6.95" customHeight="1">
      <c r="B11" s="95"/>
    </row>
    <row r="12" spans="1:39" s="94" customFormat="1" ht="6.95" customHeight="1">
      <c r="B12" s="98"/>
      <c r="C12" s="99"/>
      <c r="D12" s="99"/>
      <c r="E12" s="99"/>
      <c r="F12" s="99"/>
      <c r="G12" s="99"/>
      <c r="H12" s="99"/>
      <c r="I12" s="99"/>
      <c r="J12" s="99"/>
      <c r="K12" s="99"/>
      <c r="L12" s="99"/>
      <c r="M12" s="99"/>
      <c r="N12" s="99"/>
      <c r="O12" s="99"/>
      <c r="P12" s="99"/>
      <c r="Q12" s="99"/>
      <c r="R12" s="99"/>
      <c r="S12" s="99"/>
      <c r="T12" s="99"/>
      <c r="U12" s="99"/>
      <c r="V12" s="99"/>
      <c r="W12" s="99"/>
      <c r="X12" s="99"/>
      <c r="Y12" s="99"/>
      <c r="Z12" s="99"/>
      <c r="AA12" s="99"/>
      <c r="AB12" s="99"/>
      <c r="AC12" s="99"/>
      <c r="AD12" s="99"/>
      <c r="AE12" s="99"/>
      <c r="AF12" s="99"/>
      <c r="AG12" s="99"/>
      <c r="AH12" s="99"/>
      <c r="AI12" s="99"/>
      <c r="AJ12" s="99"/>
      <c r="AK12" s="99"/>
      <c r="AL12" s="99"/>
      <c r="AM12" s="99"/>
    </row>
    <row r="16" spans="1:39" s="94" customFormat="1" ht="6.95" customHeight="1">
      <c r="B16" s="100"/>
      <c r="C16" s="101"/>
      <c r="D16" s="101"/>
      <c r="E16" s="101"/>
      <c r="F16" s="101"/>
      <c r="G16" s="101"/>
      <c r="H16" s="101"/>
      <c r="I16" s="101"/>
      <c r="J16" s="101"/>
      <c r="K16" s="101"/>
      <c r="L16" s="101"/>
      <c r="M16" s="101"/>
      <c r="N16" s="101"/>
      <c r="O16" s="101"/>
      <c r="P16" s="101"/>
      <c r="Q16" s="101"/>
      <c r="R16" s="101"/>
      <c r="S16" s="101"/>
      <c r="T16" s="101"/>
      <c r="U16" s="101"/>
      <c r="V16" s="101"/>
      <c r="W16" s="101"/>
      <c r="X16" s="101"/>
      <c r="Y16" s="101"/>
      <c r="Z16" s="101"/>
      <c r="AA16" s="101"/>
      <c r="AB16" s="101"/>
      <c r="AC16" s="101"/>
      <c r="AD16" s="101"/>
      <c r="AE16" s="101"/>
      <c r="AF16" s="101"/>
      <c r="AG16" s="101"/>
      <c r="AH16" s="101"/>
      <c r="AI16" s="101"/>
      <c r="AJ16" s="101"/>
      <c r="AK16" s="101"/>
      <c r="AL16" s="101"/>
      <c r="AM16" s="101"/>
    </row>
    <row r="17" spans="1:39" s="94" customFormat="1" ht="24.95" customHeight="1">
      <c r="B17" s="95"/>
      <c r="C17" s="5" t="s">
        <v>117</v>
      </c>
    </row>
    <row r="18" spans="1:39" s="94" customFormat="1" ht="6.95" customHeight="1">
      <c r="B18" s="95"/>
    </row>
    <row r="19" spans="1:39" s="94" customFormat="1" ht="12" customHeight="1">
      <c r="B19" s="95"/>
      <c r="C19" s="6" t="s">
        <v>118</v>
      </c>
      <c r="L19" s="94" t="str">
        <f>K5</f>
        <v>MR2019-4-2a</v>
      </c>
    </row>
    <row r="20" spans="1:39" s="102" customFormat="1" ht="36.950000000000003" customHeight="1">
      <c r="B20" s="103"/>
      <c r="C20" s="104" t="s">
        <v>16</v>
      </c>
      <c r="L20" s="132" t="str">
        <f>K6</f>
        <v>AREÁL SPORTOVNÍCH NADĚJÍ - SPORTOVNÍ GYMNASIUM L. DAŇKA</v>
      </c>
      <c r="M20" s="133"/>
      <c r="N20" s="133"/>
      <c r="O20" s="133"/>
      <c r="P20" s="133"/>
      <c r="Q20" s="133"/>
      <c r="R20" s="133"/>
      <c r="S20" s="133"/>
      <c r="T20" s="133"/>
      <c r="U20" s="133"/>
      <c r="V20" s="133"/>
      <c r="W20" s="133"/>
      <c r="X20" s="133"/>
      <c r="Y20" s="133"/>
      <c r="Z20" s="133"/>
      <c r="AA20" s="133"/>
      <c r="AB20" s="133"/>
      <c r="AC20" s="133"/>
      <c r="AD20" s="133"/>
      <c r="AE20" s="133"/>
      <c r="AF20" s="133"/>
      <c r="AG20" s="133"/>
      <c r="AH20" s="133"/>
      <c r="AI20" s="133"/>
      <c r="AJ20" s="133"/>
      <c r="AK20" s="133"/>
      <c r="AL20" s="133"/>
      <c r="AM20" s="133"/>
    </row>
    <row r="21" spans="1:39" s="94" customFormat="1" ht="10.9" customHeight="1">
      <c r="B21" s="95"/>
    </row>
    <row r="22" spans="1:39" s="94" customFormat="1" ht="29.25" customHeight="1">
      <c r="B22" s="95"/>
      <c r="C22" s="134" t="s">
        <v>32</v>
      </c>
      <c r="D22" s="135"/>
      <c r="E22" s="135"/>
      <c r="F22" s="135"/>
      <c r="G22" s="135"/>
      <c r="H22" s="105"/>
      <c r="I22" s="136" t="s">
        <v>33</v>
      </c>
      <c r="J22" s="135"/>
      <c r="K22" s="135"/>
      <c r="L22" s="135"/>
      <c r="M22" s="135"/>
      <c r="N22" s="135"/>
      <c r="O22" s="135"/>
      <c r="P22" s="135"/>
      <c r="Q22" s="135"/>
      <c r="R22" s="135"/>
      <c r="S22" s="135"/>
      <c r="T22" s="135"/>
      <c r="U22" s="135"/>
      <c r="V22" s="135"/>
      <c r="W22" s="135"/>
      <c r="X22" s="135"/>
      <c r="Y22" s="135"/>
      <c r="Z22" s="135"/>
      <c r="AA22" s="135"/>
      <c r="AB22" s="135"/>
      <c r="AC22" s="135"/>
      <c r="AD22" s="135"/>
      <c r="AE22" s="135"/>
      <c r="AF22" s="135"/>
      <c r="AG22" s="137" t="s">
        <v>119</v>
      </c>
      <c r="AH22" s="135"/>
      <c r="AI22" s="135"/>
      <c r="AJ22" s="135"/>
      <c r="AK22" s="135"/>
      <c r="AL22" s="135"/>
      <c r="AM22" s="135"/>
    </row>
    <row r="23" spans="1:39" s="94" customFormat="1" ht="10.9" customHeight="1">
      <c r="B23" s="95"/>
    </row>
    <row r="24" spans="1:39" s="106" customFormat="1" ht="32.450000000000003" customHeight="1">
      <c r="B24" s="107"/>
      <c r="C24" s="39" t="s">
        <v>25</v>
      </c>
      <c r="D24" s="108"/>
      <c r="E24" s="108"/>
      <c r="F24" s="108"/>
      <c r="G24" s="108"/>
      <c r="H24" s="108"/>
      <c r="I24" s="108"/>
      <c r="J24" s="108"/>
      <c r="K24" s="108"/>
      <c r="L24" s="108"/>
      <c r="M24" s="108"/>
      <c r="N24" s="108"/>
      <c r="O24" s="108"/>
      <c r="P24" s="108"/>
      <c r="Q24" s="108"/>
      <c r="R24" s="108"/>
      <c r="S24" s="108"/>
      <c r="T24" s="108"/>
      <c r="U24" s="108"/>
      <c r="V24" s="108"/>
      <c r="W24" s="108"/>
      <c r="X24" s="108"/>
      <c r="Y24" s="108"/>
      <c r="Z24" s="108"/>
      <c r="AA24" s="108"/>
      <c r="AB24" s="108"/>
      <c r="AC24" s="108"/>
      <c r="AD24" s="108"/>
      <c r="AE24" s="108"/>
      <c r="AF24" s="108"/>
      <c r="AG24" s="124">
        <f>SUM(AG25,AG29)</f>
        <v>0</v>
      </c>
      <c r="AH24" s="124"/>
      <c r="AI24" s="124"/>
      <c r="AJ24" s="124"/>
      <c r="AK24" s="124"/>
      <c r="AL24" s="124"/>
      <c r="AM24" s="124"/>
    </row>
    <row r="25" spans="1:39" s="109" customFormat="1" ht="40.5" customHeight="1">
      <c r="B25" s="110"/>
      <c r="C25" s="111"/>
      <c r="D25" s="125" t="s">
        <v>120</v>
      </c>
      <c r="E25" s="125"/>
      <c r="F25" s="125"/>
      <c r="G25" s="125"/>
      <c r="H25" s="125"/>
      <c r="I25" s="125"/>
      <c r="J25" s="125"/>
      <c r="K25" s="125"/>
      <c r="L25" s="125"/>
      <c r="M25" s="125"/>
      <c r="N25" s="125"/>
      <c r="O25" s="125"/>
      <c r="P25" s="125"/>
      <c r="Q25" s="125"/>
      <c r="R25" s="125"/>
      <c r="S25" s="125"/>
      <c r="T25" s="125"/>
      <c r="U25" s="125"/>
      <c r="V25" s="125"/>
      <c r="W25" s="125"/>
      <c r="X25" s="125"/>
      <c r="Y25" s="125"/>
      <c r="Z25" s="125"/>
      <c r="AA25" s="125"/>
      <c r="AB25" s="125"/>
      <c r="AC25" s="125"/>
      <c r="AD25" s="125"/>
      <c r="AE25" s="125"/>
      <c r="AF25" s="125"/>
      <c r="AG25" s="126">
        <f>SUM(AG26:AM28)</f>
        <v>0</v>
      </c>
      <c r="AH25" s="126"/>
      <c r="AI25" s="126"/>
      <c r="AJ25" s="126"/>
      <c r="AK25" s="126"/>
      <c r="AL25" s="126"/>
      <c r="AM25" s="126"/>
    </row>
    <row r="26" spans="1:39" s="86" customFormat="1" ht="20.100000000000001" customHeight="1">
      <c r="B26" s="87"/>
      <c r="C26" s="88"/>
      <c r="D26" s="142" t="str">
        <f>Výsadba_stromů!$E$11</f>
        <v>Výsadba stromů</v>
      </c>
      <c r="E26" s="142"/>
      <c r="F26" s="142"/>
      <c r="G26" s="142"/>
      <c r="H26" s="142"/>
      <c r="I26" s="142"/>
      <c r="J26" s="142"/>
      <c r="K26" s="142"/>
      <c r="L26" s="142"/>
      <c r="M26" s="142"/>
      <c r="N26" s="142"/>
      <c r="O26" s="142"/>
      <c r="P26" s="142"/>
      <c r="Q26" s="142"/>
      <c r="R26" s="142"/>
      <c r="S26" s="142"/>
      <c r="T26" s="142"/>
      <c r="U26" s="142"/>
      <c r="V26" s="142"/>
      <c r="W26" s="142"/>
      <c r="X26" s="142"/>
      <c r="Y26" s="142"/>
      <c r="Z26" s="142"/>
      <c r="AA26" s="142"/>
      <c r="AB26" s="142"/>
      <c r="AC26" s="142"/>
      <c r="AD26" s="142"/>
      <c r="AE26" s="142"/>
      <c r="AF26" s="114"/>
      <c r="AG26" s="143">
        <f>Výsadba_stromů!$J$16</f>
        <v>0</v>
      </c>
      <c r="AH26" s="143"/>
      <c r="AI26" s="143"/>
      <c r="AJ26" s="143"/>
      <c r="AK26" s="143"/>
      <c r="AL26" s="143"/>
      <c r="AM26" s="143"/>
    </row>
    <row r="27" spans="1:39" s="86" customFormat="1" ht="20.100000000000001" customHeight="1">
      <c r="B27" s="87"/>
      <c r="C27" s="88"/>
      <c r="D27" s="142" t="str">
        <f>Výsadba_keřů!$E$11</f>
        <v>Výsadba keřů</v>
      </c>
      <c r="E27" s="142"/>
      <c r="F27" s="142"/>
      <c r="G27" s="142"/>
      <c r="H27" s="142"/>
      <c r="I27" s="142"/>
      <c r="J27" s="142"/>
      <c r="K27" s="142"/>
      <c r="L27" s="142"/>
      <c r="M27" s="142"/>
      <c r="N27" s="142"/>
      <c r="O27" s="142"/>
      <c r="P27" s="142"/>
      <c r="Q27" s="142"/>
      <c r="R27" s="142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14"/>
      <c r="AE27" s="114"/>
      <c r="AF27" s="114"/>
      <c r="AG27" s="143">
        <f>Výsadba_keřů!$J$15</f>
        <v>0</v>
      </c>
      <c r="AH27" s="143"/>
      <c r="AI27" s="143"/>
      <c r="AJ27" s="143"/>
      <c r="AK27" s="143"/>
      <c r="AL27" s="143"/>
      <c r="AM27" s="143"/>
    </row>
    <row r="28" spans="1:39" s="86" customFormat="1" ht="20.100000000000001" customHeight="1">
      <c r="B28" s="87"/>
      <c r="C28" s="88"/>
      <c r="D28" s="142" t="s">
        <v>142</v>
      </c>
      <c r="E28" s="142"/>
      <c r="F28" s="142"/>
      <c r="G28" s="142"/>
      <c r="H28" s="142"/>
      <c r="I28" s="142"/>
      <c r="J28" s="142"/>
      <c r="K28" s="142"/>
      <c r="L28" s="142"/>
      <c r="M28" s="142"/>
      <c r="N28" s="142"/>
      <c r="O28" s="142"/>
      <c r="P28" s="142"/>
      <c r="Q28" s="142"/>
      <c r="R28" s="142"/>
      <c r="S28" s="142"/>
      <c r="T28" s="142"/>
      <c r="U28" s="142"/>
      <c r="V28" s="142"/>
      <c r="W28" s="142"/>
      <c r="X28" s="142"/>
      <c r="Y28" s="142"/>
      <c r="Z28" s="142"/>
      <c r="AA28" s="142"/>
      <c r="AB28" s="142"/>
      <c r="AC28" s="142"/>
      <c r="AD28" s="114"/>
      <c r="AE28" s="114"/>
      <c r="AF28" s="114"/>
      <c r="AG28" s="143">
        <f>Vedlejší_náklady!$J$12</f>
        <v>0</v>
      </c>
      <c r="AH28" s="143"/>
      <c r="AI28" s="143"/>
      <c r="AJ28" s="143"/>
      <c r="AK28" s="143"/>
      <c r="AL28" s="143"/>
      <c r="AM28" s="143"/>
    </row>
    <row r="29" spans="1:39" s="119" customFormat="1" ht="38.25" customHeight="1">
      <c r="A29" s="116"/>
      <c r="B29" s="117"/>
      <c r="C29" s="118"/>
      <c r="D29" s="145" t="s">
        <v>143</v>
      </c>
      <c r="E29" s="145"/>
      <c r="F29" s="145"/>
      <c r="G29" s="145"/>
      <c r="H29" s="145"/>
      <c r="I29" s="145"/>
      <c r="J29" s="145"/>
      <c r="K29" s="145"/>
      <c r="L29" s="145"/>
      <c r="M29" s="145"/>
      <c r="N29" s="145"/>
      <c r="O29" s="145"/>
      <c r="P29" s="145"/>
      <c r="Q29" s="145"/>
      <c r="R29" s="145"/>
      <c r="S29" s="145"/>
      <c r="T29" s="145"/>
      <c r="U29" s="145"/>
      <c r="V29" s="145"/>
      <c r="W29" s="145"/>
      <c r="X29" s="145"/>
      <c r="Y29" s="145"/>
      <c r="Z29" s="145"/>
      <c r="AA29" s="145"/>
      <c r="AB29" s="145"/>
      <c r="AC29" s="145"/>
      <c r="AD29" s="145"/>
      <c r="AE29" s="145"/>
      <c r="AF29" s="145"/>
      <c r="AG29" s="144">
        <f>'Následná péče'!$J$13</f>
        <v>0</v>
      </c>
      <c r="AH29" s="144"/>
      <c r="AI29" s="144"/>
      <c r="AJ29" s="144"/>
      <c r="AK29" s="144"/>
      <c r="AL29" s="144"/>
      <c r="AM29" s="144"/>
    </row>
    <row r="30" spans="1:39" s="109" customFormat="1" ht="40.5" customHeight="1">
      <c r="A30" s="112"/>
      <c r="B30" s="110"/>
      <c r="C30" s="111"/>
      <c r="D30" s="138"/>
      <c r="E30" s="138"/>
      <c r="F30" s="138"/>
      <c r="G30" s="138"/>
      <c r="H30" s="138"/>
      <c r="I30" s="113"/>
      <c r="J30" s="139"/>
      <c r="K30" s="139"/>
      <c r="L30" s="139"/>
      <c r="M30" s="139"/>
      <c r="N30" s="139"/>
      <c r="O30" s="139"/>
      <c r="P30" s="139"/>
      <c r="Q30" s="139"/>
      <c r="R30" s="139"/>
      <c r="S30" s="139"/>
      <c r="T30" s="139"/>
      <c r="U30" s="139"/>
      <c r="V30" s="139"/>
      <c r="W30" s="139"/>
      <c r="X30" s="139"/>
      <c r="Y30" s="139"/>
      <c r="Z30" s="139"/>
      <c r="AA30" s="139"/>
      <c r="AB30" s="139"/>
      <c r="AC30" s="139"/>
      <c r="AD30" s="139"/>
      <c r="AE30" s="139"/>
      <c r="AF30" s="139"/>
      <c r="AG30" s="140"/>
      <c r="AH30" s="141"/>
      <c r="AI30" s="141"/>
      <c r="AJ30" s="141"/>
      <c r="AK30" s="141"/>
      <c r="AL30" s="141"/>
      <c r="AM30" s="141"/>
    </row>
    <row r="31" spans="1:39" s="94" customFormat="1" ht="30" customHeight="1">
      <c r="B31" s="95"/>
    </row>
    <row r="32" spans="1:39" s="94" customFormat="1" ht="6.95" customHeight="1">
      <c r="B32" s="98"/>
      <c r="C32" s="99"/>
      <c r="D32" s="99"/>
      <c r="E32" s="99"/>
      <c r="F32" s="99"/>
      <c r="G32" s="99"/>
      <c r="H32" s="99"/>
      <c r="I32" s="99"/>
      <c r="J32" s="99"/>
      <c r="K32" s="99"/>
      <c r="L32" s="99"/>
      <c r="M32" s="99"/>
      <c r="N32" s="99"/>
      <c r="O32" s="99"/>
      <c r="P32" s="99"/>
      <c r="Q32" s="99"/>
      <c r="R32" s="99"/>
      <c r="S32" s="99"/>
      <c r="T32" s="99"/>
      <c r="U32" s="99"/>
      <c r="V32" s="99"/>
      <c r="W32" s="99"/>
      <c r="X32" s="99"/>
      <c r="Y32" s="99"/>
      <c r="Z32" s="99"/>
      <c r="AA32" s="99"/>
      <c r="AB32" s="99"/>
      <c r="AC32" s="99"/>
      <c r="AD32" s="99"/>
      <c r="AE32" s="99"/>
      <c r="AF32" s="99"/>
      <c r="AG32" s="99"/>
      <c r="AH32" s="99"/>
      <c r="AI32" s="99"/>
      <c r="AJ32" s="99"/>
      <c r="AK32" s="99"/>
      <c r="AL32" s="99"/>
      <c r="AM32" s="99"/>
    </row>
  </sheetData>
  <mergeCells count="21">
    <mergeCell ref="D30:H30"/>
    <mergeCell ref="J30:AF30"/>
    <mergeCell ref="AG30:AM30"/>
    <mergeCell ref="D26:AE26"/>
    <mergeCell ref="D27:AC27"/>
    <mergeCell ref="D28:AC28"/>
    <mergeCell ref="AG28:AM28"/>
    <mergeCell ref="AG29:AM29"/>
    <mergeCell ref="AG26:AM26"/>
    <mergeCell ref="AG27:AM27"/>
    <mergeCell ref="D29:AF29"/>
    <mergeCell ref="AG24:AM24"/>
    <mergeCell ref="D25:AF25"/>
    <mergeCell ref="AG25:AM25"/>
    <mergeCell ref="K5:AM5"/>
    <mergeCell ref="K6:AM6"/>
    <mergeCell ref="AK10:AM10"/>
    <mergeCell ref="L20:AM20"/>
    <mergeCell ref="C22:G22"/>
    <mergeCell ref="I22:AF22"/>
    <mergeCell ref="AG22:AM22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668699-4D70-4EFC-8D98-33F5165E476D}">
  <sheetPr>
    <tabColor rgb="FFFFC000"/>
    <pageSetUpPr fitToPage="1"/>
  </sheetPr>
  <dimension ref="B2:J102"/>
  <sheetViews>
    <sheetView showGridLines="0" topLeftCell="A43" workbookViewId="0">
      <selection activeCell="I100" sqref="I100:I101"/>
    </sheetView>
  </sheetViews>
  <sheetFormatPr defaultRowHeight="11.25"/>
  <cols>
    <col min="1" max="1" width="7.140625" style="1" customWidth="1"/>
    <col min="2" max="2" width="1.42578125" style="1" customWidth="1"/>
    <col min="3" max="3" width="3.5703125" style="1" customWidth="1"/>
    <col min="4" max="4" width="3.7109375" style="1" customWidth="1"/>
    <col min="5" max="5" width="21.85546875" style="1" customWidth="1"/>
    <col min="6" max="6" width="86.42578125" style="1" customWidth="1"/>
    <col min="7" max="7" width="7.42578125" style="1" customWidth="1"/>
    <col min="8" max="8" width="9.5703125" style="1" customWidth="1"/>
    <col min="9" max="9" width="12.140625" style="1" customWidth="1"/>
    <col min="10" max="10" width="20.140625" style="1" customWidth="1"/>
    <col min="11" max="16384" width="9.140625" style="1"/>
  </cols>
  <sheetData>
    <row r="2" spans="2:10" ht="36.950000000000003" customHeight="1"/>
    <row r="3" spans="2:10" ht="6.95" customHeight="1">
      <c r="B3" s="2"/>
      <c r="C3" s="3"/>
      <c r="D3" s="3"/>
      <c r="E3" s="3"/>
      <c r="F3" s="3"/>
      <c r="G3" s="3"/>
      <c r="H3" s="3"/>
      <c r="I3" s="3"/>
      <c r="J3" s="3"/>
    </row>
    <row r="4" spans="2:10" ht="24.95" customHeight="1">
      <c r="B4" s="4"/>
      <c r="D4" s="5" t="s">
        <v>15</v>
      </c>
    </row>
    <row r="5" spans="2:10" ht="6.95" customHeight="1">
      <c r="B5" s="4"/>
    </row>
    <row r="6" spans="2:10" ht="12" customHeight="1">
      <c r="B6" s="4"/>
      <c r="D6" s="6" t="s">
        <v>16</v>
      </c>
    </row>
    <row r="7" spans="2:10" ht="16.5" customHeight="1">
      <c r="B7" s="4"/>
      <c r="E7" s="147" t="s">
        <v>111</v>
      </c>
      <c r="F7" s="147"/>
      <c r="G7" s="147"/>
      <c r="H7" s="147"/>
    </row>
    <row r="8" spans="2:10" ht="12" customHeight="1">
      <c r="B8" s="4"/>
      <c r="D8" s="6" t="s">
        <v>17</v>
      </c>
    </row>
    <row r="9" spans="2:10" s="8" customFormat="1" ht="16.5" customHeight="1">
      <c r="B9" s="7"/>
      <c r="E9" s="147" t="s">
        <v>18</v>
      </c>
      <c r="F9" s="147"/>
      <c r="G9" s="147"/>
      <c r="H9" s="147"/>
    </row>
    <row r="10" spans="2:10" s="8" customFormat="1" ht="12" customHeight="1">
      <c r="B10" s="7"/>
      <c r="D10" s="6" t="s">
        <v>19</v>
      </c>
    </row>
    <row r="11" spans="2:10" s="8" customFormat="1" ht="36.950000000000003" customHeight="1">
      <c r="B11" s="7"/>
      <c r="E11" s="132" t="s">
        <v>112</v>
      </c>
      <c r="F11" s="132"/>
      <c r="G11" s="132"/>
      <c r="H11" s="132"/>
    </row>
    <row r="12" spans="2:10" s="8" customFormat="1" ht="15">
      <c r="B12" s="7"/>
    </row>
    <row r="13" spans="2:10" s="10" customFormat="1" ht="16.5" customHeight="1">
      <c r="B13" s="9"/>
      <c r="E13" s="148" t="s">
        <v>20</v>
      </c>
      <c r="F13" s="148"/>
      <c r="G13" s="148"/>
      <c r="H13" s="148"/>
    </row>
    <row r="14" spans="2:10" s="8" customFormat="1" ht="6.95" customHeight="1">
      <c r="B14" s="7"/>
    </row>
    <row r="15" spans="2:10" s="8" customFormat="1" ht="6.95" customHeight="1">
      <c r="B15" s="7"/>
      <c r="D15" s="11"/>
      <c r="E15" s="11"/>
      <c r="F15" s="11"/>
      <c r="G15" s="11"/>
      <c r="H15" s="11"/>
      <c r="I15" s="11"/>
      <c r="J15" s="11"/>
    </row>
    <row r="16" spans="2:10" s="8" customFormat="1" ht="25.35" customHeight="1">
      <c r="B16" s="7"/>
      <c r="D16" s="12" t="s">
        <v>21</v>
      </c>
      <c r="J16" s="13">
        <f>ROUND(J56, 2)</f>
        <v>0</v>
      </c>
    </row>
    <row r="17" spans="2:10" s="8" customFormat="1" ht="6.95" customHeight="1">
      <c r="B17" s="7"/>
      <c r="D17" s="11"/>
      <c r="E17" s="11"/>
      <c r="F17" s="11"/>
      <c r="G17" s="11"/>
      <c r="H17" s="11"/>
      <c r="I17" s="11"/>
      <c r="J17" s="11"/>
    </row>
    <row r="18" spans="2:10" s="8" customFormat="1" ht="14.45" customHeight="1">
      <c r="B18" s="14"/>
      <c r="C18" s="15"/>
      <c r="D18" s="15"/>
      <c r="E18" s="15"/>
      <c r="F18" s="15"/>
      <c r="G18" s="15"/>
      <c r="H18" s="15"/>
      <c r="I18" s="15"/>
      <c r="J18" s="15"/>
    </row>
    <row r="22" spans="2:10" s="8" customFormat="1" ht="6.95" customHeight="1">
      <c r="B22" s="16"/>
      <c r="C22" s="17"/>
      <c r="D22" s="17"/>
      <c r="E22" s="17"/>
      <c r="F22" s="17"/>
      <c r="G22" s="17"/>
      <c r="H22" s="17"/>
      <c r="I22" s="17"/>
      <c r="J22" s="17"/>
    </row>
    <row r="23" spans="2:10" s="8" customFormat="1" ht="24.95" customHeight="1">
      <c r="B23" s="7"/>
      <c r="C23" s="5" t="s">
        <v>22</v>
      </c>
    </row>
    <row r="24" spans="2:10" s="8" customFormat="1" ht="6.95" customHeight="1">
      <c r="B24" s="7"/>
    </row>
    <row r="25" spans="2:10" s="8" customFormat="1" ht="12" customHeight="1">
      <c r="B25" s="7"/>
      <c r="C25" s="6" t="s">
        <v>16</v>
      </c>
    </row>
    <row r="26" spans="2:10" s="8" customFormat="1" ht="16.5" customHeight="1">
      <c r="B26" s="7"/>
      <c r="E26" s="147" t="str">
        <f>E7</f>
        <v>Sadové úpravy - Areál sportovních nadějí</v>
      </c>
      <c r="F26" s="149"/>
      <c r="G26" s="149"/>
      <c r="H26" s="149"/>
    </row>
    <row r="27" spans="2:10" ht="12" customHeight="1">
      <c r="B27" s="4"/>
      <c r="C27" s="6" t="s">
        <v>17</v>
      </c>
    </row>
    <row r="28" spans="2:10" s="8" customFormat="1" ht="16.5" customHeight="1">
      <c r="B28" s="7"/>
      <c r="E28" s="147" t="s">
        <v>18</v>
      </c>
      <c r="F28" s="146"/>
      <c r="G28" s="146"/>
      <c r="H28" s="146"/>
    </row>
    <row r="29" spans="2:10" s="8" customFormat="1" ht="12" customHeight="1">
      <c r="B29" s="7"/>
      <c r="C29" s="6" t="s">
        <v>19</v>
      </c>
    </row>
    <row r="30" spans="2:10" s="8" customFormat="1" ht="16.5" customHeight="1">
      <c r="B30" s="7"/>
      <c r="E30" s="132" t="str">
        <f>E11</f>
        <v>Výsadba stromů</v>
      </c>
      <c r="F30" s="146"/>
      <c r="G30" s="146"/>
      <c r="H30" s="146"/>
    </row>
    <row r="31" spans="2:10" s="8" customFormat="1" ht="6.95" customHeight="1">
      <c r="B31" s="7"/>
    </row>
    <row r="32" spans="2:10" s="8" customFormat="1" ht="10.35" customHeight="1">
      <c r="B32" s="7"/>
    </row>
    <row r="33" spans="2:10" s="8" customFormat="1" ht="29.25" customHeight="1">
      <c r="B33" s="7"/>
      <c r="C33" s="20" t="s">
        <v>23</v>
      </c>
      <c r="D33" s="21"/>
      <c r="E33" s="21"/>
      <c r="F33" s="21"/>
      <c r="G33" s="21"/>
      <c r="H33" s="21"/>
      <c r="I33" s="21"/>
      <c r="J33" s="22" t="s">
        <v>24</v>
      </c>
    </row>
    <row r="34" spans="2:10" s="8" customFormat="1" ht="10.35" customHeight="1">
      <c r="B34" s="7"/>
    </row>
    <row r="35" spans="2:10" s="8" customFormat="1" ht="22.9" customHeight="1">
      <c r="B35" s="7"/>
      <c r="C35" s="23" t="s">
        <v>25</v>
      </c>
      <c r="J35" s="13">
        <f>J56</f>
        <v>0</v>
      </c>
    </row>
    <row r="36" spans="2:10" s="25" customFormat="1" ht="24.95" customHeight="1">
      <c r="B36" s="24"/>
      <c r="D36" s="26" t="s">
        <v>26</v>
      </c>
      <c r="E36" s="27"/>
      <c r="F36" s="27"/>
      <c r="G36" s="27"/>
      <c r="H36" s="27"/>
      <c r="I36" s="27"/>
      <c r="J36" s="28">
        <f>J57</f>
        <v>0</v>
      </c>
    </row>
    <row r="37" spans="2:10" s="30" customFormat="1" ht="19.899999999999999" customHeight="1">
      <c r="B37" s="29"/>
      <c r="D37" s="31" t="s">
        <v>27</v>
      </c>
      <c r="E37" s="32"/>
      <c r="F37" s="32"/>
      <c r="G37" s="32"/>
      <c r="H37" s="32"/>
      <c r="I37" s="32"/>
      <c r="J37" s="33">
        <f>J58</f>
        <v>0</v>
      </c>
    </row>
    <row r="38" spans="2:10" s="30" customFormat="1" ht="14.85" customHeight="1">
      <c r="B38" s="29"/>
      <c r="D38" s="31" t="s">
        <v>28</v>
      </c>
      <c r="E38" s="32"/>
      <c r="F38" s="32"/>
      <c r="G38" s="32"/>
      <c r="H38" s="32"/>
      <c r="I38" s="32"/>
      <c r="J38" s="33">
        <f>J99</f>
        <v>0</v>
      </c>
    </row>
    <row r="39" spans="2:10" s="8" customFormat="1" ht="21.75" customHeight="1">
      <c r="B39" s="7"/>
    </row>
    <row r="40" spans="2:10" s="8" customFormat="1" ht="6.95" customHeight="1">
      <c r="B40" s="14"/>
      <c r="C40" s="15"/>
      <c r="D40" s="15"/>
      <c r="E40" s="15"/>
      <c r="F40" s="15"/>
      <c r="G40" s="15"/>
      <c r="H40" s="15"/>
      <c r="I40" s="15"/>
      <c r="J40" s="15"/>
    </row>
    <row r="44" spans="2:10" s="8" customFormat="1" ht="6.95" customHeight="1">
      <c r="B44" s="16"/>
      <c r="C44" s="17"/>
      <c r="D44" s="17"/>
      <c r="E44" s="17"/>
      <c r="F44" s="17"/>
      <c r="G44" s="17"/>
      <c r="H44" s="17"/>
      <c r="I44" s="17"/>
      <c r="J44" s="17"/>
    </row>
    <row r="45" spans="2:10" s="8" customFormat="1" ht="24.95" customHeight="1">
      <c r="B45" s="7"/>
      <c r="C45" s="5" t="s">
        <v>29</v>
      </c>
    </row>
    <row r="46" spans="2:10" s="8" customFormat="1" ht="6.95" customHeight="1">
      <c r="B46" s="7"/>
    </row>
    <row r="47" spans="2:10" s="8" customFormat="1" ht="12" customHeight="1">
      <c r="B47" s="7"/>
      <c r="C47" s="6" t="s">
        <v>16</v>
      </c>
    </row>
    <row r="48" spans="2:10" s="8" customFormat="1" ht="16.5" customHeight="1">
      <c r="B48" s="7"/>
      <c r="E48" s="147" t="str">
        <f>E7</f>
        <v>Sadové úpravy - Areál sportovních nadějí</v>
      </c>
      <c r="F48" s="147"/>
      <c r="G48" s="147"/>
      <c r="H48" s="147"/>
    </row>
    <row r="49" spans="2:10" ht="12" customHeight="1">
      <c r="B49" s="4"/>
      <c r="C49" s="6" t="s">
        <v>17</v>
      </c>
    </row>
    <row r="50" spans="2:10" s="8" customFormat="1" ht="16.5" customHeight="1">
      <c r="B50" s="7"/>
      <c r="E50" s="147" t="s">
        <v>18</v>
      </c>
      <c r="F50" s="147"/>
      <c r="G50" s="147"/>
      <c r="H50" s="147"/>
    </row>
    <row r="51" spans="2:10" s="8" customFormat="1" ht="12" customHeight="1">
      <c r="B51" s="7"/>
      <c r="C51" s="6" t="s">
        <v>19</v>
      </c>
    </row>
    <row r="52" spans="2:10" s="8" customFormat="1" ht="16.5" customHeight="1">
      <c r="B52" s="7"/>
      <c r="E52" s="132" t="str">
        <f>E11</f>
        <v>Výsadba stromů</v>
      </c>
      <c r="F52" s="132"/>
      <c r="G52" s="132"/>
      <c r="H52" s="132"/>
    </row>
    <row r="53" spans="2:10" s="8" customFormat="1" ht="6.95" customHeight="1">
      <c r="B53" s="7"/>
    </row>
    <row r="54" spans="2:10" s="8" customFormat="1" ht="10.35" customHeight="1">
      <c r="B54" s="7"/>
    </row>
    <row r="55" spans="2:10" s="38" customFormat="1" ht="29.25" customHeight="1">
      <c r="B55" s="34"/>
      <c r="C55" s="35" t="s">
        <v>30</v>
      </c>
      <c r="D55" s="36" t="s">
        <v>31</v>
      </c>
      <c r="E55" s="36" t="s">
        <v>32</v>
      </c>
      <c r="F55" s="36" t="s">
        <v>33</v>
      </c>
      <c r="G55" s="36" t="s">
        <v>1</v>
      </c>
      <c r="H55" s="36" t="s">
        <v>34</v>
      </c>
      <c r="I55" s="36" t="s">
        <v>35</v>
      </c>
      <c r="J55" s="37" t="s">
        <v>24</v>
      </c>
    </row>
    <row r="56" spans="2:10" s="8" customFormat="1" ht="22.9" customHeight="1">
      <c r="B56" s="7"/>
      <c r="C56" s="39" t="s">
        <v>36</v>
      </c>
      <c r="J56" s="40">
        <f>SUM(J57)</f>
        <v>0</v>
      </c>
    </row>
    <row r="57" spans="2:10" s="42" customFormat="1" ht="25.9" customHeight="1">
      <c r="B57" s="41"/>
      <c r="D57" s="43" t="s">
        <v>37</v>
      </c>
      <c r="E57" s="44" t="s">
        <v>4</v>
      </c>
      <c r="F57" s="44" t="s">
        <v>38</v>
      </c>
      <c r="J57" s="45">
        <f>SUM(J58,J99)</f>
        <v>0</v>
      </c>
    </row>
    <row r="58" spans="2:10" s="42" customFormat="1" ht="22.9" customHeight="1">
      <c r="B58" s="41"/>
      <c r="D58" s="43" t="s">
        <v>37</v>
      </c>
      <c r="E58" s="46" t="s">
        <v>2</v>
      </c>
      <c r="F58" s="46" t="s">
        <v>5</v>
      </c>
      <c r="J58" s="47">
        <f>SUM(J59:J98)</f>
        <v>0</v>
      </c>
    </row>
    <row r="59" spans="2:10" s="8" customFormat="1" ht="35.1" customHeight="1">
      <c r="B59" s="48"/>
      <c r="C59" s="49" t="s">
        <v>2</v>
      </c>
      <c r="D59" s="49" t="s">
        <v>39</v>
      </c>
      <c r="E59" s="50" t="s">
        <v>40</v>
      </c>
      <c r="F59" s="51" t="s">
        <v>41</v>
      </c>
      <c r="G59" s="52" t="s">
        <v>12</v>
      </c>
      <c r="H59" s="53">
        <v>2</v>
      </c>
      <c r="I59" s="150">
        <v>0</v>
      </c>
      <c r="J59" s="54">
        <f t="shared" ref="J59:J64" si="0">ROUND(I59*H59,2)</f>
        <v>0</v>
      </c>
    </row>
    <row r="60" spans="2:10" s="8" customFormat="1" ht="35.1" customHeight="1">
      <c r="B60" s="48"/>
      <c r="C60" s="49" t="s">
        <v>10</v>
      </c>
      <c r="D60" s="49" t="s">
        <v>39</v>
      </c>
      <c r="E60" s="50" t="s">
        <v>42</v>
      </c>
      <c r="F60" s="51" t="s">
        <v>43</v>
      </c>
      <c r="G60" s="52" t="s">
        <v>12</v>
      </c>
      <c r="H60" s="53">
        <v>2</v>
      </c>
      <c r="I60" s="150">
        <v>0</v>
      </c>
      <c r="J60" s="54">
        <f t="shared" si="0"/>
        <v>0</v>
      </c>
    </row>
    <row r="61" spans="2:10" s="8" customFormat="1" ht="35.1" customHeight="1">
      <c r="B61" s="48"/>
      <c r="C61" s="49" t="s">
        <v>11</v>
      </c>
      <c r="D61" s="49" t="s">
        <v>39</v>
      </c>
      <c r="E61" s="50" t="s">
        <v>44</v>
      </c>
      <c r="F61" s="51" t="s">
        <v>45</v>
      </c>
      <c r="G61" s="52" t="s">
        <v>12</v>
      </c>
      <c r="H61" s="53">
        <v>2</v>
      </c>
      <c r="I61" s="150">
        <v>0</v>
      </c>
      <c r="J61" s="54">
        <f t="shared" si="0"/>
        <v>0</v>
      </c>
    </row>
    <row r="62" spans="2:10" s="8" customFormat="1" ht="35.1" customHeight="1">
      <c r="B62" s="48"/>
      <c r="C62" s="49" t="s">
        <v>46</v>
      </c>
      <c r="D62" s="49" t="s">
        <v>39</v>
      </c>
      <c r="E62" s="50" t="s">
        <v>47</v>
      </c>
      <c r="F62" s="51" t="s">
        <v>48</v>
      </c>
      <c r="G62" s="52" t="s">
        <v>12</v>
      </c>
      <c r="H62" s="53">
        <v>2</v>
      </c>
      <c r="I62" s="150">
        <v>0</v>
      </c>
      <c r="J62" s="54">
        <f t="shared" si="0"/>
        <v>0</v>
      </c>
    </row>
    <row r="63" spans="2:10" s="8" customFormat="1" ht="16.5" customHeight="1">
      <c r="B63" s="48"/>
      <c r="C63" s="49" t="s">
        <v>49</v>
      </c>
      <c r="D63" s="49" t="s">
        <v>39</v>
      </c>
      <c r="E63" s="50" t="s">
        <v>50</v>
      </c>
      <c r="F63" s="51" t="s">
        <v>51</v>
      </c>
      <c r="G63" s="52" t="s">
        <v>7</v>
      </c>
      <c r="H63" s="53">
        <v>1.5</v>
      </c>
      <c r="I63" s="150">
        <v>0</v>
      </c>
      <c r="J63" s="54">
        <f t="shared" si="0"/>
        <v>0</v>
      </c>
    </row>
    <row r="64" spans="2:10" s="8" customFormat="1" ht="16.5" customHeight="1">
      <c r="B64" s="48"/>
      <c r="C64" s="49" t="s">
        <v>52</v>
      </c>
      <c r="D64" s="49" t="s">
        <v>39</v>
      </c>
      <c r="E64" s="50" t="s">
        <v>53</v>
      </c>
      <c r="F64" s="51" t="s">
        <v>54</v>
      </c>
      <c r="G64" s="52" t="s">
        <v>7</v>
      </c>
      <c r="H64" s="53">
        <v>2</v>
      </c>
      <c r="I64" s="150">
        <v>0</v>
      </c>
      <c r="J64" s="54">
        <f t="shared" si="0"/>
        <v>0</v>
      </c>
    </row>
    <row r="65" spans="2:10" s="56" customFormat="1">
      <c r="B65" s="55"/>
      <c r="D65" s="57" t="s">
        <v>55</v>
      </c>
      <c r="E65" s="58" t="s">
        <v>20</v>
      </c>
      <c r="F65" s="59" t="s">
        <v>113</v>
      </c>
      <c r="H65" s="60">
        <v>2</v>
      </c>
    </row>
    <row r="66" spans="2:10" s="62" customFormat="1">
      <c r="B66" s="61"/>
      <c r="D66" s="57" t="s">
        <v>55</v>
      </c>
      <c r="E66" s="63" t="s">
        <v>20</v>
      </c>
      <c r="F66" s="64" t="s">
        <v>56</v>
      </c>
      <c r="H66" s="65">
        <v>2</v>
      </c>
    </row>
    <row r="67" spans="2:10" s="8" customFormat="1" ht="16.5" customHeight="1">
      <c r="B67" s="48"/>
      <c r="C67" s="66" t="s">
        <v>57</v>
      </c>
      <c r="D67" s="66" t="s">
        <v>58</v>
      </c>
      <c r="E67" s="67" t="s">
        <v>59</v>
      </c>
      <c r="F67" s="68" t="s">
        <v>60</v>
      </c>
      <c r="G67" s="69" t="s">
        <v>6</v>
      </c>
      <c r="H67" s="70">
        <v>0.20599999999999999</v>
      </c>
      <c r="I67" s="151">
        <v>0</v>
      </c>
      <c r="J67" s="71">
        <f>ROUND(I67*H67,2)</f>
        <v>0</v>
      </c>
    </row>
    <row r="68" spans="2:10" s="56" customFormat="1">
      <c r="B68" s="55"/>
      <c r="D68" s="57" t="s">
        <v>55</v>
      </c>
      <c r="E68" s="58" t="s">
        <v>20</v>
      </c>
      <c r="F68" s="59">
        <v>21</v>
      </c>
      <c r="H68" s="60">
        <v>2</v>
      </c>
    </row>
    <row r="69" spans="2:10" s="62" customFormat="1">
      <c r="B69" s="61"/>
      <c r="D69" s="57" t="s">
        <v>55</v>
      </c>
      <c r="E69" s="63" t="s">
        <v>20</v>
      </c>
      <c r="F69" s="64" t="s">
        <v>56</v>
      </c>
      <c r="H69" s="65">
        <v>2</v>
      </c>
    </row>
    <row r="70" spans="2:10" s="56" customFormat="1">
      <c r="B70" s="55"/>
      <c r="D70" s="57" t="s">
        <v>55</v>
      </c>
      <c r="F70" s="59" t="s">
        <v>114</v>
      </c>
      <c r="H70" s="60">
        <v>0.20599999999999999</v>
      </c>
    </row>
    <row r="71" spans="2:10" s="8" customFormat="1" ht="35.1" customHeight="1">
      <c r="B71" s="48"/>
      <c r="C71" s="49" t="s">
        <v>61</v>
      </c>
      <c r="D71" s="49" t="s">
        <v>39</v>
      </c>
      <c r="E71" s="50" t="s">
        <v>62</v>
      </c>
      <c r="F71" s="51" t="s">
        <v>63</v>
      </c>
      <c r="G71" s="52" t="s">
        <v>9</v>
      </c>
      <c r="H71" s="53">
        <v>1E-3</v>
      </c>
      <c r="I71" s="150">
        <v>0</v>
      </c>
      <c r="J71" s="54">
        <f>ROUND(I71*H71,2)</f>
        <v>0</v>
      </c>
    </row>
    <row r="72" spans="2:10" s="56" customFormat="1">
      <c r="B72" s="55"/>
      <c r="D72" s="57" t="s">
        <v>55</v>
      </c>
      <c r="E72" s="58" t="s">
        <v>20</v>
      </c>
      <c r="F72" s="59">
        <v>1E-3</v>
      </c>
      <c r="H72" s="60">
        <v>1E-3</v>
      </c>
    </row>
    <row r="73" spans="2:10" s="62" customFormat="1">
      <c r="B73" s="61"/>
      <c r="D73" s="57" t="s">
        <v>55</v>
      </c>
      <c r="E73" s="63" t="s">
        <v>20</v>
      </c>
      <c r="F73" s="64" t="s">
        <v>56</v>
      </c>
      <c r="H73" s="65">
        <v>1E-3</v>
      </c>
    </row>
    <row r="74" spans="2:10" s="8" customFormat="1" ht="16.5" customHeight="1">
      <c r="B74" s="48"/>
      <c r="C74" s="49" t="s">
        <v>64</v>
      </c>
      <c r="D74" s="49" t="s">
        <v>39</v>
      </c>
      <c r="E74" s="50" t="s">
        <v>65</v>
      </c>
      <c r="F74" s="51" t="s">
        <v>66</v>
      </c>
      <c r="G74" s="52" t="s">
        <v>6</v>
      </c>
      <c r="H74" s="53">
        <v>0.2</v>
      </c>
      <c r="I74" s="150">
        <v>0</v>
      </c>
      <c r="J74" s="54">
        <f>ROUND(I74*H74,2)</f>
        <v>0</v>
      </c>
    </row>
    <row r="75" spans="2:10" s="56" customFormat="1">
      <c r="B75" s="55"/>
      <c r="D75" s="57" t="s">
        <v>55</v>
      </c>
      <c r="E75" s="58" t="s">
        <v>20</v>
      </c>
      <c r="F75" s="59" t="s">
        <v>67</v>
      </c>
      <c r="H75" s="60">
        <v>0.2</v>
      </c>
    </row>
    <row r="76" spans="2:10" s="62" customFormat="1">
      <c r="B76" s="61"/>
      <c r="D76" s="57" t="s">
        <v>55</v>
      </c>
      <c r="E76" s="63" t="s">
        <v>20</v>
      </c>
      <c r="F76" s="64" t="s">
        <v>56</v>
      </c>
      <c r="H76" s="65">
        <v>0.2</v>
      </c>
    </row>
    <row r="77" spans="2:10" s="8" customFormat="1" ht="16.5" customHeight="1">
      <c r="B77" s="48"/>
      <c r="C77" s="66" t="s">
        <v>68</v>
      </c>
      <c r="D77" s="66" t="s">
        <v>58</v>
      </c>
      <c r="E77" s="67" t="s">
        <v>69</v>
      </c>
      <c r="F77" s="68" t="s">
        <v>70</v>
      </c>
      <c r="G77" s="69" t="s">
        <v>6</v>
      </c>
      <c r="H77" s="70">
        <v>0.2</v>
      </c>
      <c r="I77" s="151">
        <v>0</v>
      </c>
      <c r="J77" s="71">
        <f>ROUND(I77*H77,2)</f>
        <v>0</v>
      </c>
    </row>
    <row r="78" spans="2:10" s="56" customFormat="1">
      <c r="B78" s="55"/>
      <c r="D78" s="57" t="s">
        <v>55</v>
      </c>
      <c r="E78" s="58" t="s">
        <v>20</v>
      </c>
      <c r="F78" s="59" t="s">
        <v>67</v>
      </c>
      <c r="H78" s="60">
        <v>0.2</v>
      </c>
    </row>
    <row r="79" spans="2:10" s="62" customFormat="1">
      <c r="B79" s="61"/>
      <c r="D79" s="57" t="s">
        <v>55</v>
      </c>
      <c r="E79" s="63" t="s">
        <v>20</v>
      </c>
      <c r="F79" s="64" t="s">
        <v>56</v>
      </c>
      <c r="H79" s="65">
        <v>0.2</v>
      </c>
    </row>
    <row r="80" spans="2:10" s="8" customFormat="1" ht="16.5" customHeight="1">
      <c r="B80" s="48"/>
      <c r="C80" s="49" t="s">
        <v>71</v>
      </c>
      <c r="D80" s="49" t="s">
        <v>39</v>
      </c>
      <c r="E80" s="50" t="s">
        <v>72</v>
      </c>
      <c r="F80" s="51" t="s">
        <v>73</v>
      </c>
      <c r="G80" s="52" t="s">
        <v>6</v>
      </c>
      <c r="H80" s="53">
        <v>0.2</v>
      </c>
      <c r="I80" s="150">
        <v>0</v>
      </c>
      <c r="J80" s="54">
        <f>ROUND(I80*H80,2)</f>
        <v>0</v>
      </c>
    </row>
    <row r="81" spans="2:10" s="56" customFormat="1">
      <c r="B81" s="55"/>
      <c r="D81" s="57" t="s">
        <v>55</v>
      </c>
      <c r="E81" s="58" t="s">
        <v>20</v>
      </c>
      <c r="F81" s="59" t="s">
        <v>67</v>
      </c>
      <c r="H81" s="60">
        <v>0.2</v>
      </c>
    </row>
    <row r="82" spans="2:10" s="62" customFormat="1">
      <c r="B82" s="61"/>
      <c r="D82" s="57" t="s">
        <v>55</v>
      </c>
      <c r="E82" s="63" t="s">
        <v>20</v>
      </c>
      <c r="F82" s="64" t="s">
        <v>56</v>
      </c>
      <c r="H82" s="65">
        <v>0.2</v>
      </c>
    </row>
    <row r="83" spans="2:10" s="8" customFormat="1" ht="35.1" customHeight="1">
      <c r="B83" s="48"/>
      <c r="C83" s="49" t="s">
        <v>74</v>
      </c>
      <c r="D83" s="49" t="s">
        <v>39</v>
      </c>
      <c r="E83" s="50" t="s">
        <v>75</v>
      </c>
      <c r="F83" s="51" t="s">
        <v>76</v>
      </c>
      <c r="G83" s="52" t="s">
        <v>8</v>
      </c>
      <c r="H83" s="53">
        <v>2</v>
      </c>
      <c r="I83" s="150">
        <v>0</v>
      </c>
      <c r="J83" s="54">
        <f>ROUND(I83*H83,2)</f>
        <v>0</v>
      </c>
    </row>
    <row r="84" spans="2:10" s="8" customFormat="1" ht="16.5" customHeight="1">
      <c r="B84" s="48"/>
      <c r="C84" s="49" t="s">
        <v>77</v>
      </c>
      <c r="D84" s="49" t="s">
        <v>39</v>
      </c>
      <c r="E84" s="50" t="s">
        <v>78</v>
      </c>
      <c r="F84" s="51" t="s">
        <v>79</v>
      </c>
      <c r="G84" s="52" t="s">
        <v>8</v>
      </c>
      <c r="H84" s="53">
        <v>2</v>
      </c>
      <c r="I84" s="150">
        <v>0</v>
      </c>
      <c r="J84" s="54">
        <f>ROUND(I84*H84,2)</f>
        <v>0</v>
      </c>
    </row>
    <row r="85" spans="2:10" s="8" customFormat="1" ht="16.5" customHeight="1">
      <c r="B85" s="48"/>
      <c r="C85" s="66" t="s">
        <v>80</v>
      </c>
      <c r="D85" s="66" t="s">
        <v>58</v>
      </c>
      <c r="E85" s="67" t="s">
        <v>81</v>
      </c>
      <c r="F85" s="68" t="s">
        <v>82</v>
      </c>
      <c r="G85" s="69" t="s">
        <v>8</v>
      </c>
      <c r="H85" s="70">
        <v>10</v>
      </c>
      <c r="I85" s="151">
        <v>0</v>
      </c>
      <c r="J85" s="71">
        <f>ROUND(I85*H85,2)</f>
        <v>0</v>
      </c>
    </row>
    <row r="86" spans="2:10" s="56" customFormat="1">
      <c r="B86" s="55"/>
      <c r="D86" s="57" t="s">
        <v>55</v>
      </c>
      <c r="E86" s="58" t="s">
        <v>20</v>
      </c>
      <c r="F86" s="59">
        <v>210</v>
      </c>
      <c r="H86" s="60">
        <v>10</v>
      </c>
    </row>
    <row r="87" spans="2:10" s="62" customFormat="1">
      <c r="B87" s="61"/>
      <c r="D87" s="57" t="s">
        <v>55</v>
      </c>
      <c r="E87" s="63" t="s">
        <v>20</v>
      </c>
      <c r="F87" s="64" t="s">
        <v>56</v>
      </c>
      <c r="H87" s="65">
        <v>10</v>
      </c>
    </row>
    <row r="88" spans="2:10" s="8" customFormat="1" ht="16.5" customHeight="1">
      <c r="B88" s="48"/>
      <c r="C88" s="66" t="s">
        <v>83</v>
      </c>
      <c r="D88" s="66" t="s">
        <v>58</v>
      </c>
      <c r="E88" s="67" t="s">
        <v>84</v>
      </c>
      <c r="F88" s="68" t="s">
        <v>85</v>
      </c>
      <c r="G88" s="69" t="s">
        <v>12</v>
      </c>
      <c r="H88" s="70">
        <v>6</v>
      </c>
      <c r="I88" s="151">
        <v>0</v>
      </c>
      <c r="J88" s="71">
        <f>ROUND(I88*H88,2)</f>
        <v>0</v>
      </c>
    </row>
    <row r="89" spans="2:10" s="56" customFormat="1">
      <c r="B89" s="55"/>
      <c r="D89" s="57" t="s">
        <v>55</v>
      </c>
      <c r="E89" s="58" t="s">
        <v>20</v>
      </c>
      <c r="F89" s="59">
        <v>63</v>
      </c>
      <c r="H89" s="60">
        <v>6</v>
      </c>
    </row>
    <row r="90" spans="2:10" s="62" customFormat="1">
      <c r="B90" s="61"/>
      <c r="D90" s="57" t="s">
        <v>55</v>
      </c>
      <c r="E90" s="63" t="s">
        <v>20</v>
      </c>
      <c r="F90" s="64" t="s">
        <v>56</v>
      </c>
      <c r="H90" s="65">
        <v>6</v>
      </c>
    </row>
    <row r="91" spans="2:10" s="8" customFormat="1" ht="16.5" customHeight="1">
      <c r="B91" s="48"/>
      <c r="C91" s="66" t="s">
        <v>86</v>
      </c>
      <c r="D91" s="66" t="s">
        <v>58</v>
      </c>
      <c r="E91" s="67" t="s">
        <v>87</v>
      </c>
      <c r="F91" s="68" t="s">
        <v>88</v>
      </c>
      <c r="G91" s="69" t="s">
        <v>6</v>
      </c>
      <c r="H91" s="70">
        <v>0.8</v>
      </c>
      <c r="I91" s="151">
        <v>0</v>
      </c>
      <c r="J91" s="71">
        <f>ROUND(I91*H91,2)</f>
        <v>0</v>
      </c>
    </row>
    <row r="92" spans="2:10" s="56" customFormat="1">
      <c r="B92" s="55"/>
      <c r="D92" s="57" t="s">
        <v>55</v>
      </c>
      <c r="E92" s="58" t="s">
        <v>20</v>
      </c>
      <c r="F92" s="59">
        <v>8.4</v>
      </c>
      <c r="H92" s="60">
        <v>0.8</v>
      </c>
    </row>
    <row r="93" spans="2:10" s="62" customFormat="1">
      <c r="B93" s="61"/>
      <c r="D93" s="57" t="s">
        <v>55</v>
      </c>
      <c r="E93" s="63" t="s">
        <v>20</v>
      </c>
      <c r="F93" s="64" t="s">
        <v>56</v>
      </c>
      <c r="H93" s="65">
        <v>0.8</v>
      </c>
    </row>
    <row r="94" spans="2:10" s="8" customFormat="1" ht="16.5" customHeight="1">
      <c r="B94" s="48"/>
      <c r="C94" s="66" t="s">
        <v>89</v>
      </c>
      <c r="D94" s="66" t="s">
        <v>58</v>
      </c>
      <c r="E94" s="67" t="s">
        <v>90</v>
      </c>
      <c r="F94" s="68" t="s">
        <v>91</v>
      </c>
      <c r="G94" s="69" t="s">
        <v>7</v>
      </c>
      <c r="H94" s="70">
        <v>1.5</v>
      </c>
      <c r="I94" s="151">
        <v>0</v>
      </c>
      <c r="J94" s="71">
        <f>ROUND(I94*H94,2)</f>
        <v>0</v>
      </c>
    </row>
    <row r="95" spans="2:10" s="56" customFormat="1">
      <c r="B95" s="55"/>
      <c r="D95" s="57" t="s">
        <v>55</v>
      </c>
      <c r="E95" s="58" t="s">
        <v>20</v>
      </c>
      <c r="F95" s="59" t="s">
        <v>92</v>
      </c>
      <c r="H95" s="60">
        <v>1.5</v>
      </c>
    </row>
    <row r="96" spans="2:10" s="62" customFormat="1">
      <c r="B96" s="61"/>
      <c r="D96" s="57" t="s">
        <v>55</v>
      </c>
      <c r="E96" s="63" t="s">
        <v>20</v>
      </c>
      <c r="F96" s="64" t="s">
        <v>56</v>
      </c>
      <c r="H96" s="65">
        <v>1.5</v>
      </c>
    </row>
    <row r="97" spans="2:10" s="8" customFormat="1" ht="16.5" customHeight="1">
      <c r="B97" s="48"/>
      <c r="C97" s="66" t="s">
        <v>93</v>
      </c>
      <c r="D97" s="66" t="s">
        <v>58</v>
      </c>
      <c r="E97" s="67" t="s">
        <v>94</v>
      </c>
      <c r="F97" s="68" t="s">
        <v>95</v>
      </c>
      <c r="G97" s="69" t="s">
        <v>13</v>
      </c>
      <c r="H97" s="70">
        <v>6</v>
      </c>
      <c r="I97" s="151">
        <v>0</v>
      </c>
      <c r="J97" s="71">
        <f>ROUND(I97*H97,2)</f>
        <v>0</v>
      </c>
    </row>
    <row r="98" spans="2:10" s="8" customFormat="1" ht="16.5" customHeight="1">
      <c r="B98" s="48"/>
      <c r="C98" s="66" t="s">
        <v>96</v>
      </c>
      <c r="D98" s="66" t="s">
        <v>58</v>
      </c>
      <c r="E98" s="67" t="s">
        <v>97</v>
      </c>
      <c r="F98" s="68" t="s">
        <v>98</v>
      </c>
      <c r="G98" s="69" t="s">
        <v>99</v>
      </c>
      <c r="H98" s="70">
        <v>2</v>
      </c>
      <c r="I98" s="151">
        <v>0</v>
      </c>
      <c r="J98" s="71">
        <f>ROUND(I98*H98,2)</f>
        <v>0</v>
      </c>
    </row>
    <row r="99" spans="2:10" s="42" customFormat="1" ht="20.85" customHeight="1">
      <c r="B99" s="41"/>
      <c r="D99" s="43" t="s">
        <v>37</v>
      </c>
      <c r="E99" s="46" t="s">
        <v>100</v>
      </c>
      <c r="F99" s="46" t="s">
        <v>101</v>
      </c>
      <c r="J99" s="47">
        <f>SUM(J100:J101)</f>
        <v>0</v>
      </c>
    </row>
    <row r="100" spans="2:10" s="8" customFormat="1" ht="16.5" customHeight="1">
      <c r="B100" s="48"/>
      <c r="C100" s="66" t="s">
        <v>102</v>
      </c>
      <c r="D100" s="66" t="s">
        <v>58</v>
      </c>
      <c r="E100" s="67" t="s">
        <v>103</v>
      </c>
      <c r="F100" s="68" t="s">
        <v>104</v>
      </c>
      <c r="G100" s="69" t="s">
        <v>8</v>
      </c>
      <c r="H100" s="70">
        <v>1</v>
      </c>
      <c r="I100" s="151">
        <v>0</v>
      </c>
      <c r="J100" s="71">
        <f t="shared" ref="J100:J101" si="1">ROUND(I100*H100,2)</f>
        <v>0</v>
      </c>
    </row>
    <row r="101" spans="2:10" s="8" customFormat="1" ht="16.5" customHeight="1">
      <c r="B101" s="48"/>
      <c r="C101" s="66" t="s">
        <v>14</v>
      </c>
      <c r="D101" s="66" t="s">
        <v>58</v>
      </c>
      <c r="E101" s="67" t="s">
        <v>115</v>
      </c>
      <c r="F101" s="68" t="s">
        <v>116</v>
      </c>
      <c r="G101" s="69" t="s">
        <v>8</v>
      </c>
      <c r="H101" s="70">
        <v>1</v>
      </c>
      <c r="I101" s="151">
        <v>0</v>
      </c>
      <c r="J101" s="71">
        <f t="shared" si="1"/>
        <v>0</v>
      </c>
    </row>
    <row r="102" spans="2:10" s="8" customFormat="1" ht="6.95" customHeight="1">
      <c r="B102" s="14"/>
      <c r="C102" s="15"/>
      <c r="D102" s="15"/>
      <c r="E102" s="15"/>
      <c r="F102" s="15"/>
      <c r="G102" s="15"/>
      <c r="H102" s="15"/>
      <c r="I102" s="15"/>
      <c r="J102" s="15"/>
    </row>
  </sheetData>
  <autoFilter ref="C55:J101" xr:uid="{00000000-0009-0000-0000-000006000000}"/>
  <mergeCells count="10">
    <mergeCell ref="E30:H30"/>
    <mergeCell ref="E48:H48"/>
    <mergeCell ref="E50:H50"/>
    <mergeCell ref="E52:H52"/>
    <mergeCell ref="E7:H7"/>
    <mergeCell ref="E9:H9"/>
    <mergeCell ref="E11:H11"/>
    <mergeCell ref="E13:H13"/>
    <mergeCell ref="E26:H26"/>
    <mergeCell ref="E28:H28"/>
  </mergeCells>
  <pageMargins left="0.39374999999999999" right="0.39374999999999999" top="0.39374999999999999" bottom="0.39374999999999999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066ECB-42D6-41C4-9177-72D5ED83A42A}">
  <sheetPr>
    <tabColor rgb="FFFFC000"/>
    <pageSetUpPr fitToPage="1"/>
  </sheetPr>
  <dimension ref="B2:J86"/>
  <sheetViews>
    <sheetView showGridLines="0" topLeftCell="A58" workbookViewId="0">
      <selection activeCell="I86" sqref="I86"/>
    </sheetView>
  </sheetViews>
  <sheetFormatPr defaultRowHeight="11.25"/>
  <cols>
    <col min="1" max="1" width="7.140625" style="1" customWidth="1"/>
    <col min="2" max="2" width="1.42578125" style="1" customWidth="1"/>
    <col min="3" max="3" width="3.5703125" style="1" customWidth="1"/>
    <col min="4" max="4" width="3.7109375" style="1" customWidth="1"/>
    <col min="5" max="5" width="14.7109375" style="1" customWidth="1"/>
    <col min="6" max="6" width="86.42578125" style="1" customWidth="1"/>
    <col min="7" max="7" width="7.42578125" style="1" customWidth="1"/>
    <col min="8" max="8" width="9.5703125" style="72" customWidth="1"/>
    <col min="9" max="9" width="12.140625" style="1" customWidth="1"/>
    <col min="10" max="10" width="20.140625" style="1" customWidth="1"/>
    <col min="11" max="16384" width="9.140625" style="1"/>
  </cols>
  <sheetData>
    <row r="2" spans="2:10" ht="36.950000000000003" customHeight="1"/>
    <row r="3" spans="2:10" ht="6.95" customHeight="1">
      <c r="B3" s="2"/>
      <c r="C3" s="3"/>
      <c r="D3" s="3"/>
      <c r="E3" s="3"/>
      <c r="F3" s="3"/>
      <c r="G3" s="3"/>
      <c r="H3" s="73"/>
      <c r="I3" s="3"/>
      <c r="J3" s="3"/>
    </row>
    <row r="4" spans="2:10" ht="24.95" customHeight="1">
      <c r="B4" s="4"/>
      <c r="D4" s="5" t="s">
        <v>15</v>
      </c>
    </row>
    <row r="5" spans="2:10" ht="6.95" customHeight="1">
      <c r="B5" s="4"/>
    </row>
    <row r="6" spans="2:10" ht="12" customHeight="1">
      <c r="B6" s="4"/>
      <c r="D6" s="6" t="s">
        <v>16</v>
      </c>
    </row>
    <row r="7" spans="2:10" ht="16.5" customHeight="1">
      <c r="B7" s="4"/>
      <c r="E7" s="147" t="s">
        <v>111</v>
      </c>
      <c r="F7" s="149"/>
      <c r="G7" s="149"/>
      <c r="H7" s="149"/>
    </row>
    <row r="8" spans="2:10" ht="12" customHeight="1">
      <c r="B8" s="4"/>
      <c r="D8" s="6" t="s">
        <v>17</v>
      </c>
    </row>
    <row r="9" spans="2:10" s="8" customFormat="1" ht="16.5" customHeight="1">
      <c r="B9" s="7"/>
      <c r="E9" s="147" t="s">
        <v>18</v>
      </c>
      <c r="F9" s="146"/>
      <c r="G9" s="146"/>
      <c r="H9" s="146"/>
    </row>
    <row r="10" spans="2:10" s="8" customFormat="1" ht="12" customHeight="1">
      <c r="B10" s="7"/>
      <c r="D10" s="6" t="s">
        <v>19</v>
      </c>
      <c r="H10" s="74"/>
    </row>
    <row r="11" spans="2:10" s="8" customFormat="1" ht="36.950000000000003" customHeight="1">
      <c r="B11" s="7"/>
      <c r="E11" s="132" t="s">
        <v>135</v>
      </c>
      <c r="F11" s="146"/>
      <c r="G11" s="146"/>
      <c r="H11" s="146"/>
    </row>
    <row r="12" spans="2:10" s="8" customFormat="1" ht="15">
      <c r="B12" s="7"/>
      <c r="H12" s="74"/>
    </row>
    <row r="13" spans="2:10" s="8" customFormat="1" ht="6.95" customHeight="1">
      <c r="B13" s="7"/>
      <c r="H13" s="74"/>
    </row>
    <row r="14" spans="2:10" s="8" customFormat="1" ht="6.95" customHeight="1">
      <c r="B14" s="7"/>
      <c r="D14" s="11"/>
      <c r="E14" s="11"/>
      <c r="F14" s="11"/>
      <c r="G14" s="11"/>
      <c r="H14" s="75"/>
      <c r="I14" s="11"/>
      <c r="J14" s="11"/>
    </row>
    <row r="15" spans="2:10" s="8" customFormat="1" ht="25.35" customHeight="1">
      <c r="B15" s="7"/>
      <c r="D15" s="12" t="s">
        <v>21</v>
      </c>
      <c r="H15" s="74"/>
      <c r="J15" s="13">
        <f>ROUND(J30, 2)</f>
        <v>0</v>
      </c>
    </row>
    <row r="16" spans="2:10" s="8" customFormat="1" ht="14.45" customHeight="1">
      <c r="B16" s="14"/>
      <c r="C16" s="15"/>
      <c r="D16" s="15"/>
      <c r="E16" s="15"/>
      <c r="F16" s="15"/>
      <c r="G16" s="15"/>
      <c r="H16" s="76"/>
      <c r="I16" s="15"/>
      <c r="J16" s="15"/>
    </row>
    <row r="20" spans="2:10" s="8" customFormat="1" ht="6.95" customHeight="1">
      <c r="B20" s="16"/>
      <c r="C20" s="17"/>
      <c r="D20" s="17"/>
      <c r="E20" s="17"/>
      <c r="F20" s="17"/>
      <c r="G20" s="17"/>
      <c r="H20" s="77"/>
      <c r="I20" s="17"/>
      <c r="J20" s="17"/>
    </row>
    <row r="21" spans="2:10" s="8" customFormat="1" ht="24.95" customHeight="1">
      <c r="B21" s="7"/>
      <c r="C21" s="5" t="s">
        <v>22</v>
      </c>
      <c r="H21" s="74"/>
    </row>
    <row r="22" spans="2:10" s="8" customFormat="1" ht="6.95" customHeight="1">
      <c r="B22" s="7"/>
      <c r="H22" s="74"/>
    </row>
    <row r="23" spans="2:10" s="8" customFormat="1" ht="12" customHeight="1">
      <c r="B23" s="7"/>
      <c r="C23" s="6" t="s">
        <v>16</v>
      </c>
      <c r="H23" s="74"/>
    </row>
    <row r="24" spans="2:10" s="8" customFormat="1" ht="16.5" customHeight="1">
      <c r="B24" s="7"/>
      <c r="E24" s="147" t="str">
        <f>E7</f>
        <v>Sadové úpravy - Areál sportovních nadějí</v>
      </c>
      <c r="F24" s="149"/>
      <c r="G24" s="149"/>
      <c r="H24" s="149"/>
    </row>
    <row r="25" spans="2:10" ht="12" customHeight="1">
      <c r="B25" s="4"/>
      <c r="C25" s="6" t="s">
        <v>17</v>
      </c>
    </row>
    <row r="26" spans="2:10" s="8" customFormat="1" ht="16.5" customHeight="1">
      <c r="B26" s="7"/>
      <c r="E26" s="147" t="s">
        <v>18</v>
      </c>
      <c r="F26" s="146"/>
      <c r="G26" s="146"/>
      <c r="H26" s="146"/>
    </row>
    <row r="27" spans="2:10" s="8" customFormat="1" ht="12" customHeight="1">
      <c r="B27" s="7"/>
      <c r="C27" s="6" t="s">
        <v>19</v>
      </c>
      <c r="H27" s="74"/>
    </row>
    <row r="28" spans="2:10" s="8" customFormat="1" ht="16.5" customHeight="1">
      <c r="B28" s="7"/>
      <c r="E28" s="132" t="str">
        <f>E11</f>
        <v>Výsadba keřů</v>
      </c>
      <c r="F28" s="146"/>
      <c r="G28" s="146"/>
      <c r="H28" s="146"/>
    </row>
    <row r="29" spans="2:10" s="8" customFormat="1" ht="6.95" customHeight="1">
      <c r="B29" s="7"/>
      <c r="H29" s="74"/>
    </row>
    <row r="30" spans="2:10" s="25" customFormat="1" ht="24.95" customHeight="1">
      <c r="B30" s="24"/>
      <c r="D30" s="26" t="s">
        <v>26</v>
      </c>
      <c r="E30" s="27"/>
      <c r="F30" s="27"/>
      <c r="G30" s="27"/>
      <c r="H30" s="78"/>
      <c r="I30" s="27"/>
      <c r="J30" s="28">
        <f>J49</f>
        <v>0</v>
      </c>
    </row>
    <row r="31" spans="2:10" s="30" customFormat="1" ht="19.899999999999999" customHeight="1">
      <c r="B31" s="29"/>
      <c r="D31" s="31" t="s">
        <v>27</v>
      </c>
      <c r="E31" s="32"/>
      <c r="F31" s="32"/>
      <c r="G31" s="32"/>
      <c r="H31" s="79"/>
      <c r="I31" s="32"/>
      <c r="J31" s="33">
        <f>J50</f>
        <v>0</v>
      </c>
    </row>
    <row r="32" spans="2:10" s="30" customFormat="1" ht="14.85" customHeight="1">
      <c r="B32" s="29"/>
      <c r="D32" s="31" t="s">
        <v>105</v>
      </c>
      <c r="E32" s="32"/>
      <c r="F32" s="32"/>
      <c r="G32" s="32"/>
      <c r="H32" s="79"/>
      <c r="I32" s="32"/>
      <c r="J32" s="33">
        <f>J82</f>
        <v>0</v>
      </c>
    </row>
    <row r="33" spans="2:10" s="8" customFormat="1" ht="21.75" customHeight="1">
      <c r="B33" s="7"/>
      <c r="H33" s="74"/>
    </row>
    <row r="34" spans="2:10" s="8" customFormat="1" ht="6.95" customHeight="1">
      <c r="B34" s="14"/>
      <c r="C34" s="15"/>
      <c r="D34" s="15"/>
      <c r="E34" s="15"/>
      <c r="F34" s="15"/>
      <c r="G34" s="15"/>
      <c r="H34" s="76"/>
      <c r="I34" s="15"/>
      <c r="J34" s="15"/>
    </row>
    <row r="38" spans="2:10" s="8" customFormat="1" ht="6.95" customHeight="1">
      <c r="B38" s="16"/>
      <c r="C38" s="17"/>
      <c r="D38" s="17"/>
      <c r="E38" s="17"/>
      <c r="F38" s="17"/>
      <c r="G38" s="17"/>
      <c r="H38" s="77"/>
      <c r="I38" s="17"/>
      <c r="J38" s="17"/>
    </row>
    <row r="39" spans="2:10" s="8" customFormat="1" ht="24.95" customHeight="1">
      <c r="B39" s="7"/>
      <c r="C39" s="5" t="s">
        <v>29</v>
      </c>
      <c r="H39" s="74"/>
    </row>
    <row r="40" spans="2:10" s="8" customFormat="1" ht="6.95" customHeight="1">
      <c r="B40" s="7"/>
      <c r="H40" s="74"/>
    </row>
    <row r="41" spans="2:10" s="8" customFormat="1" ht="12" customHeight="1">
      <c r="B41" s="7"/>
      <c r="C41" s="6" t="s">
        <v>16</v>
      </c>
      <c r="H41" s="74"/>
    </row>
    <row r="42" spans="2:10" s="8" customFormat="1" ht="16.5" customHeight="1">
      <c r="B42" s="7"/>
      <c r="E42" s="147" t="str">
        <f>E7</f>
        <v>Sadové úpravy - Areál sportovních nadějí</v>
      </c>
      <c r="F42" s="149"/>
      <c r="G42" s="149"/>
      <c r="H42" s="149"/>
    </row>
    <row r="43" spans="2:10" ht="12" customHeight="1">
      <c r="B43" s="4"/>
      <c r="C43" s="6" t="s">
        <v>17</v>
      </c>
    </row>
    <row r="44" spans="2:10" s="8" customFormat="1" ht="16.5" customHeight="1">
      <c r="B44" s="7"/>
      <c r="E44" s="147" t="s">
        <v>18</v>
      </c>
      <c r="F44" s="146"/>
      <c r="G44" s="146"/>
      <c r="H44" s="146"/>
    </row>
    <row r="45" spans="2:10" s="8" customFormat="1" ht="12" customHeight="1">
      <c r="B45" s="7"/>
      <c r="C45" s="6" t="s">
        <v>19</v>
      </c>
      <c r="H45" s="74"/>
    </row>
    <row r="46" spans="2:10" s="8" customFormat="1" ht="16.5" customHeight="1">
      <c r="B46" s="7"/>
      <c r="E46" s="132" t="str">
        <f>E11</f>
        <v>Výsadba keřů</v>
      </c>
      <c r="F46" s="146"/>
      <c r="G46" s="146"/>
      <c r="H46" s="146"/>
    </row>
    <row r="47" spans="2:10" s="38" customFormat="1" ht="29.25" customHeight="1">
      <c r="B47" s="34"/>
      <c r="C47" s="35" t="s">
        <v>30</v>
      </c>
      <c r="D47" s="36" t="s">
        <v>31</v>
      </c>
      <c r="E47" s="36" t="s">
        <v>32</v>
      </c>
      <c r="F47" s="36" t="s">
        <v>33</v>
      </c>
      <c r="G47" s="36" t="s">
        <v>1</v>
      </c>
      <c r="H47" s="80" t="s">
        <v>34</v>
      </c>
      <c r="I47" s="36" t="s">
        <v>35</v>
      </c>
      <c r="J47" s="37" t="s">
        <v>24</v>
      </c>
    </row>
    <row r="48" spans="2:10" s="8" customFormat="1" ht="22.9" customHeight="1">
      <c r="B48" s="7"/>
      <c r="C48" s="39" t="s">
        <v>36</v>
      </c>
      <c r="H48" s="74"/>
      <c r="J48" s="40">
        <f>SUM(J49)</f>
        <v>0</v>
      </c>
    </row>
    <row r="49" spans="2:10" s="42" customFormat="1" ht="25.9" customHeight="1">
      <c r="B49" s="41"/>
      <c r="D49" s="43" t="s">
        <v>37</v>
      </c>
      <c r="E49" s="44" t="s">
        <v>4</v>
      </c>
      <c r="F49" s="44" t="s">
        <v>38</v>
      </c>
      <c r="H49" s="81"/>
      <c r="J49" s="45">
        <f>SUM(J50,J82)</f>
        <v>0</v>
      </c>
    </row>
    <row r="50" spans="2:10" s="42" customFormat="1" ht="22.9" customHeight="1">
      <c r="B50" s="41"/>
      <c r="D50" s="43" t="s">
        <v>37</v>
      </c>
      <c r="E50" s="46" t="s">
        <v>2</v>
      </c>
      <c r="F50" s="46" t="s">
        <v>5</v>
      </c>
      <c r="H50" s="81"/>
      <c r="J50" s="47">
        <f>SUM(J51:J82)</f>
        <v>0</v>
      </c>
    </row>
    <row r="51" spans="2:10" s="8" customFormat="1" ht="35.1" customHeight="1">
      <c r="B51" s="48"/>
      <c r="C51" s="49" t="s">
        <v>2</v>
      </c>
      <c r="D51" s="49" t="s">
        <v>39</v>
      </c>
      <c r="E51" s="50" t="s">
        <v>106</v>
      </c>
      <c r="F51" s="51" t="s">
        <v>107</v>
      </c>
      <c r="G51" s="52" t="s">
        <v>12</v>
      </c>
      <c r="H51" s="82">
        <v>164</v>
      </c>
      <c r="I51" s="150">
        <v>0</v>
      </c>
      <c r="J51" s="54">
        <f>ROUND(I51*H51,2)</f>
        <v>0</v>
      </c>
    </row>
    <row r="52" spans="2:10" s="56" customFormat="1">
      <c r="B52" s="55"/>
      <c r="D52" s="57" t="s">
        <v>55</v>
      </c>
      <c r="E52" s="58" t="s">
        <v>20</v>
      </c>
      <c r="F52" s="59" t="s">
        <v>124</v>
      </c>
      <c r="H52" s="83">
        <v>164</v>
      </c>
    </row>
    <row r="53" spans="2:10" s="62" customFormat="1">
      <c r="B53" s="61"/>
      <c r="D53" s="57" t="s">
        <v>55</v>
      </c>
      <c r="E53" s="63" t="s">
        <v>20</v>
      </c>
      <c r="F53" s="64" t="s">
        <v>56</v>
      </c>
      <c r="H53" s="84">
        <v>164</v>
      </c>
    </row>
    <row r="54" spans="2:10" s="8" customFormat="1" ht="35.1" customHeight="1">
      <c r="B54" s="48"/>
      <c r="C54" s="49" t="s">
        <v>10</v>
      </c>
      <c r="D54" s="49" t="s">
        <v>39</v>
      </c>
      <c r="E54" s="50" t="s">
        <v>108</v>
      </c>
      <c r="F54" s="51" t="s">
        <v>109</v>
      </c>
      <c r="G54" s="52" t="s">
        <v>12</v>
      </c>
      <c r="H54" s="82">
        <v>164</v>
      </c>
      <c r="I54" s="150">
        <v>0</v>
      </c>
      <c r="J54" s="54">
        <f>ROUND(I54*H54,2)</f>
        <v>0</v>
      </c>
    </row>
    <row r="55" spans="2:10" s="56" customFormat="1">
      <c r="B55" s="55"/>
      <c r="D55" s="57" t="s">
        <v>55</v>
      </c>
      <c r="E55" s="58" t="s">
        <v>20</v>
      </c>
      <c r="F55" s="59" t="s">
        <v>125</v>
      </c>
      <c r="H55" s="83">
        <v>164</v>
      </c>
    </row>
    <row r="56" spans="2:10" s="62" customFormat="1">
      <c r="B56" s="61"/>
      <c r="D56" s="57" t="s">
        <v>55</v>
      </c>
      <c r="E56" s="63" t="s">
        <v>20</v>
      </c>
      <c r="F56" s="64" t="s">
        <v>56</v>
      </c>
      <c r="H56" s="84">
        <v>164</v>
      </c>
    </row>
    <row r="57" spans="2:10" s="8" customFormat="1" ht="16.5" customHeight="1">
      <c r="B57" s="48"/>
      <c r="C57" s="49" t="s">
        <v>11</v>
      </c>
      <c r="D57" s="49" t="s">
        <v>39</v>
      </c>
      <c r="E57" s="50" t="s">
        <v>53</v>
      </c>
      <c r="F57" s="51" t="s">
        <v>54</v>
      </c>
      <c r="G57" s="52" t="s">
        <v>7</v>
      </c>
      <c r="H57" s="82">
        <v>82</v>
      </c>
      <c r="I57" s="150">
        <v>0</v>
      </c>
      <c r="J57" s="54">
        <f>ROUND(I57*H57,2)</f>
        <v>0</v>
      </c>
    </row>
    <row r="58" spans="2:10" s="56" customFormat="1">
      <c r="B58" s="55"/>
      <c r="D58" s="57" t="s">
        <v>55</v>
      </c>
      <c r="E58" s="58" t="s">
        <v>20</v>
      </c>
      <c r="F58" s="59">
        <v>82</v>
      </c>
      <c r="H58" s="83">
        <v>82</v>
      </c>
    </row>
    <row r="59" spans="2:10" s="62" customFormat="1">
      <c r="B59" s="61"/>
      <c r="D59" s="57" t="s">
        <v>55</v>
      </c>
      <c r="E59" s="63" t="s">
        <v>20</v>
      </c>
      <c r="F59" s="64" t="s">
        <v>56</v>
      </c>
      <c r="H59" s="84">
        <v>82</v>
      </c>
    </row>
    <row r="60" spans="2:10" s="8" customFormat="1" ht="16.5" customHeight="1">
      <c r="B60" s="48"/>
      <c r="C60" s="66" t="s">
        <v>46</v>
      </c>
      <c r="D60" s="66" t="s">
        <v>58</v>
      </c>
      <c r="E60" s="67" t="s">
        <v>59</v>
      </c>
      <c r="F60" s="68" t="s">
        <v>60</v>
      </c>
      <c r="G60" s="69" t="s">
        <v>6</v>
      </c>
      <c r="H60" s="85">
        <v>8.4459999999999997</v>
      </c>
      <c r="I60" s="151">
        <v>0</v>
      </c>
      <c r="J60" s="71">
        <f>ROUND(I60*H60,2)</f>
        <v>0</v>
      </c>
    </row>
    <row r="61" spans="2:10" s="56" customFormat="1">
      <c r="B61" s="55"/>
      <c r="D61" s="57" t="s">
        <v>55</v>
      </c>
      <c r="E61" s="58" t="s">
        <v>20</v>
      </c>
      <c r="F61" s="59">
        <v>82</v>
      </c>
      <c r="H61" s="83">
        <v>23</v>
      </c>
    </row>
    <row r="62" spans="2:10" s="62" customFormat="1">
      <c r="B62" s="61"/>
      <c r="D62" s="57" t="s">
        <v>55</v>
      </c>
      <c r="E62" s="63" t="s">
        <v>20</v>
      </c>
      <c r="F62" s="64" t="s">
        <v>56</v>
      </c>
      <c r="H62" s="84">
        <v>23</v>
      </c>
    </row>
    <row r="63" spans="2:10" s="56" customFormat="1">
      <c r="B63" s="55"/>
      <c r="D63" s="57" t="s">
        <v>55</v>
      </c>
      <c r="F63" s="59" t="s">
        <v>126</v>
      </c>
      <c r="H63" s="83">
        <v>8.4459999999999997</v>
      </c>
    </row>
    <row r="64" spans="2:10" s="8" customFormat="1" ht="35.1" customHeight="1">
      <c r="B64" s="48"/>
      <c r="C64" s="49" t="s">
        <v>67</v>
      </c>
      <c r="D64" s="49" t="s">
        <v>39</v>
      </c>
      <c r="E64" s="50" t="s">
        <v>62</v>
      </c>
      <c r="F64" s="51" t="s">
        <v>63</v>
      </c>
      <c r="G64" s="52" t="s">
        <v>9</v>
      </c>
      <c r="H64" s="82">
        <v>2E-3</v>
      </c>
      <c r="I64" s="150">
        <v>0</v>
      </c>
      <c r="J64" s="54">
        <f>ROUND(I64*H64,2)</f>
        <v>0</v>
      </c>
    </row>
    <row r="65" spans="2:10" s="56" customFormat="1">
      <c r="B65" s="55"/>
      <c r="D65" s="57" t="s">
        <v>55</v>
      </c>
      <c r="E65" s="58" t="s">
        <v>20</v>
      </c>
      <c r="F65" s="59">
        <v>2E-3</v>
      </c>
      <c r="H65" s="83">
        <v>2E-3</v>
      </c>
    </row>
    <row r="66" spans="2:10" s="62" customFormat="1">
      <c r="B66" s="61"/>
      <c r="D66" s="57" t="s">
        <v>55</v>
      </c>
      <c r="E66" s="63" t="s">
        <v>20</v>
      </c>
      <c r="F66" s="64" t="s">
        <v>56</v>
      </c>
      <c r="H66" s="84">
        <v>2E-3</v>
      </c>
    </row>
    <row r="67" spans="2:10" s="8" customFormat="1" ht="16.5" customHeight="1">
      <c r="B67" s="48"/>
      <c r="C67" s="49" t="s">
        <v>49</v>
      </c>
      <c r="D67" s="49" t="s">
        <v>39</v>
      </c>
      <c r="E67" s="50" t="s">
        <v>65</v>
      </c>
      <c r="F67" s="51" t="s">
        <v>66</v>
      </c>
      <c r="G67" s="52" t="s">
        <v>6</v>
      </c>
      <c r="H67" s="82">
        <v>2</v>
      </c>
      <c r="I67" s="150">
        <v>0</v>
      </c>
      <c r="J67" s="54">
        <f>ROUND(I67*H67,2)</f>
        <v>0</v>
      </c>
    </row>
    <row r="68" spans="2:10" s="56" customFormat="1">
      <c r="B68" s="55"/>
      <c r="D68" s="57" t="s">
        <v>55</v>
      </c>
      <c r="E68" s="58" t="s">
        <v>20</v>
      </c>
      <c r="F68" s="59">
        <v>2</v>
      </c>
      <c r="H68" s="83">
        <v>2</v>
      </c>
    </row>
    <row r="69" spans="2:10" s="62" customFormat="1">
      <c r="B69" s="61"/>
      <c r="D69" s="57" t="s">
        <v>55</v>
      </c>
      <c r="E69" s="63" t="s">
        <v>20</v>
      </c>
      <c r="F69" s="64" t="s">
        <v>56</v>
      </c>
      <c r="H69" s="84">
        <v>2</v>
      </c>
    </row>
    <row r="70" spans="2:10" s="8" customFormat="1" ht="16.5" customHeight="1">
      <c r="B70" s="48"/>
      <c r="C70" s="66" t="s">
        <v>52</v>
      </c>
      <c r="D70" s="66" t="s">
        <v>58</v>
      </c>
      <c r="E70" s="67" t="s">
        <v>69</v>
      </c>
      <c r="F70" s="68" t="s">
        <v>70</v>
      </c>
      <c r="G70" s="69" t="s">
        <v>6</v>
      </c>
      <c r="H70" s="85">
        <v>2</v>
      </c>
      <c r="I70" s="151">
        <v>0</v>
      </c>
      <c r="J70" s="71">
        <f>ROUND(I70*H70,2)</f>
        <v>0</v>
      </c>
    </row>
    <row r="71" spans="2:10" s="56" customFormat="1">
      <c r="B71" s="55"/>
      <c r="D71" s="57" t="s">
        <v>55</v>
      </c>
      <c r="E71" s="58" t="s">
        <v>20</v>
      </c>
      <c r="F71" s="59">
        <v>2</v>
      </c>
      <c r="H71" s="83">
        <v>2</v>
      </c>
    </row>
    <row r="72" spans="2:10" s="62" customFormat="1">
      <c r="B72" s="61"/>
      <c r="D72" s="57" t="s">
        <v>55</v>
      </c>
      <c r="E72" s="63" t="s">
        <v>20</v>
      </c>
      <c r="F72" s="64" t="s">
        <v>56</v>
      </c>
      <c r="H72" s="84">
        <v>2</v>
      </c>
    </row>
    <row r="73" spans="2:10" s="8" customFormat="1" ht="16.5" customHeight="1">
      <c r="B73" s="48"/>
      <c r="C73" s="49" t="s">
        <v>57</v>
      </c>
      <c r="D73" s="49" t="s">
        <v>39</v>
      </c>
      <c r="E73" s="50" t="s">
        <v>72</v>
      </c>
      <c r="F73" s="51" t="s">
        <v>73</v>
      </c>
      <c r="G73" s="52" t="s">
        <v>6</v>
      </c>
      <c r="H73" s="82">
        <v>2</v>
      </c>
      <c r="I73" s="150">
        <v>0</v>
      </c>
      <c r="J73" s="54">
        <f>ROUND(I73*H73,2)</f>
        <v>0</v>
      </c>
    </row>
    <row r="74" spans="2:10" s="56" customFormat="1">
      <c r="B74" s="55"/>
      <c r="D74" s="57" t="s">
        <v>55</v>
      </c>
      <c r="E74" s="58" t="s">
        <v>20</v>
      </c>
      <c r="F74" s="59">
        <v>2</v>
      </c>
      <c r="H74" s="83">
        <v>2</v>
      </c>
    </row>
    <row r="75" spans="2:10" s="62" customFormat="1">
      <c r="B75" s="61"/>
      <c r="D75" s="57" t="s">
        <v>55</v>
      </c>
      <c r="E75" s="63" t="s">
        <v>20</v>
      </c>
      <c r="F75" s="64" t="s">
        <v>56</v>
      </c>
      <c r="H75" s="84">
        <v>2</v>
      </c>
    </row>
    <row r="76" spans="2:10" s="8" customFormat="1" ht="16.5" customHeight="1">
      <c r="B76" s="48"/>
      <c r="C76" s="66" t="s">
        <v>61</v>
      </c>
      <c r="D76" s="66" t="s">
        <v>58</v>
      </c>
      <c r="E76" s="67" t="s">
        <v>81</v>
      </c>
      <c r="F76" s="68" t="s">
        <v>82</v>
      </c>
      <c r="G76" s="69" t="s">
        <v>8</v>
      </c>
      <c r="H76" s="85">
        <v>164</v>
      </c>
      <c r="I76" s="151">
        <v>0</v>
      </c>
      <c r="J76" s="71">
        <f>ROUND(I76*H76,2)</f>
        <v>0</v>
      </c>
    </row>
    <row r="77" spans="2:10" s="56" customFormat="1">
      <c r="B77" s="55"/>
      <c r="D77" s="57" t="s">
        <v>55</v>
      </c>
      <c r="E77" s="58" t="s">
        <v>20</v>
      </c>
      <c r="F77" s="59">
        <v>164</v>
      </c>
      <c r="H77" s="83">
        <v>164</v>
      </c>
    </row>
    <row r="78" spans="2:10" s="62" customFormat="1">
      <c r="B78" s="61"/>
      <c r="D78" s="57" t="s">
        <v>55</v>
      </c>
      <c r="E78" s="63" t="s">
        <v>20</v>
      </c>
      <c r="F78" s="64" t="s">
        <v>56</v>
      </c>
      <c r="H78" s="84">
        <v>164</v>
      </c>
    </row>
    <row r="79" spans="2:10" s="8" customFormat="1" ht="16.5" customHeight="1">
      <c r="B79" s="48"/>
      <c r="C79" s="66" t="s">
        <v>64</v>
      </c>
      <c r="D79" s="66" t="s">
        <v>58</v>
      </c>
      <c r="E79" s="67" t="s">
        <v>87</v>
      </c>
      <c r="F79" s="68" t="s">
        <v>88</v>
      </c>
      <c r="G79" s="69" t="s">
        <v>6</v>
      </c>
      <c r="H79" s="85">
        <v>3</v>
      </c>
      <c r="I79" s="151">
        <v>0</v>
      </c>
      <c r="J79" s="71">
        <f>ROUND(I79*H79,2)</f>
        <v>0</v>
      </c>
    </row>
    <row r="80" spans="2:10" s="56" customFormat="1">
      <c r="B80" s="55"/>
      <c r="D80" s="57" t="s">
        <v>55</v>
      </c>
      <c r="E80" s="58" t="s">
        <v>20</v>
      </c>
      <c r="F80" s="59">
        <v>3</v>
      </c>
      <c r="H80" s="83">
        <v>3</v>
      </c>
    </row>
    <row r="81" spans="2:10" s="62" customFormat="1">
      <c r="B81" s="61"/>
      <c r="D81" s="57" t="s">
        <v>55</v>
      </c>
      <c r="E81" s="63" t="s">
        <v>20</v>
      </c>
      <c r="F81" s="64" t="s">
        <v>56</v>
      </c>
      <c r="H81" s="84">
        <v>3</v>
      </c>
    </row>
    <row r="82" spans="2:10" s="42" customFormat="1" ht="20.85" customHeight="1">
      <c r="B82" s="41"/>
      <c r="D82" s="43" t="s">
        <v>37</v>
      </c>
      <c r="E82" s="46" t="s">
        <v>100</v>
      </c>
      <c r="F82" s="46" t="s">
        <v>110</v>
      </c>
      <c r="H82" s="81"/>
      <c r="J82" s="47">
        <f>SUM(J83:J85)</f>
        <v>0</v>
      </c>
    </row>
    <row r="83" spans="2:10" s="8" customFormat="1" ht="16.5" customHeight="1">
      <c r="B83" s="48"/>
      <c r="C83" s="66" t="s">
        <v>68</v>
      </c>
      <c r="D83" s="66" t="s">
        <v>58</v>
      </c>
      <c r="E83" s="67" t="s">
        <v>127</v>
      </c>
      <c r="F83" s="68" t="s">
        <v>131</v>
      </c>
      <c r="G83" s="69" t="s">
        <v>8</v>
      </c>
      <c r="H83" s="85">
        <v>50</v>
      </c>
      <c r="I83" s="151">
        <v>0</v>
      </c>
      <c r="J83" s="71">
        <f t="shared" ref="J83:J85" si="0">ROUND(I83*H83,2)</f>
        <v>0</v>
      </c>
    </row>
    <row r="84" spans="2:10" s="8" customFormat="1" ht="16.5" customHeight="1">
      <c r="B84" s="48"/>
      <c r="C84" s="66" t="s">
        <v>71</v>
      </c>
      <c r="D84" s="66" t="s">
        <v>58</v>
      </c>
      <c r="E84" s="67" t="s">
        <v>129</v>
      </c>
      <c r="F84" s="68" t="s">
        <v>130</v>
      </c>
      <c r="G84" s="69" t="s">
        <v>8</v>
      </c>
      <c r="H84" s="85">
        <v>50</v>
      </c>
      <c r="I84" s="151">
        <v>0</v>
      </c>
      <c r="J84" s="71">
        <f t="shared" si="0"/>
        <v>0</v>
      </c>
    </row>
    <row r="85" spans="2:10" s="8" customFormat="1" ht="16.5" customHeight="1">
      <c r="B85" s="48"/>
      <c r="C85" s="66" t="s">
        <v>74</v>
      </c>
      <c r="D85" s="66" t="s">
        <v>58</v>
      </c>
      <c r="E85" s="67" t="s">
        <v>127</v>
      </c>
      <c r="F85" s="68" t="s">
        <v>128</v>
      </c>
      <c r="G85" s="69" t="s">
        <v>8</v>
      </c>
      <c r="H85" s="85">
        <v>64</v>
      </c>
      <c r="I85" s="151">
        <v>0</v>
      </c>
      <c r="J85" s="71">
        <f t="shared" si="0"/>
        <v>0</v>
      </c>
    </row>
    <row r="86" spans="2:10" s="8" customFormat="1" ht="6.95" customHeight="1">
      <c r="B86" s="14"/>
      <c r="C86" s="15"/>
      <c r="D86" s="15"/>
      <c r="E86" s="15"/>
      <c r="F86" s="15"/>
      <c r="G86" s="15"/>
      <c r="H86" s="76"/>
      <c r="I86" s="15"/>
      <c r="J86" s="15"/>
    </row>
  </sheetData>
  <autoFilter ref="C47:J85" xr:uid="{00000000-0009-0000-0000-000002000000}"/>
  <mergeCells count="9">
    <mergeCell ref="E42:H42"/>
    <mergeCell ref="E44:H44"/>
    <mergeCell ref="E46:H46"/>
    <mergeCell ref="E7:H7"/>
    <mergeCell ref="E9:H9"/>
    <mergeCell ref="E11:H11"/>
    <mergeCell ref="E24:H24"/>
    <mergeCell ref="E26:H26"/>
    <mergeCell ref="E28:H28"/>
  </mergeCells>
  <pageMargins left="0.39374999999999999" right="0.39374999999999999" top="0.39374999999999999" bottom="0.39374999999999999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B512DA-4B57-4F9D-94B8-146615541186}">
  <sheetPr>
    <tabColor rgb="FFFFC000"/>
    <pageSetUpPr fitToPage="1"/>
  </sheetPr>
  <dimension ref="B2:J55"/>
  <sheetViews>
    <sheetView showGridLines="0" topLeftCell="A28" zoomScaleNormal="100" workbookViewId="0">
      <selection activeCell="I53" sqref="I53"/>
    </sheetView>
  </sheetViews>
  <sheetFormatPr defaultRowHeight="11.25"/>
  <cols>
    <col min="1" max="1" width="7.140625" style="1" customWidth="1"/>
    <col min="2" max="2" width="1.42578125" style="1" customWidth="1"/>
    <col min="3" max="3" width="3.5703125" style="1" customWidth="1"/>
    <col min="4" max="4" width="3.7109375" style="1" customWidth="1"/>
    <col min="5" max="5" width="14.7109375" style="1" customWidth="1"/>
    <col min="6" max="6" width="86.42578125" style="1" customWidth="1"/>
    <col min="7" max="7" width="7.42578125" style="1" customWidth="1"/>
    <col min="8" max="8" width="9.5703125" style="1" customWidth="1"/>
    <col min="9" max="9" width="12.140625" style="1" customWidth="1"/>
    <col min="10" max="10" width="20.140625" style="1" customWidth="1"/>
    <col min="11" max="16384" width="9.140625" style="1"/>
  </cols>
  <sheetData>
    <row r="2" spans="2:10" ht="36.950000000000003" customHeight="1"/>
    <row r="3" spans="2:10" ht="6.95" customHeight="1">
      <c r="B3" s="2"/>
      <c r="C3" s="3"/>
      <c r="D3" s="3"/>
      <c r="E3" s="3"/>
      <c r="F3" s="3"/>
      <c r="G3" s="3"/>
      <c r="H3" s="3"/>
      <c r="I3" s="3"/>
      <c r="J3" s="3"/>
    </row>
    <row r="4" spans="2:10" ht="24.95" customHeight="1">
      <c r="B4" s="4"/>
      <c r="D4" s="5" t="s">
        <v>15</v>
      </c>
    </row>
    <row r="5" spans="2:10" ht="6.95" customHeight="1">
      <c r="B5" s="4"/>
    </row>
    <row r="6" spans="2:10" ht="12" customHeight="1">
      <c r="B6" s="4"/>
      <c r="D6" s="6" t="s">
        <v>16</v>
      </c>
    </row>
    <row r="7" spans="2:10" ht="16.5" customHeight="1">
      <c r="B7" s="4"/>
      <c r="E7" s="147" t="str">
        <f>Výsadba_stromů!$E$7</f>
        <v>Sadové úpravy - Areál sportovních nadějí</v>
      </c>
      <c r="F7" s="149"/>
      <c r="G7" s="149"/>
      <c r="H7" s="149"/>
    </row>
    <row r="8" spans="2:10" s="8" customFormat="1" ht="12" customHeight="1">
      <c r="B8" s="7"/>
      <c r="D8" s="6" t="s">
        <v>17</v>
      </c>
    </row>
    <row r="9" spans="2:10" s="8" customFormat="1" ht="36.950000000000003" customHeight="1">
      <c r="B9" s="7"/>
      <c r="E9" s="132" t="s">
        <v>142</v>
      </c>
      <c r="F9" s="146"/>
      <c r="G9" s="146"/>
      <c r="H9" s="146"/>
    </row>
    <row r="10" spans="2:10" s="8" customFormat="1" ht="6.95" customHeight="1">
      <c r="B10" s="7"/>
    </row>
    <row r="11" spans="2:10" s="8" customFormat="1" ht="6.95" customHeight="1">
      <c r="B11" s="7"/>
      <c r="D11" s="11"/>
      <c r="E11" s="11"/>
      <c r="F11" s="11"/>
      <c r="G11" s="11"/>
      <c r="H11" s="11"/>
      <c r="I11" s="11"/>
      <c r="J11" s="11"/>
    </row>
    <row r="12" spans="2:10" s="8" customFormat="1" ht="25.35" customHeight="1">
      <c r="B12" s="7"/>
      <c r="D12" s="12" t="s">
        <v>21</v>
      </c>
      <c r="J12" s="13">
        <f>ROUND(J47, 2)</f>
        <v>0</v>
      </c>
    </row>
    <row r="13" spans="2:10" s="8" customFormat="1" ht="14.45" customHeight="1">
      <c r="B13" s="14"/>
      <c r="C13" s="15"/>
      <c r="D13" s="15"/>
      <c r="E13" s="15"/>
      <c r="F13" s="15"/>
      <c r="G13" s="15"/>
      <c r="H13" s="15"/>
      <c r="I13" s="15"/>
      <c r="J13" s="15"/>
    </row>
    <row r="17" spans="2:10" s="8" customFormat="1" ht="6.95" customHeight="1">
      <c r="B17" s="16"/>
      <c r="C17" s="17"/>
      <c r="D17" s="17"/>
      <c r="E17" s="17"/>
      <c r="F17" s="17"/>
      <c r="G17" s="17"/>
      <c r="H17" s="17"/>
      <c r="I17" s="17"/>
      <c r="J17" s="17"/>
    </row>
    <row r="18" spans="2:10" s="8" customFormat="1" ht="24.95" customHeight="1">
      <c r="B18" s="7"/>
      <c r="C18" s="5" t="s">
        <v>22</v>
      </c>
    </row>
    <row r="19" spans="2:10" s="8" customFormat="1" ht="6.95" customHeight="1">
      <c r="B19" s="7"/>
    </row>
    <row r="20" spans="2:10" s="8" customFormat="1" ht="12" customHeight="1">
      <c r="B20" s="7"/>
      <c r="C20" s="6" t="s">
        <v>16</v>
      </c>
    </row>
    <row r="21" spans="2:10" s="8" customFormat="1" ht="16.5" customHeight="1">
      <c r="B21" s="7"/>
      <c r="E21" s="147" t="str">
        <f>E7</f>
        <v>Sadové úpravy - Areál sportovních nadějí</v>
      </c>
      <c r="F21" s="149"/>
      <c r="G21" s="149"/>
      <c r="H21" s="149"/>
    </row>
    <row r="22" spans="2:10" s="8" customFormat="1" ht="12" customHeight="1">
      <c r="B22" s="7"/>
      <c r="C22" s="6" t="s">
        <v>17</v>
      </c>
    </row>
    <row r="23" spans="2:10" s="8" customFormat="1" ht="16.5" customHeight="1">
      <c r="B23" s="7"/>
      <c r="E23" s="132" t="str">
        <f>E9</f>
        <v xml:space="preserve">Vedlejší náklady </v>
      </c>
      <c r="F23" s="146"/>
      <c r="G23" s="146"/>
      <c r="H23" s="146"/>
    </row>
    <row r="24" spans="2:10" s="8" customFormat="1" ht="6.95" customHeight="1">
      <c r="B24" s="7"/>
    </row>
    <row r="25" spans="2:10" s="8" customFormat="1" ht="10.35" customHeight="1">
      <c r="B25" s="7"/>
    </row>
    <row r="26" spans="2:10" s="8" customFormat="1" ht="29.25" customHeight="1">
      <c r="B26" s="7"/>
      <c r="C26" s="20" t="s">
        <v>23</v>
      </c>
      <c r="D26" s="21"/>
      <c r="E26" s="21"/>
      <c r="F26" s="21"/>
      <c r="G26" s="21"/>
      <c r="H26" s="21"/>
      <c r="I26" s="21"/>
      <c r="J26" s="22" t="s">
        <v>24</v>
      </c>
    </row>
    <row r="27" spans="2:10" s="8" customFormat="1" ht="10.35" customHeight="1">
      <c r="B27" s="7"/>
    </row>
    <row r="28" spans="2:10" s="8" customFormat="1" ht="22.9" customHeight="1">
      <c r="B28" s="7"/>
      <c r="C28" s="23" t="s">
        <v>25</v>
      </c>
      <c r="J28" s="13">
        <f>J47</f>
        <v>0</v>
      </c>
    </row>
    <row r="29" spans="2:10" s="25" customFormat="1" ht="24.95" customHeight="1">
      <c r="B29" s="24"/>
      <c r="D29" s="26" t="s">
        <v>26</v>
      </c>
      <c r="E29" s="27"/>
      <c r="F29" s="27"/>
      <c r="G29" s="27"/>
      <c r="H29" s="27"/>
      <c r="I29" s="27"/>
      <c r="J29" s="28">
        <f>J48</f>
        <v>0</v>
      </c>
    </row>
    <row r="30" spans="2:10" s="30" customFormat="1" ht="19.899999999999999" customHeight="1">
      <c r="B30" s="29"/>
      <c r="D30" s="31" t="s">
        <v>132</v>
      </c>
      <c r="E30" s="32"/>
      <c r="F30" s="32"/>
      <c r="G30" s="32"/>
      <c r="H30" s="32"/>
      <c r="I30" s="32"/>
      <c r="J30" s="33">
        <f>J49</f>
        <v>0</v>
      </c>
    </row>
    <row r="31" spans="2:10" s="25" customFormat="1" ht="24.95" customHeight="1">
      <c r="B31" s="24"/>
      <c r="D31" s="26" t="s">
        <v>133</v>
      </c>
      <c r="E31" s="27"/>
      <c r="F31" s="27"/>
      <c r="G31" s="27"/>
      <c r="H31" s="27"/>
      <c r="I31" s="27"/>
      <c r="J31" s="28">
        <f>J51</f>
        <v>0</v>
      </c>
    </row>
    <row r="32" spans="2:10" s="8" customFormat="1" ht="21.75" customHeight="1">
      <c r="B32" s="7"/>
    </row>
    <row r="33" spans="2:10" s="8" customFormat="1" ht="6.95" customHeight="1">
      <c r="B33" s="14"/>
      <c r="C33" s="15"/>
      <c r="D33" s="15"/>
      <c r="E33" s="15"/>
      <c r="F33" s="15"/>
      <c r="G33" s="15"/>
      <c r="H33" s="15"/>
      <c r="I33" s="15"/>
      <c r="J33" s="15"/>
    </row>
    <row r="37" spans="2:10" s="8" customFormat="1" ht="6.95" customHeight="1">
      <c r="B37" s="16"/>
      <c r="C37" s="17"/>
      <c r="D37" s="17"/>
      <c r="E37" s="17"/>
      <c r="F37" s="17"/>
      <c r="G37" s="17"/>
      <c r="H37" s="17"/>
      <c r="I37" s="17"/>
      <c r="J37" s="17"/>
    </row>
    <row r="38" spans="2:10" s="8" customFormat="1" ht="24.95" customHeight="1">
      <c r="B38" s="7"/>
      <c r="C38" s="5" t="s">
        <v>29</v>
      </c>
    </row>
    <row r="39" spans="2:10" s="8" customFormat="1" ht="6.95" customHeight="1">
      <c r="B39" s="7"/>
    </row>
    <row r="40" spans="2:10" s="8" customFormat="1" ht="12" customHeight="1">
      <c r="B40" s="7"/>
      <c r="C40" s="6" t="s">
        <v>16</v>
      </c>
    </row>
    <row r="41" spans="2:10" s="8" customFormat="1" ht="16.5" customHeight="1">
      <c r="B41" s="7"/>
      <c r="E41" s="147" t="str">
        <f>E7</f>
        <v>Sadové úpravy - Areál sportovních nadějí</v>
      </c>
      <c r="F41" s="149"/>
      <c r="G41" s="149"/>
      <c r="H41" s="149"/>
    </row>
    <row r="42" spans="2:10" s="8" customFormat="1" ht="12" customHeight="1">
      <c r="B42" s="7"/>
      <c r="C42" s="6" t="s">
        <v>17</v>
      </c>
    </row>
    <row r="43" spans="2:10" s="8" customFormat="1" ht="16.5" customHeight="1">
      <c r="B43" s="7"/>
      <c r="E43" s="132" t="str">
        <f>E9</f>
        <v xml:space="preserve">Vedlejší náklady </v>
      </c>
      <c r="F43" s="146"/>
      <c r="G43" s="146"/>
      <c r="H43" s="146"/>
    </row>
    <row r="44" spans="2:10" s="8" customFormat="1" ht="6.95" customHeight="1">
      <c r="B44" s="7"/>
    </row>
    <row r="45" spans="2:10" s="8" customFormat="1" ht="10.35" customHeight="1">
      <c r="B45" s="7"/>
    </row>
    <row r="46" spans="2:10" s="38" customFormat="1" ht="29.25" customHeight="1">
      <c r="B46" s="34"/>
      <c r="C46" s="35" t="s">
        <v>30</v>
      </c>
      <c r="D46" s="36" t="s">
        <v>31</v>
      </c>
      <c r="E46" s="36" t="s">
        <v>32</v>
      </c>
      <c r="F46" s="36" t="s">
        <v>33</v>
      </c>
      <c r="G46" s="36" t="s">
        <v>1</v>
      </c>
      <c r="H46" s="36" t="s">
        <v>34</v>
      </c>
      <c r="I46" s="36" t="s">
        <v>35</v>
      </c>
      <c r="J46" s="37" t="s">
        <v>24</v>
      </c>
    </row>
    <row r="47" spans="2:10" s="8" customFormat="1" ht="22.9" customHeight="1">
      <c r="B47" s="7"/>
      <c r="C47" s="39" t="s">
        <v>36</v>
      </c>
      <c r="J47" s="40">
        <f>SUM(J51,J48)</f>
        <v>0</v>
      </c>
    </row>
    <row r="48" spans="2:10" s="42" customFormat="1" ht="25.9" customHeight="1">
      <c r="B48" s="41"/>
      <c r="D48" s="43" t="s">
        <v>37</v>
      </c>
      <c r="E48" s="44" t="s">
        <v>4</v>
      </c>
      <c r="F48" s="44" t="s">
        <v>38</v>
      </c>
      <c r="J48" s="45">
        <f>SUM(J49)</f>
        <v>0</v>
      </c>
    </row>
    <row r="49" spans="2:10" s="42" customFormat="1" ht="22.9" customHeight="1">
      <c r="B49" s="41"/>
      <c r="D49" s="43" t="s">
        <v>37</v>
      </c>
      <c r="E49" s="46" t="s">
        <v>134</v>
      </c>
      <c r="F49" s="46" t="s">
        <v>135</v>
      </c>
      <c r="J49" s="47">
        <f>SUM(J50)</f>
        <v>0</v>
      </c>
    </row>
    <row r="50" spans="2:10" s="8" customFormat="1" ht="16.5" customHeight="1">
      <c r="B50" s="48"/>
      <c r="C50" s="49" t="s">
        <v>2</v>
      </c>
      <c r="D50" s="49" t="s">
        <v>39</v>
      </c>
      <c r="E50" s="50" t="s">
        <v>136</v>
      </c>
      <c r="F50" s="51" t="s">
        <v>137</v>
      </c>
      <c r="G50" s="52" t="s">
        <v>3</v>
      </c>
      <c r="H50" s="53">
        <v>9</v>
      </c>
      <c r="I50" s="150">
        <v>0</v>
      </c>
      <c r="J50" s="54">
        <f>ROUND(I50*H50,2)</f>
        <v>0</v>
      </c>
    </row>
    <row r="51" spans="2:10" s="42" customFormat="1" ht="25.9" customHeight="1">
      <c r="B51" s="41"/>
      <c r="D51" s="43" t="s">
        <v>37</v>
      </c>
      <c r="E51" s="44" t="s">
        <v>138</v>
      </c>
      <c r="F51" s="44" t="s">
        <v>139</v>
      </c>
      <c r="J51" s="45">
        <f>SUM(J52)</f>
        <v>0</v>
      </c>
    </row>
    <row r="52" spans="2:10" s="8" customFormat="1" ht="50.1" customHeight="1">
      <c r="B52" s="48"/>
      <c r="C52" s="49" t="s">
        <v>10</v>
      </c>
      <c r="D52" s="49" t="s">
        <v>39</v>
      </c>
      <c r="E52" s="50" t="s">
        <v>140</v>
      </c>
      <c r="F52" s="51" t="s">
        <v>141</v>
      </c>
      <c r="G52" s="52" t="s">
        <v>187</v>
      </c>
      <c r="H52" s="53">
        <v>1</v>
      </c>
      <c r="I52" s="150">
        <v>0</v>
      </c>
      <c r="J52" s="54">
        <f>ROUND(I52*H52,2)</f>
        <v>0</v>
      </c>
    </row>
    <row r="53" spans="2:10" s="56" customFormat="1">
      <c r="B53" s="55"/>
      <c r="D53" s="57" t="s">
        <v>55</v>
      </c>
      <c r="E53" s="58" t="s">
        <v>20</v>
      </c>
      <c r="F53" s="59" t="s">
        <v>2</v>
      </c>
      <c r="H53" s="60">
        <v>1</v>
      </c>
    </row>
    <row r="54" spans="2:10" s="62" customFormat="1">
      <c r="B54" s="61"/>
      <c r="D54" s="57" t="s">
        <v>55</v>
      </c>
      <c r="E54" s="63" t="s">
        <v>20</v>
      </c>
      <c r="F54" s="64" t="s">
        <v>56</v>
      </c>
      <c r="H54" s="65">
        <v>1</v>
      </c>
    </row>
    <row r="55" spans="2:10" s="8" customFormat="1" ht="6.95" customHeight="1">
      <c r="B55" s="14"/>
      <c r="C55" s="15"/>
      <c r="D55" s="15"/>
      <c r="E55" s="15"/>
      <c r="F55" s="15"/>
      <c r="G55" s="15"/>
      <c r="H55" s="15"/>
      <c r="I55" s="15"/>
      <c r="J55" s="15"/>
    </row>
  </sheetData>
  <autoFilter ref="C46:J54" xr:uid="{00000000-0009-0000-0000-000009000000}"/>
  <mergeCells count="6">
    <mergeCell ref="E43:H43"/>
    <mergeCell ref="E7:H7"/>
    <mergeCell ref="E9:H9"/>
    <mergeCell ref="E21:H21"/>
    <mergeCell ref="E23:H23"/>
    <mergeCell ref="E41:H41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C34821-7C46-47D4-A288-6E08A06C9967}">
  <sheetPr>
    <pageSetUpPr fitToPage="1"/>
  </sheetPr>
  <dimension ref="A2:K101"/>
  <sheetViews>
    <sheetView showGridLines="0" tabSelected="1" topLeftCell="A59" workbookViewId="0">
      <selection activeCell="Q99" sqref="Q99"/>
    </sheetView>
  </sheetViews>
  <sheetFormatPr defaultRowHeight="11.25"/>
  <cols>
    <col min="1" max="1" width="7.140625" style="91" customWidth="1"/>
    <col min="2" max="2" width="1.42578125" style="91" customWidth="1"/>
    <col min="3" max="3" width="3.5703125" style="91" customWidth="1"/>
    <col min="4" max="4" width="3.7109375" style="91" customWidth="1"/>
    <col min="5" max="5" width="14.7109375" style="91" customWidth="1"/>
    <col min="6" max="6" width="86.42578125" style="91" customWidth="1"/>
    <col min="7" max="7" width="7.42578125" style="91" customWidth="1"/>
    <col min="8" max="8" width="9.5703125" style="91" customWidth="1"/>
    <col min="9" max="9" width="12.140625" style="91" customWidth="1"/>
    <col min="10" max="10" width="20.140625" style="91" customWidth="1"/>
    <col min="11" max="16384" width="9.140625" style="91"/>
  </cols>
  <sheetData>
    <row r="2" spans="2:10" ht="36.950000000000003" customHeight="1"/>
    <row r="3" spans="2:10" ht="6.95" customHeight="1">
      <c r="B3" s="2"/>
      <c r="C3" s="3"/>
      <c r="D3" s="3"/>
      <c r="E3" s="3"/>
      <c r="F3" s="3"/>
      <c r="G3" s="3"/>
      <c r="H3" s="3"/>
      <c r="I3" s="3"/>
      <c r="J3" s="3"/>
    </row>
    <row r="4" spans="2:10" ht="24.95" customHeight="1">
      <c r="B4" s="4"/>
      <c r="D4" s="5" t="s">
        <v>15</v>
      </c>
    </row>
    <row r="5" spans="2:10" ht="6.95" customHeight="1">
      <c r="B5" s="4"/>
    </row>
    <row r="6" spans="2:10" ht="12" customHeight="1">
      <c r="B6" s="4"/>
      <c r="D6" s="18" t="s">
        <v>16</v>
      </c>
    </row>
    <row r="7" spans="2:10" ht="16.5" customHeight="1">
      <c r="B7" s="4"/>
      <c r="E7" s="147" t="str">
        <f>Výsadba_stromů!$E$7</f>
        <v>Sadové úpravy - Areál sportovních nadějí</v>
      </c>
      <c r="F7" s="149"/>
      <c r="G7" s="149"/>
      <c r="H7" s="149"/>
    </row>
    <row r="8" spans="2:10" s="19" customFormat="1" ht="12" customHeight="1">
      <c r="B8" s="7"/>
      <c r="D8" s="18" t="s">
        <v>17</v>
      </c>
    </row>
    <row r="9" spans="2:10" s="19" customFormat="1" ht="36.950000000000003" customHeight="1">
      <c r="B9" s="7"/>
      <c r="E9" s="132" t="s">
        <v>171</v>
      </c>
      <c r="F9" s="146"/>
      <c r="G9" s="146"/>
      <c r="H9" s="146"/>
    </row>
    <row r="10" spans="2:10" s="10" customFormat="1" ht="16.5" customHeight="1">
      <c r="B10" s="9"/>
      <c r="E10" s="148" t="s">
        <v>20</v>
      </c>
      <c r="F10" s="148"/>
      <c r="G10" s="148"/>
      <c r="H10" s="148"/>
    </row>
    <row r="11" spans="2:10" s="19" customFormat="1" ht="6.95" customHeight="1">
      <c r="B11" s="7"/>
    </row>
    <row r="12" spans="2:10" s="19" customFormat="1" ht="6.95" customHeight="1">
      <c r="B12" s="7"/>
      <c r="D12" s="11"/>
      <c r="E12" s="11"/>
      <c r="F12" s="11"/>
      <c r="G12" s="11"/>
      <c r="H12" s="11"/>
      <c r="I12" s="11"/>
      <c r="J12" s="11"/>
    </row>
    <row r="13" spans="2:10" s="19" customFormat="1" ht="25.35" customHeight="1">
      <c r="B13" s="7"/>
      <c r="D13" s="12" t="s">
        <v>21</v>
      </c>
      <c r="J13" s="13">
        <f>ROUND(J48, 2)</f>
        <v>0</v>
      </c>
    </row>
    <row r="14" spans="2:10" s="19" customFormat="1" ht="14.45" customHeight="1">
      <c r="B14" s="14"/>
      <c r="C14" s="15"/>
      <c r="D14" s="15"/>
      <c r="E14" s="15"/>
      <c r="F14" s="15"/>
      <c r="G14" s="15"/>
      <c r="H14" s="15"/>
      <c r="I14" s="15"/>
      <c r="J14" s="15"/>
    </row>
    <row r="18" spans="2:10" s="19" customFormat="1" ht="6.95" customHeight="1">
      <c r="B18" s="16"/>
      <c r="C18" s="17"/>
      <c r="D18" s="17"/>
      <c r="E18" s="17"/>
      <c r="F18" s="17"/>
      <c r="G18" s="17"/>
      <c r="H18" s="17"/>
      <c r="I18" s="17"/>
      <c r="J18" s="17"/>
    </row>
    <row r="19" spans="2:10" s="19" customFormat="1" ht="24.95" customHeight="1">
      <c r="B19" s="7"/>
      <c r="C19" s="5" t="s">
        <v>22</v>
      </c>
    </row>
    <row r="20" spans="2:10" s="19" customFormat="1" ht="6.95" customHeight="1">
      <c r="B20" s="7"/>
    </row>
    <row r="21" spans="2:10" s="19" customFormat="1" ht="12" customHeight="1">
      <c r="B21" s="7"/>
      <c r="C21" s="18" t="s">
        <v>16</v>
      </c>
    </row>
    <row r="22" spans="2:10" s="19" customFormat="1" ht="16.5" customHeight="1">
      <c r="B22" s="7"/>
      <c r="E22" s="147" t="str">
        <f>E7</f>
        <v>Sadové úpravy - Areál sportovních nadějí</v>
      </c>
      <c r="F22" s="149"/>
      <c r="G22" s="149"/>
      <c r="H22" s="149"/>
    </row>
    <row r="23" spans="2:10" s="19" customFormat="1" ht="12" customHeight="1">
      <c r="B23" s="7"/>
      <c r="C23" s="18" t="s">
        <v>17</v>
      </c>
    </row>
    <row r="24" spans="2:10" s="19" customFormat="1" ht="16.5" customHeight="1">
      <c r="B24" s="7"/>
      <c r="E24" s="132" t="str">
        <f>E9</f>
        <v xml:space="preserve">Následná 3- letá peče </v>
      </c>
      <c r="F24" s="146"/>
      <c r="G24" s="146"/>
      <c r="H24" s="146"/>
    </row>
    <row r="25" spans="2:10" s="19" customFormat="1" ht="6.95" customHeight="1">
      <c r="B25" s="7"/>
    </row>
    <row r="26" spans="2:10" s="19" customFormat="1" ht="10.35" customHeight="1">
      <c r="B26" s="7"/>
    </row>
    <row r="27" spans="2:10" s="19" customFormat="1" ht="29.25" customHeight="1">
      <c r="B27" s="7"/>
      <c r="C27" s="20" t="s">
        <v>23</v>
      </c>
      <c r="D27" s="21"/>
      <c r="E27" s="21"/>
      <c r="F27" s="21"/>
      <c r="G27" s="21"/>
      <c r="H27" s="21"/>
      <c r="I27" s="21"/>
      <c r="J27" s="22" t="s">
        <v>24</v>
      </c>
    </row>
    <row r="28" spans="2:10" s="19" customFormat="1" ht="10.35" customHeight="1">
      <c r="B28" s="7"/>
    </row>
    <row r="29" spans="2:10" s="19" customFormat="1" ht="22.9" customHeight="1">
      <c r="B29" s="7"/>
      <c r="C29" s="23" t="s">
        <v>25</v>
      </c>
      <c r="J29" s="13">
        <f>J48</f>
        <v>0</v>
      </c>
    </row>
    <row r="30" spans="2:10" s="25" customFormat="1" ht="24.95" customHeight="1">
      <c r="B30" s="24"/>
      <c r="D30" s="26" t="s">
        <v>26</v>
      </c>
      <c r="E30" s="27"/>
      <c r="F30" s="27"/>
      <c r="G30" s="27"/>
      <c r="H30" s="27"/>
      <c r="I30" s="27"/>
      <c r="J30" s="28">
        <f>J49</f>
        <v>0</v>
      </c>
    </row>
    <row r="31" spans="2:10" s="30" customFormat="1" ht="19.899999999999999" customHeight="1">
      <c r="B31" s="29"/>
      <c r="D31" s="31" t="s">
        <v>27</v>
      </c>
      <c r="E31" s="32"/>
      <c r="F31" s="32"/>
      <c r="G31" s="32"/>
      <c r="H31" s="32"/>
      <c r="I31" s="32"/>
      <c r="J31" s="33">
        <f>J50</f>
        <v>0</v>
      </c>
    </row>
    <row r="32" spans="2:10" s="30" customFormat="1" ht="19.899999999999999" customHeight="1">
      <c r="B32" s="29"/>
      <c r="D32" s="31" t="s">
        <v>144</v>
      </c>
      <c r="E32" s="32"/>
      <c r="F32" s="32"/>
      <c r="G32" s="32"/>
      <c r="H32" s="32"/>
      <c r="I32" s="32"/>
      <c r="J32" s="33">
        <f>J99</f>
        <v>0</v>
      </c>
    </row>
    <row r="33" spans="2:10" s="19" customFormat="1" ht="21.75" customHeight="1">
      <c r="B33" s="7"/>
    </row>
    <row r="34" spans="2:10" s="19" customFormat="1" ht="6.95" customHeight="1">
      <c r="B34" s="14"/>
      <c r="C34" s="15"/>
      <c r="D34" s="15"/>
      <c r="E34" s="15"/>
      <c r="F34" s="15"/>
      <c r="G34" s="15"/>
      <c r="H34" s="15"/>
      <c r="I34" s="15"/>
      <c r="J34" s="15"/>
    </row>
    <row r="38" spans="2:10" s="19" customFormat="1" ht="6.95" customHeight="1">
      <c r="B38" s="16"/>
      <c r="C38" s="17"/>
      <c r="D38" s="17"/>
      <c r="E38" s="17"/>
      <c r="F38" s="17"/>
      <c r="G38" s="17"/>
      <c r="H38" s="17"/>
      <c r="I38" s="17"/>
      <c r="J38" s="17"/>
    </row>
    <row r="39" spans="2:10" s="19" customFormat="1" ht="24.95" customHeight="1">
      <c r="B39" s="7"/>
      <c r="C39" s="5" t="s">
        <v>29</v>
      </c>
    </row>
    <row r="40" spans="2:10" s="19" customFormat="1" ht="6.95" customHeight="1">
      <c r="B40" s="7"/>
    </row>
    <row r="41" spans="2:10" s="19" customFormat="1" ht="12" customHeight="1">
      <c r="B41" s="7"/>
      <c r="C41" s="18" t="s">
        <v>16</v>
      </c>
    </row>
    <row r="42" spans="2:10" s="19" customFormat="1" ht="16.5" customHeight="1">
      <c r="B42" s="7"/>
      <c r="E42" s="147" t="str">
        <f>E7</f>
        <v>Sadové úpravy - Areál sportovních nadějí</v>
      </c>
      <c r="F42" s="149"/>
      <c r="G42" s="149"/>
      <c r="H42" s="149"/>
    </row>
    <row r="43" spans="2:10" s="19" customFormat="1" ht="12" customHeight="1">
      <c r="B43" s="7"/>
      <c r="C43" s="18" t="s">
        <v>17</v>
      </c>
    </row>
    <row r="44" spans="2:10" s="19" customFormat="1" ht="16.5" customHeight="1">
      <c r="B44" s="7"/>
      <c r="E44" s="132" t="str">
        <f>E9</f>
        <v xml:space="preserve">Následná 3- letá peče </v>
      </c>
      <c r="F44" s="146"/>
      <c r="G44" s="146"/>
      <c r="H44" s="146"/>
    </row>
    <row r="45" spans="2:10" s="19" customFormat="1" ht="6.95" customHeight="1">
      <c r="B45" s="7"/>
    </row>
    <row r="46" spans="2:10" s="19" customFormat="1" ht="10.35" customHeight="1">
      <c r="B46" s="7"/>
    </row>
    <row r="47" spans="2:10" s="38" customFormat="1" ht="29.25" customHeight="1">
      <c r="B47" s="34"/>
      <c r="C47" s="35" t="s">
        <v>30</v>
      </c>
      <c r="D47" s="36" t="s">
        <v>31</v>
      </c>
      <c r="E47" s="36" t="s">
        <v>32</v>
      </c>
      <c r="F47" s="36" t="s">
        <v>33</v>
      </c>
      <c r="G47" s="36" t="s">
        <v>1</v>
      </c>
      <c r="H47" s="36" t="s">
        <v>34</v>
      </c>
      <c r="I47" s="36" t="s">
        <v>35</v>
      </c>
      <c r="J47" s="37" t="s">
        <v>24</v>
      </c>
    </row>
    <row r="48" spans="2:10" s="19" customFormat="1" ht="22.9" customHeight="1">
      <c r="B48" s="7"/>
      <c r="C48" s="39" t="s">
        <v>36</v>
      </c>
      <c r="J48" s="40">
        <f>J49</f>
        <v>0</v>
      </c>
    </row>
    <row r="49" spans="1:10" s="42" customFormat="1" ht="25.9" customHeight="1">
      <c r="B49" s="41"/>
      <c r="D49" s="43" t="s">
        <v>37</v>
      </c>
      <c r="E49" s="44" t="s">
        <v>4</v>
      </c>
      <c r="F49" s="44" t="s">
        <v>38</v>
      </c>
      <c r="J49" s="45">
        <f>SUM(J50,J99)</f>
        <v>0</v>
      </c>
    </row>
    <row r="50" spans="1:10" s="42" customFormat="1" ht="22.9" customHeight="1">
      <c r="B50" s="41"/>
      <c r="D50" s="43" t="s">
        <v>37</v>
      </c>
      <c r="E50" s="46" t="s">
        <v>2</v>
      </c>
      <c r="F50" s="46" t="s">
        <v>5</v>
      </c>
      <c r="J50" s="47">
        <f>SUM(J51:J96)</f>
        <v>0</v>
      </c>
    </row>
    <row r="51" spans="1:10" s="42" customFormat="1" ht="17.45" customHeight="1">
      <c r="A51" s="19"/>
      <c r="B51" s="48"/>
      <c r="C51" s="49" t="s">
        <v>2</v>
      </c>
      <c r="D51" s="49" t="s">
        <v>39</v>
      </c>
      <c r="E51" s="50" t="s">
        <v>145</v>
      </c>
      <c r="F51" s="51" t="s">
        <v>146</v>
      </c>
      <c r="G51" s="52" t="s">
        <v>7</v>
      </c>
      <c r="H51" s="53">
        <v>492</v>
      </c>
      <c r="I51" s="150">
        <v>0</v>
      </c>
      <c r="J51" s="54">
        <f>ROUND(I51*H51,2)</f>
        <v>0</v>
      </c>
    </row>
    <row r="52" spans="1:10" s="42" customFormat="1" ht="16.149999999999999" customHeight="1">
      <c r="A52" s="120"/>
      <c r="B52" s="121"/>
      <c r="C52" s="120"/>
      <c r="D52" s="57" t="s">
        <v>55</v>
      </c>
      <c r="E52" s="122" t="s">
        <v>20</v>
      </c>
      <c r="F52" s="123" t="s">
        <v>147</v>
      </c>
      <c r="G52" s="120"/>
      <c r="H52" s="122" t="s">
        <v>20</v>
      </c>
      <c r="I52" s="120"/>
      <c r="J52" s="120"/>
    </row>
    <row r="53" spans="1:10" s="42" customFormat="1" ht="13.15" customHeight="1">
      <c r="A53" s="56"/>
      <c r="B53" s="55"/>
      <c r="C53" s="56"/>
      <c r="D53" s="57" t="s">
        <v>55</v>
      </c>
      <c r="E53" s="58" t="s">
        <v>20</v>
      </c>
      <c r="F53" s="59" t="s">
        <v>172</v>
      </c>
      <c r="G53" s="56"/>
      <c r="H53" s="60">
        <v>492</v>
      </c>
      <c r="I53" s="56"/>
      <c r="J53" s="56"/>
    </row>
    <row r="54" spans="1:10" s="42" customFormat="1" ht="11.45" customHeight="1">
      <c r="A54" s="62"/>
      <c r="B54" s="61"/>
      <c r="C54" s="62"/>
      <c r="D54" s="57" t="s">
        <v>55</v>
      </c>
      <c r="E54" s="63" t="s">
        <v>20</v>
      </c>
      <c r="F54" s="64" t="s">
        <v>56</v>
      </c>
      <c r="G54" s="62"/>
      <c r="H54" s="65">
        <v>492</v>
      </c>
      <c r="I54" s="62"/>
      <c r="J54" s="62"/>
    </row>
    <row r="55" spans="1:10" s="19" customFormat="1" ht="16.5" customHeight="1">
      <c r="B55" s="48"/>
      <c r="C55" s="49">
        <v>2</v>
      </c>
      <c r="D55" s="49" t="s">
        <v>39</v>
      </c>
      <c r="E55" s="50" t="s">
        <v>148</v>
      </c>
      <c r="F55" s="51" t="s">
        <v>149</v>
      </c>
      <c r="G55" s="52" t="s">
        <v>7</v>
      </c>
      <c r="H55" s="53">
        <v>246</v>
      </c>
      <c r="I55" s="150">
        <v>0</v>
      </c>
      <c r="J55" s="54">
        <f>ROUND(I55*H55,2)</f>
        <v>0</v>
      </c>
    </row>
    <row r="56" spans="1:10" s="56" customFormat="1">
      <c r="B56" s="55"/>
      <c r="D56" s="57" t="s">
        <v>55</v>
      </c>
      <c r="E56" s="58" t="s">
        <v>20</v>
      </c>
      <c r="F56" s="59" t="s">
        <v>173</v>
      </c>
      <c r="H56" s="60">
        <v>246</v>
      </c>
    </row>
    <row r="57" spans="1:10" s="62" customFormat="1">
      <c r="B57" s="61"/>
      <c r="D57" s="57" t="s">
        <v>55</v>
      </c>
      <c r="E57" s="63" t="s">
        <v>20</v>
      </c>
      <c r="F57" s="64" t="s">
        <v>56</v>
      </c>
      <c r="H57" s="65">
        <v>246</v>
      </c>
    </row>
    <row r="58" spans="1:10" s="19" customFormat="1" ht="16.5" customHeight="1">
      <c r="B58" s="48"/>
      <c r="C58" s="66">
        <v>3</v>
      </c>
      <c r="D58" s="66" t="s">
        <v>58</v>
      </c>
      <c r="E58" s="67" t="s">
        <v>150</v>
      </c>
      <c r="F58" s="68" t="s">
        <v>151</v>
      </c>
      <c r="G58" s="69" t="s">
        <v>152</v>
      </c>
      <c r="H58" s="70">
        <v>76.013999999999996</v>
      </c>
      <c r="I58" s="151">
        <v>0</v>
      </c>
      <c r="J58" s="71">
        <f>ROUND(I58*H58,2)</f>
        <v>0</v>
      </c>
    </row>
    <row r="59" spans="1:10" s="120" customFormat="1">
      <c r="B59" s="121"/>
      <c r="D59" s="57" t="s">
        <v>55</v>
      </c>
      <c r="E59" s="122" t="s">
        <v>20</v>
      </c>
      <c r="F59" s="123" t="s">
        <v>153</v>
      </c>
      <c r="H59" s="122" t="s">
        <v>20</v>
      </c>
    </row>
    <row r="60" spans="1:10" s="120" customFormat="1">
      <c r="B60" s="121"/>
      <c r="D60" s="57" t="s">
        <v>55</v>
      </c>
      <c r="E60" s="122" t="s">
        <v>20</v>
      </c>
      <c r="F60" s="123" t="s">
        <v>154</v>
      </c>
      <c r="H60" s="122" t="s">
        <v>20</v>
      </c>
    </row>
    <row r="61" spans="1:10" s="56" customFormat="1">
      <c r="B61" s="55"/>
      <c r="D61" s="57" t="s">
        <v>55</v>
      </c>
      <c r="E61" s="58" t="s">
        <v>20</v>
      </c>
      <c r="F61" s="59" t="s">
        <v>174</v>
      </c>
      <c r="H61" s="60">
        <v>76.013999999999996</v>
      </c>
    </row>
    <row r="62" spans="1:10" s="62" customFormat="1">
      <c r="B62" s="61"/>
      <c r="D62" s="57" t="s">
        <v>55</v>
      </c>
      <c r="E62" s="63" t="s">
        <v>20</v>
      </c>
      <c r="F62" s="64" t="s">
        <v>56</v>
      </c>
      <c r="H62" s="65">
        <v>76.013999999999996</v>
      </c>
    </row>
    <row r="63" spans="1:10" s="42" customFormat="1" ht="22.9" customHeight="1">
      <c r="B63" s="41"/>
      <c r="C63" s="49">
        <v>4</v>
      </c>
      <c r="D63" s="49" t="s">
        <v>39</v>
      </c>
      <c r="E63" s="50" t="s">
        <v>164</v>
      </c>
      <c r="F63" s="51" t="s">
        <v>165</v>
      </c>
      <c r="G63" s="52" t="s">
        <v>12</v>
      </c>
      <c r="H63" s="53">
        <v>2</v>
      </c>
      <c r="I63" s="150">
        <v>0</v>
      </c>
      <c r="J63" s="54">
        <f>ROUND(I63*H63,2)</f>
        <v>0</v>
      </c>
    </row>
    <row r="64" spans="1:10" s="56" customFormat="1">
      <c r="B64" s="55"/>
      <c r="D64" s="57" t="s">
        <v>55</v>
      </c>
      <c r="E64" s="58" t="s">
        <v>20</v>
      </c>
      <c r="F64" s="59">
        <v>2</v>
      </c>
      <c r="H64" s="60">
        <v>2</v>
      </c>
    </row>
    <row r="65" spans="2:10" s="62" customFormat="1">
      <c r="B65" s="61"/>
      <c r="D65" s="57" t="s">
        <v>55</v>
      </c>
      <c r="E65" s="63" t="s">
        <v>20</v>
      </c>
      <c r="F65" s="64" t="s">
        <v>56</v>
      </c>
      <c r="H65" s="65">
        <v>2</v>
      </c>
    </row>
    <row r="66" spans="2:10" s="19" customFormat="1" ht="16.5" customHeight="1">
      <c r="B66" s="48"/>
      <c r="C66" s="49">
        <v>5</v>
      </c>
      <c r="D66" s="49" t="s">
        <v>39</v>
      </c>
      <c r="E66" s="50" t="s">
        <v>164</v>
      </c>
      <c r="F66" s="51" t="s">
        <v>166</v>
      </c>
      <c r="G66" s="52" t="s">
        <v>12</v>
      </c>
      <c r="H66" s="53">
        <v>2</v>
      </c>
      <c r="I66" s="150">
        <v>0</v>
      </c>
      <c r="J66" s="54">
        <f>ROUND(I66*H66,2)</f>
        <v>0</v>
      </c>
    </row>
    <row r="67" spans="2:10" s="56" customFormat="1">
      <c r="B67" s="55"/>
      <c r="D67" s="57" t="s">
        <v>55</v>
      </c>
      <c r="E67" s="58" t="s">
        <v>20</v>
      </c>
      <c r="F67" s="59">
        <v>2</v>
      </c>
      <c r="H67" s="60">
        <v>2</v>
      </c>
    </row>
    <row r="68" spans="2:10" s="62" customFormat="1">
      <c r="B68" s="61"/>
      <c r="D68" s="57" t="s">
        <v>55</v>
      </c>
      <c r="E68" s="63" t="s">
        <v>20</v>
      </c>
      <c r="F68" s="64" t="s">
        <v>56</v>
      </c>
      <c r="H68" s="65">
        <v>2</v>
      </c>
    </row>
    <row r="69" spans="2:10" s="19" customFormat="1" ht="35.1" customHeight="1">
      <c r="B69" s="48"/>
      <c r="C69" s="49">
        <v>6</v>
      </c>
      <c r="D69" s="49" t="s">
        <v>39</v>
      </c>
      <c r="E69" s="50" t="s">
        <v>167</v>
      </c>
      <c r="F69" s="51" t="s">
        <v>168</v>
      </c>
      <c r="G69" s="52" t="s">
        <v>7</v>
      </c>
      <c r="H69" s="53">
        <v>1.5</v>
      </c>
      <c r="I69" s="150">
        <v>0</v>
      </c>
      <c r="J69" s="54">
        <f>ROUND(I69*H69,2)</f>
        <v>0</v>
      </c>
    </row>
    <row r="70" spans="2:10" s="56" customFormat="1">
      <c r="B70" s="55"/>
      <c r="D70" s="57" t="s">
        <v>55</v>
      </c>
      <c r="E70" s="58" t="s">
        <v>20</v>
      </c>
      <c r="F70" s="59">
        <v>1.5</v>
      </c>
      <c r="H70" s="60">
        <v>1.5</v>
      </c>
    </row>
    <row r="71" spans="2:10" s="62" customFormat="1">
      <c r="B71" s="61"/>
      <c r="D71" s="57" t="s">
        <v>55</v>
      </c>
      <c r="E71" s="63" t="s">
        <v>20</v>
      </c>
      <c r="F71" s="64" t="s">
        <v>56</v>
      </c>
      <c r="H71" s="65">
        <v>1.5</v>
      </c>
    </row>
    <row r="72" spans="2:10" s="19" customFormat="1" ht="16.5" customHeight="1">
      <c r="B72" s="48"/>
      <c r="C72" s="49">
        <v>7</v>
      </c>
      <c r="D72" s="49" t="s">
        <v>39</v>
      </c>
      <c r="E72" s="50" t="s">
        <v>169</v>
      </c>
      <c r="F72" s="51" t="s">
        <v>170</v>
      </c>
      <c r="G72" s="52" t="s">
        <v>12</v>
      </c>
      <c r="H72" s="53">
        <v>2</v>
      </c>
      <c r="I72" s="150">
        <v>0</v>
      </c>
      <c r="J72" s="54">
        <f>ROUND(I72*H72,2)</f>
        <v>0</v>
      </c>
    </row>
    <row r="73" spans="2:10" s="56" customFormat="1">
      <c r="B73" s="55"/>
      <c r="D73" s="57" t="s">
        <v>55</v>
      </c>
      <c r="E73" s="58" t="s">
        <v>20</v>
      </c>
      <c r="F73" s="59">
        <v>2</v>
      </c>
      <c r="H73" s="60">
        <v>2</v>
      </c>
    </row>
    <row r="74" spans="2:10" s="62" customFormat="1">
      <c r="B74" s="61"/>
      <c r="D74" s="57" t="s">
        <v>55</v>
      </c>
      <c r="E74" s="63" t="s">
        <v>20</v>
      </c>
      <c r="F74" s="64" t="s">
        <v>56</v>
      </c>
      <c r="H74" s="65">
        <v>2</v>
      </c>
    </row>
    <row r="75" spans="2:10" s="19" customFormat="1" ht="16.5" customHeight="1">
      <c r="B75" s="48"/>
      <c r="C75" s="49">
        <v>8</v>
      </c>
      <c r="D75" s="49" t="s">
        <v>39</v>
      </c>
      <c r="E75" s="50" t="s">
        <v>53</v>
      </c>
      <c r="F75" s="51" t="s">
        <v>54</v>
      </c>
      <c r="G75" s="52" t="s">
        <v>7</v>
      </c>
      <c r="H75" s="53">
        <v>252</v>
      </c>
      <c r="I75" s="150">
        <v>0</v>
      </c>
      <c r="J75" s="54">
        <f>ROUND(I75*H75,2)</f>
        <v>0</v>
      </c>
    </row>
    <row r="76" spans="2:10" s="120" customFormat="1">
      <c r="B76" s="121"/>
      <c r="D76" s="57" t="s">
        <v>55</v>
      </c>
      <c r="E76" s="122" t="s">
        <v>20</v>
      </c>
      <c r="F76" s="123" t="s">
        <v>155</v>
      </c>
      <c r="H76" s="122" t="s">
        <v>20</v>
      </c>
    </row>
    <row r="77" spans="2:10" s="56" customFormat="1">
      <c r="B77" s="55"/>
      <c r="D77" s="57" t="s">
        <v>55</v>
      </c>
      <c r="E77" s="58" t="s">
        <v>20</v>
      </c>
      <c r="F77" s="59" t="s">
        <v>176</v>
      </c>
      <c r="H77" s="60">
        <v>6</v>
      </c>
    </row>
    <row r="78" spans="2:10" s="56" customFormat="1">
      <c r="B78" s="55"/>
      <c r="D78" s="57"/>
      <c r="E78" s="58"/>
      <c r="F78" s="59" t="s">
        <v>175</v>
      </c>
      <c r="H78" s="60">
        <v>246</v>
      </c>
    </row>
    <row r="79" spans="2:10" s="62" customFormat="1">
      <c r="B79" s="61"/>
      <c r="D79" s="57" t="s">
        <v>55</v>
      </c>
      <c r="E79" s="63" t="s">
        <v>20</v>
      </c>
      <c r="F79" s="64" t="s">
        <v>56</v>
      </c>
      <c r="H79" s="65">
        <v>252</v>
      </c>
    </row>
    <row r="80" spans="2:10" s="19" customFormat="1" ht="16.5" customHeight="1">
      <c r="B80" s="48"/>
      <c r="C80" s="66">
        <v>9</v>
      </c>
      <c r="D80" s="66" t="s">
        <v>58</v>
      </c>
      <c r="E80" s="67" t="s">
        <v>59</v>
      </c>
      <c r="F80" s="68" t="s">
        <v>60</v>
      </c>
      <c r="G80" s="69" t="s">
        <v>6</v>
      </c>
      <c r="H80" s="70">
        <v>12.6</v>
      </c>
      <c r="I80" s="151">
        <v>0</v>
      </c>
      <c r="J80" s="71">
        <f>ROUND(I80*H80,2)</f>
        <v>0</v>
      </c>
    </row>
    <row r="81" spans="2:11" s="120" customFormat="1">
      <c r="B81" s="121"/>
      <c r="D81" s="57" t="s">
        <v>55</v>
      </c>
      <c r="E81" s="122" t="s">
        <v>20</v>
      </c>
      <c r="F81" s="123" t="s">
        <v>156</v>
      </c>
      <c r="H81" s="122" t="s">
        <v>20</v>
      </c>
    </row>
    <row r="82" spans="2:11" s="56" customFormat="1">
      <c r="B82" s="55"/>
      <c r="D82" s="57" t="s">
        <v>55</v>
      </c>
      <c r="E82" s="58" t="s">
        <v>20</v>
      </c>
      <c r="F82" s="59" t="s">
        <v>177</v>
      </c>
      <c r="H82" s="60">
        <v>12.6</v>
      </c>
    </row>
    <row r="83" spans="2:11" s="62" customFormat="1">
      <c r="B83" s="61"/>
      <c r="D83" s="57" t="s">
        <v>55</v>
      </c>
      <c r="E83" s="63" t="s">
        <v>20</v>
      </c>
      <c r="F83" s="64" t="s">
        <v>56</v>
      </c>
      <c r="H83" s="65">
        <v>12.6</v>
      </c>
    </row>
    <row r="84" spans="2:11" s="19" customFormat="1" ht="16.5" customHeight="1">
      <c r="B84" s="48"/>
      <c r="C84" s="49">
        <v>10</v>
      </c>
      <c r="D84" s="49" t="s">
        <v>39</v>
      </c>
      <c r="E84" s="50" t="s">
        <v>65</v>
      </c>
      <c r="F84" s="51" t="s">
        <v>66</v>
      </c>
      <c r="G84" s="52" t="s">
        <v>6</v>
      </c>
      <c r="H84" s="53">
        <f>H87</f>
        <v>151.19999999999999</v>
      </c>
      <c r="I84" s="150">
        <v>0</v>
      </c>
      <c r="J84" s="54">
        <f>ROUND(I84*H84,2)</f>
        <v>0</v>
      </c>
    </row>
    <row r="85" spans="2:11" s="120" customFormat="1">
      <c r="B85" s="121"/>
      <c r="D85" s="57" t="s">
        <v>55</v>
      </c>
      <c r="E85" s="122" t="s">
        <v>20</v>
      </c>
      <c r="F85" s="123" t="s">
        <v>157</v>
      </c>
      <c r="H85" s="122" t="s">
        <v>20</v>
      </c>
    </row>
    <row r="86" spans="2:11" s="56" customFormat="1">
      <c r="B86" s="55"/>
      <c r="D86" s="57" t="s">
        <v>55</v>
      </c>
      <c r="E86" s="58" t="s">
        <v>20</v>
      </c>
      <c r="F86" s="59" t="s">
        <v>178</v>
      </c>
      <c r="H86" s="60">
        <v>151.19999999999999</v>
      </c>
    </row>
    <row r="87" spans="2:11" s="62" customFormat="1">
      <c r="B87" s="61"/>
      <c r="D87" s="57" t="s">
        <v>55</v>
      </c>
      <c r="E87" s="63" t="s">
        <v>20</v>
      </c>
      <c r="F87" s="64" t="s">
        <v>56</v>
      </c>
      <c r="H87" s="65">
        <f>H86</f>
        <v>151.19999999999999</v>
      </c>
    </row>
    <row r="88" spans="2:11" s="19" customFormat="1" ht="16.5" customHeight="1">
      <c r="B88" s="48"/>
      <c r="C88" s="49">
        <v>11</v>
      </c>
      <c r="D88" s="49" t="s">
        <v>39</v>
      </c>
      <c r="E88" s="50" t="s">
        <v>72</v>
      </c>
      <c r="F88" s="51" t="s">
        <v>73</v>
      </c>
      <c r="G88" s="52" t="s">
        <v>6</v>
      </c>
      <c r="H88" s="53">
        <f>H84</f>
        <v>151.19999999999999</v>
      </c>
      <c r="I88" s="150">
        <v>0</v>
      </c>
      <c r="J88" s="54">
        <f>ROUND(I88*H88,2)</f>
        <v>0</v>
      </c>
    </row>
    <row r="89" spans="2:11" s="56" customFormat="1">
      <c r="B89" s="55"/>
      <c r="D89" s="57" t="s">
        <v>55</v>
      </c>
      <c r="E89" s="58" t="s">
        <v>20</v>
      </c>
      <c r="F89" s="59">
        <v>522.9</v>
      </c>
      <c r="H89" s="60">
        <f>H84</f>
        <v>151.19999999999999</v>
      </c>
    </row>
    <row r="90" spans="2:11" s="62" customFormat="1">
      <c r="B90" s="61"/>
      <c r="D90" s="57" t="s">
        <v>55</v>
      </c>
      <c r="E90" s="63" t="s">
        <v>20</v>
      </c>
      <c r="F90" s="64" t="s">
        <v>56</v>
      </c>
      <c r="H90" s="65">
        <f>H84</f>
        <v>151.19999999999999</v>
      </c>
    </row>
    <row r="91" spans="2:11" s="19" customFormat="1" ht="16.5" customHeight="1">
      <c r="B91" s="48"/>
      <c r="C91" s="66">
        <v>12</v>
      </c>
      <c r="D91" s="66" t="s">
        <v>58</v>
      </c>
      <c r="E91" s="67" t="s">
        <v>158</v>
      </c>
      <c r="F91" s="68" t="s">
        <v>159</v>
      </c>
      <c r="G91" s="69" t="s">
        <v>6</v>
      </c>
      <c r="H91" s="70">
        <f>H90</f>
        <v>151.19999999999999</v>
      </c>
      <c r="I91" s="151">
        <v>0</v>
      </c>
      <c r="J91" s="71">
        <f>ROUND(I91*H91,2)</f>
        <v>0</v>
      </c>
    </row>
    <row r="92" spans="2:11" s="42" customFormat="1" ht="20.85" customHeight="1">
      <c r="B92" s="41"/>
      <c r="D92" s="43" t="s">
        <v>37</v>
      </c>
      <c r="E92" s="46" t="s">
        <v>179</v>
      </c>
      <c r="F92" s="46" t="s">
        <v>180</v>
      </c>
      <c r="J92" s="47">
        <f>SUM(J93:J96)</f>
        <v>0</v>
      </c>
    </row>
    <row r="93" spans="2:11" s="115" customFormat="1" ht="34.5" customHeight="1">
      <c r="B93" s="48"/>
      <c r="C93" s="49">
        <v>13</v>
      </c>
      <c r="D93" s="49" t="s">
        <v>39</v>
      </c>
      <c r="E93" s="50" t="s">
        <v>181</v>
      </c>
      <c r="F93" s="51" t="s">
        <v>182</v>
      </c>
      <c r="G93" s="52" t="s">
        <v>12</v>
      </c>
      <c r="H93" s="53">
        <v>12</v>
      </c>
      <c r="I93" s="150">
        <v>0</v>
      </c>
      <c r="J93" s="54">
        <f>ROUND(I93*H93,2)</f>
        <v>0</v>
      </c>
      <c r="K93" s="51" t="s">
        <v>20</v>
      </c>
    </row>
    <row r="94" spans="2:11" s="56" customFormat="1">
      <c r="B94" s="55"/>
      <c r="D94" s="57" t="s">
        <v>55</v>
      </c>
      <c r="E94" s="58" t="s">
        <v>20</v>
      </c>
      <c r="F94" s="59" t="s">
        <v>185</v>
      </c>
      <c r="H94" s="60">
        <v>12</v>
      </c>
    </row>
    <row r="95" spans="2:11" s="62" customFormat="1">
      <c r="B95" s="61"/>
      <c r="D95" s="57" t="s">
        <v>55</v>
      </c>
      <c r="E95" s="63" t="s">
        <v>20</v>
      </c>
      <c r="F95" s="64" t="s">
        <v>56</v>
      </c>
      <c r="H95" s="65">
        <v>12</v>
      </c>
    </row>
    <row r="96" spans="2:11" s="115" customFormat="1" ht="16.5" customHeight="1">
      <c r="B96" s="48"/>
      <c r="C96" s="49">
        <v>14</v>
      </c>
      <c r="D96" s="49" t="s">
        <v>39</v>
      </c>
      <c r="E96" s="50" t="s">
        <v>183</v>
      </c>
      <c r="F96" s="51" t="s">
        <v>184</v>
      </c>
      <c r="G96" s="52" t="s">
        <v>12</v>
      </c>
      <c r="H96" s="53">
        <v>6</v>
      </c>
      <c r="I96" s="150">
        <v>0</v>
      </c>
      <c r="J96" s="54">
        <f>ROUND(I96*H96,2)</f>
        <v>0</v>
      </c>
      <c r="K96" s="51" t="s">
        <v>20</v>
      </c>
    </row>
    <row r="97" spans="2:10" s="56" customFormat="1">
      <c r="B97" s="55"/>
      <c r="D97" s="57" t="s">
        <v>55</v>
      </c>
      <c r="E97" s="58" t="s">
        <v>20</v>
      </c>
      <c r="F97" s="59" t="s">
        <v>186</v>
      </c>
      <c r="H97" s="60">
        <v>6</v>
      </c>
    </row>
    <row r="98" spans="2:10" s="62" customFormat="1">
      <c r="B98" s="61"/>
      <c r="D98" s="57" t="s">
        <v>55</v>
      </c>
      <c r="E98" s="63" t="s">
        <v>20</v>
      </c>
      <c r="F98" s="64" t="s">
        <v>56</v>
      </c>
      <c r="H98" s="65">
        <v>6</v>
      </c>
    </row>
    <row r="99" spans="2:10" s="42" customFormat="1" ht="22.9" customHeight="1">
      <c r="B99" s="41"/>
      <c r="D99" s="43" t="s">
        <v>37</v>
      </c>
      <c r="E99" s="46" t="s">
        <v>160</v>
      </c>
      <c r="F99" s="46" t="s">
        <v>161</v>
      </c>
      <c r="J99" s="47">
        <f>SUM(J100)</f>
        <v>0</v>
      </c>
    </row>
    <row r="100" spans="2:10" s="19" customFormat="1" ht="16.5" customHeight="1">
      <c r="B100" s="48"/>
      <c r="C100" s="49">
        <v>15</v>
      </c>
      <c r="D100" s="49" t="s">
        <v>39</v>
      </c>
      <c r="E100" s="50" t="s">
        <v>162</v>
      </c>
      <c r="F100" s="51" t="s">
        <v>163</v>
      </c>
      <c r="G100" s="52" t="s">
        <v>9</v>
      </c>
      <c r="H100" s="53">
        <v>1.5</v>
      </c>
      <c r="I100" s="150">
        <v>0</v>
      </c>
      <c r="J100" s="54">
        <f>ROUND(I100*H100,2)</f>
        <v>0</v>
      </c>
    </row>
    <row r="101" spans="2:10" s="19" customFormat="1" ht="6.95" customHeight="1">
      <c r="B101" s="14"/>
      <c r="C101" s="15"/>
      <c r="D101" s="15"/>
      <c r="E101" s="15"/>
      <c r="F101" s="15"/>
      <c r="G101" s="15"/>
      <c r="H101" s="15"/>
      <c r="I101" s="15"/>
      <c r="J101" s="15"/>
    </row>
  </sheetData>
  <autoFilter ref="C47:J100" xr:uid="{00000000-0009-0000-0000-000002000000}"/>
  <mergeCells count="7">
    <mergeCell ref="E44:H44"/>
    <mergeCell ref="E7:H7"/>
    <mergeCell ref="E9:H9"/>
    <mergeCell ref="E10:H10"/>
    <mergeCell ref="E22:H22"/>
    <mergeCell ref="E24:H24"/>
    <mergeCell ref="E42:H42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564EFF633E761448C7E34048376FC3D" ma:contentTypeVersion="7" ma:contentTypeDescription="Vytvoří nový dokument" ma:contentTypeScope="" ma:versionID="34d8123eb10dc6f0a1fc09285591d1a3">
  <xsd:schema xmlns:xsd="http://www.w3.org/2001/XMLSchema" xmlns:xs="http://www.w3.org/2001/XMLSchema" xmlns:p="http://schemas.microsoft.com/office/2006/metadata/properties" xmlns:ns3="0deffe0d-6ff4-450e-8238-ee1c128717b0" targetNamespace="http://schemas.microsoft.com/office/2006/metadata/properties" ma:root="true" ma:fieldsID="813f5c44e61281a771a06f3715d2cbd9" ns3:_="">
    <xsd:import namespace="0deffe0d-6ff4-450e-8238-ee1c128717b0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deffe0d-6ff4-450e-8238-ee1c128717b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MediaServiceAutoTags" ma:internalName="MediaServiceAutoTags" ma:readOnly="true">
      <xsd:simpleType>
        <xsd:restriction base="dms:Text"/>
      </xsd:simpleType>
    </xsd:element>
    <xsd:element name="MediaServiceOCR" ma:index="12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20A52436-FE1E-4B09-9157-A21D65DD117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deffe0d-6ff4-450e-8238-ee1c128717b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AEABCB49-D327-49D7-8840-5D57CD47A56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7D86C43-6DD6-4F03-8496-FA603E6331EA}">
  <ds:schemaRefs>
    <ds:schemaRef ds:uri="http://schemas.microsoft.com/office/2006/documentManagement/types"/>
    <ds:schemaRef ds:uri="http://purl.org/dc/elements/1.1/"/>
    <ds:schemaRef ds:uri="http://schemas.openxmlformats.org/package/2006/metadata/core-properties"/>
    <ds:schemaRef ds:uri="http://purl.org/dc/terms/"/>
    <ds:schemaRef ds:uri="http://schemas.microsoft.com/office/infopath/2007/PartnerControls"/>
    <ds:schemaRef ds:uri="0deffe0d-6ff4-450e-8238-ee1c128717b0"/>
    <ds:schemaRef ds:uri="http://schemas.microsoft.com/office/2006/metadata/propertie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10</vt:i4>
      </vt:variant>
    </vt:vector>
  </HeadingPairs>
  <TitlesOfParts>
    <vt:vector size="15" baseType="lpstr">
      <vt:lpstr>Rekapitulace_celkem</vt:lpstr>
      <vt:lpstr>Výsadba_stromů</vt:lpstr>
      <vt:lpstr>Výsadba_keřů</vt:lpstr>
      <vt:lpstr>Vedlejší_náklady</vt:lpstr>
      <vt:lpstr>Následná péče</vt:lpstr>
      <vt:lpstr>'Následná péče'!Názvy_tisku</vt:lpstr>
      <vt:lpstr>Rekapitulace_celkem!Názvy_tisku</vt:lpstr>
      <vt:lpstr>Vedlejší_náklady!Názvy_tisku</vt:lpstr>
      <vt:lpstr>Výsadba_keřů!Názvy_tisku</vt:lpstr>
      <vt:lpstr>Výsadba_stromů!Názvy_tisku</vt:lpstr>
      <vt:lpstr>'Následná péče'!Oblast_tisku</vt:lpstr>
      <vt:lpstr>Rekapitulace_celkem!Oblast_tisku</vt:lpstr>
      <vt:lpstr>Vedlejší_náklady!Oblast_tisku</vt:lpstr>
      <vt:lpstr>Výsadba_keřů!Oblast_tisku</vt:lpstr>
      <vt:lpstr>Výsadba_stromů!Oblast_tisku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Dasa</dc:creator>
  <cp:keywords/>
  <dc:description/>
  <cp:lastModifiedBy>Vokál Jaroslav</cp:lastModifiedBy>
  <cp:revision/>
  <cp:lastPrinted>2020-05-04T10:52:29Z</cp:lastPrinted>
  <dcterms:created xsi:type="dcterms:W3CDTF">2018-04-24T06:47:06Z</dcterms:created>
  <dcterms:modified xsi:type="dcterms:W3CDTF">2020-06-02T08:44:00Z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90ebb53-23a2-471a-9c6e-17bd0d11311e_Enabled">
    <vt:lpwstr>True</vt:lpwstr>
  </property>
  <property fmtid="{D5CDD505-2E9C-101B-9397-08002B2CF9AE}" pid="3" name="MSIP_Label_690ebb53-23a2-471a-9c6e-17bd0d11311e_SiteId">
    <vt:lpwstr>418bc066-1b00-4aad-ad98-9ead95bb26a9</vt:lpwstr>
  </property>
  <property fmtid="{D5CDD505-2E9C-101B-9397-08002B2CF9AE}" pid="4" name="MSIP_Label_690ebb53-23a2-471a-9c6e-17bd0d11311e_SetDate">
    <vt:lpwstr>2019-06-10T12:45:53.8790077Z</vt:lpwstr>
  </property>
  <property fmtid="{D5CDD505-2E9C-101B-9397-08002B2CF9AE}" pid="5" name="MSIP_Label_690ebb53-23a2-471a-9c6e-17bd0d11311e_Name">
    <vt:lpwstr>Verejne</vt:lpwstr>
  </property>
  <property fmtid="{D5CDD505-2E9C-101B-9397-08002B2CF9AE}" pid="6" name="MSIP_Label_690ebb53-23a2-471a-9c6e-17bd0d11311e_Extended_MSFT_Method">
    <vt:lpwstr>Automatic</vt:lpwstr>
  </property>
  <property fmtid="{D5CDD505-2E9C-101B-9397-08002B2CF9AE}" pid="7" name="Sensitivity">
    <vt:lpwstr>Verejne</vt:lpwstr>
  </property>
  <property fmtid="{D5CDD505-2E9C-101B-9397-08002B2CF9AE}" pid="8" name="ContentTypeId">
    <vt:lpwstr>0x0101002564EFF633E761448C7E34048376FC3D</vt:lpwstr>
  </property>
</Properties>
</file>