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99999529" sheetId="1" r:id="rId1"/>
  </sheets>
  <definedNames/>
  <calcPr fullCalcOnLoad="1"/>
</workbook>
</file>

<file path=xl/sharedStrings.xml><?xml version="1.0" encoding="utf-8"?>
<sst xmlns="http://schemas.openxmlformats.org/spreadsheetml/2006/main" count="241" uniqueCount="178">
  <si>
    <t>Zakázka :</t>
  </si>
  <si>
    <t>Soubor :</t>
  </si>
  <si>
    <t>Investor :</t>
  </si>
  <si>
    <t>Akce :</t>
  </si>
  <si>
    <t>Čís.položky</t>
  </si>
  <si>
    <t>Název položky</t>
  </si>
  <si>
    <t>MJ</t>
  </si>
  <si>
    <t>Množství</t>
  </si>
  <si>
    <t>Cena za MJ</t>
  </si>
  <si>
    <t>Cena celkem Kč</t>
  </si>
  <si>
    <t>Hmotn.MJ</t>
  </si>
  <si>
    <t>Hmotn.celk</t>
  </si>
  <si>
    <t>Mezisoučet :</t>
  </si>
  <si>
    <t>T</t>
  </si>
  <si>
    <t>733 - ROZVOD POTRUBI</t>
  </si>
  <si>
    <t>M</t>
  </si>
  <si>
    <t>998 73-3193</t>
  </si>
  <si>
    <t>POTRUBI PRESUN HMOT PRIPL 500M</t>
  </si>
  <si>
    <t>Součet : 733 - ROZVOD POTRUBI</t>
  </si>
  <si>
    <t>979 08-2111</t>
  </si>
  <si>
    <t>VNITROSTAV DOPRAVA SUTI DO 10M</t>
  </si>
  <si>
    <t>979 08-2121</t>
  </si>
  <si>
    <t>Rekapitulace</t>
  </si>
  <si>
    <t>TOPNA ZKOUSKA</t>
  </si>
  <si>
    <t>hod</t>
  </si>
  <si>
    <t>Celkem :</t>
  </si>
  <si>
    <t>Celkem s DPH:</t>
  </si>
  <si>
    <t>Uniprojekt Břeclav - Ing. Josef Polášek</t>
  </si>
  <si>
    <t>ROZPOČET</t>
  </si>
  <si>
    <t>Rekapitulace celkem</t>
  </si>
  <si>
    <t>1) 733 - ROZVOD POTRUBI</t>
  </si>
  <si>
    <t>DPH 21%</t>
  </si>
  <si>
    <t>DEMONTÁŽ POTR. OCEL. ZÁV. DO DN 50</t>
  </si>
  <si>
    <t>974 03-1153</t>
  </si>
  <si>
    <t>801-3 - STAVEBNÍ ÚPRAVY</t>
  </si>
  <si>
    <t>612 40-3399</t>
  </si>
  <si>
    <t>M2</t>
  </si>
  <si>
    <t>612 42-3531</t>
  </si>
  <si>
    <t>OMÍTKA RÝH STĚN Š 15 CM VÁP. ŠTUK</t>
  </si>
  <si>
    <t>631 31-1121</t>
  </si>
  <si>
    <t>M3</t>
  </si>
  <si>
    <t>631 57-1111</t>
  </si>
  <si>
    <t>DOPLNĚNÍ NÁSYPU POD MAZANINU PÍSKEM DO 2M2</t>
  </si>
  <si>
    <t>DOPLNĚNÍ BET.  MAZANINY DO 1M2, TL. 8 CM</t>
  </si>
  <si>
    <t>963 01-5121</t>
  </si>
  <si>
    <t>DEMONTÁŽ KRYCÍCH DESEK PREF. TL. DO 10 CM</t>
  </si>
  <si>
    <t>963 05-1110</t>
  </si>
  <si>
    <t>STROPY DESKOVÉ BET. TL. DO 10 CM</t>
  </si>
  <si>
    <t>965 02-4121</t>
  </si>
  <si>
    <t>PODLAHY Z DLAŽBY MRAMOR. TL. DO 3 CM</t>
  </si>
  <si>
    <t>967 05-2011</t>
  </si>
  <si>
    <t>ODSTRANĚNÍ BET. VRSTVY TL. DO 10 CM</t>
  </si>
  <si>
    <t>784 16-1401</t>
  </si>
  <si>
    <t>MALBY-ÚPRAVA POVRCHU SEŠKR., PENETRACE</t>
  </si>
  <si>
    <t>784 16-5512</t>
  </si>
  <si>
    <t>MALBA TEKUTÁ BÍLÁ 2x</t>
  </si>
  <si>
    <t>979 08-1105</t>
  </si>
  <si>
    <t>PŘESUN HMOT - OPRAVY A ÚDRŽBA</t>
  </si>
  <si>
    <t>VNITROSTAV DOPRAVA SUTI ZKD 5M - 18x</t>
  </si>
  <si>
    <t>979 08-1111</t>
  </si>
  <si>
    <t>ODVOZ SUTI A VYB. HMOT NA SKLÁDKU DO 1KM</t>
  </si>
  <si>
    <t>979 08-1121</t>
  </si>
  <si>
    <t>PŘÍPLATEK ZKD KM - 9x</t>
  </si>
  <si>
    <t>979 99-0001</t>
  </si>
  <si>
    <t>PŘÍPLATEK ZA ULOŽENÍ STAVEBNÍ SUTI</t>
  </si>
  <si>
    <t>Součet : 801-3 - STAVEBNÍ ÚPRAVY</t>
  </si>
  <si>
    <t>Celkem (konečná cena)</t>
  </si>
  <si>
    <t>PROJEKTOVÁ DOKUMENTACE (konečná cena)</t>
  </si>
  <si>
    <t>AUTORSKÝ A TECHNICKÝ DOZOR (konečná cena)</t>
  </si>
  <si>
    <t>733 11-0805</t>
  </si>
  <si>
    <t>DEMONTÁŽ POTR. OCEL. ZÁV. DO DN 25</t>
  </si>
  <si>
    <t>PROVEDENÍ VÝBĚROVÉHO ŘÍZENÍ</t>
  </si>
  <si>
    <t>631 57-0111</t>
  </si>
  <si>
    <t>ZABEZPEČ. NÁSYPU NAD KLENBOU PROTI SESUTÍ</t>
  </si>
  <si>
    <t>KS</t>
  </si>
  <si>
    <t>OTVOR KLENBY CIHELNÉ DO 1M2, TL. 30 cm</t>
  </si>
  <si>
    <t>972 03-3461</t>
  </si>
  <si>
    <t>ODSTRANĚNÍ NÁSYPU NAD KLENBOU DO 2M2</t>
  </si>
  <si>
    <t>971 01-1211</t>
  </si>
  <si>
    <t>OTVOR STROPU BET. DO 0,25M2, TL. PŘES 10 cm</t>
  </si>
  <si>
    <t>998 73-3103</t>
  </si>
  <si>
    <t>POTRUBI PRESUN HMOT VYSKA - 24M</t>
  </si>
  <si>
    <t>733 20-1220</t>
  </si>
  <si>
    <t>IZOL. TEP. NA POTR. DN 20 TL. 20 MM</t>
  </si>
  <si>
    <t>735 - OTOPNÁ TĚLESA</t>
  </si>
  <si>
    <t>Součet : 735 - OTOPNÁ TĚLESA</t>
  </si>
  <si>
    <t>735 00-0912</t>
  </si>
  <si>
    <t>735 11-1810</t>
  </si>
  <si>
    <t>DEMONTÁŽ OTOP. TĚLES LIT. ČLÁNK.</t>
  </si>
  <si>
    <t>734 - ARMATURY</t>
  </si>
  <si>
    <t>Součet : 734 - ARMATURY</t>
  </si>
  <si>
    <t>2) 734 - ARMATURY</t>
  </si>
  <si>
    <t>3) 735 - OTOPNÁ TĚLESA</t>
  </si>
  <si>
    <t>4) 801-3 - STAVEBNÍ ÚPRAVY</t>
  </si>
  <si>
    <t>734 21-9103</t>
  </si>
  <si>
    <t>998 73-4193</t>
  </si>
  <si>
    <t>998 73-4103</t>
  </si>
  <si>
    <t>ARMATURY PRESUN HMOT VYSKA - 24M</t>
  </si>
  <si>
    <t>ARMATURY PRESUN HMOT PRIPL 500M</t>
  </si>
  <si>
    <t>998 73-5191</t>
  </si>
  <si>
    <t>OTOP. TĚLESA PRESUN HMOT PRIPL 100M</t>
  </si>
  <si>
    <t>735 29-1931</t>
  </si>
  <si>
    <t>SOUBOR</t>
  </si>
  <si>
    <t>POTRUBÍ CU 15x1</t>
  </si>
  <si>
    <t>POTRUBÍ CU 22x1</t>
  </si>
  <si>
    <t>733 11-3133</t>
  </si>
  <si>
    <t>PŘÍPLATEK POTRUBÍ CU, PŘÍPOJKA DO DN 15</t>
  </si>
  <si>
    <t>733 19-0137</t>
  </si>
  <si>
    <t>TLAK ZKOUSKA POTRUBÍ CU DO DN 40</t>
  </si>
  <si>
    <t>733 20-1215</t>
  </si>
  <si>
    <t>IZOL. TEP. NA POTR. DN 15 TL. 15 MM</t>
  </si>
  <si>
    <t>733 20-1240</t>
  </si>
  <si>
    <t>IZOL. TEP. NA POTR. DN 40 TL. 40 MM</t>
  </si>
  <si>
    <t>733 16-3102</t>
  </si>
  <si>
    <t>733 16-3103</t>
  </si>
  <si>
    <t>POTRUBÍ CU 18x1</t>
  </si>
  <si>
    <t>733 16-3104</t>
  </si>
  <si>
    <t>733 16-3105</t>
  </si>
  <si>
    <t>733 16-3106</t>
  </si>
  <si>
    <t>733 16-3107</t>
  </si>
  <si>
    <t>POTRUBÍ CU 28x1</t>
  </si>
  <si>
    <t>POTRUBÍ CU 35x1,5</t>
  </si>
  <si>
    <t>POTRUBÍ CU 42x1,5</t>
  </si>
  <si>
    <t xml:space="preserve">REKONSTRUKCE TOPNÉHO SYSTÉMU - Sekce  „ A ”  - D.1.4.1  Ústřední vytápění </t>
  </si>
  <si>
    <t>733 20-1225</t>
  </si>
  <si>
    <t>733 20-1232</t>
  </si>
  <si>
    <t>IZOL. TEP. NA POTR. DN 25 TL. 25 MM</t>
  </si>
  <si>
    <t>IZOL. TEP. NA POTR. DN 32 TL. 30 MM</t>
  </si>
  <si>
    <t>734 21-9116</t>
  </si>
  <si>
    <t>KULOVÝ KOHOUT 5/4”</t>
  </si>
  <si>
    <t>735 11-1540</t>
  </si>
  <si>
    <t>735 11-1520</t>
  </si>
  <si>
    <t>735 49-4811</t>
  </si>
  <si>
    <t xml:space="preserve">VYPOUŠTĚNÍ VODY Z OT. TĚLES LIT. ČLÁNK. </t>
  </si>
  <si>
    <t>OTOP. TĚLES LIT. ČLÁNK. 623/95 (50 ČL.)</t>
  </si>
  <si>
    <t>735 11-1590</t>
  </si>
  <si>
    <t>SEST. TĚL. VÝŠKY NAD 500mm VČ. NÁSTŘ.</t>
  </si>
  <si>
    <t>ČL</t>
  </si>
  <si>
    <t>OTOP. TĚLES LIT. ČLÁNK. 623/130 (895 ČL.)</t>
  </si>
  <si>
    <t>NAPUŠTĚNÍ A ODVZD. SYSTEMU PO OPRAVĚ</t>
  </si>
  <si>
    <t>998 73-5103</t>
  </si>
  <si>
    <t>OTOP. TĚLESA  PRESUN HMOT VYSKA - 24M</t>
  </si>
  <si>
    <t>AUTOMATICKÝ ODVZDUŠŇOV. VENTIL 1/2”</t>
  </si>
  <si>
    <t>734 21-1113</t>
  </si>
  <si>
    <t>ODVZDUŠŇOV. VENTIL OT. TĚLES 3/8”</t>
  </si>
  <si>
    <t>734 22-3112</t>
  </si>
  <si>
    <t>734 26-3112</t>
  </si>
  <si>
    <t>VENTIL TERMOSTATICKÝ PŘÍMÝ DN 15</t>
  </si>
  <si>
    <t>ŠROUBENÍ REGULAČNÍ  PŘÍMÉ DN 15</t>
  </si>
  <si>
    <t>734 28-3112</t>
  </si>
  <si>
    <t>HLAVICE TERMOSTATICKÁ S BLOKOVÁNÍM</t>
  </si>
  <si>
    <t>734 20-9102</t>
  </si>
  <si>
    <t>MONTÁŽ ARMATUR 1 ZÁVIT. G 3/8”</t>
  </si>
  <si>
    <t>734 20-9113</t>
  </si>
  <si>
    <t>MONTÁŽ ARMATUR 2 ZÁVIT. G 1/2”</t>
  </si>
  <si>
    <t>734 20-9116</t>
  </si>
  <si>
    <t>MONTÁŽ ARMATUR 2 ZÁVIT. G 5/4”</t>
  </si>
  <si>
    <t>411 23-8221</t>
  </si>
  <si>
    <t>ZAZDĚNÍ OTV. 1 M2 V KLENBĚ  CI TL. 300mm</t>
  </si>
  <si>
    <t>ZAPLNĚNÍ RÝH VE STROPECH MALTOU</t>
  </si>
  <si>
    <t>612 40-3388</t>
  </si>
  <si>
    <t>VÝPLŇ  RÝH 15x15 cm VE STĚNĚ MALTOU</t>
  </si>
  <si>
    <t>974 03-1164</t>
  </si>
  <si>
    <t>VYSEKÁNÍ RYHY ZDI CIH 15 X 15 CM</t>
  </si>
  <si>
    <t>VYSEKÁNÍ RYHY ZDI CIH 10 X 10 CM</t>
  </si>
  <si>
    <t>612 45-3521</t>
  </si>
  <si>
    <t>OMÍTKA RÝH MC Š 15 CM HL. DŘ. HLADÍTKEM</t>
  </si>
  <si>
    <t>965 02-1812</t>
  </si>
  <si>
    <t>BOURÁNÍ  Z DLAŽBY TL. DO 3 CM, RUČNĚ</t>
  </si>
  <si>
    <t>941 95-5004</t>
  </si>
  <si>
    <t>LEŠENÍ LEHKÉ POMOC. VÝŠKA POD. DO 3,5m</t>
  </si>
  <si>
    <t>953 94-1612</t>
  </si>
  <si>
    <t>KUS</t>
  </si>
  <si>
    <t>OSAZENI KONZOL - TYP B</t>
  </si>
  <si>
    <t>VYREG. VENTILU TERMOSTAT. OVLÁDÁNÍ</t>
  </si>
  <si>
    <t>735 29-3112</t>
  </si>
  <si>
    <t>KONZOLE - TYP B</t>
  </si>
  <si>
    <t>Gymnázium a Střední odborná škola Mikulov, p. o., Komenského 273/7 , Mikulov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</si>
</sst>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0.0000"/>
    <numFmt numFmtId="170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7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 applyProtection="1">
      <alignment horizontal="right" wrapText="1"/>
      <protection locked="0"/>
    </xf>
    <xf numFmtId="169" fontId="6" fillId="0" borderId="10" xfId="0" applyNumberFormat="1" applyFont="1" applyBorder="1" applyAlignment="1">
      <alignment horizontal="right" wrapText="1"/>
    </xf>
    <xf numFmtId="169" fontId="7" fillId="0" borderId="10" xfId="0" applyNumberFormat="1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PageLayoutView="0" workbookViewId="0" topLeftCell="A1">
      <selection activeCell="I108" sqref="I108"/>
    </sheetView>
  </sheetViews>
  <sheetFormatPr defaultColWidth="9.140625" defaultRowHeight="15"/>
  <cols>
    <col min="1" max="1" width="9.7109375" style="0" bestFit="1" customWidth="1"/>
    <col min="2" max="2" width="34.00390625" style="0" bestFit="1" customWidth="1"/>
    <col min="3" max="3" width="8.00390625" style="0" customWidth="1"/>
    <col min="4" max="5" width="10.00390625" style="0" customWidth="1"/>
    <col min="6" max="6" width="15.28125" style="0" customWidth="1"/>
    <col min="7" max="7" width="7.57421875" style="0" customWidth="1"/>
    <col min="8" max="8" width="8.421875" style="0" customWidth="1"/>
  </cols>
  <sheetData>
    <row r="1" spans="1:6" ht="15" customHeight="1">
      <c r="A1" s="15" t="s">
        <v>27</v>
      </c>
      <c r="B1" s="16"/>
      <c r="C1" s="17"/>
      <c r="D1" s="18" t="s">
        <v>28</v>
      </c>
      <c r="E1" s="19"/>
      <c r="F1" s="1"/>
    </row>
    <row r="2" spans="1:6" ht="15">
      <c r="A2" s="2" t="s">
        <v>0</v>
      </c>
      <c r="B2" s="3"/>
      <c r="C2" s="2" t="s">
        <v>1</v>
      </c>
      <c r="D2" s="3"/>
      <c r="E2" s="20"/>
      <c r="F2" s="21"/>
    </row>
    <row r="3" spans="1:6" ht="15">
      <c r="A3" s="2" t="s">
        <v>2</v>
      </c>
      <c r="B3" s="22" t="s">
        <v>177</v>
      </c>
      <c r="C3" s="23"/>
      <c r="D3" s="23"/>
      <c r="E3" s="23"/>
      <c r="F3" s="24"/>
    </row>
    <row r="4" spans="1:6" ht="15">
      <c r="A4" s="2" t="s">
        <v>3</v>
      </c>
      <c r="B4" s="12" t="s">
        <v>123</v>
      </c>
      <c r="C4" s="13"/>
      <c r="D4" s="13"/>
      <c r="E4" s="13"/>
      <c r="F4" s="14"/>
    </row>
    <row r="5" spans="1:8" ht="15">
      <c r="A5" s="4" t="s">
        <v>4</v>
      </c>
      <c r="B5" s="4" t="s">
        <v>5</v>
      </c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15">
      <c r="A6" s="4"/>
      <c r="B6" s="4"/>
      <c r="C6" s="4"/>
      <c r="D6" s="7"/>
      <c r="E6" s="7"/>
      <c r="F6" s="7"/>
      <c r="G6" s="10"/>
      <c r="H6" s="10"/>
    </row>
    <row r="7" spans="1:8" ht="15">
      <c r="A7" s="6"/>
      <c r="B7" s="6" t="s">
        <v>14</v>
      </c>
      <c r="C7" s="6"/>
      <c r="D7" s="8"/>
      <c r="E7" s="8"/>
      <c r="F7" s="8"/>
      <c r="G7" s="11"/>
      <c r="H7" s="11"/>
    </row>
    <row r="8" spans="1:8" ht="15">
      <c r="A8" s="4" t="s">
        <v>69</v>
      </c>
      <c r="B8" s="4" t="s">
        <v>70</v>
      </c>
      <c r="C8" s="4" t="s">
        <v>15</v>
      </c>
      <c r="D8" s="7">
        <v>365</v>
      </c>
      <c r="E8" s="7"/>
      <c r="F8" s="7">
        <f aca="true" t="shared" si="0" ref="F8:F22">D8*E8</f>
        <v>0</v>
      </c>
      <c r="G8" s="10">
        <v>0.0002</v>
      </c>
      <c r="H8" s="10">
        <f aca="true" t="shared" si="1" ref="H8:H22">D8*G8</f>
        <v>0.07300000000000001</v>
      </c>
    </row>
    <row r="9" spans="1:8" ht="15">
      <c r="A9" s="4" t="s">
        <v>69</v>
      </c>
      <c r="B9" s="4" t="s">
        <v>32</v>
      </c>
      <c r="C9" s="4" t="s">
        <v>15</v>
      </c>
      <c r="D9" s="7">
        <v>245</v>
      </c>
      <c r="E9" s="7"/>
      <c r="F9" s="7">
        <f t="shared" si="0"/>
        <v>0</v>
      </c>
      <c r="G9" s="10">
        <v>0.0006</v>
      </c>
      <c r="H9" s="10">
        <f t="shared" si="1"/>
        <v>0.147</v>
      </c>
    </row>
    <row r="10" spans="1:8" ht="15">
      <c r="A10" s="4" t="s">
        <v>113</v>
      </c>
      <c r="B10" s="4" t="s">
        <v>103</v>
      </c>
      <c r="C10" s="4" t="s">
        <v>15</v>
      </c>
      <c r="D10" s="7">
        <v>345</v>
      </c>
      <c r="E10" s="7"/>
      <c r="F10" s="7">
        <f>D10*E10</f>
        <v>0</v>
      </c>
      <c r="G10" s="10">
        <v>0.0105</v>
      </c>
      <c r="H10" s="10">
        <f>D10*G10</f>
        <v>3.6225</v>
      </c>
    </row>
    <row r="11" spans="1:8" ht="15">
      <c r="A11" s="4" t="s">
        <v>114</v>
      </c>
      <c r="B11" s="4" t="s">
        <v>115</v>
      </c>
      <c r="C11" s="4" t="s">
        <v>15</v>
      </c>
      <c r="D11" s="7">
        <v>48</v>
      </c>
      <c r="E11" s="7"/>
      <c r="F11" s="7">
        <f>D11*E11</f>
        <v>0</v>
      </c>
      <c r="G11" s="10">
        <v>0.0106</v>
      </c>
      <c r="H11" s="10">
        <f>D11*G11</f>
        <v>0.5088</v>
      </c>
    </row>
    <row r="12" spans="1:8" ht="15">
      <c r="A12" s="4" t="s">
        <v>116</v>
      </c>
      <c r="B12" s="4" t="s">
        <v>104</v>
      </c>
      <c r="C12" s="4" t="s">
        <v>15</v>
      </c>
      <c r="D12" s="7">
        <v>132</v>
      </c>
      <c r="E12" s="7"/>
      <c r="F12" s="7">
        <f t="shared" si="0"/>
        <v>0</v>
      </c>
      <c r="G12" s="10">
        <v>0.0107</v>
      </c>
      <c r="H12" s="10">
        <f t="shared" si="1"/>
        <v>1.4123999999999999</v>
      </c>
    </row>
    <row r="13" spans="1:8" ht="15">
      <c r="A13" s="4" t="s">
        <v>117</v>
      </c>
      <c r="B13" s="4" t="s">
        <v>120</v>
      </c>
      <c r="C13" s="4" t="s">
        <v>15</v>
      </c>
      <c r="D13" s="7">
        <v>105</v>
      </c>
      <c r="E13" s="7"/>
      <c r="F13" s="7">
        <f>D13*E13</f>
        <v>0</v>
      </c>
      <c r="G13" s="10">
        <v>0.0108</v>
      </c>
      <c r="H13" s="10">
        <f>D13*G13</f>
        <v>1.1340000000000001</v>
      </c>
    </row>
    <row r="14" spans="1:8" ht="15">
      <c r="A14" s="4" t="s">
        <v>118</v>
      </c>
      <c r="B14" s="4" t="s">
        <v>121</v>
      </c>
      <c r="C14" s="4" t="s">
        <v>15</v>
      </c>
      <c r="D14" s="7">
        <v>96</v>
      </c>
      <c r="E14" s="7"/>
      <c r="F14" s="7">
        <f>D14*E14</f>
        <v>0</v>
      </c>
      <c r="G14" s="10">
        <v>0.01085</v>
      </c>
      <c r="H14" s="10">
        <f>D14*G14</f>
        <v>1.0416</v>
      </c>
    </row>
    <row r="15" spans="1:8" ht="15">
      <c r="A15" s="4" t="s">
        <v>119</v>
      </c>
      <c r="B15" s="4" t="s">
        <v>122</v>
      </c>
      <c r="C15" s="4" t="s">
        <v>15</v>
      </c>
      <c r="D15" s="7">
        <v>5</v>
      </c>
      <c r="E15" s="7"/>
      <c r="F15" s="7">
        <f t="shared" si="0"/>
        <v>0</v>
      </c>
      <c r="G15" s="10">
        <v>0.01092</v>
      </c>
      <c r="H15" s="10">
        <f t="shared" si="1"/>
        <v>0.054599999999999996</v>
      </c>
    </row>
    <row r="16" spans="1:8" ht="15">
      <c r="A16" s="4" t="s">
        <v>105</v>
      </c>
      <c r="B16" s="4" t="s">
        <v>106</v>
      </c>
      <c r="C16" s="4" t="s">
        <v>74</v>
      </c>
      <c r="D16" s="7">
        <v>130</v>
      </c>
      <c r="E16" s="7"/>
      <c r="F16" s="7">
        <f>D16*E16</f>
        <v>0</v>
      </c>
      <c r="G16" s="10">
        <v>0</v>
      </c>
      <c r="H16" s="10">
        <f>D16*G16</f>
        <v>0</v>
      </c>
    </row>
    <row r="17" spans="1:8" ht="15">
      <c r="A17" s="4" t="s">
        <v>107</v>
      </c>
      <c r="B17" s="4" t="s">
        <v>108</v>
      </c>
      <c r="C17" s="4" t="s">
        <v>15</v>
      </c>
      <c r="D17" s="7">
        <v>726</v>
      </c>
      <c r="E17" s="9"/>
      <c r="F17" s="7">
        <f t="shared" si="0"/>
        <v>0</v>
      </c>
      <c r="G17" s="10">
        <v>0.0002</v>
      </c>
      <c r="H17" s="10">
        <f t="shared" si="1"/>
        <v>0.1452</v>
      </c>
    </row>
    <row r="18" spans="1:8" ht="15">
      <c r="A18" s="4" t="s">
        <v>109</v>
      </c>
      <c r="B18" s="4" t="s">
        <v>110</v>
      </c>
      <c r="C18" s="4" t="s">
        <v>15</v>
      </c>
      <c r="D18" s="7">
        <v>240</v>
      </c>
      <c r="E18" s="7"/>
      <c r="F18" s="7">
        <f>D18*E18</f>
        <v>0</v>
      </c>
      <c r="G18" s="10">
        <v>0.0008</v>
      </c>
      <c r="H18" s="10">
        <f>D18*G18</f>
        <v>0.192</v>
      </c>
    </row>
    <row r="19" spans="1:8" ht="15">
      <c r="A19" s="4" t="s">
        <v>82</v>
      </c>
      <c r="B19" s="4" t="s">
        <v>83</v>
      </c>
      <c r="C19" s="4" t="s">
        <v>15</v>
      </c>
      <c r="D19" s="7">
        <v>180</v>
      </c>
      <c r="E19" s="7"/>
      <c r="F19" s="7">
        <f t="shared" si="0"/>
        <v>0</v>
      </c>
      <c r="G19" s="10">
        <v>0.001</v>
      </c>
      <c r="H19" s="10">
        <f t="shared" si="1"/>
        <v>0.18</v>
      </c>
    </row>
    <row r="20" spans="1:8" ht="15">
      <c r="A20" s="4" t="s">
        <v>124</v>
      </c>
      <c r="B20" s="4" t="s">
        <v>126</v>
      </c>
      <c r="C20" s="4" t="s">
        <v>15</v>
      </c>
      <c r="D20" s="7">
        <v>105</v>
      </c>
      <c r="E20" s="7"/>
      <c r="F20" s="7">
        <f>D20*E20</f>
        <v>0</v>
      </c>
      <c r="G20" s="10">
        <v>0.0015</v>
      </c>
      <c r="H20" s="10">
        <f>D20*G20</f>
        <v>0.1575</v>
      </c>
    </row>
    <row r="21" spans="1:8" ht="15">
      <c r="A21" s="4" t="s">
        <v>125</v>
      </c>
      <c r="B21" s="4" t="s">
        <v>127</v>
      </c>
      <c r="C21" s="4" t="s">
        <v>15</v>
      </c>
      <c r="D21" s="7">
        <v>96</v>
      </c>
      <c r="E21" s="7"/>
      <c r="F21" s="7">
        <f>D21*E21</f>
        <v>0</v>
      </c>
      <c r="G21" s="10">
        <v>0.002</v>
      </c>
      <c r="H21" s="10">
        <f>D21*G21</f>
        <v>0.192</v>
      </c>
    </row>
    <row r="22" spans="1:8" ht="15">
      <c r="A22" s="4" t="s">
        <v>111</v>
      </c>
      <c r="B22" s="4" t="s">
        <v>112</v>
      </c>
      <c r="C22" s="4" t="s">
        <v>15</v>
      </c>
      <c r="D22" s="7">
        <v>5</v>
      </c>
      <c r="E22" s="7"/>
      <c r="F22" s="7">
        <f t="shared" si="0"/>
        <v>0</v>
      </c>
      <c r="G22" s="10">
        <v>0.0025</v>
      </c>
      <c r="H22" s="10">
        <f t="shared" si="1"/>
        <v>0.0125</v>
      </c>
    </row>
    <row r="23" spans="1:8" ht="15">
      <c r="A23" s="4"/>
      <c r="B23" s="4" t="s">
        <v>12</v>
      </c>
      <c r="C23" s="4"/>
      <c r="D23" s="7"/>
      <c r="E23" s="7"/>
      <c r="F23" s="7">
        <f>SUM(F9:F22)</f>
        <v>0</v>
      </c>
      <c r="G23" s="10"/>
      <c r="H23" s="10">
        <f>SUM(H9:H22)</f>
        <v>8.800099999999999</v>
      </c>
    </row>
    <row r="24" spans="1:8" ht="15">
      <c r="A24" s="4" t="s">
        <v>80</v>
      </c>
      <c r="B24" s="4" t="s">
        <v>81</v>
      </c>
      <c r="C24" s="4" t="s">
        <v>13</v>
      </c>
      <c r="D24" s="7">
        <f>H23</f>
        <v>8.800099999999999</v>
      </c>
      <c r="E24" s="7"/>
      <c r="F24" s="7">
        <f>D24*E24</f>
        <v>0</v>
      </c>
      <c r="G24" s="10"/>
      <c r="H24" s="10"/>
    </row>
    <row r="25" spans="1:8" ht="15">
      <c r="A25" s="4" t="s">
        <v>16</v>
      </c>
      <c r="B25" s="4" t="s">
        <v>17</v>
      </c>
      <c r="C25" s="4" t="s">
        <v>13</v>
      </c>
      <c r="D25" s="7">
        <f>H23</f>
        <v>8.800099999999999</v>
      </c>
      <c r="E25" s="7"/>
      <c r="F25" s="7">
        <f>D25*E25</f>
        <v>0</v>
      </c>
      <c r="G25" s="10"/>
      <c r="H25" s="10"/>
    </row>
    <row r="26" spans="1:8" ht="15">
      <c r="A26" s="6"/>
      <c r="B26" s="6" t="s">
        <v>18</v>
      </c>
      <c r="C26" s="6"/>
      <c r="D26" s="8"/>
      <c r="E26" s="8"/>
      <c r="F26" s="8">
        <f>SUM(F23:F25)</f>
        <v>0</v>
      </c>
      <c r="G26" s="11"/>
      <c r="H26" s="11"/>
    </row>
    <row r="27" spans="1:8" ht="15">
      <c r="A27" s="6"/>
      <c r="B27" s="6"/>
      <c r="C27" s="6"/>
      <c r="D27" s="8"/>
      <c r="E27" s="8"/>
      <c r="F27" s="8"/>
      <c r="G27" s="11"/>
      <c r="H27" s="11"/>
    </row>
    <row r="28" spans="1:8" ht="15">
      <c r="A28" s="4"/>
      <c r="B28" s="6" t="s">
        <v>89</v>
      </c>
      <c r="C28" s="4"/>
      <c r="D28" s="7"/>
      <c r="E28" s="7"/>
      <c r="F28" s="7"/>
      <c r="G28" s="10"/>
      <c r="H28" s="10"/>
    </row>
    <row r="29" spans="1:8" ht="15">
      <c r="A29" s="4" t="s">
        <v>151</v>
      </c>
      <c r="B29" s="4" t="s">
        <v>152</v>
      </c>
      <c r="C29" s="4" t="s">
        <v>74</v>
      </c>
      <c r="D29" s="7">
        <v>65</v>
      </c>
      <c r="E29" s="7"/>
      <c r="F29" s="7">
        <f aca="true" t="shared" si="2" ref="F29:F37">D29*E29</f>
        <v>0</v>
      </c>
      <c r="G29" s="10">
        <v>0</v>
      </c>
      <c r="H29" s="10">
        <f aca="true" t="shared" si="3" ref="H29:H37">D29*G29</f>
        <v>0</v>
      </c>
    </row>
    <row r="30" spans="1:8" ht="15">
      <c r="A30" s="4" t="s">
        <v>153</v>
      </c>
      <c r="B30" s="4" t="s">
        <v>154</v>
      </c>
      <c r="C30" s="4" t="s">
        <v>74</v>
      </c>
      <c r="D30" s="7">
        <v>130</v>
      </c>
      <c r="E30" s="7"/>
      <c r="F30" s="7">
        <f t="shared" si="2"/>
        <v>0</v>
      </c>
      <c r="G30" s="10">
        <v>0</v>
      </c>
      <c r="H30" s="10">
        <f t="shared" si="3"/>
        <v>0</v>
      </c>
    </row>
    <row r="31" spans="1:8" ht="15">
      <c r="A31" s="4" t="s">
        <v>155</v>
      </c>
      <c r="B31" s="4" t="s">
        <v>156</v>
      </c>
      <c r="C31" s="4" t="s">
        <v>74</v>
      </c>
      <c r="D31" s="7">
        <v>4</v>
      </c>
      <c r="E31" s="7"/>
      <c r="F31" s="7">
        <f t="shared" si="2"/>
        <v>0</v>
      </c>
      <c r="G31" s="10">
        <v>0</v>
      </c>
      <c r="H31" s="10">
        <f t="shared" si="3"/>
        <v>0</v>
      </c>
    </row>
    <row r="32" spans="1:8" ht="15">
      <c r="A32" s="4" t="s">
        <v>94</v>
      </c>
      <c r="B32" s="4" t="s">
        <v>142</v>
      </c>
      <c r="C32" s="4" t="s">
        <v>74</v>
      </c>
      <c r="D32" s="7">
        <v>2</v>
      </c>
      <c r="E32" s="7"/>
      <c r="F32" s="7">
        <f t="shared" si="2"/>
        <v>0</v>
      </c>
      <c r="G32" s="10">
        <v>0.0002</v>
      </c>
      <c r="H32" s="10">
        <f t="shared" si="3"/>
        <v>0.0004</v>
      </c>
    </row>
    <row r="33" spans="1:8" ht="15">
      <c r="A33" s="4" t="s">
        <v>143</v>
      </c>
      <c r="B33" s="4" t="s">
        <v>144</v>
      </c>
      <c r="C33" s="4" t="s">
        <v>74</v>
      </c>
      <c r="D33" s="7">
        <v>65</v>
      </c>
      <c r="E33" s="7"/>
      <c r="F33" s="7">
        <f t="shared" si="2"/>
        <v>0</v>
      </c>
      <c r="G33" s="10">
        <v>0.0001</v>
      </c>
      <c r="H33" s="10">
        <f t="shared" si="3"/>
        <v>0.006500000000000001</v>
      </c>
    </row>
    <row r="34" spans="1:8" ht="15">
      <c r="A34" s="4" t="s">
        <v>145</v>
      </c>
      <c r="B34" s="4" t="s">
        <v>147</v>
      </c>
      <c r="C34" s="4" t="s">
        <v>74</v>
      </c>
      <c r="D34" s="7">
        <v>65</v>
      </c>
      <c r="E34" s="7"/>
      <c r="F34" s="7">
        <f t="shared" si="2"/>
        <v>0</v>
      </c>
      <c r="G34" s="10">
        <v>0.0002</v>
      </c>
      <c r="H34" s="10">
        <f t="shared" si="3"/>
        <v>0.013000000000000001</v>
      </c>
    </row>
    <row r="35" spans="1:8" ht="15">
      <c r="A35" s="4" t="s">
        <v>146</v>
      </c>
      <c r="B35" s="4" t="s">
        <v>148</v>
      </c>
      <c r="C35" s="4" t="s">
        <v>74</v>
      </c>
      <c r="D35" s="7">
        <v>65</v>
      </c>
      <c r="E35" s="7"/>
      <c r="F35" s="7">
        <f t="shared" si="2"/>
        <v>0</v>
      </c>
      <c r="G35" s="10">
        <v>0.0002</v>
      </c>
      <c r="H35" s="10">
        <f t="shared" si="3"/>
        <v>0.013000000000000001</v>
      </c>
    </row>
    <row r="36" spans="1:8" ht="15">
      <c r="A36" s="4" t="s">
        <v>149</v>
      </c>
      <c r="B36" s="4" t="s">
        <v>150</v>
      </c>
      <c r="C36" s="4" t="s">
        <v>74</v>
      </c>
      <c r="D36" s="7">
        <v>65</v>
      </c>
      <c r="E36" s="7"/>
      <c r="F36" s="7">
        <f t="shared" si="2"/>
        <v>0</v>
      </c>
      <c r="G36" s="10">
        <v>0.0002</v>
      </c>
      <c r="H36" s="10">
        <f t="shared" si="3"/>
        <v>0.013000000000000001</v>
      </c>
    </row>
    <row r="37" spans="1:8" ht="15">
      <c r="A37" s="4" t="s">
        <v>128</v>
      </c>
      <c r="B37" s="4" t="s">
        <v>129</v>
      </c>
      <c r="C37" s="4" t="s">
        <v>74</v>
      </c>
      <c r="D37" s="7">
        <v>4</v>
      </c>
      <c r="E37" s="7"/>
      <c r="F37" s="7">
        <f t="shared" si="2"/>
        <v>0</v>
      </c>
      <c r="G37" s="10">
        <v>0.0032</v>
      </c>
      <c r="H37" s="10">
        <f t="shared" si="3"/>
        <v>0.0128</v>
      </c>
    </row>
    <row r="38" spans="1:8" ht="15">
      <c r="A38" s="4"/>
      <c r="B38" s="4" t="s">
        <v>12</v>
      </c>
      <c r="C38" s="4"/>
      <c r="D38" s="7"/>
      <c r="E38" s="7"/>
      <c r="F38" s="7">
        <f>SUM(F29:F37)</f>
        <v>0</v>
      </c>
      <c r="G38" s="10"/>
      <c r="H38" s="10">
        <f>SUM(H29:H37)</f>
        <v>0.058699999999999995</v>
      </c>
    </row>
    <row r="39" spans="1:8" ht="15">
      <c r="A39" s="4" t="s">
        <v>96</v>
      </c>
      <c r="B39" s="4" t="s">
        <v>97</v>
      </c>
      <c r="C39" s="4" t="s">
        <v>13</v>
      </c>
      <c r="D39" s="7">
        <f>H38</f>
        <v>0.058699999999999995</v>
      </c>
      <c r="E39" s="7"/>
      <c r="F39" s="7">
        <f>D39*E39</f>
        <v>0</v>
      </c>
      <c r="G39" s="10"/>
      <c r="H39" s="10"/>
    </row>
    <row r="40" spans="1:8" ht="15">
      <c r="A40" s="4" t="s">
        <v>95</v>
      </c>
      <c r="B40" s="4" t="s">
        <v>98</v>
      </c>
      <c r="C40" s="4" t="s">
        <v>13</v>
      </c>
      <c r="D40" s="7">
        <f>H38</f>
        <v>0.058699999999999995</v>
      </c>
      <c r="E40" s="7"/>
      <c r="F40" s="7">
        <f>D40*E40</f>
        <v>0</v>
      </c>
      <c r="G40" s="10"/>
      <c r="H40" s="10"/>
    </row>
    <row r="41" spans="1:8" ht="15">
      <c r="A41" s="4"/>
      <c r="B41" s="6" t="s">
        <v>90</v>
      </c>
      <c r="C41" s="6"/>
      <c r="D41" s="8"/>
      <c r="E41" s="8"/>
      <c r="F41" s="8">
        <f>SUM(F38:F40)</f>
        <v>0</v>
      </c>
      <c r="G41" s="11"/>
      <c r="H41" s="11"/>
    </row>
    <row r="42" spans="1:8" ht="15">
      <c r="A42" s="6"/>
      <c r="B42" s="6"/>
      <c r="C42" s="6"/>
      <c r="D42" s="8"/>
      <c r="E42" s="8"/>
      <c r="F42" s="8"/>
      <c r="G42" s="11"/>
      <c r="H42" s="11"/>
    </row>
    <row r="43" spans="1:8" ht="15">
      <c r="A43" s="4"/>
      <c r="B43" s="6" t="s">
        <v>84</v>
      </c>
      <c r="C43" s="4"/>
      <c r="D43" s="7"/>
      <c r="E43" s="7"/>
      <c r="F43" s="7"/>
      <c r="G43" s="10"/>
      <c r="H43" s="10"/>
    </row>
    <row r="44" spans="1:8" ht="15">
      <c r="A44" s="4" t="s">
        <v>86</v>
      </c>
      <c r="B44" s="4" t="s">
        <v>174</v>
      </c>
      <c r="C44" s="4" t="s">
        <v>74</v>
      </c>
      <c r="D44" s="7">
        <v>65</v>
      </c>
      <c r="E44" s="7"/>
      <c r="F44" s="7">
        <f aca="true" t="shared" si="4" ref="F44:F51">D44*E44</f>
        <v>0</v>
      </c>
      <c r="G44" s="10">
        <v>0</v>
      </c>
      <c r="H44" s="10">
        <f>D44*G44</f>
        <v>0</v>
      </c>
    </row>
    <row r="45" spans="1:8" ht="15">
      <c r="A45" s="4" t="s">
        <v>87</v>
      </c>
      <c r="B45" s="4" t="s">
        <v>88</v>
      </c>
      <c r="C45" s="4" t="s">
        <v>36</v>
      </c>
      <c r="D45" s="7">
        <v>196.35</v>
      </c>
      <c r="E45" s="7"/>
      <c r="F45" s="7">
        <f t="shared" si="4"/>
        <v>0</v>
      </c>
      <c r="G45" s="10">
        <v>0.0267</v>
      </c>
      <c r="H45" s="10">
        <f>D45*G45</f>
        <v>5.242545</v>
      </c>
    </row>
    <row r="46" spans="1:8" ht="15">
      <c r="A46" s="4" t="s">
        <v>131</v>
      </c>
      <c r="B46" s="4" t="s">
        <v>134</v>
      </c>
      <c r="C46" s="4" t="s">
        <v>36</v>
      </c>
      <c r="D46" s="7">
        <v>11.5</v>
      </c>
      <c r="E46" s="7"/>
      <c r="F46" s="7">
        <f t="shared" si="4"/>
        <v>0</v>
      </c>
      <c r="G46" s="10">
        <v>0.0222</v>
      </c>
      <c r="H46" s="10">
        <f>D46*G46</f>
        <v>0.2553</v>
      </c>
    </row>
    <row r="47" spans="1:8" ht="15">
      <c r="A47" s="4" t="s">
        <v>130</v>
      </c>
      <c r="B47" s="4" t="s">
        <v>138</v>
      </c>
      <c r="C47" s="4" t="s">
        <v>36</v>
      </c>
      <c r="D47" s="7">
        <v>271.85</v>
      </c>
      <c r="E47" s="7"/>
      <c r="F47" s="7">
        <f t="shared" si="4"/>
        <v>0</v>
      </c>
      <c r="G47" s="10">
        <v>0.0215</v>
      </c>
      <c r="H47" s="10">
        <f>D47*G47</f>
        <v>5.844775</v>
      </c>
    </row>
    <row r="48" spans="1:8" ht="15">
      <c r="A48" s="4" t="s">
        <v>135</v>
      </c>
      <c r="B48" s="4" t="s">
        <v>136</v>
      </c>
      <c r="C48" s="4" t="s">
        <v>137</v>
      </c>
      <c r="D48" s="7">
        <v>945</v>
      </c>
      <c r="E48" s="7"/>
      <c r="F48" s="7">
        <f t="shared" si="4"/>
        <v>0</v>
      </c>
      <c r="G48" s="10"/>
      <c r="H48" s="10"/>
    </row>
    <row r="49" spans="1:8" ht="15">
      <c r="A49" s="4" t="s">
        <v>175</v>
      </c>
      <c r="B49" s="4" t="s">
        <v>176</v>
      </c>
      <c r="C49" s="4" t="s">
        <v>172</v>
      </c>
      <c r="D49" s="7">
        <v>292</v>
      </c>
      <c r="E49" s="7"/>
      <c r="F49" s="7">
        <f t="shared" si="4"/>
        <v>0</v>
      </c>
      <c r="G49" s="10">
        <v>0.001</v>
      </c>
      <c r="H49" s="10">
        <f>D49*G49</f>
        <v>0.292</v>
      </c>
    </row>
    <row r="50" spans="1:8" ht="15">
      <c r="A50" s="4" t="s">
        <v>132</v>
      </c>
      <c r="B50" s="4" t="s">
        <v>133</v>
      </c>
      <c r="C50" s="4" t="s">
        <v>36</v>
      </c>
      <c r="D50" s="7">
        <v>196.35</v>
      </c>
      <c r="E50" s="7"/>
      <c r="F50" s="7">
        <f t="shared" si="4"/>
        <v>0</v>
      </c>
      <c r="G50" s="10"/>
      <c r="H50" s="10"/>
    </row>
    <row r="51" spans="1:8" ht="15">
      <c r="A51" s="4" t="s">
        <v>101</v>
      </c>
      <c r="B51" s="4" t="s">
        <v>139</v>
      </c>
      <c r="C51" s="4" t="s">
        <v>102</v>
      </c>
      <c r="D51" s="7">
        <v>1</v>
      </c>
      <c r="E51" s="7"/>
      <c r="F51" s="7">
        <f t="shared" si="4"/>
        <v>0</v>
      </c>
      <c r="G51" s="10"/>
      <c r="H51" s="10"/>
    </row>
    <row r="52" spans="1:8" ht="15">
      <c r="A52" s="4"/>
      <c r="B52" s="4" t="s">
        <v>12</v>
      </c>
      <c r="C52" s="4"/>
      <c r="D52" s="7"/>
      <c r="E52" s="7"/>
      <c r="F52" s="7">
        <f>SUM(F44:F51)</f>
        <v>0</v>
      </c>
      <c r="G52" s="10"/>
      <c r="H52" s="10">
        <f>SUM(H44:H51)</f>
        <v>11.63462</v>
      </c>
    </row>
    <row r="53" spans="1:8" ht="15">
      <c r="A53" s="4" t="s">
        <v>140</v>
      </c>
      <c r="B53" s="4" t="s">
        <v>141</v>
      </c>
      <c r="C53" s="4" t="s">
        <v>13</v>
      </c>
      <c r="D53" s="7">
        <f>H52</f>
        <v>11.63462</v>
      </c>
      <c r="E53" s="7"/>
      <c r="F53" s="7">
        <f>D53*E53</f>
        <v>0</v>
      </c>
      <c r="G53" s="10"/>
      <c r="H53" s="10"/>
    </row>
    <row r="54" spans="1:8" ht="15">
      <c r="A54" s="4" t="s">
        <v>99</v>
      </c>
      <c r="B54" s="4" t="s">
        <v>100</v>
      </c>
      <c r="C54" s="4" t="s">
        <v>13</v>
      </c>
      <c r="D54" s="7">
        <f>H52</f>
        <v>11.63462</v>
      </c>
      <c r="E54" s="7"/>
      <c r="F54" s="7">
        <f>D54*E54</f>
        <v>0</v>
      </c>
      <c r="G54" s="10"/>
      <c r="H54" s="10"/>
    </row>
    <row r="55" spans="1:8" ht="15">
      <c r="A55" s="4"/>
      <c r="B55" s="6" t="s">
        <v>85</v>
      </c>
      <c r="C55" s="6"/>
      <c r="D55" s="8"/>
      <c r="E55" s="8"/>
      <c r="F55" s="8">
        <f>SUM(F52:F54)</f>
        <v>0</v>
      </c>
      <c r="G55" s="11"/>
      <c r="H55" s="11"/>
    </row>
    <row r="56" spans="1:8" ht="15">
      <c r="A56" s="4"/>
      <c r="B56" s="6"/>
      <c r="C56" s="4"/>
      <c r="D56" s="7"/>
      <c r="E56" s="7"/>
      <c r="F56" s="7"/>
      <c r="G56" s="10"/>
      <c r="H56" s="10"/>
    </row>
    <row r="57" spans="1:8" ht="15">
      <c r="A57" s="6"/>
      <c r="B57" s="6" t="s">
        <v>34</v>
      </c>
      <c r="C57" s="6"/>
      <c r="D57" s="8"/>
      <c r="E57" s="8"/>
      <c r="F57" s="8"/>
      <c r="G57" s="11"/>
      <c r="H57" s="11"/>
    </row>
    <row r="58" spans="1:8" ht="15">
      <c r="A58" s="4" t="s">
        <v>157</v>
      </c>
      <c r="B58" s="4" t="s">
        <v>158</v>
      </c>
      <c r="C58" s="4" t="s">
        <v>36</v>
      </c>
      <c r="D58" s="7">
        <v>10</v>
      </c>
      <c r="E58" s="7"/>
      <c r="F58" s="7">
        <f aca="true" t="shared" si="5" ref="F58:F67">D58*E58</f>
        <v>0</v>
      </c>
      <c r="G58" s="10">
        <v>0.02</v>
      </c>
      <c r="H58" s="10">
        <f>D58*G58</f>
        <v>0.2</v>
      </c>
    </row>
    <row r="59" spans="1:8" ht="15">
      <c r="A59" s="4" t="s">
        <v>160</v>
      </c>
      <c r="B59" s="4" t="s">
        <v>161</v>
      </c>
      <c r="C59" s="4" t="s">
        <v>15</v>
      </c>
      <c r="D59" s="7">
        <v>150</v>
      </c>
      <c r="E59" s="7"/>
      <c r="F59" s="7">
        <f t="shared" si="5"/>
        <v>0</v>
      </c>
      <c r="G59" s="10">
        <v>0.005</v>
      </c>
      <c r="H59" s="10">
        <f>D59*G59</f>
        <v>0.75</v>
      </c>
    </row>
    <row r="60" spans="1:8" ht="15">
      <c r="A60" s="4" t="s">
        <v>35</v>
      </c>
      <c r="B60" s="4" t="s">
        <v>159</v>
      </c>
      <c r="C60" s="4" t="s">
        <v>36</v>
      </c>
      <c r="D60" s="7">
        <v>10</v>
      </c>
      <c r="E60" s="7"/>
      <c r="F60" s="7">
        <f>D60*E60</f>
        <v>0</v>
      </c>
      <c r="G60" s="10">
        <v>0.02</v>
      </c>
      <c r="H60" s="10">
        <f>D60*G60</f>
        <v>0.2</v>
      </c>
    </row>
    <row r="61" spans="1:8" ht="15">
      <c r="A61" s="4" t="s">
        <v>37</v>
      </c>
      <c r="B61" s="4" t="s">
        <v>38</v>
      </c>
      <c r="C61" s="4" t="s">
        <v>36</v>
      </c>
      <c r="D61" s="7">
        <v>25</v>
      </c>
      <c r="E61" s="7"/>
      <c r="F61" s="7">
        <f t="shared" si="5"/>
        <v>0</v>
      </c>
      <c r="G61" s="10">
        <v>0.01</v>
      </c>
      <c r="H61" s="10">
        <f aca="true" t="shared" si="6" ref="H61:H67">D61*G61</f>
        <v>0.25</v>
      </c>
    </row>
    <row r="62" spans="1:8" ht="15">
      <c r="A62" s="4" t="s">
        <v>165</v>
      </c>
      <c r="B62" s="4" t="s">
        <v>166</v>
      </c>
      <c r="C62" s="4" t="s">
        <v>36</v>
      </c>
      <c r="D62" s="7">
        <v>15</v>
      </c>
      <c r="E62" s="7"/>
      <c r="F62" s="7">
        <f>D62*E62</f>
        <v>0</v>
      </c>
      <c r="G62" s="10">
        <v>0.01</v>
      </c>
      <c r="H62" s="10">
        <f>D62*G62</f>
        <v>0.15</v>
      </c>
    </row>
    <row r="63" spans="1:8" ht="15">
      <c r="A63" s="4" t="s">
        <v>39</v>
      </c>
      <c r="B63" s="4" t="s">
        <v>43</v>
      </c>
      <c r="C63" s="4" t="s">
        <v>40</v>
      </c>
      <c r="D63" s="7">
        <v>8</v>
      </c>
      <c r="E63" s="7"/>
      <c r="F63" s="7">
        <f t="shared" si="5"/>
        <v>0</v>
      </c>
      <c r="G63" s="10">
        <v>2.6</v>
      </c>
      <c r="H63" s="10">
        <f t="shared" si="6"/>
        <v>20.8</v>
      </c>
    </row>
    <row r="64" spans="1:8" ht="23.25">
      <c r="A64" s="4" t="s">
        <v>72</v>
      </c>
      <c r="B64" s="4" t="s">
        <v>77</v>
      </c>
      <c r="C64" s="4" t="s">
        <v>40</v>
      </c>
      <c r="D64" s="7">
        <v>15</v>
      </c>
      <c r="E64" s="7"/>
      <c r="F64" s="7">
        <f t="shared" si="5"/>
        <v>0</v>
      </c>
      <c r="G64" s="10">
        <v>1.65</v>
      </c>
      <c r="H64" s="10">
        <f t="shared" si="6"/>
        <v>24.75</v>
      </c>
    </row>
    <row r="65" spans="1:8" ht="23.25">
      <c r="A65" s="4" t="s">
        <v>72</v>
      </c>
      <c r="B65" s="4" t="s">
        <v>73</v>
      </c>
      <c r="C65" s="4" t="s">
        <v>36</v>
      </c>
      <c r="D65" s="7">
        <v>20</v>
      </c>
      <c r="E65" s="7"/>
      <c r="F65" s="7">
        <f t="shared" si="5"/>
        <v>0</v>
      </c>
      <c r="G65" s="10">
        <v>0.052</v>
      </c>
      <c r="H65" s="10">
        <f t="shared" si="6"/>
        <v>1.04</v>
      </c>
    </row>
    <row r="66" spans="1:8" ht="23.25">
      <c r="A66" s="4" t="s">
        <v>41</v>
      </c>
      <c r="B66" s="4" t="s">
        <v>42</v>
      </c>
      <c r="C66" s="4" t="s">
        <v>40</v>
      </c>
      <c r="D66" s="7">
        <v>12</v>
      </c>
      <c r="E66" s="7"/>
      <c r="F66" s="7">
        <f t="shared" si="5"/>
        <v>0</v>
      </c>
      <c r="G66" s="10">
        <v>1.85</v>
      </c>
      <c r="H66" s="10">
        <f t="shared" si="6"/>
        <v>22.200000000000003</v>
      </c>
    </row>
    <row r="67" spans="1:8" ht="23.25">
      <c r="A67" s="4" t="s">
        <v>52</v>
      </c>
      <c r="B67" s="4" t="s">
        <v>53</v>
      </c>
      <c r="C67" s="4" t="s">
        <v>36</v>
      </c>
      <c r="D67" s="7">
        <v>162</v>
      </c>
      <c r="E67" s="7"/>
      <c r="F67" s="7">
        <f t="shared" si="5"/>
        <v>0</v>
      </c>
      <c r="G67" s="10">
        <v>0.0005</v>
      </c>
      <c r="H67" s="10">
        <f t="shared" si="6"/>
        <v>0.081</v>
      </c>
    </row>
    <row r="68" spans="1:8" ht="15">
      <c r="A68" s="4" t="s">
        <v>54</v>
      </c>
      <c r="B68" s="4" t="s">
        <v>55</v>
      </c>
      <c r="C68" s="4" t="s">
        <v>36</v>
      </c>
      <c r="D68" s="7">
        <v>162</v>
      </c>
      <c r="E68" s="7"/>
      <c r="F68" s="7">
        <f aca="true" t="shared" si="7" ref="F68:F77">D68*E68</f>
        <v>0</v>
      </c>
      <c r="G68" s="10">
        <v>0.0005</v>
      </c>
      <c r="H68" s="10">
        <f aca="true" t="shared" si="8" ref="H68:H77">D68*G68</f>
        <v>0.081</v>
      </c>
    </row>
    <row r="69" spans="1:8" ht="15">
      <c r="A69" s="4" t="s">
        <v>169</v>
      </c>
      <c r="B69" s="4" t="s">
        <v>170</v>
      </c>
      <c r="C69" s="4" t="s">
        <v>36</v>
      </c>
      <c r="D69" s="7">
        <v>120</v>
      </c>
      <c r="E69" s="7"/>
      <c r="F69" s="7">
        <f t="shared" si="7"/>
        <v>0</v>
      </c>
      <c r="G69" s="10">
        <v>0.045</v>
      </c>
      <c r="H69" s="10">
        <f t="shared" si="8"/>
        <v>5.3999999999999995</v>
      </c>
    </row>
    <row r="70" spans="1:8" ht="15">
      <c r="A70" s="4" t="s">
        <v>171</v>
      </c>
      <c r="B70" s="4" t="s">
        <v>173</v>
      </c>
      <c r="C70" s="4" t="s">
        <v>172</v>
      </c>
      <c r="D70" s="7">
        <v>292</v>
      </c>
      <c r="E70" s="7"/>
      <c r="F70" s="7">
        <f t="shared" si="7"/>
        <v>0</v>
      </c>
      <c r="G70" s="5">
        <v>0.0001</v>
      </c>
      <c r="H70" s="10">
        <f t="shared" si="8"/>
        <v>0.0292</v>
      </c>
    </row>
    <row r="71" spans="1:8" ht="23.25">
      <c r="A71" s="4" t="s">
        <v>44</v>
      </c>
      <c r="B71" s="4" t="s">
        <v>45</v>
      </c>
      <c r="C71" s="4" t="s">
        <v>36</v>
      </c>
      <c r="D71" s="7">
        <v>12</v>
      </c>
      <c r="E71" s="7"/>
      <c r="F71" s="7">
        <f t="shared" si="7"/>
        <v>0</v>
      </c>
      <c r="G71" s="10">
        <v>0.215</v>
      </c>
      <c r="H71" s="10">
        <f t="shared" si="8"/>
        <v>2.58</v>
      </c>
    </row>
    <row r="72" spans="1:8" ht="15">
      <c r="A72" s="4" t="s">
        <v>46</v>
      </c>
      <c r="B72" s="4" t="s">
        <v>47</v>
      </c>
      <c r="C72" s="4" t="s">
        <v>36</v>
      </c>
      <c r="D72" s="7">
        <v>12</v>
      </c>
      <c r="E72" s="7"/>
      <c r="F72" s="7">
        <f t="shared" si="7"/>
        <v>0</v>
      </c>
      <c r="G72" s="10">
        <v>0.245</v>
      </c>
      <c r="H72" s="10">
        <f t="shared" si="8"/>
        <v>2.94</v>
      </c>
    </row>
    <row r="73" spans="1:8" ht="15">
      <c r="A73" s="4" t="s">
        <v>167</v>
      </c>
      <c r="B73" s="4" t="s">
        <v>168</v>
      </c>
      <c r="C73" s="4" t="s">
        <v>36</v>
      </c>
      <c r="D73" s="7">
        <v>30</v>
      </c>
      <c r="E73" s="7"/>
      <c r="F73" s="7">
        <f>D73*E73</f>
        <v>0</v>
      </c>
      <c r="G73" s="10">
        <v>0.105</v>
      </c>
      <c r="H73" s="10">
        <f>D73*G73</f>
        <v>3.15</v>
      </c>
    </row>
    <row r="74" spans="1:8" ht="15">
      <c r="A74" s="4" t="s">
        <v>48</v>
      </c>
      <c r="B74" s="4" t="s">
        <v>49</v>
      </c>
      <c r="C74" s="4" t="s">
        <v>36</v>
      </c>
      <c r="D74" s="7">
        <v>30</v>
      </c>
      <c r="E74" s="7"/>
      <c r="F74" s="7">
        <f t="shared" si="7"/>
        <v>0</v>
      </c>
      <c r="G74" s="10">
        <v>0.095</v>
      </c>
      <c r="H74" s="10">
        <f t="shared" si="8"/>
        <v>2.85</v>
      </c>
    </row>
    <row r="75" spans="1:8" ht="15">
      <c r="A75" s="4" t="s">
        <v>50</v>
      </c>
      <c r="B75" s="4" t="s">
        <v>51</v>
      </c>
      <c r="C75" s="4" t="s">
        <v>36</v>
      </c>
      <c r="D75" s="7">
        <v>12</v>
      </c>
      <c r="E75" s="7"/>
      <c r="F75" s="7">
        <f t="shared" si="7"/>
        <v>0</v>
      </c>
      <c r="G75" s="10">
        <v>0.265</v>
      </c>
      <c r="H75" s="10">
        <f t="shared" si="8"/>
        <v>3.18</v>
      </c>
    </row>
    <row r="76" spans="1:8" ht="23.25">
      <c r="A76" s="4" t="s">
        <v>78</v>
      </c>
      <c r="B76" s="4" t="s">
        <v>79</v>
      </c>
      <c r="C76" s="4" t="s">
        <v>74</v>
      </c>
      <c r="D76" s="7">
        <v>6</v>
      </c>
      <c r="E76" s="7"/>
      <c r="F76" s="7">
        <f t="shared" si="7"/>
        <v>0</v>
      </c>
      <c r="G76" s="10">
        <v>0.0135</v>
      </c>
      <c r="H76" s="10">
        <f t="shared" si="8"/>
        <v>0.081</v>
      </c>
    </row>
    <row r="77" spans="1:8" ht="15">
      <c r="A77" s="4" t="s">
        <v>76</v>
      </c>
      <c r="B77" s="4" t="s">
        <v>75</v>
      </c>
      <c r="C77" s="4" t="s">
        <v>74</v>
      </c>
      <c r="D77" s="7">
        <v>12</v>
      </c>
      <c r="E77" s="7"/>
      <c r="F77" s="7">
        <f t="shared" si="7"/>
        <v>0</v>
      </c>
      <c r="G77" s="10">
        <v>0.0165</v>
      </c>
      <c r="H77" s="10">
        <f t="shared" si="8"/>
        <v>0.198</v>
      </c>
    </row>
    <row r="78" spans="1:8" ht="15">
      <c r="A78" s="4" t="s">
        <v>33</v>
      </c>
      <c r="B78" s="4" t="s">
        <v>164</v>
      </c>
      <c r="C78" s="4" t="s">
        <v>15</v>
      </c>
      <c r="D78" s="7">
        <v>60</v>
      </c>
      <c r="E78" s="7"/>
      <c r="F78" s="7">
        <f>D78*E78</f>
        <v>0</v>
      </c>
      <c r="G78" s="10">
        <v>0.018</v>
      </c>
      <c r="H78" s="10">
        <f>D78*G78</f>
        <v>1.0799999999999998</v>
      </c>
    </row>
    <row r="79" spans="1:8" ht="15">
      <c r="A79" s="4" t="s">
        <v>162</v>
      </c>
      <c r="B79" s="4" t="s">
        <v>163</v>
      </c>
      <c r="C79" s="4" t="s">
        <v>15</v>
      </c>
      <c r="D79" s="7">
        <v>90</v>
      </c>
      <c r="E79" s="7"/>
      <c r="F79" s="7">
        <f>D79*E79</f>
        <v>0</v>
      </c>
      <c r="G79" s="10">
        <v>0.018</v>
      </c>
      <c r="H79" s="10">
        <f>D79*G79</f>
        <v>1.6199999999999999</v>
      </c>
    </row>
    <row r="80" spans="1:8" ht="15">
      <c r="A80" s="4"/>
      <c r="B80" s="4" t="s">
        <v>12</v>
      </c>
      <c r="C80" s="4"/>
      <c r="D80" s="7"/>
      <c r="E80" s="7"/>
      <c r="F80" s="7">
        <f>SUM(F58:F79)</f>
        <v>0</v>
      </c>
      <c r="G80" s="10"/>
      <c r="H80" s="10">
        <f>SUM(H58:H79)</f>
        <v>93.61020000000002</v>
      </c>
    </row>
    <row r="81" spans="1:8" ht="15">
      <c r="A81" s="4" t="s">
        <v>56</v>
      </c>
      <c r="B81" s="4" t="s">
        <v>57</v>
      </c>
      <c r="C81" s="4" t="s">
        <v>13</v>
      </c>
      <c r="D81" s="7">
        <f>H80</f>
        <v>93.61020000000002</v>
      </c>
      <c r="E81" s="7"/>
      <c r="F81" s="7">
        <f aca="true" t="shared" si="9" ref="F81:F86">D81*E81</f>
        <v>0</v>
      </c>
      <c r="G81" s="10"/>
      <c r="H81" s="10"/>
    </row>
    <row r="82" spans="1:8" ht="15">
      <c r="A82" s="4" t="s">
        <v>19</v>
      </c>
      <c r="B82" s="4" t="s">
        <v>20</v>
      </c>
      <c r="C82" s="4" t="s">
        <v>13</v>
      </c>
      <c r="D82" s="7">
        <f>SUM(H71+H75+H79)</f>
        <v>7.38</v>
      </c>
      <c r="E82" s="7"/>
      <c r="F82" s="7">
        <f t="shared" si="9"/>
        <v>0</v>
      </c>
      <c r="G82" s="10"/>
      <c r="H82" s="10"/>
    </row>
    <row r="83" spans="1:8" ht="15">
      <c r="A83" s="4" t="s">
        <v>21</v>
      </c>
      <c r="B83" s="4" t="s">
        <v>58</v>
      </c>
      <c r="C83" s="4" t="s">
        <v>13</v>
      </c>
      <c r="D83" s="7">
        <f>18*D82</f>
        <v>132.84</v>
      </c>
      <c r="E83" s="7"/>
      <c r="F83" s="7">
        <f t="shared" si="9"/>
        <v>0</v>
      </c>
      <c r="G83" s="10"/>
      <c r="H83" s="10"/>
    </row>
    <row r="84" spans="1:8" ht="23.25">
      <c r="A84" s="4" t="s">
        <v>59</v>
      </c>
      <c r="B84" s="4" t="s">
        <v>60</v>
      </c>
      <c r="C84" s="4" t="s">
        <v>13</v>
      </c>
      <c r="D84" s="7">
        <f>SUM(H71+H75+H79)</f>
        <v>7.38</v>
      </c>
      <c r="E84" s="7"/>
      <c r="F84" s="7">
        <f t="shared" si="9"/>
        <v>0</v>
      </c>
      <c r="G84" s="10"/>
      <c r="H84" s="10"/>
    </row>
    <row r="85" spans="1:8" ht="15">
      <c r="A85" s="4" t="s">
        <v>61</v>
      </c>
      <c r="B85" s="4" t="s">
        <v>62</v>
      </c>
      <c r="C85" s="4" t="s">
        <v>13</v>
      </c>
      <c r="D85" s="7">
        <f>9*D84</f>
        <v>66.42</v>
      </c>
      <c r="E85" s="7"/>
      <c r="F85" s="7">
        <f t="shared" si="9"/>
        <v>0</v>
      </c>
      <c r="G85" s="10"/>
      <c r="H85" s="10"/>
    </row>
    <row r="86" spans="1:8" ht="15">
      <c r="A86" s="4" t="s">
        <v>63</v>
      </c>
      <c r="B86" s="4" t="s">
        <v>64</v>
      </c>
      <c r="C86" s="4" t="s">
        <v>13</v>
      </c>
      <c r="D86" s="7">
        <f>SUM(H71+H75+H79)</f>
        <v>7.38</v>
      </c>
      <c r="E86" s="7"/>
      <c r="F86" s="7">
        <f t="shared" si="9"/>
        <v>0</v>
      </c>
      <c r="G86" s="10"/>
      <c r="H86" s="10"/>
    </row>
    <row r="87" spans="1:8" ht="15">
      <c r="A87" s="6"/>
      <c r="B87" s="6" t="s">
        <v>65</v>
      </c>
      <c r="C87" s="6"/>
      <c r="D87" s="8"/>
      <c r="E87" s="8"/>
      <c r="F87" s="8">
        <f>SUM(F80:F86)</f>
        <v>0</v>
      </c>
      <c r="G87" s="11"/>
      <c r="H87" s="11"/>
    </row>
    <row r="88" spans="1:8" ht="15">
      <c r="A88" s="6"/>
      <c r="B88" s="6"/>
      <c r="C88" s="6"/>
      <c r="D88" s="8"/>
      <c r="E88" s="8"/>
      <c r="F88" s="8"/>
      <c r="G88" s="11"/>
      <c r="H88" s="11"/>
    </row>
    <row r="89" spans="1:8" ht="15">
      <c r="A89" s="6"/>
      <c r="B89" s="6" t="s">
        <v>22</v>
      </c>
      <c r="C89" s="6"/>
      <c r="D89" s="8"/>
      <c r="E89" s="8"/>
      <c r="F89" s="8"/>
      <c r="G89" s="11"/>
      <c r="H89" s="11"/>
    </row>
    <row r="90" spans="1:8" ht="15">
      <c r="A90" s="4"/>
      <c r="B90" s="4" t="s">
        <v>30</v>
      </c>
      <c r="C90" s="4"/>
      <c r="D90" s="7"/>
      <c r="E90" s="7"/>
      <c r="F90" s="7">
        <f>F26</f>
        <v>0</v>
      </c>
      <c r="G90" s="10"/>
      <c r="H90" s="10"/>
    </row>
    <row r="91" spans="1:8" ht="15">
      <c r="A91" s="4"/>
      <c r="B91" s="4" t="s">
        <v>91</v>
      </c>
      <c r="C91" s="4"/>
      <c r="D91" s="7"/>
      <c r="E91" s="7"/>
      <c r="F91" s="7">
        <f>F41</f>
        <v>0</v>
      </c>
      <c r="G91" s="10"/>
      <c r="H91" s="10"/>
    </row>
    <row r="92" spans="1:8" ht="15">
      <c r="A92" s="4"/>
      <c r="B92" s="4" t="s">
        <v>92</v>
      </c>
      <c r="C92" s="4"/>
      <c r="D92" s="7"/>
      <c r="E92" s="7"/>
      <c r="F92" s="7">
        <f>F55</f>
        <v>0</v>
      </c>
      <c r="G92" s="10"/>
      <c r="H92" s="10"/>
    </row>
    <row r="93" spans="1:8" ht="15">
      <c r="A93" s="4"/>
      <c r="B93" s="4" t="s">
        <v>93</v>
      </c>
      <c r="C93" s="4"/>
      <c r="D93" s="7"/>
      <c r="E93" s="7"/>
      <c r="F93" s="7">
        <f>F87</f>
        <v>0</v>
      </c>
      <c r="G93" s="10"/>
      <c r="H93" s="10"/>
    </row>
    <row r="94" spans="1:8" ht="15">
      <c r="A94" s="6"/>
      <c r="B94" s="6" t="s">
        <v>29</v>
      </c>
      <c r="C94" s="6"/>
      <c r="D94" s="8"/>
      <c r="E94" s="8"/>
      <c r="F94" s="8">
        <f>SUM(F90:F93)</f>
        <v>0</v>
      </c>
      <c r="G94" s="11"/>
      <c r="H94" s="11"/>
    </row>
    <row r="95" spans="1:8" ht="15">
      <c r="A95" s="4"/>
      <c r="B95" s="4"/>
      <c r="C95" s="4"/>
      <c r="D95" s="7"/>
      <c r="E95" s="7"/>
      <c r="F95" s="7"/>
      <c r="G95" s="10"/>
      <c r="H95" s="10"/>
    </row>
    <row r="96" spans="1:8" ht="15">
      <c r="A96" s="4"/>
      <c r="B96" s="4" t="s">
        <v>23</v>
      </c>
      <c r="C96" s="4" t="s">
        <v>24</v>
      </c>
      <c r="D96" s="7">
        <v>24</v>
      </c>
      <c r="E96" s="7"/>
      <c r="F96" s="7">
        <f>D96*E96</f>
        <v>0</v>
      </c>
      <c r="G96" s="10"/>
      <c r="H96" s="10"/>
    </row>
    <row r="97" spans="1:8" ht="15">
      <c r="A97" s="4"/>
      <c r="B97" s="4" t="s">
        <v>71</v>
      </c>
      <c r="C97" s="4"/>
      <c r="D97" s="7"/>
      <c r="E97" s="7"/>
      <c r="F97" s="7"/>
      <c r="G97" s="10"/>
      <c r="H97" s="10"/>
    </row>
    <row r="98" spans="1:8" ht="15">
      <c r="A98" s="6"/>
      <c r="B98" s="6" t="s">
        <v>25</v>
      </c>
      <c r="C98" s="6"/>
      <c r="D98" s="8"/>
      <c r="E98" s="8"/>
      <c r="F98" s="8">
        <f>SUM(F94:F97)</f>
        <v>0</v>
      </c>
      <c r="G98" s="11"/>
      <c r="H98" s="11"/>
    </row>
    <row r="99" spans="1:8" ht="15">
      <c r="A99" s="4"/>
      <c r="B99" s="4" t="s">
        <v>31</v>
      </c>
      <c r="C99" s="4"/>
      <c r="D99" s="7"/>
      <c r="E99" s="7"/>
      <c r="F99" s="7">
        <f>F98*0.21</f>
        <v>0</v>
      </c>
      <c r="G99" s="10"/>
      <c r="H99" s="10"/>
    </row>
    <row r="100" spans="1:8" ht="15">
      <c r="A100" s="4"/>
      <c r="B100" s="6" t="s">
        <v>26</v>
      </c>
      <c r="C100" s="6"/>
      <c r="D100" s="8"/>
      <c r="E100" s="8"/>
      <c r="F100" s="8">
        <f>SUM(F98:F99)</f>
        <v>0</v>
      </c>
      <c r="G100" s="10"/>
      <c r="H100" s="10"/>
    </row>
    <row r="101" spans="1:8" ht="23.25">
      <c r="A101" s="4"/>
      <c r="B101" s="4" t="s">
        <v>67</v>
      </c>
      <c r="C101" s="4"/>
      <c r="D101" s="7"/>
      <c r="E101" s="7"/>
      <c r="F101" s="7"/>
      <c r="G101" s="10"/>
      <c r="H101" s="10"/>
    </row>
    <row r="102" spans="1:8" ht="23.25">
      <c r="A102" s="4"/>
      <c r="B102" s="4" t="s">
        <v>68</v>
      </c>
      <c r="C102" s="4"/>
      <c r="D102" s="7"/>
      <c r="E102" s="7"/>
      <c r="F102" s="7"/>
      <c r="G102" s="10"/>
      <c r="H102" s="10"/>
    </row>
    <row r="103" spans="1:8" ht="15">
      <c r="A103" s="4"/>
      <c r="B103" s="6" t="s">
        <v>66</v>
      </c>
      <c r="C103" s="6"/>
      <c r="D103" s="8"/>
      <c r="E103" s="8"/>
      <c r="F103" s="8">
        <f>SUM(F100:F102)</f>
        <v>0</v>
      </c>
      <c r="G103" s="10"/>
      <c r="H103" s="10"/>
    </row>
  </sheetData>
  <sheetProtection/>
  <mergeCells count="5">
    <mergeCell ref="B4:F4"/>
    <mergeCell ref="A1:C1"/>
    <mergeCell ref="D1:E1"/>
    <mergeCell ref="E2:F2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Trávníček Josef - TOVOX, Husova 3016, Břeclav</dc:title>
  <dc:subject/>
  <dc:creator>kraicingera</dc:creator>
  <cp:keywords/>
  <dc:description/>
  <cp:lastModifiedBy>Marek Medvecký</cp:lastModifiedBy>
  <dcterms:created xsi:type="dcterms:W3CDTF">2017-05-09T06:15:26Z</dcterms:created>
  <dcterms:modified xsi:type="dcterms:W3CDTF">2020-07-03T10:40:06Z</dcterms:modified>
  <cp:category/>
  <cp:version/>
  <cp:contentType/>
  <cp:contentStatus/>
</cp:coreProperties>
</file>