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#PRÁVĚ PROBÍHAJÍCÍ\2020\NEVYHLASENE !!!!!!\SOŠ Jedovnice - zelená střecha\Final\"/>
    </mc:Choice>
  </mc:AlternateContent>
  <xr:revisionPtr revIDLastSave="0" documentId="8_{526201BD-4EE2-4AE8-B0E1-55A1A0257D55}" xr6:coauthVersionLast="45" xr6:coauthVersionMax="45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2" l="1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I11" i="12"/>
  <c r="I10" i="12" s="1"/>
  <c r="K11" i="12"/>
  <c r="M11" i="12"/>
  <c r="O11" i="12"/>
  <c r="Q11" i="12"/>
  <c r="Q10" i="12" s="1"/>
  <c r="U11" i="12"/>
  <c r="I12" i="12"/>
  <c r="K12" i="12"/>
  <c r="M12" i="12"/>
  <c r="O12" i="12"/>
  <c r="Q12" i="12"/>
  <c r="U12" i="12"/>
  <c r="I14" i="12"/>
  <c r="K14" i="12"/>
  <c r="M14" i="12"/>
  <c r="O14" i="12"/>
  <c r="Q14" i="12"/>
  <c r="U14" i="12"/>
  <c r="I15" i="12"/>
  <c r="K15" i="12"/>
  <c r="K13" i="12" s="1"/>
  <c r="M15" i="12"/>
  <c r="O15" i="12"/>
  <c r="Q15" i="12"/>
  <c r="U15" i="12"/>
  <c r="I16" i="12"/>
  <c r="K16" i="12"/>
  <c r="M16" i="12"/>
  <c r="O16" i="12"/>
  <c r="Q16" i="12"/>
  <c r="U16" i="12"/>
  <c r="I20" i="12"/>
  <c r="K20" i="12"/>
  <c r="M20" i="12"/>
  <c r="O20" i="12"/>
  <c r="Q20" i="12"/>
  <c r="U20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6" i="12"/>
  <c r="I35" i="12" s="1"/>
  <c r="K36" i="12"/>
  <c r="K35" i="12" s="1"/>
  <c r="M36" i="12"/>
  <c r="M35" i="12" s="1"/>
  <c r="O36" i="12"/>
  <c r="O35" i="12" s="1"/>
  <c r="Q36" i="12"/>
  <c r="Q35" i="12" s="1"/>
  <c r="U36" i="12"/>
  <c r="U35" i="12" s="1"/>
  <c r="I38" i="12"/>
  <c r="K38" i="12"/>
  <c r="M38" i="12"/>
  <c r="O38" i="12"/>
  <c r="Q38" i="12"/>
  <c r="U38" i="12"/>
  <c r="I40" i="12"/>
  <c r="K40" i="12"/>
  <c r="M40" i="12"/>
  <c r="O40" i="12"/>
  <c r="Q40" i="12"/>
  <c r="U40" i="12"/>
  <c r="I42" i="12"/>
  <c r="K42" i="12"/>
  <c r="M42" i="12"/>
  <c r="O42" i="12"/>
  <c r="Q42" i="12"/>
  <c r="U42" i="12"/>
  <c r="I44" i="12"/>
  <c r="K44" i="12"/>
  <c r="M44" i="12"/>
  <c r="O44" i="12"/>
  <c r="Q44" i="12"/>
  <c r="U44" i="12"/>
  <c r="I46" i="12"/>
  <c r="K46" i="12"/>
  <c r="M46" i="12"/>
  <c r="O46" i="12"/>
  <c r="Q46" i="12"/>
  <c r="U46" i="12"/>
  <c r="I48" i="12"/>
  <c r="K48" i="12"/>
  <c r="M48" i="12"/>
  <c r="O48" i="12"/>
  <c r="Q48" i="12"/>
  <c r="U48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4" i="12"/>
  <c r="K54" i="12"/>
  <c r="M54" i="12"/>
  <c r="O54" i="12"/>
  <c r="Q54" i="12"/>
  <c r="U54" i="12"/>
  <c r="I56" i="12"/>
  <c r="K56" i="12"/>
  <c r="M56" i="12"/>
  <c r="O56" i="12"/>
  <c r="Q56" i="12"/>
  <c r="U56" i="12"/>
  <c r="I58" i="12"/>
  <c r="K58" i="12"/>
  <c r="M58" i="12"/>
  <c r="O58" i="12"/>
  <c r="Q58" i="12"/>
  <c r="U58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5" i="12"/>
  <c r="K65" i="12"/>
  <c r="M65" i="12"/>
  <c r="O65" i="12"/>
  <c r="Q65" i="12"/>
  <c r="U65" i="12"/>
  <c r="I66" i="12"/>
  <c r="K66" i="12"/>
  <c r="M66" i="12"/>
  <c r="O66" i="12"/>
  <c r="Q66" i="12"/>
  <c r="U66" i="12"/>
  <c r="I67" i="12"/>
  <c r="K67" i="12"/>
  <c r="M67" i="12"/>
  <c r="O67" i="12"/>
  <c r="Q67" i="12"/>
  <c r="U67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I75" i="12"/>
  <c r="K75" i="12"/>
  <c r="M75" i="12"/>
  <c r="O75" i="12"/>
  <c r="Q75" i="12"/>
  <c r="U75" i="12"/>
  <c r="I76" i="12"/>
  <c r="K76" i="12"/>
  <c r="M76" i="12"/>
  <c r="O76" i="12"/>
  <c r="Q76" i="12"/>
  <c r="U76" i="12"/>
  <c r="I78" i="12"/>
  <c r="K78" i="12"/>
  <c r="M78" i="12"/>
  <c r="O78" i="12"/>
  <c r="Q78" i="12"/>
  <c r="U78" i="12"/>
  <c r="I80" i="12"/>
  <c r="I79" i="12" s="1"/>
  <c r="K80" i="12"/>
  <c r="K79" i="12" s="1"/>
  <c r="M80" i="12"/>
  <c r="M79" i="12" s="1"/>
  <c r="O80" i="12"/>
  <c r="O79" i="12" s="1"/>
  <c r="Q80" i="12"/>
  <c r="Q79" i="12" s="1"/>
  <c r="U80" i="12"/>
  <c r="U79" i="12" s="1"/>
  <c r="I82" i="12"/>
  <c r="K82" i="12"/>
  <c r="M82" i="12"/>
  <c r="O82" i="12"/>
  <c r="Q82" i="12"/>
  <c r="Q81" i="12" s="1"/>
  <c r="U82" i="12"/>
  <c r="I83" i="12"/>
  <c r="K83" i="12"/>
  <c r="M83" i="12"/>
  <c r="O83" i="12"/>
  <c r="Q83" i="12"/>
  <c r="U83" i="12"/>
  <c r="M84" i="12"/>
  <c r="I85" i="12"/>
  <c r="K85" i="12"/>
  <c r="M85" i="12"/>
  <c r="O85" i="12"/>
  <c r="Q85" i="12"/>
  <c r="U85" i="12"/>
  <c r="I88" i="12"/>
  <c r="I84" i="12" s="1"/>
  <c r="K88" i="12"/>
  <c r="M88" i="12"/>
  <c r="O88" i="12"/>
  <c r="Q88" i="12"/>
  <c r="U88" i="12"/>
  <c r="I90" i="12"/>
  <c r="I89" i="12" s="1"/>
  <c r="K90" i="12"/>
  <c r="K89" i="12" s="1"/>
  <c r="M90" i="12"/>
  <c r="M89" i="12" s="1"/>
  <c r="O90" i="12"/>
  <c r="O89" i="12" s="1"/>
  <c r="Q90" i="12"/>
  <c r="Q89" i="12" s="1"/>
  <c r="U90" i="12"/>
  <c r="U89" i="12" s="1"/>
  <c r="I58" i="1"/>
  <c r="F40" i="1"/>
  <c r="G40" i="1"/>
  <c r="H40" i="1"/>
  <c r="I40" i="1"/>
  <c r="J39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M81" i="12" l="1"/>
  <c r="O84" i="12"/>
  <c r="U84" i="12"/>
  <c r="K84" i="12"/>
  <c r="U81" i="12"/>
  <c r="O81" i="12"/>
  <c r="Q13" i="12"/>
  <c r="U10" i="12"/>
  <c r="K10" i="12"/>
  <c r="Q84" i="12"/>
  <c r="Q71" i="12"/>
  <c r="I71" i="12"/>
  <c r="M71" i="12"/>
  <c r="M19" i="12"/>
  <c r="U13" i="12"/>
  <c r="O10" i="12"/>
  <c r="O71" i="12"/>
  <c r="M37" i="12"/>
  <c r="I37" i="12"/>
  <c r="Q37" i="12"/>
  <c r="M13" i="12"/>
  <c r="K81" i="12"/>
  <c r="U71" i="12"/>
  <c r="K71" i="12"/>
  <c r="O19" i="12"/>
  <c r="U19" i="12"/>
  <c r="K19" i="12"/>
  <c r="I13" i="12"/>
  <c r="M10" i="12"/>
  <c r="I81" i="12"/>
  <c r="O37" i="12"/>
  <c r="U37" i="12"/>
  <c r="K37" i="12"/>
  <c r="I19" i="12"/>
  <c r="Q19" i="12"/>
  <c r="O1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<sst xmlns="http://schemas.openxmlformats.org/spreadsheetml/2006/main" count="428" uniqueCount="233">
  <si>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</si>
  <si>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</si>
  <si>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</si>
  <si>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</si>
  <si>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</si>
  <si>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</si>
  <si>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</si>
  <si>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</si>
  <si>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</si>
  <si>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</si>
  <si>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</si>
  <si>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</si>
  <si>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</si>
  <si>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</si>
  <si>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</si>
  <si>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</si>
  <si>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</si>
  <si>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</si>
  <si>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</si>
  <si>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</si>
  <si>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</si>
  <si>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</si>
  <si>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</si>
  <si>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</si>
  <si>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</si>
  <si>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</si>
  <si>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</si>
  <si>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</si>
  <si>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</si>
  <si>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</si>
  <si>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</si>
  <si>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</si>
  <si>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</si>
  <si>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</si>
  <si>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</si>
  <si>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</si>
  <si>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</si>
  <si>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</si>
  <si>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</si>
  <si>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</si>
  <si>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</si>
  <si>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</si>
  <si>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</si>
  <si>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</si>
  <si>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</si>
  <si>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SPŠ Jedovnice-zelená střecha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</si>
  <si>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</si>
  <si>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</si>
  <si>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</si>
  <si>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</si>
  <si>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</si>
  <si>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</si>
  <si>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</si>
  <si>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63</t>
  </si>
  <si>
    <t>Podlahy a podlahové konstrukce</t>
  </si>
  <si>
    <t>96</t>
  </si>
  <si>
    <t>Bourání konstrukcí</t>
  </si>
  <si>
    <t>97</t>
  </si>
  <si>
    <t>Prorážení otvorů</t>
  </si>
  <si>
    <t>99</t>
  </si>
  <si>
    <t>Staveništní přesun hmot</t>
  </si>
  <si>
    <t>712</t>
  </si>
  <si>
    <t>Živičné krytiny</t>
  </si>
  <si>
    <t>713</t>
  </si>
  <si>
    <t>Izolace tepelné</t>
  </si>
  <si>
    <t>721</t>
  </si>
  <si>
    <t>Vnitřní kanalizace</t>
  </si>
  <si>
    <t>764</t>
  </si>
  <si>
    <t>Konstrukce klempířské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</si>
  <si>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</si>
  <si>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</si>
  <si>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</si>
  <si>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</si>
  <si>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</si>
  <si>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</si>
  <si>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</si>
  <si>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</si>
  <si>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</si>
  <si>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</si>
  <si>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</si>
  <si>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</si>
  <si>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</si>
  <si>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</si>
  <si>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</si>
  <si>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</si>
  <si>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</si>
  <si>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</si>
  <si>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</si>
  <si>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</si>
  <si>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</si>
  <si>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</si>
  <si>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</si>
  <si>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</si>
  <si>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</si>
  <si>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</si>
  <si>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</si>
  <si>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</si>
  <si>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</si>
  <si>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</si>
  <si>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</si>
  <si>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</si>
  <si>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</si>
  <si>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611421431R00</t>
  </si>
  <si>
    <t>Oprava váp.omítek stropů do 50% plochy - štukových</t>
  </si>
  <si>
    <t>m2</t>
  </si>
  <si>
    <t>POL1_0</t>
  </si>
  <si>
    <t>632451034R00</t>
  </si>
  <si>
    <t>Vyrovnávací potěr MC 15, v ploše, tl. 50 mm</t>
  </si>
  <si>
    <t>639571215R00</t>
  </si>
  <si>
    <t>Kačírek po obvodu střechy</t>
  </si>
  <si>
    <t>965042141RT1</t>
  </si>
  <si>
    <t>Bourání mazanin betonových tl. 10 cm, nad 4 m2, ručně tl. mazaniny 5 - 8 cm</t>
  </si>
  <si>
    <t>m3</t>
  </si>
  <si>
    <t>965082941R00</t>
  </si>
  <si>
    <t>Odstranění desek Calofrig</t>
  </si>
  <si>
    <t>962032231R00</t>
  </si>
  <si>
    <t>Bourání zdiva z cihel pálených na MVC</t>
  </si>
  <si>
    <t>část stáv. atiky:9,8</t>
  </si>
  <si>
    <t>VV</t>
  </si>
  <si>
    <t>odstranění dvojatiky:11</t>
  </si>
  <si>
    <t>979011111R00</t>
  </si>
  <si>
    <t>Svislá doprava suti a vybour. hmot za 2.NP a 1.PP</t>
  </si>
  <si>
    <t>t</t>
  </si>
  <si>
    <t>89,98+9,545+343,75+0,8+37,44</t>
  </si>
  <si>
    <t>979082111R00</t>
  </si>
  <si>
    <t>Vnitrostaveništní doprava suti do 10 m</t>
  </si>
  <si>
    <t>979082121R00</t>
  </si>
  <si>
    <t>Příplatek k vnitrost. dopravě suti za dalších 5 m</t>
  </si>
  <si>
    <t>481,515*8</t>
  </si>
  <si>
    <t>979081111R00</t>
  </si>
  <si>
    <t>Odvoz suti a vybour. hmot na skládku do 1 km</t>
  </si>
  <si>
    <t>979081121R00</t>
  </si>
  <si>
    <t>Příplatek k odvozu za každý další 1 km</t>
  </si>
  <si>
    <t>481,515*16</t>
  </si>
  <si>
    <t>979990103R00</t>
  </si>
  <si>
    <t>Poplatek za skládku suti - beton do 30x30 cm</t>
  </si>
  <si>
    <t>979990121R00</t>
  </si>
  <si>
    <t>Poplatek za skládku suti - asfaltové pásy</t>
  </si>
  <si>
    <t>979990143R00</t>
  </si>
  <si>
    <t>Poplatek za skládku suti - calofrig</t>
  </si>
  <si>
    <t>750kg/m3:343,75</t>
  </si>
  <si>
    <t>979951161R00</t>
  </si>
  <si>
    <t>Výkup kovů - zinek, plechy</t>
  </si>
  <si>
    <t>979990101R00</t>
  </si>
  <si>
    <t>Poplatek za sklád.suti-směs bet.a cihel do 30x30cm</t>
  </si>
  <si>
    <t>zdivo:37,44</t>
  </si>
  <si>
    <t>998011002R00</t>
  </si>
  <si>
    <t>Přesun hmot pro budovy zděné výšky do 12 m</t>
  </si>
  <si>
    <t>712300833RT1</t>
  </si>
  <si>
    <t>Odstranění povlakové krytiny střech do 10° 3vrstvé, z ploch jednotlivě do 10 m2</t>
  </si>
  <si>
    <t>681,8</t>
  </si>
  <si>
    <t>712311101RZ1</t>
  </si>
  <si>
    <t>Povlaková krytina střech do 10°, za studena ALP, 1 x nátěr - včetně dodávky ALP</t>
  </si>
  <si>
    <t>681,8+187,95*1</t>
  </si>
  <si>
    <t>712341659RT1</t>
  </si>
  <si>
    <t>Povlaková krytina střech do 10°, NAIP bodově, 1 vrstva - materiál ve specifikaci</t>
  </si>
  <si>
    <t>62836163.AR</t>
  </si>
  <si>
    <t>Pás asfaltovaný s hliníkovou vložkou,posypem</t>
  </si>
  <si>
    <t>POL3_0</t>
  </si>
  <si>
    <t>869,75*1,15*1,05</t>
  </si>
  <si>
    <t>712372111RU1</t>
  </si>
  <si>
    <t>Krytina střech do 10° fólie, 4 kotvy/m2, na beton, tl. izolace do 250 mm, fólie ve specifikaci</t>
  </si>
  <si>
    <t>283220013R</t>
  </si>
  <si>
    <t xml:space="preserve">Fólie izolační tl. 1,8 mm </t>
  </si>
  <si>
    <t>712391172RZ5</t>
  </si>
  <si>
    <t>Povlaková krytina střech do 10°, ochran. textilie, 1 vrstva - včetně dodávky textilie</t>
  </si>
  <si>
    <t>712361701RT1</t>
  </si>
  <si>
    <t>Povlaková krytina střech do 10°, fólií volně, 1 vrstva - fólie ve specifikaci</t>
  </si>
  <si>
    <t>28323125R</t>
  </si>
  <si>
    <t>Fólie nopová  tl. 1,0 mm , perforovaná</t>
  </si>
  <si>
    <t>681,8*1,15*1,05</t>
  </si>
  <si>
    <t xml:space="preserve">Povlaková krytina střech do 10°, ochran. textilie, 1 vrstva - včetně dodávky textilie </t>
  </si>
  <si>
    <t>681,8+187,95*0,3</t>
  </si>
  <si>
    <t>10371505R</t>
  </si>
  <si>
    <t>Substrát střešní extenziv B RNSO 80</t>
  </si>
  <si>
    <t>(681,8-69)*0,15</t>
  </si>
  <si>
    <t>01</t>
  </si>
  <si>
    <t>Rozchodníková rohož, D+M</t>
  </si>
  <si>
    <t>D+M</t>
  </si>
  <si>
    <t>02</t>
  </si>
  <si>
    <t>Poplastovaný plech vnitřní roh 50/50, D+M</t>
  </si>
  <si>
    <t>m</t>
  </si>
  <si>
    <t>03</t>
  </si>
  <si>
    <t>Poplastovaný plech vnitřní roh 50/80, D+M</t>
  </si>
  <si>
    <t>04</t>
  </si>
  <si>
    <t>Poplastovaný plech vnější roh, D+M</t>
  </si>
  <si>
    <t>05</t>
  </si>
  <si>
    <t>Foliovaná překližka, D+M</t>
  </si>
  <si>
    <t>187,95*0,6</t>
  </si>
  <si>
    <t>06</t>
  </si>
  <si>
    <t>Poplastovaný plech závětrná lišta, D+M</t>
  </si>
  <si>
    <t>07</t>
  </si>
  <si>
    <t>Ukončovací okenní profil, D+M</t>
  </si>
  <si>
    <t>08</t>
  </si>
  <si>
    <t>EPDM pěnová páska, D+M</t>
  </si>
  <si>
    <t>09</t>
  </si>
  <si>
    <t>Polyst.EPS 150-lemování í atiky - svislé,vodorovné, D+M</t>
  </si>
  <si>
    <t>10</t>
  </si>
  <si>
    <t>Ukončovací profil substrátu</t>
  </si>
  <si>
    <t>998712102R00</t>
  </si>
  <si>
    <t>Přesun hmot pro povlakové krytiny, výšky do 12 m</t>
  </si>
  <si>
    <t>713141131R00</t>
  </si>
  <si>
    <t>Izolace tepelná střech plně lep.za studena,1vrstvá</t>
  </si>
  <si>
    <t>28375705R</t>
  </si>
  <si>
    <t>Deska izolační stabilizov. EPS 150  1000 x 500 mm</t>
  </si>
  <si>
    <t>681,8*0,08</t>
  </si>
  <si>
    <t>28375972R</t>
  </si>
  <si>
    <t xml:space="preserve">Deska spádová EPS 150 </t>
  </si>
  <si>
    <t>681,8*0,1475</t>
  </si>
  <si>
    <t>998713102R00</t>
  </si>
  <si>
    <t>Přesun hmot pro izolace tepelné, výšky do 12 m</t>
  </si>
  <si>
    <t>721231173RT4</t>
  </si>
  <si>
    <t>Vtok střešní TW, v zelené střeše, zateplení 220 mm, průměr 75-125 mm</t>
  </si>
  <si>
    <t>kus</t>
  </si>
  <si>
    <t>764321820R00</t>
  </si>
  <si>
    <t>Demontáž oplechování atiky</t>
  </si>
  <si>
    <t>sanace průlezu</t>
  </si>
  <si>
    <t>ks</t>
  </si>
  <si>
    <t>784191101R00</t>
  </si>
  <si>
    <t>Penetrace podkladu univerzální Primalex 1x</t>
  </si>
  <si>
    <t>strop:681,8</t>
  </si>
  <si>
    <t>20% stěn:302,8</t>
  </si>
  <si>
    <t>784195112R00</t>
  </si>
  <si>
    <t>Malba Primalex Standard, bílá, bez penetrace, 2 x</t>
  </si>
  <si>
    <t>Demontáž a zpětná montáž hromossvodu</t>
  </si>
  <si>
    <t>kpl</t>
  </si>
  <si>
    <t/>
  </si>
  <si>
    <t>END</t>
  </si>
  <si>
    <t xml:space="preserve">Střední průmyslová škola Jedovnice,
</t>
  </si>
  <si>
    <t>příspěvková organizace, 
Na Větřáku 463, 679 06 Jedovnice</t>
  </si>
  <si>
    <t>620 730 87</t>
  </si>
  <si>
    <t xml:space="preserve">	CZ 620 730 87</t>
  </si>
  <si>
    <t>Zelená střecha budovy B – areál SPŠ Jedovnice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</si>
</sst>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2" xfId="0" applyNumberFormat="1" applyFont="1" applyFill="1" applyBorder="1" applyAlignment="1">
      <alignment horizontal="center" vertical="center" shrinkToFit="1"/>
    </xf>
    <xf numFmtId="0" fontId="6" fillId="3" borderId="12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9" fontId="8" fillId="0" borderId="18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2" t="s">
        <v>39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53" zoomScaleSheetLayoutView="75" workbookViewId="0">
      <selection activeCell="I62" sqref="I6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93" t="s">
        <v>42</v>
      </c>
      <c r="C1" s="194"/>
      <c r="D1" s="194"/>
      <c r="E1" s="194"/>
      <c r="F1" s="194"/>
      <c r="G1" s="194"/>
      <c r="H1" s="194"/>
      <c r="I1" s="194"/>
      <c r="J1" s="195"/>
    </row>
    <row r="2" spans="1:15" ht="23.25" customHeight="1" x14ac:dyDescent="0.2">
      <c r="A2" s="4"/>
      <c r="B2" s="80" t="s">
        <v>40</v>
      </c>
      <c r="C2" s="81"/>
      <c r="D2" s="219" t="s">
        <v>232</v>
      </c>
      <c r="E2" s="220"/>
      <c r="F2" s="220"/>
      <c r="G2" s="220"/>
      <c r="H2" s="220"/>
      <c r="I2" s="220"/>
      <c r="J2" s="221"/>
      <c r="O2" s="2"/>
    </row>
    <row r="3" spans="1:15" ht="23.25" hidden="1" customHeight="1" x14ac:dyDescent="0.2">
      <c r="A3" s="4"/>
      <c r="B3" s="82" t="s">
        <v>43</v>
      </c>
      <c r="C3" s="83"/>
      <c r="D3" s="212"/>
      <c r="E3" s="213"/>
      <c r="F3" s="213"/>
      <c r="G3" s="213"/>
      <c r="H3" s="213"/>
      <c r="I3" s="213"/>
      <c r="J3" s="214"/>
    </row>
    <row r="4" spans="1:15" ht="23.25" hidden="1" customHeight="1" x14ac:dyDescent="0.2">
      <c r="A4" s="4"/>
      <c r="B4" s="84" t="s">
        <v>44</v>
      </c>
      <c r="C4" s="85"/>
      <c r="D4" s="86"/>
      <c r="E4" s="86"/>
      <c r="F4" s="87"/>
      <c r="G4" s="88"/>
      <c r="H4" s="87"/>
      <c r="I4" s="88"/>
      <c r="J4" s="89"/>
    </row>
    <row r="5" spans="1:15" ht="24" customHeight="1" x14ac:dyDescent="0.2">
      <c r="A5" s="4"/>
      <c r="B5" s="47" t="s">
        <v>21</v>
      </c>
      <c r="C5" s="5"/>
      <c r="D5" s="237" t="s">
        <v>228</v>
      </c>
      <c r="E5" s="237"/>
      <c r="F5" s="237"/>
      <c r="G5" s="237"/>
      <c r="H5" s="28" t="s">
        <v>33</v>
      </c>
      <c r="I5" s="90" t="s">
        <v>230</v>
      </c>
      <c r="J5" s="11"/>
    </row>
    <row r="6" spans="1:15" ht="15.75" customHeight="1" x14ac:dyDescent="0.2">
      <c r="A6" s="4"/>
      <c r="B6" s="41"/>
      <c r="C6" s="26"/>
      <c r="D6" s="238" t="s">
        <v>229</v>
      </c>
      <c r="E6" s="238"/>
      <c r="F6" s="238"/>
      <c r="G6" s="238"/>
      <c r="H6" s="28" t="s">
        <v>34</v>
      </c>
      <c r="I6" s="90" t="s">
        <v>231</v>
      </c>
      <c r="J6" s="11"/>
    </row>
    <row r="7" spans="1:15" ht="15.75" customHeight="1" x14ac:dyDescent="0.2">
      <c r="A7" s="4"/>
      <c r="B7" s="42"/>
      <c r="C7" s="91"/>
      <c r="D7" s="239"/>
      <c r="E7" s="239"/>
      <c r="F7" s="239"/>
      <c r="G7" s="239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/>
      <c r="E11" s="223"/>
      <c r="F11" s="223"/>
      <c r="G11" s="223"/>
      <c r="H11" s="28" t="s">
        <v>33</v>
      </c>
      <c r="I11" s="90"/>
      <c r="J11" s="11"/>
    </row>
    <row r="12" spans="1:15" ht="15.75" customHeight="1" x14ac:dyDescent="0.2">
      <c r="A12" s="4"/>
      <c r="B12" s="41"/>
      <c r="C12" s="26"/>
      <c r="D12" s="210"/>
      <c r="E12" s="210"/>
      <c r="F12" s="210"/>
      <c r="G12" s="210"/>
      <c r="H12" s="28" t="s">
        <v>34</v>
      </c>
      <c r="I12" s="90"/>
      <c r="J12" s="11"/>
    </row>
    <row r="13" spans="1:15" ht="15.75" customHeight="1" x14ac:dyDescent="0.2">
      <c r="A13" s="4"/>
      <c r="B13" s="42"/>
      <c r="C13" s="91"/>
      <c r="D13" s="211"/>
      <c r="E13" s="211"/>
      <c r="F13" s="211"/>
      <c r="G13" s="211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07"/>
      <c r="H15" s="207"/>
      <c r="I15" s="207" t="s">
        <v>28</v>
      </c>
      <c r="J15" s="208"/>
    </row>
    <row r="16" spans="1:15" ht="23.25" customHeight="1" x14ac:dyDescent="0.2">
      <c r="A16" s="138" t="s">
        <v>23</v>
      </c>
      <c r="B16" s="139" t="s">
        <v>23</v>
      </c>
      <c r="C16" s="58"/>
      <c r="D16" s="59"/>
      <c r="E16" s="202"/>
      <c r="F16" s="209"/>
      <c r="G16" s="202"/>
      <c r="H16" s="209"/>
      <c r="I16" s="202"/>
      <c r="J16" s="203"/>
    </row>
    <row r="17" spans="1:10" ht="23.25" customHeight="1" x14ac:dyDescent="0.2">
      <c r="A17" s="138" t="s">
        <v>24</v>
      </c>
      <c r="B17" s="139" t="s">
        <v>24</v>
      </c>
      <c r="C17" s="58"/>
      <c r="D17" s="59"/>
      <c r="E17" s="202"/>
      <c r="F17" s="209"/>
      <c r="G17" s="202"/>
      <c r="H17" s="209"/>
      <c r="I17" s="202"/>
      <c r="J17" s="203"/>
    </row>
    <row r="18" spans="1:10" ht="23.25" customHeight="1" x14ac:dyDescent="0.2">
      <c r="A18" s="138" t="s">
        <v>25</v>
      </c>
      <c r="B18" s="139" t="s">
        <v>25</v>
      </c>
      <c r="C18" s="58"/>
      <c r="D18" s="59"/>
      <c r="E18" s="202"/>
      <c r="F18" s="209"/>
      <c r="G18" s="202"/>
      <c r="H18" s="209"/>
      <c r="I18" s="202"/>
      <c r="J18" s="203"/>
    </row>
    <row r="19" spans="1:10" ht="23.25" customHeight="1" x14ac:dyDescent="0.2">
      <c r="A19" s="138" t="s">
        <v>73</v>
      </c>
      <c r="B19" s="139" t="s">
        <v>26</v>
      </c>
      <c r="C19" s="58"/>
      <c r="D19" s="59"/>
      <c r="E19" s="202"/>
      <c r="F19" s="209"/>
      <c r="G19" s="202"/>
      <c r="H19" s="209"/>
      <c r="I19" s="202">
        <v>0</v>
      </c>
      <c r="J19" s="203"/>
    </row>
    <row r="20" spans="1:10" ht="23.25" customHeight="1" x14ac:dyDescent="0.2">
      <c r="A20" s="138" t="s">
        <v>74</v>
      </c>
      <c r="B20" s="139" t="s">
        <v>27</v>
      </c>
      <c r="C20" s="58"/>
      <c r="D20" s="59"/>
      <c r="E20" s="202"/>
      <c r="F20" s="209"/>
      <c r="G20" s="202"/>
      <c r="H20" s="209"/>
      <c r="I20" s="202">
        <v>0</v>
      </c>
      <c r="J20" s="203"/>
    </row>
    <row r="21" spans="1:10" ht="23.25" customHeight="1" x14ac:dyDescent="0.2">
      <c r="A21" s="4"/>
      <c r="B21" s="74" t="s">
        <v>28</v>
      </c>
      <c r="C21" s="75"/>
      <c r="D21" s="76"/>
      <c r="E21" s="204"/>
      <c r="F21" s="205"/>
      <c r="G21" s="204"/>
      <c r="H21" s="205"/>
      <c r="I21" s="204">
        <f>SUM(I16:J20)</f>
        <v>0</v>
      </c>
      <c r="J21" s="21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0">
        <v>0</v>
      </c>
      <c r="H23" s="201"/>
      <c r="I23" s="20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0"/>
      <c r="H25" s="201"/>
      <c r="I25" s="20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96"/>
      <c r="H26" s="197"/>
      <c r="I26" s="19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198"/>
      <c r="H27" s="198"/>
      <c r="I27" s="198"/>
      <c r="J27" s="63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199">
        <v>5231722.74</v>
      </c>
      <c r="H28" s="206"/>
      <c r="I28" s="206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199"/>
      <c r="H29" s="199"/>
      <c r="I29" s="199"/>
      <c r="J29" s="117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44046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46</v>
      </c>
      <c r="C39" s="227" t="s">
        <v>45</v>
      </c>
      <c r="D39" s="228"/>
      <c r="E39" s="228"/>
      <c r="F39" s="106">
        <v>0</v>
      </c>
      <c r="G39" s="107">
        <v>5231722.74</v>
      </c>
      <c r="H39" s="108">
        <v>1098662</v>
      </c>
      <c r="I39" s="108">
        <v>6330384.7400000002</v>
      </c>
      <c r="J39" s="102">
        <f>IF(CenaCelkemVypocet=0,"",I39/CenaCelkemVypocet*100)</f>
        <v>100</v>
      </c>
    </row>
    <row r="40" spans="1:10" ht="25.5" hidden="1" customHeight="1" x14ac:dyDescent="0.2">
      <c r="A40" s="95"/>
      <c r="B40" s="229" t="s">
        <v>47</v>
      </c>
      <c r="C40" s="230"/>
      <c r="D40" s="230"/>
      <c r="E40" s="231"/>
      <c r="F40" s="109">
        <f>SUMIF(A39:A39,"=1",F39:F39)</f>
        <v>0</v>
      </c>
      <c r="G40" s="110">
        <f>SUMIF(A39:A39,"=1",G39:G39)</f>
        <v>5231722.74</v>
      </c>
      <c r="H40" s="110">
        <f>SUMIF(A39:A39,"=1",H39:H39)</f>
        <v>1098662</v>
      </c>
      <c r="I40" s="110">
        <f>SUMIF(A39:A39,"=1",I39:I39)</f>
        <v>6330384.7400000002</v>
      </c>
      <c r="J40" s="96">
        <f>SUMIF(A39:A39,"=1",J39:J39)</f>
        <v>100</v>
      </c>
    </row>
    <row r="44" spans="1:10" ht="15.75" x14ac:dyDescent="0.25">
      <c r="B44" s="118" t="s">
        <v>49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50</v>
      </c>
      <c r="G46" s="127"/>
      <c r="H46" s="127"/>
      <c r="I46" s="232" t="s">
        <v>28</v>
      </c>
      <c r="J46" s="232"/>
    </row>
    <row r="47" spans="1:10" ht="25.5" customHeight="1" x14ac:dyDescent="0.2">
      <c r="A47" s="120"/>
      <c r="B47" s="128" t="s">
        <v>51</v>
      </c>
      <c r="C47" s="234" t="s">
        <v>52</v>
      </c>
      <c r="D47" s="235"/>
      <c r="E47" s="235"/>
      <c r="F47" s="130" t="s">
        <v>23</v>
      </c>
      <c r="G47" s="131"/>
      <c r="H47" s="131"/>
      <c r="I47" s="233"/>
      <c r="J47" s="233"/>
    </row>
    <row r="48" spans="1:10" ht="25.5" customHeight="1" x14ac:dyDescent="0.2">
      <c r="A48" s="120"/>
      <c r="B48" s="122" t="s">
        <v>53</v>
      </c>
      <c r="C48" s="217" t="s">
        <v>54</v>
      </c>
      <c r="D48" s="218"/>
      <c r="E48" s="218"/>
      <c r="F48" s="132" t="s">
        <v>23</v>
      </c>
      <c r="G48" s="133"/>
      <c r="H48" s="133"/>
      <c r="I48" s="216"/>
      <c r="J48" s="216"/>
    </row>
    <row r="49" spans="1:10" ht="25.5" customHeight="1" x14ac:dyDescent="0.2">
      <c r="A49" s="120"/>
      <c r="B49" s="122" t="s">
        <v>55</v>
      </c>
      <c r="C49" s="217" t="s">
        <v>56</v>
      </c>
      <c r="D49" s="218"/>
      <c r="E49" s="218"/>
      <c r="F49" s="132" t="s">
        <v>23</v>
      </c>
      <c r="G49" s="133"/>
      <c r="H49" s="133"/>
      <c r="I49" s="216"/>
      <c r="J49" s="216"/>
    </row>
    <row r="50" spans="1:10" ht="25.5" customHeight="1" x14ac:dyDescent="0.2">
      <c r="A50" s="120"/>
      <c r="B50" s="122" t="s">
        <v>57</v>
      </c>
      <c r="C50" s="217" t="s">
        <v>58</v>
      </c>
      <c r="D50" s="218"/>
      <c r="E50" s="218"/>
      <c r="F50" s="132" t="s">
        <v>23</v>
      </c>
      <c r="G50" s="133"/>
      <c r="H50" s="133"/>
      <c r="I50" s="216"/>
      <c r="J50" s="216"/>
    </row>
    <row r="51" spans="1:10" ht="25.5" customHeight="1" x14ac:dyDescent="0.2">
      <c r="A51" s="120"/>
      <c r="B51" s="122" t="s">
        <v>59</v>
      </c>
      <c r="C51" s="217" t="s">
        <v>60</v>
      </c>
      <c r="D51" s="218"/>
      <c r="E51" s="218"/>
      <c r="F51" s="132" t="s">
        <v>23</v>
      </c>
      <c r="G51" s="133"/>
      <c r="H51" s="133"/>
      <c r="I51" s="216"/>
      <c r="J51" s="216"/>
    </row>
    <row r="52" spans="1:10" ht="25.5" customHeight="1" x14ac:dyDescent="0.2">
      <c r="A52" s="120"/>
      <c r="B52" s="122" t="s">
        <v>61</v>
      </c>
      <c r="C52" s="217" t="s">
        <v>62</v>
      </c>
      <c r="D52" s="218"/>
      <c r="E52" s="218"/>
      <c r="F52" s="132" t="s">
        <v>24</v>
      </c>
      <c r="G52" s="133"/>
      <c r="H52" s="133"/>
      <c r="I52" s="216"/>
      <c r="J52" s="216"/>
    </row>
    <row r="53" spans="1:10" ht="25.5" customHeight="1" x14ac:dyDescent="0.2">
      <c r="A53" s="120"/>
      <c r="B53" s="122" t="s">
        <v>63</v>
      </c>
      <c r="C53" s="217" t="s">
        <v>64</v>
      </c>
      <c r="D53" s="218"/>
      <c r="E53" s="218"/>
      <c r="F53" s="132" t="s">
        <v>24</v>
      </c>
      <c r="G53" s="133"/>
      <c r="H53" s="133"/>
      <c r="I53" s="216"/>
      <c r="J53" s="216"/>
    </row>
    <row r="54" spans="1:10" ht="25.5" customHeight="1" x14ac:dyDescent="0.2">
      <c r="A54" s="120"/>
      <c r="B54" s="122" t="s">
        <v>65</v>
      </c>
      <c r="C54" s="217" t="s">
        <v>66</v>
      </c>
      <c r="D54" s="218"/>
      <c r="E54" s="218"/>
      <c r="F54" s="132" t="s">
        <v>24</v>
      </c>
      <c r="G54" s="133"/>
      <c r="H54" s="133"/>
      <c r="I54" s="216"/>
      <c r="J54" s="216"/>
    </row>
    <row r="55" spans="1:10" ht="25.5" customHeight="1" x14ac:dyDescent="0.2">
      <c r="A55" s="120"/>
      <c r="B55" s="122" t="s">
        <v>67</v>
      </c>
      <c r="C55" s="217" t="s">
        <v>68</v>
      </c>
      <c r="D55" s="218"/>
      <c r="E55" s="218"/>
      <c r="F55" s="132" t="s">
        <v>24</v>
      </c>
      <c r="G55" s="133"/>
      <c r="H55" s="133"/>
      <c r="I55" s="216"/>
      <c r="J55" s="216"/>
    </row>
    <row r="56" spans="1:10" ht="25.5" customHeight="1" x14ac:dyDescent="0.2">
      <c r="A56" s="120"/>
      <c r="B56" s="122" t="s">
        <v>69</v>
      </c>
      <c r="C56" s="217" t="s">
        <v>70</v>
      </c>
      <c r="D56" s="218"/>
      <c r="E56" s="218"/>
      <c r="F56" s="132" t="s">
        <v>24</v>
      </c>
      <c r="G56" s="133"/>
      <c r="H56" s="133"/>
      <c r="I56" s="216"/>
      <c r="J56" s="216"/>
    </row>
    <row r="57" spans="1:10" ht="25.5" customHeight="1" x14ac:dyDescent="0.2">
      <c r="A57" s="120"/>
      <c r="B57" s="129" t="s">
        <v>71</v>
      </c>
      <c r="C57" s="241" t="s">
        <v>72</v>
      </c>
      <c r="D57" s="242"/>
      <c r="E57" s="242"/>
      <c r="F57" s="134" t="s">
        <v>25</v>
      </c>
      <c r="G57" s="135"/>
      <c r="H57" s="135"/>
      <c r="I57" s="240"/>
      <c r="J57" s="240"/>
    </row>
    <row r="58" spans="1:10" ht="25.5" customHeight="1" x14ac:dyDescent="0.2">
      <c r="A58" s="121"/>
      <c r="B58" s="125" t="s">
        <v>1</v>
      </c>
      <c r="C58" s="125"/>
      <c r="D58" s="126"/>
      <c r="E58" s="126"/>
      <c r="F58" s="136"/>
      <c r="G58" s="137"/>
      <c r="H58" s="137"/>
      <c r="I58" s="236">
        <f>SUM(I47:I57)</f>
        <v>0</v>
      </c>
      <c r="J58" s="236"/>
    </row>
    <row r="59" spans="1:10" x14ac:dyDescent="0.2">
      <c r="F59" s="93"/>
      <c r="G59" s="94"/>
      <c r="H59" s="93"/>
      <c r="I59" s="94"/>
      <c r="J59" s="94"/>
    </row>
    <row r="60" spans="1:10" x14ac:dyDescent="0.2">
      <c r="F60" s="93"/>
      <c r="G60" s="94"/>
      <c r="H60" s="93"/>
      <c r="I60" s="94"/>
      <c r="J60" s="94"/>
    </row>
    <row r="61" spans="1:10" x14ac:dyDescent="0.2">
      <c r="F61" s="93"/>
      <c r="G61" s="94"/>
      <c r="H61" s="93"/>
      <c r="I61" s="94"/>
      <c r="J61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I58:J58"/>
    <mergeCell ref="D5:G5"/>
    <mergeCell ref="D6:G7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9" t="s">
        <v>41</v>
      </c>
      <c r="B2" s="78"/>
      <c r="C2" s="245"/>
      <c r="D2" s="245"/>
      <c r="E2" s="245"/>
      <c r="F2" s="245"/>
      <c r="G2" s="246"/>
    </row>
    <row r="3" spans="1:7" ht="24.95" hidden="1" customHeight="1" x14ac:dyDescent="0.2">
      <c r="A3" s="79" t="s">
        <v>7</v>
      </c>
      <c r="B3" s="78"/>
      <c r="C3" s="245"/>
      <c r="D3" s="245"/>
      <c r="E3" s="245"/>
      <c r="F3" s="245"/>
      <c r="G3" s="246"/>
    </row>
    <row r="4" spans="1:7" ht="24.95" hidden="1" customHeight="1" x14ac:dyDescent="0.2">
      <c r="A4" s="79" t="s">
        <v>8</v>
      </c>
      <c r="B4" s="78"/>
      <c r="C4" s="245"/>
      <c r="D4" s="245"/>
      <c r="E4" s="245"/>
      <c r="F4" s="245"/>
      <c r="G4" s="24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92"/>
  <sheetViews>
    <sheetView topLeftCell="A81" workbookViewId="0">
      <selection activeCell="G8" sqref="G8"/>
    </sheetView>
  </sheetViews>
  <sheetFormatPr defaultRowHeight="12.75" outlineLevelRow="1" x14ac:dyDescent="0.2"/>
  <cols>
    <col min="1" max="1" width="4.28515625" customWidth="1"/>
    <col min="2" max="2" width="14.42578125" style="92" customWidth="1"/>
    <col min="3" max="3" width="38.28515625" style="92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7" t="s">
        <v>6</v>
      </c>
      <c r="B1" s="247"/>
      <c r="C1" s="247"/>
      <c r="D1" s="247"/>
      <c r="E1" s="247"/>
      <c r="F1" s="247"/>
      <c r="G1" s="247"/>
      <c r="AE1" t="s">
        <v>76</v>
      </c>
    </row>
    <row r="2" spans="1:60" ht="25.15" customHeight="1" x14ac:dyDescent="0.2">
      <c r="A2" s="142" t="s">
        <v>75</v>
      </c>
      <c r="B2" s="140"/>
      <c r="C2" s="248" t="s">
        <v>45</v>
      </c>
      <c r="D2" s="249"/>
      <c r="E2" s="249"/>
      <c r="F2" s="249"/>
      <c r="G2" s="250"/>
      <c r="AE2" t="s">
        <v>77</v>
      </c>
    </row>
    <row r="3" spans="1:60" ht="25.15" hidden="1" customHeight="1" x14ac:dyDescent="0.2">
      <c r="A3" s="143" t="s">
        <v>7</v>
      </c>
      <c r="B3" s="141"/>
      <c r="C3" s="251"/>
      <c r="D3" s="252"/>
      <c r="E3" s="252"/>
      <c r="F3" s="252"/>
      <c r="G3" s="253"/>
      <c r="AE3" t="s">
        <v>78</v>
      </c>
    </row>
    <row r="4" spans="1:60" ht="25.15" hidden="1" customHeight="1" x14ac:dyDescent="0.2">
      <c r="A4" s="143" t="s">
        <v>8</v>
      </c>
      <c r="B4" s="141"/>
      <c r="C4" s="251"/>
      <c r="D4" s="252"/>
      <c r="E4" s="252"/>
      <c r="F4" s="252"/>
      <c r="G4" s="253"/>
      <c r="AE4" t="s">
        <v>79</v>
      </c>
    </row>
    <row r="5" spans="1:60" hidden="1" x14ac:dyDescent="0.2">
      <c r="A5" s="144" t="s">
        <v>80</v>
      </c>
      <c r="B5" s="145"/>
      <c r="C5" s="146"/>
      <c r="D5" s="147"/>
      <c r="E5" s="147"/>
      <c r="F5" s="147"/>
      <c r="G5" s="148"/>
      <c r="AE5" t="s">
        <v>81</v>
      </c>
    </row>
    <row r="7" spans="1:60" ht="38.25" x14ac:dyDescent="0.2">
      <c r="A7" s="153" t="s">
        <v>82</v>
      </c>
      <c r="B7" s="154" t="s">
        <v>83</v>
      </c>
      <c r="C7" s="154" t="s">
        <v>84</v>
      </c>
      <c r="D7" s="153" t="s">
        <v>85</v>
      </c>
      <c r="E7" s="153" t="s">
        <v>86</v>
      </c>
      <c r="F7" s="149" t="s">
        <v>87</v>
      </c>
      <c r="G7" s="171" t="s">
        <v>28</v>
      </c>
      <c r="H7" s="172" t="s">
        <v>29</v>
      </c>
      <c r="I7" s="172" t="s">
        <v>88</v>
      </c>
      <c r="J7" s="172" t="s">
        <v>30</v>
      </c>
      <c r="K7" s="172" t="s">
        <v>89</v>
      </c>
      <c r="L7" s="172" t="s">
        <v>90</v>
      </c>
      <c r="M7" s="172" t="s">
        <v>91</v>
      </c>
      <c r="N7" s="172" t="s">
        <v>92</v>
      </c>
      <c r="O7" s="172" t="s">
        <v>93</v>
      </c>
      <c r="P7" s="172" t="s">
        <v>94</v>
      </c>
      <c r="Q7" s="172" t="s">
        <v>95</v>
      </c>
      <c r="R7" s="172" t="s">
        <v>96</v>
      </c>
      <c r="S7" s="172" t="s">
        <v>97</v>
      </c>
      <c r="T7" s="172" t="s">
        <v>98</v>
      </c>
      <c r="U7" s="156" t="s">
        <v>99</v>
      </c>
    </row>
    <row r="8" spans="1:60" x14ac:dyDescent="0.2">
      <c r="A8" s="173" t="s">
        <v>100</v>
      </c>
      <c r="B8" s="174" t="s">
        <v>51</v>
      </c>
      <c r="C8" s="175" t="s">
        <v>52</v>
      </c>
      <c r="D8" s="176"/>
      <c r="E8" s="177"/>
      <c r="F8" s="178"/>
      <c r="G8" s="178">
        <f>SUMIF(AE9:AE9,"&lt;&gt;NOR",G9:G9)</f>
        <v>0</v>
      </c>
      <c r="H8" s="178"/>
      <c r="I8" s="178">
        <f>SUM(I9:I9)</f>
        <v>34165</v>
      </c>
      <c r="J8" s="178"/>
      <c r="K8" s="178">
        <f>SUM(K9:K9)</f>
        <v>196624.3</v>
      </c>
      <c r="L8" s="178"/>
      <c r="M8" s="178">
        <f>SUM(M9:M9)</f>
        <v>0</v>
      </c>
      <c r="N8" s="155"/>
      <c r="O8" s="155">
        <f>SUM(O9:O9)</f>
        <v>19.867650000000001</v>
      </c>
      <c r="P8" s="155"/>
      <c r="Q8" s="155">
        <f>SUM(Q9:Q9)</f>
        <v>0</v>
      </c>
      <c r="R8" s="155"/>
      <c r="S8" s="155"/>
      <c r="T8" s="173"/>
      <c r="U8" s="155">
        <f>SUM(U9:U9)</f>
        <v>415.39</v>
      </c>
      <c r="AE8" t="s">
        <v>101</v>
      </c>
    </row>
    <row r="9" spans="1:60" ht="22.5" outlineLevel="1" x14ac:dyDescent="0.2">
      <c r="A9" s="151">
        <v>1</v>
      </c>
      <c r="B9" s="157" t="s">
        <v>102</v>
      </c>
      <c r="C9" s="186" t="s">
        <v>103</v>
      </c>
      <c r="D9" s="159" t="s">
        <v>104</v>
      </c>
      <c r="E9" s="166">
        <v>681.8</v>
      </c>
      <c r="F9" s="169"/>
      <c r="G9" s="169"/>
      <c r="H9" s="169">
        <v>50.11</v>
      </c>
      <c r="I9" s="169">
        <f>ROUND(E9*H9,2)</f>
        <v>34165</v>
      </c>
      <c r="J9" s="169">
        <v>288.39</v>
      </c>
      <c r="K9" s="169">
        <f>ROUND(E9*J9,2)</f>
        <v>196624.3</v>
      </c>
      <c r="L9" s="169">
        <v>21</v>
      </c>
      <c r="M9" s="169">
        <f>G9*(1+L9/100)</f>
        <v>0</v>
      </c>
      <c r="N9" s="160">
        <v>2.9139999999999999E-2</v>
      </c>
      <c r="O9" s="160">
        <f>ROUND(E9*N9,5)</f>
        <v>19.867650000000001</v>
      </c>
      <c r="P9" s="160">
        <v>0</v>
      </c>
      <c r="Q9" s="160">
        <f>ROUND(E9*P9,5)</f>
        <v>0</v>
      </c>
      <c r="R9" s="160"/>
      <c r="S9" s="160"/>
      <c r="T9" s="161">
        <v>0.60924999999999996</v>
      </c>
      <c r="U9" s="160">
        <f>ROUND(E9*T9,2)</f>
        <v>415.39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105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x14ac:dyDescent="0.2">
      <c r="A10" s="152" t="s">
        <v>100</v>
      </c>
      <c r="B10" s="158" t="s">
        <v>53</v>
      </c>
      <c r="C10" s="187" t="s">
        <v>54</v>
      </c>
      <c r="D10" s="162"/>
      <c r="E10" s="167"/>
      <c r="F10" s="170"/>
      <c r="G10" s="170"/>
      <c r="H10" s="170"/>
      <c r="I10" s="170">
        <f>SUM(I11:I12)</f>
        <v>118258.47</v>
      </c>
      <c r="J10" s="170"/>
      <c r="K10" s="170">
        <f>SUM(K11:K12)</f>
        <v>107254.53</v>
      </c>
      <c r="L10" s="170"/>
      <c r="M10" s="170">
        <f>SUM(M11:M12)</f>
        <v>0</v>
      </c>
      <c r="N10" s="163"/>
      <c r="O10" s="163">
        <f>SUM(O11:O12)</f>
        <v>100.48958</v>
      </c>
      <c r="P10" s="163"/>
      <c r="Q10" s="163">
        <f>SUM(Q11:Q12)</f>
        <v>0</v>
      </c>
      <c r="R10" s="163"/>
      <c r="S10" s="163"/>
      <c r="T10" s="164"/>
      <c r="U10" s="163">
        <f>SUM(U11:U12)</f>
        <v>248.4</v>
      </c>
      <c r="AE10" t="s">
        <v>101</v>
      </c>
    </row>
    <row r="11" spans="1:60" outlineLevel="1" x14ac:dyDescent="0.2">
      <c r="A11" s="151">
        <v>2</v>
      </c>
      <c r="B11" s="157" t="s">
        <v>106</v>
      </c>
      <c r="C11" s="186" t="s">
        <v>107</v>
      </c>
      <c r="D11" s="159" t="s">
        <v>104</v>
      </c>
      <c r="E11" s="166">
        <v>681.8</v>
      </c>
      <c r="F11" s="169"/>
      <c r="G11" s="169"/>
      <c r="H11" s="169">
        <v>147.08000000000001</v>
      </c>
      <c r="I11" s="169">
        <f>ROUND(E11*H11,2)</f>
        <v>100279.14</v>
      </c>
      <c r="J11" s="169">
        <v>149.91999999999999</v>
      </c>
      <c r="K11" s="169">
        <f>ROUND(E11*J11,2)</f>
        <v>102215.46</v>
      </c>
      <c r="L11" s="169">
        <v>21</v>
      </c>
      <c r="M11" s="169">
        <f>G11*(1+L11/100)</f>
        <v>0</v>
      </c>
      <c r="N11" s="160">
        <v>0.1231</v>
      </c>
      <c r="O11" s="160">
        <f>ROUND(E11*N11,5)</f>
        <v>83.929580000000001</v>
      </c>
      <c r="P11" s="160">
        <v>0</v>
      </c>
      <c r="Q11" s="160">
        <f>ROUND(E11*P11,5)</f>
        <v>0</v>
      </c>
      <c r="R11" s="160"/>
      <c r="S11" s="160"/>
      <c r="T11" s="161">
        <v>0.33700000000000002</v>
      </c>
      <c r="U11" s="160">
        <f>ROUND(E11*T11,2)</f>
        <v>229.77</v>
      </c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105</v>
      </c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1">
        <v>3</v>
      </c>
      <c r="B12" s="157" t="s">
        <v>108</v>
      </c>
      <c r="C12" s="186" t="s">
        <v>109</v>
      </c>
      <c r="D12" s="159" t="s">
        <v>104</v>
      </c>
      <c r="E12" s="166">
        <v>69</v>
      </c>
      <c r="F12" s="169"/>
      <c r="G12" s="169"/>
      <c r="H12" s="169">
        <v>260.57</v>
      </c>
      <c r="I12" s="169">
        <f>ROUND(E12*H12,2)</f>
        <v>17979.330000000002</v>
      </c>
      <c r="J12" s="169">
        <v>73.03000000000003</v>
      </c>
      <c r="K12" s="169">
        <f>ROUND(E12*J12,2)</f>
        <v>5039.07</v>
      </c>
      <c r="L12" s="169">
        <v>21</v>
      </c>
      <c r="M12" s="169">
        <f>G12*(1+L12/100)</f>
        <v>0</v>
      </c>
      <c r="N12" s="160">
        <v>0.24</v>
      </c>
      <c r="O12" s="160">
        <f>ROUND(E12*N12,5)</f>
        <v>16.559999999999999</v>
      </c>
      <c r="P12" s="160">
        <v>0</v>
      </c>
      <c r="Q12" s="160">
        <f>ROUND(E12*P12,5)</f>
        <v>0</v>
      </c>
      <c r="R12" s="160"/>
      <c r="S12" s="160"/>
      <c r="T12" s="161">
        <v>0.27</v>
      </c>
      <c r="U12" s="160">
        <f>ROUND(E12*T12,2)</f>
        <v>18.63</v>
      </c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105</v>
      </c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x14ac:dyDescent="0.2">
      <c r="A13" s="152" t="s">
        <v>100</v>
      </c>
      <c r="B13" s="158" t="s">
        <v>55</v>
      </c>
      <c r="C13" s="187" t="s">
        <v>56</v>
      </c>
      <c r="D13" s="162"/>
      <c r="E13" s="167"/>
      <c r="F13" s="170"/>
      <c r="G13" s="170"/>
      <c r="H13" s="170"/>
      <c r="I13" s="170">
        <f>SUM(I14:I18)</f>
        <v>632.53</v>
      </c>
      <c r="J13" s="170"/>
      <c r="K13" s="170">
        <f>SUM(K14:K18)</f>
        <v>277006.85000000003</v>
      </c>
      <c r="L13" s="170"/>
      <c r="M13" s="170">
        <f>SUM(M14:M18)</f>
        <v>0</v>
      </c>
      <c r="N13" s="163"/>
      <c r="O13" s="163">
        <f>SUM(O14:O18)</f>
        <v>2.6620000000000001E-2</v>
      </c>
      <c r="P13" s="163"/>
      <c r="Q13" s="163">
        <f>SUM(Q14:Q18)</f>
        <v>470.995</v>
      </c>
      <c r="R13" s="163"/>
      <c r="S13" s="163"/>
      <c r="T13" s="164"/>
      <c r="U13" s="163">
        <f>SUM(U14:U18)</f>
        <v>884.41</v>
      </c>
      <c r="AE13" t="s">
        <v>101</v>
      </c>
    </row>
    <row r="14" spans="1:60" ht="22.5" outlineLevel="1" x14ac:dyDescent="0.2">
      <c r="A14" s="151">
        <v>4</v>
      </c>
      <c r="B14" s="157" t="s">
        <v>110</v>
      </c>
      <c r="C14" s="186" t="s">
        <v>111</v>
      </c>
      <c r="D14" s="159" t="s">
        <v>112</v>
      </c>
      <c r="E14" s="166">
        <v>40.9</v>
      </c>
      <c r="F14" s="169"/>
      <c r="G14" s="169"/>
      <c r="H14" s="169">
        <v>0</v>
      </c>
      <c r="I14" s="169">
        <f>ROUND(E14*H14,2)</f>
        <v>0</v>
      </c>
      <c r="J14" s="169">
        <v>3580</v>
      </c>
      <c r="K14" s="169">
        <f>ROUND(E14*J14,2)</f>
        <v>146422</v>
      </c>
      <c r="L14" s="169">
        <v>21</v>
      </c>
      <c r="M14" s="169">
        <f>G14*(1+L14/100)</f>
        <v>0</v>
      </c>
      <c r="N14" s="160">
        <v>0</v>
      </c>
      <c r="O14" s="160">
        <f>ROUND(E14*N14,5)</f>
        <v>0</v>
      </c>
      <c r="P14" s="160">
        <v>2.2000000000000002</v>
      </c>
      <c r="Q14" s="160">
        <f>ROUND(E14*P14,5)</f>
        <v>89.98</v>
      </c>
      <c r="R14" s="160"/>
      <c r="S14" s="160"/>
      <c r="T14" s="161">
        <v>11.05</v>
      </c>
      <c r="U14" s="160">
        <f>ROUND(E14*T14,2)</f>
        <v>451.95</v>
      </c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105</v>
      </c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1">
        <v>5</v>
      </c>
      <c r="B15" s="157" t="s">
        <v>113</v>
      </c>
      <c r="C15" s="186" t="s">
        <v>114</v>
      </c>
      <c r="D15" s="159" t="s">
        <v>112</v>
      </c>
      <c r="E15" s="166">
        <v>458.1</v>
      </c>
      <c r="F15" s="169"/>
      <c r="G15" s="169"/>
      <c r="H15" s="169">
        <v>0</v>
      </c>
      <c r="I15" s="169">
        <f>ROUND(E15*H15,2)</f>
        <v>0</v>
      </c>
      <c r="J15" s="169">
        <v>250.75</v>
      </c>
      <c r="K15" s="169">
        <f>ROUND(E15*J15,2)</f>
        <v>114868.58</v>
      </c>
      <c r="L15" s="169">
        <v>21</v>
      </c>
      <c r="M15" s="169">
        <f>G15*(1+L15/100)</f>
        <v>0</v>
      </c>
      <c r="N15" s="160">
        <v>0</v>
      </c>
      <c r="O15" s="160">
        <f>ROUND(E15*N15,5)</f>
        <v>0</v>
      </c>
      <c r="P15" s="160">
        <v>0.75</v>
      </c>
      <c r="Q15" s="160">
        <f>ROUND(E15*P15,5)</f>
        <v>343.57499999999999</v>
      </c>
      <c r="R15" s="160"/>
      <c r="S15" s="160"/>
      <c r="T15" s="161">
        <v>0.875</v>
      </c>
      <c r="U15" s="160">
        <f>ROUND(E15*T15,2)</f>
        <v>400.84</v>
      </c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105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1">
        <v>6</v>
      </c>
      <c r="B16" s="157" t="s">
        <v>115</v>
      </c>
      <c r="C16" s="186" t="s">
        <v>116</v>
      </c>
      <c r="D16" s="159" t="s">
        <v>112</v>
      </c>
      <c r="E16" s="166">
        <v>20.8</v>
      </c>
      <c r="F16" s="169"/>
      <c r="G16" s="169"/>
      <c r="H16" s="169">
        <v>30.41</v>
      </c>
      <c r="I16" s="169">
        <f>ROUND(E16*H16,2)</f>
        <v>632.53</v>
      </c>
      <c r="J16" s="169">
        <v>755.59</v>
      </c>
      <c r="K16" s="169">
        <f>ROUND(E16*J16,2)</f>
        <v>15716.27</v>
      </c>
      <c r="L16" s="169">
        <v>21</v>
      </c>
      <c r="M16" s="169">
        <f>G16*(1+L16/100)</f>
        <v>0</v>
      </c>
      <c r="N16" s="160">
        <v>1.2800000000000001E-3</v>
      </c>
      <c r="O16" s="160">
        <f>ROUND(E16*N16,5)</f>
        <v>2.6620000000000001E-2</v>
      </c>
      <c r="P16" s="160">
        <v>1.8</v>
      </c>
      <c r="Q16" s="160">
        <f>ROUND(E16*P16,5)</f>
        <v>37.44</v>
      </c>
      <c r="R16" s="160"/>
      <c r="S16" s="160"/>
      <c r="T16" s="161">
        <v>1.52</v>
      </c>
      <c r="U16" s="160">
        <f>ROUND(E16*T16,2)</f>
        <v>31.62</v>
      </c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105</v>
      </c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1"/>
      <c r="B17" s="157"/>
      <c r="C17" s="188" t="s">
        <v>117</v>
      </c>
      <c r="D17" s="165"/>
      <c r="E17" s="168">
        <v>9.8000000000000007</v>
      </c>
      <c r="F17" s="169"/>
      <c r="G17" s="169"/>
      <c r="H17" s="169"/>
      <c r="I17" s="169"/>
      <c r="J17" s="169"/>
      <c r="K17" s="169"/>
      <c r="L17" s="169"/>
      <c r="M17" s="169"/>
      <c r="N17" s="160"/>
      <c r="O17" s="160"/>
      <c r="P17" s="160"/>
      <c r="Q17" s="160"/>
      <c r="R17" s="160"/>
      <c r="S17" s="160"/>
      <c r="T17" s="161"/>
      <c r="U17" s="160"/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118</v>
      </c>
      <c r="AF17" s="150">
        <v>0</v>
      </c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1"/>
      <c r="B18" s="157"/>
      <c r="C18" s="188" t="s">
        <v>119</v>
      </c>
      <c r="D18" s="165"/>
      <c r="E18" s="168">
        <v>11</v>
      </c>
      <c r="F18" s="169"/>
      <c r="G18" s="169"/>
      <c r="H18" s="169"/>
      <c r="I18" s="169"/>
      <c r="J18" s="169"/>
      <c r="K18" s="169"/>
      <c r="L18" s="169"/>
      <c r="M18" s="169"/>
      <c r="N18" s="160"/>
      <c r="O18" s="160"/>
      <c r="P18" s="160"/>
      <c r="Q18" s="160"/>
      <c r="R18" s="160"/>
      <c r="S18" s="160"/>
      <c r="T18" s="161"/>
      <c r="U18" s="160"/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118</v>
      </c>
      <c r="AF18" s="150">
        <v>0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">
      <c r="A19" s="152" t="s">
        <v>100</v>
      </c>
      <c r="B19" s="158" t="s">
        <v>57</v>
      </c>
      <c r="C19" s="187" t="s">
        <v>58</v>
      </c>
      <c r="D19" s="162"/>
      <c r="E19" s="167"/>
      <c r="F19" s="170"/>
      <c r="G19" s="170"/>
      <c r="H19" s="170"/>
      <c r="I19" s="170">
        <f>SUM(I20:I34)</f>
        <v>0</v>
      </c>
      <c r="J19" s="170"/>
      <c r="K19" s="170">
        <f>SUM(K20:K34)</f>
        <v>1142006.8</v>
      </c>
      <c r="L19" s="170"/>
      <c r="M19" s="170">
        <f>SUM(M20:M34)</f>
        <v>0</v>
      </c>
      <c r="N19" s="163"/>
      <c r="O19" s="163">
        <f>SUM(O20:O34)</f>
        <v>0</v>
      </c>
      <c r="P19" s="163"/>
      <c r="Q19" s="163">
        <f>SUM(Q20:Q34)</f>
        <v>0</v>
      </c>
      <c r="R19" s="163"/>
      <c r="S19" s="163"/>
      <c r="T19" s="164"/>
      <c r="U19" s="163">
        <f>SUM(U20:U34)</f>
        <v>1543.25</v>
      </c>
      <c r="AE19" t="s">
        <v>101</v>
      </c>
    </row>
    <row r="20" spans="1:60" outlineLevel="1" x14ac:dyDescent="0.2">
      <c r="A20" s="151">
        <v>7</v>
      </c>
      <c r="B20" s="157" t="s">
        <v>120</v>
      </c>
      <c r="C20" s="186" t="s">
        <v>121</v>
      </c>
      <c r="D20" s="159" t="s">
        <v>122</v>
      </c>
      <c r="E20" s="166">
        <v>481.51499999999999</v>
      </c>
      <c r="F20" s="169"/>
      <c r="G20" s="169"/>
      <c r="H20" s="169">
        <v>0</v>
      </c>
      <c r="I20" s="169">
        <f>ROUND(E20*H20,2)</f>
        <v>0</v>
      </c>
      <c r="J20" s="169">
        <v>338.5</v>
      </c>
      <c r="K20" s="169">
        <f>ROUND(E20*J20,2)</f>
        <v>162992.82999999999</v>
      </c>
      <c r="L20" s="169">
        <v>21</v>
      </c>
      <c r="M20" s="169">
        <f>G20*(1+L20/100)</f>
        <v>0</v>
      </c>
      <c r="N20" s="160">
        <v>0</v>
      </c>
      <c r="O20" s="160">
        <f>ROUND(E20*N20,5)</f>
        <v>0</v>
      </c>
      <c r="P20" s="160">
        <v>0</v>
      </c>
      <c r="Q20" s="160">
        <f>ROUND(E20*P20,5)</f>
        <v>0</v>
      </c>
      <c r="R20" s="160"/>
      <c r="S20" s="160"/>
      <c r="T20" s="161">
        <v>0.93300000000000005</v>
      </c>
      <c r="U20" s="160">
        <f>ROUND(E20*T20,2)</f>
        <v>449.25</v>
      </c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105</v>
      </c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1"/>
      <c r="B21" s="157"/>
      <c r="C21" s="188" t="s">
        <v>123</v>
      </c>
      <c r="D21" s="165"/>
      <c r="E21" s="168">
        <v>481.51499999999999</v>
      </c>
      <c r="F21" s="169"/>
      <c r="G21" s="169"/>
      <c r="H21" s="169"/>
      <c r="I21" s="169"/>
      <c r="J21" s="169"/>
      <c r="K21" s="169"/>
      <c r="L21" s="169"/>
      <c r="M21" s="169"/>
      <c r="N21" s="160"/>
      <c r="O21" s="160"/>
      <c r="P21" s="160"/>
      <c r="Q21" s="160"/>
      <c r="R21" s="160"/>
      <c r="S21" s="160"/>
      <c r="T21" s="161"/>
      <c r="U21" s="160"/>
      <c r="V21" s="150"/>
      <c r="W21" s="150"/>
      <c r="X21" s="150"/>
      <c r="Y21" s="150"/>
      <c r="Z21" s="150"/>
      <c r="AA21" s="150"/>
      <c r="AB21" s="150"/>
      <c r="AC21" s="150"/>
      <c r="AD21" s="150"/>
      <c r="AE21" s="150" t="s">
        <v>118</v>
      </c>
      <c r="AF21" s="150">
        <v>0</v>
      </c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1">
        <v>8</v>
      </c>
      <c r="B22" s="157" t="s">
        <v>124</v>
      </c>
      <c r="C22" s="186" t="s">
        <v>125</v>
      </c>
      <c r="D22" s="159" t="s">
        <v>122</v>
      </c>
      <c r="E22" s="166">
        <v>481.51499999999999</v>
      </c>
      <c r="F22" s="169"/>
      <c r="G22" s="169"/>
      <c r="H22" s="169">
        <v>0</v>
      </c>
      <c r="I22" s="169">
        <f>ROUND(E22*H22,2)</f>
        <v>0</v>
      </c>
      <c r="J22" s="169">
        <v>305.5</v>
      </c>
      <c r="K22" s="169">
        <f>ROUND(E22*J22,2)</f>
        <v>147102.82999999999</v>
      </c>
      <c r="L22" s="169">
        <v>21</v>
      </c>
      <c r="M22" s="169">
        <f>G22*(1+L22/100)</f>
        <v>0</v>
      </c>
      <c r="N22" s="160">
        <v>0</v>
      </c>
      <c r="O22" s="160">
        <f>ROUND(E22*N22,5)</f>
        <v>0</v>
      </c>
      <c r="P22" s="160">
        <v>0</v>
      </c>
      <c r="Q22" s="160">
        <f>ROUND(E22*P22,5)</f>
        <v>0</v>
      </c>
      <c r="R22" s="160"/>
      <c r="S22" s="160"/>
      <c r="T22" s="161">
        <v>0.94199999999999995</v>
      </c>
      <c r="U22" s="160">
        <f>ROUND(E22*T22,2)</f>
        <v>453.59</v>
      </c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105</v>
      </c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1">
        <v>9</v>
      </c>
      <c r="B23" s="157" t="s">
        <v>126</v>
      </c>
      <c r="C23" s="186" t="s">
        <v>127</v>
      </c>
      <c r="D23" s="159" t="s">
        <v>122</v>
      </c>
      <c r="E23" s="166">
        <v>3852.12</v>
      </c>
      <c r="F23" s="169"/>
      <c r="G23" s="169"/>
      <c r="H23" s="169">
        <v>0</v>
      </c>
      <c r="I23" s="169">
        <f>ROUND(E23*H23,2)</f>
        <v>0</v>
      </c>
      <c r="J23" s="169">
        <v>34</v>
      </c>
      <c r="K23" s="169">
        <f>ROUND(E23*J23,2)</f>
        <v>130972.08</v>
      </c>
      <c r="L23" s="169">
        <v>21</v>
      </c>
      <c r="M23" s="169">
        <f>G23*(1+L23/100)</f>
        <v>0</v>
      </c>
      <c r="N23" s="160">
        <v>0</v>
      </c>
      <c r="O23" s="160">
        <f>ROUND(E23*N23,5)</f>
        <v>0</v>
      </c>
      <c r="P23" s="160">
        <v>0</v>
      </c>
      <c r="Q23" s="160">
        <f>ROUND(E23*P23,5)</f>
        <v>0</v>
      </c>
      <c r="R23" s="160"/>
      <c r="S23" s="160"/>
      <c r="T23" s="161">
        <v>0.105</v>
      </c>
      <c r="U23" s="160">
        <f>ROUND(E23*T23,2)</f>
        <v>404.47</v>
      </c>
      <c r="V23" s="150"/>
      <c r="W23" s="150"/>
      <c r="X23" s="150"/>
      <c r="Y23" s="150"/>
      <c r="Z23" s="150"/>
      <c r="AA23" s="150"/>
      <c r="AB23" s="150"/>
      <c r="AC23" s="150"/>
      <c r="AD23" s="150"/>
      <c r="AE23" s="150" t="s">
        <v>105</v>
      </c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1"/>
      <c r="B24" s="157"/>
      <c r="C24" s="188" t="s">
        <v>128</v>
      </c>
      <c r="D24" s="165"/>
      <c r="E24" s="168">
        <v>3852.12</v>
      </c>
      <c r="F24" s="169"/>
      <c r="G24" s="169"/>
      <c r="H24" s="169"/>
      <c r="I24" s="169"/>
      <c r="J24" s="169"/>
      <c r="K24" s="169"/>
      <c r="L24" s="169"/>
      <c r="M24" s="169"/>
      <c r="N24" s="160"/>
      <c r="O24" s="160"/>
      <c r="P24" s="160"/>
      <c r="Q24" s="160"/>
      <c r="R24" s="160"/>
      <c r="S24" s="160"/>
      <c r="T24" s="161"/>
      <c r="U24" s="160"/>
      <c r="V24" s="150"/>
      <c r="W24" s="150"/>
      <c r="X24" s="150"/>
      <c r="Y24" s="150"/>
      <c r="Z24" s="150"/>
      <c r="AA24" s="150"/>
      <c r="AB24" s="150"/>
      <c r="AC24" s="150"/>
      <c r="AD24" s="150"/>
      <c r="AE24" s="150" t="s">
        <v>118</v>
      </c>
      <c r="AF24" s="150">
        <v>0</v>
      </c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1">
        <v>10</v>
      </c>
      <c r="B25" s="157" t="s">
        <v>129</v>
      </c>
      <c r="C25" s="186" t="s">
        <v>130</v>
      </c>
      <c r="D25" s="159" t="s">
        <v>122</v>
      </c>
      <c r="E25" s="166">
        <v>481.51499999999999</v>
      </c>
      <c r="F25" s="169"/>
      <c r="G25" s="169"/>
      <c r="H25" s="169">
        <v>0</v>
      </c>
      <c r="I25" s="169">
        <f>ROUND(E25*H25,2)</f>
        <v>0</v>
      </c>
      <c r="J25" s="169">
        <v>220</v>
      </c>
      <c r="K25" s="169">
        <f>ROUND(E25*J25,2)</f>
        <v>105933.3</v>
      </c>
      <c r="L25" s="169">
        <v>21</v>
      </c>
      <c r="M25" s="169">
        <f>G25*(1+L25/100)</f>
        <v>0</v>
      </c>
      <c r="N25" s="160">
        <v>0</v>
      </c>
      <c r="O25" s="160">
        <f>ROUND(E25*N25,5)</f>
        <v>0</v>
      </c>
      <c r="P25" s="160">
        <v>0</v>
      </c>
      <c r="Q25" s="160">
        <f>ROUND(E25*P25,5)</f>
        <v>0</v>
      </c>
      <c r="R25" s="160"/>
      <c r="S25" s="160"/>
      <c r="T25" s="161">
        <v>0.49</v>
      </c>
      <c r="U25" s="160">
        <f>ROUND(E25*T25,2)</f>
        <v>235.94</v>
      </c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105</v>
      </c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1">
        <v>11</v>
      </c>
      <c r="B26" s="157" t="s">
        <v>131</v>
      </c>
      <c r="C26" s="186" t="s">
        <v>132</v>
      </c>
      <c r="D26" s="159" t="s">
        <v>122</v>
      </c>
      <c r="E26" s="166">
        <v>7704.24</v>
      </c>
      <c r="F26" s="169"/>
      <c r="G26" s="169"/>
      <c r="H26" s="169">
        <v>0</v>
      </c>
      <c r="I26" s="169">
        <f>ROUND(E26*H26,2)</f>
        <v>0</v>
      </c>
      <c r="J26" s="169">
        <v>15.7</v>
      </c>
      <c r="K26" s="169">
        <f>ROUND(E26*J26,2)</f>
        <v>120956.57</v>
      </c>
      <c r="L26" s="169">
        <v>21</v>
      </c>
      <c r="M26" s="169">
        <f>G26*(1+L26/100)</f>
        <v>0</v>
      </c>
      <c r="N26" s="160">
        <v>0</v>
      </c>
      <c r="O26" s="160">
        <f>ROUND(E26*N26,5)</f>
        <v>0</v>
      </c>
      <c r="P26" s="160">
        <v>0</v>
      </c>
      <c r="Q26" s="160">
        <f>ROUND(E26*P26,5)</f>
        <v>0</v>
      </c>
      <c r="R26" s="160"/>
      <c r="S26" s="160"/>
      <c r="T26" s="161">
        <v>0</v>
      </c>
      <c r="U26" s="160">
        <f>ROUND(E26*T26,2)</f>
        <v>0</v>
      </c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105</v>
      </c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1"/>
      <c r="B27" s="157"/>
      <c r="C27" s="188" t="s">
        <v>133</v>
      </c>
      <c r="D27" s="165"/>
      <c r="E27" s="168">
        <v>7704.24</v>
      </c>
      <c r="F27" s="169"/>
      <c r="G27" s="169"/>
      <c r="H27" s="169"/>
      <c r="I27" s="169"/>
      <c r="J27" s="169"/>
      <c r="K27" s="169"/>
      <c r="L27" s="169"/>
      <c r="M27" s="169"/>
      <c r="N27" s="160"/>
      <c r="O27" s="160"/>
      <c r="P27" s="160"/>
      <c r="Q27" s="160"/>
      <c r="R27" s="160"/>
      <c r="S27" s="160"/>
      <c r="T27" s="161"/>
      <c r="U27" s="160"/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118</v>
      </c>
      <c r="AF27" s="150">
        <v>0</v>
      </c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1">
        <v>12</v>
      </c>
      <c r="B28" s="157" t="s">
        <v>134</v>
      </c>
      <c r="C28" s="186" t="s">
        <v>135</v>
      </c>
      <c r="D28" s="159" t="s">
        <v>122</v>
      </c>
      <c r="E28" s="166">
        <v>89.98</v>
      </c>
      <c r="F28" s="169"/>
      <c r="G28" s="169"/>
      <c r="H28" s="169">
        <v>0</v>
      </c>
      <c r="I28" s="169">
        <f>ROUND(E28*H28,2)</f>
        <v>0</v>
      </c>
      <c r="J28" s="169">
        <v>300</v>
      </c>
      <c r="K28" s="169">
        <f>ROUND(E28*J28,2)</f>
        <v>26994</v>
      </c>
      <c r="L28" s="169">
        <v>21</v>
      </c>
      <c r="M28" s="169">
        <f>G28*(1+L28/100)</f>
        <v>0</v>
      </c>
      <c r="N28" s="160">
        <v>0</v>
      </c>
      <c r="O28" s="160">
        <f>ROUND(E28*N28,5)</f>
        <v>0</v>
      </c>
      <c r="P28" s="160">
        <v>0</v>
      </c>
      <c r="Q28" s="160">
        <f>ROUND(E28*P28,5)</f>
        <v>0</v>
      </c>
      <c r="R28" s="160"/>
      <c r="S28" s="160"/>
      <c r="T28" s="161">
        <v>0</v>
      </c>
      <c r="U28" s="160">
        <f>ROUND(E28*T28,2)</f>
        <v>0</v>
      </c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105</v>
      </c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1">
        <v>13</v>
      </c>
      <c r="B29" s="157" t="s">
        <v>136</v>
      </c>
      <c r="C29" s="186" t="s">
        <v>137</v>
      </c>
      <c r="D29" s="159" t="s">
        <v>122</v>
      </c>
      <c r="E29" s="166">
        <v>9.5449999999999999</v>
      </c>
      <c r="F29" s="169"/>
      <c r="G29" s="169"/>
      <c r="H29" s="169">
        <v>0</v>
      </c>
      <c r="I29" s="169">
        <f>ROUND(E29*H29,2)</f>
        <v>0</v>
      </c>
      <c r="J29" s="169">
        <v>1435</v>
      </c>
      <c r="K29" s="169">
        <f>ROUND(E29*J29,2)</f>
        <v>13697.08</v>
      </c>
      <c r="L29" s="169">
        <v>21</v>
      </c>
      <c r="M29" s="169">
        <f>G29*(1+L29/100)</f>
        <v>0</v>
      </c>
      <c r="N29" s="160">
        <v>0</v>
      </c>
      <c r="O29" s="160">
        <f>ROUND(E29*N29,5)</f>
        <v>0</v>
      </c>
      <c r="P29" s="160">
        <v>0</v>
      </c>
      <c r="Q29" s="160">
        <f>ROUND(E29*P29,5)</f>
        <v>0</v>
      </c>
      <c r="R29" s="160"/>
      <c r="S29" s="160"/>
      <c r="T29" s="161">
        <v>0</v>
      </c>
      <c r="U29" s="160">
        <f>ROUND(E29*T29,2)</f>
        <v>0</v>
      </c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105</v>
      </c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1">
        <v>14</v>
      </c>
      <c r="B30" s="157" t="s">
        <v>138</v>
      </c>
      <c r="C30" s="186" t="s">
        <v>139</v>
      </c>
      <c r="D30" s="159" t="s">
        <v>122</v>
      </c>
      <c r="E30" s="166">
        <v>343.75</v>
      </c>
      <c r="F30" s="169"/>
      <c r="G30" s="169"/>
      <c r="H30" s="169">
        <v>0</v>
      </c>
      <c r="I30" s="169">
        <f>ROUND(E30*H30,2)</f>
        <v>0</v>
      </c>
      <c r="J30" s="169">
        <v>1235</v>
      </c>
      <c r="K30" s="169">
        <f>ROUND(E30*J30,2)</f>
        <v>424531.25</v>
      </c>
      <c r="L30" s="169">
        <v>21</v>
      </c>
      <c r="M30" s="169">
        <f>G30*(1+L30/100)</f>
        <v>0</v>
      </c>
      <c r="N30" s="160">
        <v>0</v>
      </c>
      <c r="O30" s="160">
        <f>ROUND(E30*N30,5)</f>
        <v>0</v>
      </c>
      <c r="P30" s="160">
        <v>0</v>
      </c>
      <c r="Q30" s="160">
        <f>ROUND(E30*P30,5)</f>
        <v>0</v>
      </c>
      <c r="R30" s="160"/>
      <c r="S30" s="160"/>
      <c r="T30" s="161">
        <v>0</v>
      </c>
      <c r="U30" s="160">
        <f>ROUND(E30*T30,2)</f>
        <v>0</v>
      </c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105</v>
      </c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1"/>
      <c r="B31" s="157"/>
      <c r="C31" s="188" t="s">
        <v>140</v>
      </c>
      <c r="D31" s="165"/>
      <c r="E31" s="168">
        <v>343.75</v>
      </c>
      <c r="F31" s="169"/>
      <c r="G31" s="169"/>
      <c r="H31" s="169"/>
      <c r="I31" s="169"/>
      <c r="J31" s="169"/>
      <c r="K31" s="169"/>
      <c r="L31" s="169"/>
      <c r="M31" s="169"/>
      <c r="N31" s="160"/>
      <c r="O31" s="160"/>
      <c r="P31" s="160"/>
      <c r="Q31" s="160"/>
      <c r="R31" s="160"/>
      <c r="S31" s="160"/>
      <c r="T31" s="161"/>
      <c r="U31" s="160"/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118</v>
      </c>
      <c r="AF31" s="150">
        <v>0</v>
      </c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1">
        <v>15</v>
      </c>
      <c r="B32" s="157" t="s">
        <v>141</v>
      </c>
      <c r="C32" s="186" t="s">
        <v>142</v>
      </c>
      <c r="D32" s="159" t="s">
        <v>122</v>
      </c>
      <c r="E32" s="166">
        <v>0.8</v>
      </c>
      <c r="F32" s="169"/>
      <c r="G32" s="169"/>
      <c r="H32" s="169">
        <v>0</v>
      </c>
      <c r="I32" s="169">
        <f>ROUND(E32*H32,2)</f>
        <v>0</v>
      </c>
      <c r="J32" s="169">
        <v>-3006.43</v>
      </c>
      <c r="K32" s="169">
        <f>ROUND(E32*J32,2)</f>
        <v>-2405.14</v>
      </c>
      <c r="L32" s="169">
        <v>21</v>
      </c>
      <c r="M32" s="169">
        <f>G32*(1+L32/100)</f>
        <v>0</v>
      </c>
      <c r="N32" s="160">
        <v>0</v>
      </c>
      <c r="O32" s="160">
        <f>ROUND(E32*N32,5)</f>
        <v>0</v>
      </c>
      <c r="P32" s="160">
        <v>0</v>
      </c>
      <c r="Q32" s="160">
        <f>ROUND(E32*P32,5)</f>
        <v>0</v>
      </c>
      <c r="R32" s="160"/>
      <c r="S32" s="160"/>
      <c r="T32" s="161">
        <v>0</v>
      </c>
      <c r="U32" s="160">
        <f>ROUND(E32*T32,2)</f>
        <v>0</v>
      </c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105</v>
      </c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1">
        <v>16</v>
      </c>
      <c r="B33" s="157" t="s">
        <v>143</v>
      </c>
      <c r="C33" s="186" t="s">
        <v>144</v>
      </c>
      <c r="D33" s="159" t="s">
        <v>122</v>
      </c>
      <c r="E33" s="166">
        <v>37.44</v>
      </c>
      <c r="F33" s="169"/>
      <c r="G33" s="169"/>
      <c r="H33" s="169">
        <v>0</v>
      </c>
      <c r="I33" s="169">
        <f>ROUND(E33*H33,2)</f>
        <v>0</v>
      </c>
      <c r="J33" s="169">
        <v>300</v>
      </c>
      <c r="K33" s="169">
        <f>ROUND(E33*J33,2)</f>
        <v>11232</v>
      </c>
      <c r="L33" s="169">
        <v>21</v>
      </c>
      <c r="M33" s="169">
        <f>G33*(1+L33/100)</f>
        <v>0</v>
      </c>
      <c r="N33" s="160">
        <v>0</v>
      </c>
      <c r="O33" s="160">
        <f>ROUND(E33*N33,5)</f>
        <v>0</v>
      </c>
      <c r="P33" s="160">
        <v>0</v>
      </c>
      <c r="Q33" s="160">
        <f>ROUND(E33*P33,5)</f>
        <v>0</v>
      </c>
      <c r="R33" s="160"/>
      <c r="S33" s="160"/>
      <c r="T33" s="161">
        <v>0</v>
      </c>
      <c r="U33" s="160">
        <f>ROUND(E33*T33,2)</f>
        <v>0</v>
      </c>
      <c r="V33" s="150"/>
      <c r="W33" s="150"/>
      <c r="X33" s="150"/>
      <c r="Y33" s="150"/>
      <c r="Z33" s="150"/>
      <c r="AA33" s="150"/>
      <c r="AB33" s="150"/>
      <c r="AC33" s="150"/>
      <c r="AD33" s="150"/>
      <c r="AE33" s="150" t="s">
        <v>105</v>
      </c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1"/>
      <c r="B34" s="157"/>
      <c r="C34" s="188" t="s">
        <v>145</v>
      </c>
      <c r="D34" s="165"/>
      <c r="E34" s="168">
        <v>37.44</v>
      </c>
      <c r="F34" s="169"/>
      <c r="G34" s="169"/>
      <c r="H34" s="169"/>
      <c r="I34" s="169"/>
      <c r="J34" s="169"/>
      <c r="K34" s="169"/>
      <c r="L34" s="169"/>
      <c r="M34" s="169"/>
      <c r="N34" s="160"/>
      <c r="O34" s="160"/>
      <c r="P34" s="160"/>
      <c r="Q34" s="160"/>
      <c r="R34" s="160"/>
      <c r="S34" s="160"/>
      <c r="T34" s="161"/>
      <c r="U34" s="160"/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118</v>
      </c>
      <c r="AF34" s="150">
        <v>0</v>
      </c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x14ac:dyDescent="0.2">
      <c r="A35" s="152" t="s">
        <v>100</v>
      </c>
      <c r="B35" s="158" t="s">
        <v>59</v>
      </c>
      <c r="C35" s="187" t="s">
        <v>60</v>
      </c>
      <c r="D35" s="162"/>
      <c r="E35" s="167"/>
      <c r="F35" s="170"/>
      <c r="G35" s="170"/>
      <c r="H35" s="170"/>
      <c r="I35" s="170">
        <f>SUM(I36:I36)</f>
        <v>0</v>
      </c>
      <c r="J35" s="170"/>
      <c r="K35" s="170">
        <f>SUM(K36:K36)</f>
        <v>30024.5</v>
      </c>
      <c r="L35" s="170"/>
      <c r="M35" s="170">
        <f>SUM(M36:M36)</f>
        <v>0</v>
      </c>
      <c r="N35" s="163"/>
      <c r="O35" s="163">
        <f>SUM(O36:O36)</f>
        <v>0</v>
      </c>
      <c r="P35" s="163"/>
      <c r="Q35" s="163">
        <f>SUM(Q36:Q36)</f>
        <v>0</v>
      </c>
      <c r="R35" s="163"/>
      <c r="S35" s="163"/>
      <c r="T35" s="164"/>
      <c r="U35" s="163">
        <f>SUM(U36:U36)</f>
        <v>31.62</v>
      </c>
      <c r="AE35" t="s">
        <v>101</v>
      </c>
    </row>
    <row r="36" spans="1:60" outlineLevel="1" x14ac:dyDescent="0.2">
      <c r="A36" s="151">
        <v>17</v>
      </c>
      <c r="B36" s="157" t="s">
        <v>146</v>
      </c>
      <c r="C36" s="186" t="s">
        <v>147</v>
      </c>
      <c r="D36" s="159" t="s">
        <v>122</v>
      </c>
      <c r="E36" s="166">
        <v>103</v>
      </c>
      <c r="F36" s="169"/>
      <c r="G36" s="169"/>
      <c r="H36" s="169">
        <v>0</v>
      </c>
      <c r="I36" s="169">
        <f>ROUND(E36*H36,2)</f>
        <v>0</v>
      </c>
      <c r="J36" s="169">
        <v>291.5</v>
      </c>
      <c r="K36" s="169">
        <f>ROUND(E36*J36,2)</f>
        <v>30024.5</v>
      </c>
      <c r="L36" s="169">
        <v>21</v>
      </c>
      <c r="M36" s="169">
        <f>G36*(1+L36/100)</f>
        <v>0</v>
      </c>
      <c r="N36" s="160">
        <v>0</v>
      </c>
      <c r="O36" s="160">
        <f>ROUND(E36*N36,5)</f>
        <v>0</v>
      </c>
      <c r="P36" s="160">
        <v>0</v>
      </c>
      <c r="Q36" s="160">
        <f>ROUND(E36*P36,5)</f>
        <v>0</v>
      </c>
      <c r="R36" s="160"/>
      <c r="S36" s="160"/>
      <c r="T36" s="161">
        <v>0.307</v>
      </c>
      <c r="U36" s="160">
        <f>ROUND(E36*T36,2)</f>
        <v>31.62</v>
      </c>
      <c r="V36" s="150"/>
      <c r="W36" s="150"/>
      <c r="X36" s="150"/>
      <c r="Y36" s="150"/>
      <c r="Z36" s="150"/>
      <c r="AA36" s="150"/>
      <c r="AB36" s="150"/>
      <c r="AC36" s="150"/>
      <c r="AD36" s="150"/>
      <c r="AE36" s="150" t="s">
        <v>105</v>
      </c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x14ac:dyDescent="0.2">
      <c r="A37" s="152" t="s">
        <v>100</v>
      </c>
      <c r="B37" s="158" t="s">
        <v>61</v>
      </c>
      <c r="C37" s="187" t="s">
        <v>62</v>
      </c>
      <c r="D37" s="162"/>
      <c r="E37" s="167"/>
      <c r="F37" s="170"/>
      <c r="G37" s="170"/>
      <c r="H37" s="170"/>
      <c r="I37" s="170">
        <f>SUM(I38:I70)</f>
        <v>927470.75999999989</v>
      </c>
      <c r="J37" s="170"/>
      <c r="K37" s="170">
        <f>SUM(K38:K70)</f>
        <v>1376969.0899999999</v>
      </c>
      <c r="L37" s="170"/>
      <c r="M37" s="170">
        <f>SUM(M38:M70)</f>
        <v>0</v>
      </c>
      <c r="N37" s="163"/>
      <c r="O37" s="163">
        <f>SUM(O38:O70)</f>
        <v>40.69164</v>
      </c>
      <c r="P37" s="163"/>
      <c r="Q37" s="163">
        <f>SUM(Q38:Q70)</f>
        <v>9.5451999999999995</v>
      </c>
      <c r="R37" s="163"/>
      <c r="S37" s="163"/>
      <c r="T37" s="164"/>
      <c r="U37" s="163">
        <f>SUM(U38:U70)</f>
        <v>1286.1899999999998</v>
      </c>
      <c r="AE37" t="s">
        <v>101</v>
      </c>
    </row>
    <row r="38" spans="1:60" ht="22.5" outlineLevel="1" x14ac:dyDescent="0.2">
      <c r="A38" s="151">
        <v>18</v>
      </c>
      <c r="B38" s="157" t="s">
        <v>148</v>
      </c>
      <c r="C38" s="186" t="s">
        <v>149</v>
      </c>
      <c r="D38" s="159" t="s">
        <v>104</v>
      </c>
      <c r="E38" s="166">
        <v>681.8</v>
      </c>
      <c r="F38" s="169"/>
      <c r="G38" s="169"/>
      <c r="H38" s="169">
        <v>0</v>
      </c>
      <c r="I38" s="169">
        <f>ROUND(E38*H38,2)</f>
        <v>0</v>
      </c>
      <c r="J38" s="169">
        <v>31.4</v>
      </c>
      <c r="K38" s="169">
        <f>ROUND(E38*J38,2)</f>
        <v>21408.52</v>
      </c>
      <c r="L38" s="169">
        <v>21</v>
      </c>
      <c r="M38" s="169">
        <f>G38*(1+L38/100)</f>
        <v>0</v>
      </c>
      <c r="N38" s="160">
        <v>0</v>
      </c>
      <c r="O38" s="160">
        <f>ROUND(E38*N38,5)</f>
        <v>0</v>
      </c>
      <c r="P38" s="160">
        <v>1.4E-2</v>
      </c>
      <c r="Q38" s="160">
        <f>ROUND(E38*P38,5)</f>
        <v>9.5451999999999995</v>
      </c>
      <c r="R38" s="160"/>
      <c r="S38" s="160"/>
      <c r="T38" s="161">
        <v>8.5000000000000006E-2</v>
      </c>
      <c r="U38" s="160">
        <f>ROUND(E38*T38,2)</f>
        <v>57.95</v>
      </c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105</v>
      </c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1"/>
      <c r="B39" s="157"/>
      <c r="C39" s="188" t="s">
        <v>150</v>
      </c>
      <c r="D39" s="165"/>
      <c r="E39" s="168">
        <v>681.8</v>
      </c>
      <c r="F39" s="169"/>
      <c r="G39" s="169"/>
      <c r="H39" s="169"/>
      <c r="I39" s="169"/>
      <c r="J39" s="169"/>
      <c r="K39" s="169"/>
      <c r="L39" s="169"/>
      <c r="M39" s="169"/>
      <c r="N39" s="160"/>
      <c r="O39" s="160"/>
      <c r="P39" s="160"/>
      <c r="Q39" s="160"/>
      <c r="R39" s="160"/>
      <c r="S39" s="160"/>
      <c r="T39" s="161"/>
      <c r="U39" s="160"/>
      <c r="V39" s="150"/>
      <c r="W39" s="150"/>
      <c r="X39" s="150"/>
      <c r="Y39" s="150"/>
      <c r="Z39" s="150"/>
      <c r="AA39" s="150"/>
      <c r="AB39" s="150"/>
      <c r="AC39" s="150"/>
      <c r="AD39" s="150"/>
      <c r="AE39" s="150" t="s">
        <v>118</v>
      </c>
      <c r="AF39" s="150">
        <v>0</v>
      </c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ht="22.5" outlineLevel="1" x14ac:dyDescent="0.2">
      <c r="A40" s="151">
        <v>19</v>
      </c>
      <c r="B40" s="157" t="s">
        <v>151</v>
      </c>
      <c r="C40" s="186" t="s">
        <v>152</v>
      </c>
      <c r="D40" s="159" t="s">
        <v>104</v>
      </c>
      <c r="E40" s="166">
        <v>869.75</v>
      </c>
      <c r="F40" s="169"/>
      <c r="G40" s="169"/>
      <c r="H40" s="169">
        <v>15.33</v>
      </c>
      <c r="I40" s="169">
        <f>ROUND(E40*H40,2)</f>
        <v>13333.27</v>
      </c>
      <c r="J40" s="169">
        <v>11.97</v>
      </c>
      <c r="K40" s="169">
        <f>ROUND(E40*J40,2)</f>
        <v>10410.91</v>
      </c>
      <c r="L40" s="169">
        <v>21</v>
      </c>
      <c r="M40" s="169">
        <f>G40*(1+L40/100)</f>
        <v>0</v>
      </c>
      <c r="N40" s="160">
        <v>3.3E-4</v>
      </c>
      <c r="O40" s="160">
        <f>ROUND(E40*N40,5)</f>
        <v>0.28702</v>
      </c>
      <c r="P40" s="160">
        <v>0</v>
      </c>
      <c r="Q40" s="160">
        <f>ROUND(E40*P40,5)</f>
        <v>0</v>
      </c>
      <c r="R40" s="160"/>
      <c r="S40" s="160"/>
      <c r="T40" s="161">
        <v>2.75E-2</v>
      </c>
      <c r="U40" s="160">
        <f>ROUND(E40*T40,2)</f>
        <v>23.92</v>
      </c>
      <c r="V40" s="150"/>
      <c r="W40" s="150"/>
      <c r="X40" s="150"/>
      <c r="Y40" s="150"/>
      <c r="Z40" s="150"/>
      <c r="AA40" s="150"/>
      <c r="AB40" s="150"/>
      <c r="AC40" s="150"/>
      <c r="AD40" s="150"/>
      <c r="AE40" s="150" t="s">
        <v>105</v>
      </c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1"/>
      <c r="B41" s="157"/>
      <c r="C41" s="188" t="s">
        <v>153</v>
      </c>
      <c r="D41" s="165"/>
      <c r="E41" s="168">
        <v>869.75</v>
      </c>
      <c r="F41" s="169"/>
      <c r="G41" s="169"/>
      <c r="H41" s="169"/>
      <c r="I41" s="169"/>
      <c r="J41" s="169"/>
      <c r="K41" s="169"/>
      <c r="L41" s="169"/>
      <c r="M41" s="169"/>
      <c r="N41" s="160"/>
      <c r="O41" s="160"/>
      <c r="P41" s="160"/>
      <c r="Q41" s="160"/>
      <c r="R41" s="160"/>
      <c r="S41" s="160"/>
      <c r="T41" s="161"/>
      <c r="U41" s="160"/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118</v>
      </c>
      <c r="AF41" s="150">
        <v>0</v>
      </c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1" x14ac:dyDescent="0.2">
      <c r="A42" s="151">
        <v>20</v>
      </c>
      <c r="B42" s="157" t="s">
        <v>154</v>
      </c>
      <c r="C42" s="186" t="s">
        <v>155</v>
      </c>
      <c r="D42" s="159" t="s">
        <v>104</v>
      </c>
      <c r="E42" s="166">
        <v>869.75</v>
      </c>
      <c r="F42" s="169"/>
      <c r="G42" s="169"/>
      <c r="H42" s="169">
        <v>4.8899999999999997</v>
      </c>
      <c r="I42" s="169">
        <f>ROUND(E42*H42,2)</f>
        <v>4253.08</v>
      </c>
      <c r="J42" s="169">
        <v>85.11</v>
      </c>
      <c r="K42" s="169">
        <f>ROUND(E42*J42,2)</f>
        <v>74024.42</v>
      </c>
      <c r="L42" s="169">
        <v>21</v>
      </c>
      <c r="M42" s="169">
        <f>G42*(1+L42/100)</f>
        <v>0</v>
      </c>
      <c r="N42" s="160">
        <v>3.6000000000000002E-4</v>
      </c>
      <c r="O42" s="160">
        <f>ROUND(E42*N42,5)</f>
        <v>0.31311</v>
      </c>
      <c r="P42" s="160">
        <v>0</v>
      </c>
      <c r="Q42" s="160">
        <f>ROUND(E42*P42,5)</f>
        <v>0</v>
      </c>
      <c r="R42" s="160"/>
      <c r="S42" s="160"/>
      <c r="T42" s="161">
        <v>0.17777999999999999</v>
      </c>
      <c r="U42" s="160">
        <f>ROUND(E42*T42,2)</f>
        <v>154.62</v>
      </c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105</v>
      </c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1"/>
      <c r="B43" s="157"/>
      <c r="C43" s="188" t="s">
        <v>153</v>
      </c>
      <c r="D43" s="165"/>
      <c r="E43" s="168">
        <v>869.75</v>
      </c>
      <c r="F43" s="169"/>
      <c r="G43" s="169"/>
      <c r="H43" s="169"/>
      <c r="I43" s="169"/>
      <c r="J43" s="169"/>
      <c r="K43" s="169"/>
      <c r="L43" s="169"/>
      <c r="M43" s="169"/>
      <c r="N43" s="160"/>
      <c r="O43" s="160"/>
      <c r="P43" s="160"/>
      <c r="Q43" s="160"/>
      <c r="R43" s="160"/>
      <c r="S43" s="160"/>
      <c r="T43" s="161"/>
      <c r="U43" s="160"/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118</v>
      </c>
      <c r="AF43" s="150">
        <v>0</v>
      </c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1">
        <v>21</v>
      </c>
      <c r="B44" s="157" t="s">
        <v>156</v>
      </c>
      <c r="C44" s="186" t="s">
        <v>157</v>
      </c>
      <c r="D44" s="159" t="s">
        <v>104</v>
      </c>
      <c r="E44" s="166">
        <v>1050.223125</v>
      </c>
      <c r="F44" s="169"/>
      <c r="G44" s="169"/>
      <c r="H44" s="169">
        <v>113</v>
      </c>
      <c r="I44" s="169">
        <f>ROUND(E44*H44,2)</f>
        <v>118675.21</v>
      </c>
      <c r="J44" s="169">
        <v>0</v>
      </c>
      <c r="K44" s="169">
        <f>ROUND(E44*J44,2)</f>
        <v>0</v>
      </c>
      <c r="L44" s="169">
        <v>21</v>
      </c>
      <c r="M44" s="169">
        <f>G44*(1+L44/100)</f>
        <v>0</v>
      </c>
      <c r="N44" s="160">
        <v>3.8999999999999998E-3</v>
      </c>
      <c r="O44" s="160">
        <f>ROUND(E44*N44,5)</f>
        <v>4.0958699999999997</v>
      </c>
      <c r="P44" s="160">
        <v>0</v>
      </c>
      <c r="Q44" s="160">
        <f>ROUND(E44*P44,5)</f>
        <v>0</v>
      </c>
      <c r="R44" s="160"/>
      <c r="S44" s="160"/>
      <c r="T44" s="161">
        <v>0</v>
      </c>
      <c r="U44" s="160">
        <f>ROUND(E44*T44,2)</f>
        <v>0</v>
      </c>
      <c r="V44" s="150"/>
      <c r="W44" s="150"/>
      <c r="X44" s="150"/>
      <c r="Y44" s="150"/>
      <c r="Z44" s="150"/>
      <c r="AA44" s="150"/>
      <c r="AB44" s="150"/>
      <c r="AC44" s="150"/>
      <c r="AD44" s="150"/>
      <c r="AE44" s="150" t="s">
        <v>158</v>
      </c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1"/>
      <c r="B45" s="157"/>
      <c r="C45" s="188" t="s">
        <v>159</v>
      </c>
      <c r="D45" s="165"/>
      <c r="E45" s="168">
        <v>1050.223125</v>
      </c>
      <c r="F45" s="169"/>
      <c r="G45" s="169"/>
      <c r="H45" s="169"/>
      <c r="I45" s="169"/>
      <c r="J45" s="169"/>
      <c r="K45" s="169"/>
      <c r="L45" s="169"/>
      <c r="M45" s="169"/>
      <c r="N45" s="160"/>
      <c r="O45" s="160"/>
      <c r="P45" s="160"/>
      <c r="Q45" s="160"/>
      <c r="R45" s="160"/>
      <c r="S45" s="160"/>
      <c r="T45" s="161"/>
      <c r="U45" s="160"/>
      <c r="V45" s="150"/>
      <c r="W45" s="150"/>
      <c r="X45" s="150"/>
      <c r="Y45" s="150"/>
      <c r="Z45" s="150"/>
      <c r="AA45" s="150"/>
      <c r="AB45" s="150"/>
      <c r="AC45" s="150"/>
      <c r="AD45" s="150"/>
      <c r="AE45" s="150" t="s">
        <v>118</v>
      </c>
      <c r="AF45" s="150">
        <v>0</v>
      </c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ht="22.5" outlineLevel="1" x14ac:dyDescent="0.2">
      <c r="A46" s="151">
        <v>22</v>
      </c>
      <c r="B46" s="157" t="s">
        <v>160</v>
      </c>
      <c r="C46" s="186" t="s">
        <v>161</v>
      </c>
      <c r="D46" s="159" t="s">
        <v>104</v>
      </c>
      <c r="E46" s="166">
        <v>869.75</v>
      </c>
      <c r="F46" s="169"/>
      <c r="G46" s="169"/>
      <c r="H46" s="169">
        <v>96.48</v>
      </c>
      <c r="I46" s="169">
        <f>ROUND(E46*H46,2)</f>
        <v>83913.48</v>
      </c>
      <c r="J46" s="169">
        <v>407.52</v>
      </c>
      <c r="K46" s="169">
        <f>ROUND(E46*J46,2)</f>
        <v>354440.52</v>
      </c>
      <c r="L46" s="169">
        <v>21</v>
      </c>
      <c r="M46" s="169">
        <f>G46*(1+L46/100)</f>
        <v>0</v>
      </c>
      <c r="N46" s="160">
        <v>0</v>
      </c>
      <c r="O46" s="160">
        <f>ROUND(E46*N46,5)</f>
        <v>0</v>
      </c>
      <c r="P46" s="160">
        <v>0</v>
      </c>
      <c r="Q46" s="160">
        <f>ROUND(E46*P46,5)</f>
        <v>0</v>
      </c>
      <c r="R46" s="160"/>
      <c r="S46" s="160"/>
      <c r="T46" s="161">
        <v>0.84799999999999998</v>
      </c>
      <c r="U46" s="160">
        <f>ROUND(E46*T46,2)</f>
        <v>737.55</v>
      </c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105</v>
      </c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1"/>
      <c r="B47" s="157"/>
      <c r="C47" s="188" t="s">
        <v>153</v>
      </c>
      <c r="D47" s="165"/>
      <c r="E47" s="168">
        <v>869.75</v>
      </c>
      <c r="F47" s="169"/>
      <c r="G47" s="169"/>
      <c r="H47" s="169"/>
      <c r="I47" s="169"/>
      <c r="J47" s="169"/>
      <c r="K47" s="169"/>
      <c r="L47" s="169"/>
      <c r="M47" s="169"/>
      <c r="N47" s="160"/>
      <c r="O47" s="160"/>
      <c r="P47" s="160"/>
      <c r="Q47" s="160"/>
      <c r="R47" s="160"/>
      <c r="S47" s="160"/>
      <c r="T47" s="161"/>
      <c r="U47" s="160"/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118</v>
      </c>
      <c r="AF47" s="150">
        <v>0</v>
      </c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1">
        <v>23</v>
      </c>
      <c r="B48" s="157" t="s">
        <v>162</v>
      </c>
      <c r="C48" s="186" t="s">
        <v>163</v>
      </c>
      <c r="D48" s="159" t="s">
        <v>104</v>
      </c>
      <c r="E48" s="166">
        <v>1050.223125</v>
      </c>
      <c r="F48" s="169"/>
      <c r="G48" s="169"/>
      <c r="H48" s="169">
        <v>290.5</v>
      </c>
      <c r="I48" s="169">
        <f>ROUND(E48*H48,2)</f>
        <v>305089.82</v>
      </c>
      <c r="J48" s="169">
        <v>0</v>
      </c>
      <c r="K48" s="169">
        <f>ROUND(E48*J48,2)</f>
        <v>0</v>
      </c>
      <c r="L48" s="169">
        <v>21</v>
      </c>
      <c r="M48" s="169">
        <f>G48*(1+L48/100)</f>
        <v>0</v>
      </c>
      <c r="N48" s="160">
        <v>2.2000000000000001E-3</v>
      </c>
      <c r="O48" s="160">
        <f>ROUND(E48*N48,5)</f>
        <v>2.3104900000000002</v>
      </c>
      <c r="P48" s="160">
        <v>0</v>
      </c>
      <c r="Q48" s="160">
        <f>ROUND(E48*P48,5)</f>
        <v>0</v>
      </c>
      <c r="R48" s="160"/>
      <c r="S48" s="160"/>
      <c r="T48" s="161">
        <v>0</v>
      </c>
      <c r="U48" s="160">
        <f>ROUND(E48*T48,2)</f>
        <v>0</v>
      </c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158</v>
      </c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1"/>
      <c r="B49" s="157"/>
      <c r="C49" s="188" t="s">
        <v>159</v>
      </c>
      <c r="D49" s="165"/>
      <c r="E49" s="168">
        <v>1050.223125</v>
      </c>
      <c r="F49" s="169"/>
      <c r="G49" s="169"/>
      <c r="H49" s="169"/>
      <c r="I49" s="169"/>
      <c r="J49" s="169"/>
      <c r="K49" s="169"/>
      <c r="L49" s="169"/>
      <c r="M49" s="169"/>
      <c r="N49" s="160"/>
      <c r="O49" s="160"/>
      <c r="P49" s="160"/>
      <c r="Q49" s="160"/>
      <c r="R49" s="160"/>
      <c r="S49" s="160"/>
      <c r="T49" s="161"/>
      <c r="U49" s="160"/>
      <c r="V49" s="150"/>
      <c r="W49" s="150"/>
      <c r="X49" s="150"/>
      <c r="Y49" s="150"/>
      <c r="Z49" s="150"/>
      <c r="AA49" s="150"/>
      <c r="AB49" s="150"/>
      <c r="AC49" s="150"/>
      <c r="AD49" s="150"/>
      <c r="AE49" s="150" t="s">
        <v>118</v>
      </c>
      <c r="AF49" s="150">
        <v>0</v>
      </c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51">
        <v>24</v>
      </c>
      <c r="B50" s="157" t="s">
        <v>164</v>
      </c>
      <c r="C50" s="186" t="s">
        <v>165</v>
      </c>
      <c r="D50" s="159" t="s">
        <v>104</v>
      </c>
      <c r="E50" s="166">
        <v>869.75</v>
      </c>
      <c r="F50" s="169"/>
      <c r="G50" s="169"/>
      <c r="H50" s="169">
        <v>31.69</v>
      </c>
      <c r="I50" s="169">
        <f>ROUND(E50*H50,2)</f>
        <v>27562.38</v>
      </c>
      <c r="J50" s="169">
        <v>56.31</v>
      </c>
      <c r="K50" s="169">
        <f>ROUND(E50*J50,2)</f>
        <v>48975.62</v>
      </c>
      <c r="L50" s="169">
        <v>21</v>
      </c>
      <c r="M50" s="169">
        <f>G50*(1+L50/100)</f>
        <v>0</v>
      </c>
      <c r="N50" s="160">
        <v>3.4000000000000002E-4</v>
      </c>
      <c r="O50" s="160">
        <f>ROUND(E50*N50,5)</f>
        <v>0.29571999999999998</v>
      </c>
      <c r="P50" s="160">
        <v>0</v>
      </c>
      <c r="Q50" s="160">
        <f>ROUND(E50*P50,5)</f>
        <v>0</v>
      </c>
      <c r="R50" s="160"/>
      <c r="S50" s="160"/>
      <c r="T50" s="161">
        <v>0.11765</v>
      </c>
      <c r="U50" s="160">
        <f>ROUND(E50*T50,2)</f>
        <v>102.33</v>
      </c>
      <c r="V50" s="150"/>
      <c r="W50" s="150"/>
      <c r="X50" s="150"/>
      <c r="Y50" s="150"/>
      <c r="Z50" s="150"/>
      <c r="AA50" s="150"/>
      <c r="AB50" s="150"/>
      <c r="AC50" s="150"/>
      <c r="AD50" s="150"/>
      <c r="AE50" s="150" t="s">
        <v>105</v>
      </c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ht="22.5" outlineLevel="1" x14ac:dyDescent="0.2">
      <c r="A51" s="151">
        <v>25</v>
      </c>
      <c r="B51" s="157" t="s">
        <v>166</v>
      </c>
      <c r="C51" s="186" t="s">
        <v>167</v>
      </c>
      <c r="D51" s="159" t="s">
        <v>104</v>
      </c>
      <c r="E51" s="166">
        <v>681.8</v>
      </c>
      <c r="F51" s="169"/>
      <c r="G51" s="169"/>
      <c r="H51" s="169">
        <v>41.38</v>
      </c>
      <c r="I51" s="169">
        <f>ROUND(E51*H51,2)</f>
        <v>28212.880000000001</v>
      </c>
      <c r="J51" s="169">
        <v>28.719999999999992</v>
      </c>
      <c r="K51" s="169">
        <f>ROUND(E51*J51,2)</f>
        <v>19581.3</v>
      </c>
      <c r="L51" s="169">
        <v>21</v>
      </c>
      <c r="M51" s="169">
        <f>G51*(1+L51/100)</f>
        <v>0</v>
      </c>
      <c r="N51" s="160">
        <v>2.1000000000000001E-4</v>
      </c>
      <c r="O51" s="160">
        <f>ROUND(E51*N51,5)</f>
        <v>0.14318</v>
      </c>
      <c r="P51" s="160">
        <v>0</v>
      </c>
      <c r="Q51" s="160">
        <f>ROUND(E51*P51,5)</f>
        <v>0</v>
      </c>
      <c r="R51" s="160"/>
      <c r="S51" s="160"/>
      <c r="T51" s="161">
        <v>0.06</v>
      </c>
      <c r="U51" s="160">
        <f>ROUND(E51*T51,2)</f>
        <v>40.909999999999997</v>
      </c>
      <c r="V51" s="150"/>
      <c r="W51" s="150"/>
      <c r="X51" s="150"/>
      <c r="Y51" s="150"/>
      <c r="Z51" s="150"/>
      <c r="AA51" s="150"/>
      <c r="AB51" s="150"/>
      <c r="AC51" s="150"/>
      <c r="AD51" s="150"/>
      <c r="AE51" s="150" t="s">
        <v>105</v>
      </c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1">
        <v>26</v>
      </c>
      <c r="B52" s="157" t="s">
        <v>168</v>
      </c>
      <c r="C52" s="186" t="s">
        <v>169</v>
      </c>
      <c r="D52" s="159" t="s">
        <v>104</v>
      </c>
      <c r="E52" s="166">
        <v>823.27350000000001</v>
      </c>
      <c r="F52" s="169"/>
      <c r="G52" s="169"/>
      <c r="H52" s="169">
        <v>130</v>
      </c>
      <c r="I52" s="169">
        <f>ROUND(E52*H52,2)</f>
        <v>107025.56</v>
      </c>
      <c r="J52" s="169">
        <v>0</v>
      </c>
      <c r="K52" s="169">
        <f>ROUND(E52*J52,2)</f>
        <v>0</v>
      </c>
      <c r="L52" s="169">
        <v>21</v>
      </c>
      <c r="M52" s="169">
        <f>G52*(1+L52/100)</f>
        <v>0</v>
      </c>
      <c r="N52" s="160">
        <v>1E-3</v>
      </c>
      <c r="O52" s="160">
        <f>ROUND(E52*N52,5)</f>
        <v>0.82326999999999995</v>
      </c>
      <c r="P52" s="160">
        <v>0</v>
      </c>
      <c r="Q52" s="160">
        <f>ROUND(E52*P52,5)</f>
        <v>0</v>
      </c>
      <c r="R52" s="160"/>
      <c r="S52" s="160"/>
      <c r="T52" s="161">
        <v>0</v>
      </c>
      <c r="U52" s="160">
        <f>ROUND(E52*T52,2)</f>
        <v>0</v>
      </c>
      <c r="V52" s="150"/>
      <c r="W52" s="150"/>
      <c r="X52" s="150"/>
      <c r="Y52" s="150"/>
      <c r="Z52" s="150"/>
      <c r="AA52" s="150"/>
      <c r="AB52" s="150"/>
      <c r="AC52" s="150"/>
      <c r="AD52" s="150"/>
      <c r="AE52" s="150" t="s">
        <v>158</v>
      </c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1"/>
      <c r="B53" s="157"/>
      <c r="C53" s="188" t="s">
        <v>170</v>
      </c>
      <c r="D53" s="165"/>
      <c r="E53" s="168">
        <v>823.27350000000001</v>
      </c>
      <c r="F53" s="169"/>
      <c r="G53" s="169"/>
      <c r="H53" s="169"/>
      <c r="I53" s="169"/>
      <c r="J53" s="169"/>
      <c r="K53" s="169"/>
      <c r="L53" s="169"/>
      <c r="M53" s="169"/>
      <c r="N53" s="160"/>
      <c r="O53" s="160"/>
      <c r="P53" s="160"/>
      <c r="Q53" s="160"/>
      <c r="R53" s="160"/>
      <c r="S53" s="160"/>
      <c r="T53" s="161"/>
      <c r="U53" s="160"/>
      <c r="V53" s="150"/>
      <c r="W53" s="150"/>
      <c r="X53" s="150"/>
      <c r="Y53" s="150"/>
      <c r="Z53" s="150"/>
      <c r="AA53" s="150"/>
      <c r="AB53" s="150"/>
      <c r="AC53" s="150"/>
      <c r="AD53" s="150"/>
      <c r="AE53" s="150" t="s">
        <v>118</v>
      </c>
      <c r="AF53" s="150">
        <v>0</v>
      </c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ht="22.5" outlineLevel="1" x14ac:dyDescent="0.2">
      <c r="A54" s="151">
        <v>27</v>
      </c>
      <c r="B54" s="157" t="s">
        <v>164</v>
      </c>
      <c r="C54" s="186" t="s">
        <v>171</v>
      </c>
      <c r="D54" s="159" t="s">
        <v>104</v>
      </c>
      <c r="E54" s="166">
        <v>738.18499999999995</v>
      </c>
      <c r="F54" s="169"/>
      <c r="G54" s="169"/>
      <c r="H54" s="169">
        <v>31.69</v>
      </c>
      <c r="I54" s="169">
        <f>ROUND(E54*H54,2)</f>
        <v>23393.08</v>
      </c>
      <c r="J54" s="169">
        <v>56.31</v>
      </c>
      <c r="K54" s="169">
        <f>ROUND(E54*J54,2)</f>
        <v>41567.199999999997</v>
      </c>
      <c r="L54" s="169">
        <v>21</v>
      </c>
      <c r="M54" s="169">
        <f>G54*(1+L54/100)</f>
        <v>0</v>
      </c>
      <c r="N54" s="160">
        <v>3.4000000000000002E-4</v>
      </c>
      <c r="O54" s="160">
        <f>ROUND(E54*N54,5)</f>
        <v>0.25097999999999998</v>
      </c>
      <c r="P54" s="160">
        <v>0</v>
      </c>
      <c r="Q54" s="160">
        <f>ROUND(E54*P54,5)</f>
        <v>0</v>
      </c>
      <c r="R54" s="160"/>
      <c r="S54" s="160"/>
      <c r="T54" s="161">
        <v>0.11765</v>
      </c>
      <c r="U54" s="160">
        <f>ROUND(E54*T54,2)</f>
        <v>86.85</v>
      </c>
      <c r="V54" s="150"/>
      <c r="W54" s="150"/>
      <c r="X54" s="150"/>
      <c r="Y54" s="150"/>
      <c r="Z54" s="150"/>
      <c r="AA54" s="150"/>
      <c r="AB54" s="150"/>
      <c r="AC54" s="150"/>
      <c r="AD54" s="150"/>
      <c r="AE54" s="150" t="s">
        <v>105</v>
      </c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1"/>
      <c r="B55" s="157"/>
      <c r="C55" s="188" t="s">
        <v>172</v>
      </c>
      <c r="D55" s="165"/>
      <c r="E55" s="168">
        <v>738.18499999999995</v>
      </c>
      <c r="F55" s="169"/>
      <c r="G55" s="169"/>
      <c r="H55" s="169"/>
      <c r="I55" s="169"/>
      <c r="J55" s="169"/>
      <c r="K55" s="169"/>
      <c r="L55" s="169"/>
      <c r="M55" s="169"/>
      <c r="N55" s="160"/>
      <c r="O55" s="160"/>
      <c r="P55" s="160"/>
      <c r="Q55" s="160"/>
      <c r="R55" s="160"/>
      <c r="S55" s="160"/>
      <c r="T55" s="161"/>
      <c r="U55" s="160"/>
      <c r="V55" s="150"/>
      <c r="W55" s="150"/>
      <c r="X55" s="150"/>
      <c r="Y55" s="150"/>
      <c r="Z55" s="150"/>
      <c r="AA55" s="150"/>
      <c r="AB55" s="150"/>
      <c r="AC55" s="150"/>
      <c r="AD55" s="150"/>
      <c r="AE55" s="150" t="s">
        <v>118</v>
      </c>
      <c r="AF55" s="150">
        <v>0</v>
      </c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1">
        <v>28</v>
      </c>
      <c r="B56" s="157" t="s">
        <v>173</v>
      </c>
      <c r="C56" s="186" t="s">
        <v>174</v>
      </c>
      <c r="D56" s="159" t="s">
        <v>112</v>
      </c>
      <c r="E56" s="166">
        <v>91.919999999999987</v>
      </c>
      <c r="F56" s="169"/>
      <c r="G56" s="169"/>
      <c r="H56" s="169">
        <v>2350</v>
      </c>
      <c r="I56" s="169">
        <f>ROUND(E56*H56,2)</f>
        <v>216012</v>
      </c>
      <c r="J56" s="169">
        <v>0</v>
      </c>
      <c r="K56" s="169">
        <f>ROUND(E56*J56,2)</f>
        <v>0</v>
      </c>
      <c r="L56" s="169">
        <v>21</v>
      </c>
      <c r="M56" s="169">
        <f>G56*(1+L56/100)</f>
        <v>0</v>
      </c>
      <c r="N56" s="160">
        <v>0.35</v>
      </c>
      <c r="O56" s="160">
        <f>ROUND(E56*N56,5)</f>
        <v>32.171999999999997</v>
      </c>
      <c r="P56" s="160">
        <v>0</v>
      </c>
      <c r="Q56" s="160">
        <f>ROUND(E56*P56,5)</f>
        <v>0</v>
      </c>
      <c r="R56" s="160"/>
      <c r="S56" s="160"/>
      <c r="T56" s="161">
        <v>0</v>
      </c>
      <c r="U56" s="160">
        <f>ROUND(E56*T56,2)</f>
        <v>0</v>
      </c>
      <c r="V56" s="150"/>
      <c r="W56" s="150"/>
      <c r="X56" s="150"/>
      <c r="Y56" s="150"/>
      <c r="Z56" s="150"/>
      <c r="AA56" s="150"/>
      <c r="AB56" s="150"/>
      <c r="AC56" s="150"/>
      <c r="AD56" s="150"/>
      <c r="AE56" s="150" t="s">
        <v>158</v>
      </c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1"/>
      <c r="B57" s="157"/>
      <c r="C57" s="188" t="s">
        <v>175</v>
      </c>
      <c r="D57" s="165"/>
      <c r="E57" s="168">
        <v>91.92</v>
      </c>
      <c r="F57" s="169"/>
      <c r="G57" s="169"/>
      <c r="H57" s="169"/>
      <c r="I57" s="169"/>
      <c r="J57" s="169"/>
      <c r="K57" s="169"/>
      <c r="L57" s="169"/>
      <c r="M57" s="169"/>
      <c r="N57" s="160"/>
      <c r="O57" s="160"/>
      <c r="P57" s="160"/>
      <c r="Q57" s="160"/>
      <c r="R57" s="160"/>
      <c r="S57" s="160"/>
      <c r="T57" s="161"/>
      <c r="U57" s="160"/>
      <c r="V57" s="150"/>
      <c r="W57" s="150"/>
      <c r="X57" s="150"/>
      <c r="Y57" s="150"/>
      <c r="Z57" s="150"/>
      <c r="AA57" s="150"/>
      <c r="AB57" s="150"/>
      <c r="AC57" s="150"/>
      <c r="AD57" s="150"/>
      <c r="AE57" s="150" t="s">
        <v>118</v>
      </c>
      <c r="AF57" s="150">
        <v>0</v>
      </c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1">
        <v>29</v>
      </c>
      <c r="B58" s="157" t="s">
        <v>176</v>
      </c>
      <c r="C58" s="186" t="s">
        <v>177</v>
      </c>
      <c r="D58" s="159" t="s">
        <v>104</v>
      </c>
      <c r="E58" s="166">
        <v>681.8</v>
      </c>
      <c r="F58" s="169"/>
      <c r="G58" s="169"/>
      <c r="H58" s="169">
        <v>0</v>
      </c>
      <c r="I58" s="169">
        <f>ROUND(E58*H58,2)</f>
        <v>0</v>
      </c>
      <c r="J58" s="169">
        <v>590</v>
      </c>
      <c r="K58" s="169">
        <f>ROUND(E58*J58,2)</f>
        <v>402262</v>
      </c>
      <c r="L58" s="169">
        <v>21</v>
      </c>
      <c r="M58" s="169">
        <f>G58*(1+L58/100)</f>
        <v>0</v>
      </c>
      <c r="N58" s="160">
        <v>0</v>
      </c>
      <c r="O58" s="160">
        <f>ROUND(E58*N58,5)</f>
        <v>0</v>
      </c>
      <c r="P58" s="160">
        <v>0</v>
      </c>
      <c r="Q58" s="160">
        <f>ROUND(E58*P58,5)</f>
        <v>0</v>
      </c>
      <c r="R58" s="160"/>
      <c r="S58" s="160"/>
      <c r="T58" s="161">
        <v>0</v>
      </c>
      <c r="U58" s="160">
        <f>ROUND(E58*T58,2)</f>
        <v>0</v>
      </c>
      <c r="V58" s="150"/>
      <c r="W58" s="150"/>
      <c r="X58" s="150"/>
      <c r="Y58" s="150"/>
      <c r="Z58" s="150"/>
      <c r="AA58" s="150"/>
      <c r="AB58" s="150"/>
      <c r="AC58" s="150"/>
      <c r="AD58" s="150"/>
      <c r="AE58" s="150" t="s">
        <v>105</v>
      </c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1"/>
      <c r="B59" s="157"/>
      <c r="C59" s="188" t="s">
        <v>178</v>
      </c>
      <c r="D59" s="165"/>
      <c r="E59" s="168"/>
      <c r="F59" s="169"/>
      <c r="G59" s="169"/>
      <c r="H59" s="169"/>
      <c r="I59" s="169"/>
      <c r="J59" s="169"/>
      <c r="K59" s="169"/>
      <c r="L59" s="169"/>
      <c r="M59" s="169"/>
      <c r="N59" s="160"/>
      <c r="O59" s="160"/>
      <c r="P59" s="160"/>
      <c r="Q59" s="160"/>
      <c r="R59" s="160"/>
      <c r="S59" s="160"/>
      <c r="T59" s="161"/>
      <c r="U59" s="160"/>
      <c r="V59" s="150"/>
      <c r="W59" s="150"/>
      <c r="X59" s="150"/>
      <c r="Y59" s="150"/>
      <c r="Z59" s="150"/>
      <c r="AA59" s="150"/>
      <c r="AB59" s="150"/>
      <c r="AC59" s="150"/>
      <c r="AD59" s="150"/>
      <c r="AE59" s="150" t="s">
        <v>118</v>
      </c>
      <c r="AF59" s="150">
        <v>0</v>
      </c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1">
        <v>30</v>
      </c>
      <c r="B60" s="157" t="s">
        <v>179</v>
      </c>
      <c r="C60" s="186" t="s">
        <v>180</v>
      </c>
      <c r="D60" s="159" t="s">
        <v>181</v>
      </c>
      <c r="E60" s="166">
        <v>187.95</v>
      </c>
      <c r="F60" s="169"/>
      <c r="G60" s="169"/>
      <c r="H60" s="169">
        <v>0</v>
      </c>
      <c r="I60" s="169">
        <f>ROUND(E60*H60,2)</f>
        <v>0</v>
      </c>
      <c r="J60" s="169">
        <v>85</v>
      </c>
      <c r="K60" s="169">
        <f>ROUND(E60*J60,2)</f>
        <v>15975.75</v>
      </c>
      <c r="L60" s="169">
        <v>21</v>
      </c>
      <c r="M60" s="169">
        <f>G60*(1+L60/100)</f>
        <v>0</v>
      </c>
      <c r="N60" s="160">
        <v>0</v>
      </c>
      <c r="O60" s="160">
        <f>ROUND(E60*N60,5)</f>
        <v>0</v>
      </c>
      <c r="P60" s="160">
        <v>0</v>
      </c>
      <c r="Q60" s="160">
        <f>ROUND(E60*P60,5)</f>
        <v>0</v>
      </c>
      <c r="R60" s="160"/>
      <c r="S60" s="160"/>
      <c r="T60" s="161">
        <v>0</v>
      </c>
      <c r="U60" s="160">
        <f>ROUND(E60*T60,2)</f>
        <v>0</v>
      </c>
      <c r="V60" s="150"/>
      <c r="W60" s="150"/>
      <c r="X60" s="150"/>
      <c r="Y60" s="150"/>
      <c r="Z60" s="150"/>
      <c r="AA60" s="150"/>
      <c r="AB60" s="150"/>
      <c r="AC60" s="150"/>
      <c r="AD60" s="150"/>
      <c r="AE60" s="150" t="s">
        <v>105</v>
      </c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1">
        <v>31</v>
      </c>
      <c r="B61" s="157" t="s">
        <v>182</v>
      </c>
      <c r="C61" s="186" t="s">
        <v>183</v>
      </c>
      <c r="D61" s="159" t="s">
        <v>181</v>
      </c>
      <c r="E61" s="166">
        <v>187.95</v>
      </c>
      <c r="F61" s="169"/>
      <c r="G61" s="169"/>
      <c r="H61" s="169">
        <v>0</v>
      </c>
      <c r="I61" s="169">
        <f>ROUND(E61*H61,2)</f>
        <v>0</v>
      </c>
      <c r="J61" s="169">
        <v>95</v>
      </c>
      <c r="K61" s="169">
        <f>ROUND(E61*J61,2)</f>
        <v>17855.25</v>
      </c>
      <c r="L61" s="169">
        <v>21</v>
      </c>
      <c r="M61" s="169">
        <f>G61*(1+L61/100)</f>
        <v>0</v>
      </c>
      <c r="N61" s="160">
        <v>0</v>
      </c>
      <c r="O61" s="160">
        <f>ROUND(E61*N61,5)</f>
        <v>0</v>
      </c>
      <c r="P61" s="160">
        <v>0</v>
      </c>
      <c r="Q61" s="160">
        <f>ROUND(E61*P61,5)</f>
        <v>0</v>
      </c>
      <c r="R61" s="160"/>
      <c r="S61" s="160"/>
      <c r="T61" s="161">
        <v>0</v>
      </c>
      <c r="U61" s="160">
        <f>ROUND(E61*T61,2)</f>
        <v>0</v>
      </c>
      <c r="V61" s="150"/>
      <c r="W61" s="150"/>
      <c r="X61" s="150"/>
      <c r="Y61" s="150"/>
      <c r="Z61" s="150"/>
      <c r="AA61" s="150"/>
      <c r="AB61" s="150"/>
      <c r="AC61" s="150"/>
      <c r="AD61" s="150"/>
      <c r="AE61" s="150" t="s">
        <v>105</v>
      </c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1">
        <v>32</v>
      </c>
      <c r="B62" s="157" t="s">
        <v>184</v>
      </c>
      <c r="C62" s="186" t="s">
        <v>185</v>
      </c>
      <c r="D62" s="159" t="s">
        <v>181</v>
      </c>
      <c r="E62" s="166">
        <v>187.95</v>
      </c>
      <c r="F62" s="169"/>
      <c r="G62" s="169"/>
      <c r="H62" s="169">
        <v>0</v>
      </c>
      <c r="I62" s="169">
        <f>ROUND(E62*H62,2)</f>
        <v>0</v>
      </c>
      <c r="J62" s="169">
        <v>88</v>
      </c>
      <c r="K62" s="169">
        <f>ROUND(E62*J62,2)</f>
        <v>16539.599999999999</v>
      </c>
      <c r="L62" s="169">
        <v>21</v>
      </c>
      <c r="M62" s="169">
        <f>G62*(1+L62/100)</f>
        <v>0</v>
      </c>
      <c r="N62" s="160">
        <v>0</v>
      </c>
      <c r="O62" s="160">
        <f>ROUND(E62*N62,5)</f>
        <v>0</v>
      </c>
      <c r="P62" s="160">
        <v>0</v>
      </c>
      <c r="Q62" s="160">
        <f>ROUND(E62*P62,5)</f>
        <v>0</v>
      </c>
      <c r="R62" s="160"/>
      <c r="S62" s="160"/>
      <c r="T62" s="161">
        <v>0</v>
      </c>
      <c r="U62" s="160">
        <f>ROUND(E62*T62,2)</f>
        <v>0</v>
      </c>
      <c r="V62" s="150"/>
      <c r="W62" s="150"/>
      <c r="X62" s="150"/>
      <c r="Y62" s="150"/>
      <c r="Z62" s="150"/>
      <c r="AA62" s="150"/>
      <c r="AB62" s="150"/>
      <c r="AC62" s="150"/>
      <c r="AD62" s="150"/>
      <c r="AE62" s="150" t="s">
        <v>105</v>
      </c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1">
        <v>33</v>
      </c>
      <c r="B63" s="157" t="s">
        <v>186</v>
      </c>
      <c r="C63" s="186" t="s">
        <v>187</v>
      </c>
      <c r="D63" s="159" t="s">
        <v>181</v>
      </c>
      <c r="E63" s="166">
        <v>187.95</v>
      </c>
      <c r="F63" s="169"/>
      <c r="G63" s="169"/>
      <c r="H63" s="169">
        <v>0</v>
      </c>
      <c r="I63" s="169">
        <f>ROUND(E63*H63,2)</f>
        <v>0</v>
      </c>
      <c r="J63" s="169">
        <v>450</v>
      </c>
      <c r="K63" s="169">
        <f>ROUND(E63*J63,2)</f>
        <v>84577.5</v>
      </c>
      <c r="L63" s="169">
        <v>21</v>
      </c>
      <c r="M63" s="169">
        <f>G63*(1+L63/100)</f>
        <v>0</v>
      </c>
      <c r="N63" s="160">
        <v>0</v>
      </c>
      <c r="O63" s="160">
        <f>ROUND(E63*N63,5)</f>
        <v>0</v>
      </c>
      <c r="P63" s="160">
        <v>0</v>
      </c>
      <c r="Q63" s="160">
        <f>ROUND(E63*P63,5)</f>
        <v>0</v>
      </c>
      <c r="R63" s="160"/>
      <c r="S63" s="160"/>
      <c r="T63" s="161">
        <v>0</v>
      </c>
      <c r="U63" s="160">
        <f>ROUND(E63*T63,2)</f>
        <v>0</v>
      </c>
      <c r="V63" s="150"/>
      <c r="W63" s="150"/>
      <c r="X63" s="150"/>
      <c r="Y63" s="150"/>
      <c r="Z63" s="150"/>
      <c r="AA63" s="150"/>
      <c r="AB63" s="150"/>
      <c r="AC63" s="150"/>
      <c r="AD63" s="150"/>
      <c r="AE63" s="150" t="s">
        <v>105</v>
      </c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1"/>
      <c r="B64" s="157"/>
      <c r="C64" s="188" t="s">
        <v>188</v>
      </c>
      <c r="D64" s="165"/>
      <c r="E64" s="168">
        <v>112.77</v>
      </c>
      <c r="F64" s="169"/>
      <c r="G64" s="169"/>
      <c r="H64" s="169"/>
      <c r="I64" s="169"/>
      <c r="J64" s="169"/>
      <c r="K64" s="169"/>
      <c r="L64" s="169"/>
      <c r="M64" s="169"/>
      <c r="N64" s="160"/>
      <c r="O64" s="160"/>
      <c r="P64" s="160"/>
      <c r="Q64" s="160"/>
      <c r="R64" s="160"/>
      <c r="S64" s="160"/>
      <c r="T64" s="161"/>
      <c r="U64" s="160"/>
      <c r="V64" s="150"/>
      <c r="W64" s="150"/>
      <c r="X64" s="150"/>
      <c r="Y64" s="150"/>
      <c r="Z64" s="150"/>
      <c r="AA64" s="150"/>
      <c r="AB64" s="150"/>
      <c r="AC64" s="150"/>
      <c r="AD64" s="150"/>
      <c r="AE64" s="150" t="s">
        <v>118</v>
      </c>
      <c r="AF64" s="150">
        <v>0</v>
      </c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1">
        <v>34</v>
      </c>
      <c r="B65" s="157" t="s">
        <v>189</v>
      </c>
      <c r="C65" s="186" t="s">
        <v>190</v>
      </c>
      <c r="D65" s="159" t="s">
        <v>181</v>
      </c>
      <c r="E65" s="166">
        <v>187.95</v>
      </c>
      <c r="F65" s="169"/>
      <c r="G65" s="169"/>
      <c r="H65" s="169">
        <v>0</v>
      </c>
      <c r="I65" s="169">
        <f t="shared" ref="I65:I70" si="0">ROUND(E65*H65,2)</f>
        <v>0</v>
      </c>
      <c r="J65" s="169">
        <v>220</v>
      </c>
      <c r="K65" s="169">
        <f t="shared" ref="K65:K70" si="1">ROUND(E65*J65,2)</f>
        <v>41349</v>
      </c>
      <c r="L65" s="169">
        <v>21</v>
      </c>
      <c r="M65" s="169">
        <f t="shared" ref="M65:M70" si="2">G65*(1+L65/100)</f>
        <v>0</v>
      </c>
      <c r="N65" s="160">
        <v>0</v>
      </c>
      <c r="O65" s="160">
        <f t="shared" ref="O65:O70" si="3">ROUND(E65*N65,5)</f>
        <v>0</v>
      </c>
      <c r="P65" s="160">
        <v>0</v>
      </c>
      <c r="Q65" s="160">
        <f t="shared" ref="Q65:Q70" si="4">ROUND(E65*P65,5)</f>
        <v>0</v>
      </c>
      <c r="R65" s="160"/>
      <c r="S65" s="160"/>
      <c r="T65" s="161">
        <v>0</v>
      </c>
      <c r="U65" s="160">
        <f t="shared" ref="U65:U70" si="5">ROUND(E65*T65,2)</f>
        <v>0</v>
      </c>
      <c r="V65" s="150"/>
      <c r="W65" s="150"/>
      <c r="X65" s="150"/>
      <c r="Y65" s="150"/>
      <c r="Z65" s="150"/>
      <c r="AA65" s="150"/>
      <c r="AB65" s="150"/>
      <c r="AC65" s="150"/>
      <c r="AD65" s="150"/>
      <c r="AE65" s="150" t="s">
        <v>105</v>
      </c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1">
        <v>35</v>
      </c>
      <c r="B66" s="157" t="s">
        <v>191</v>
      </c>
      <c r="C66" s="186" t="s">
        <v>192</v>
      </c>
      <c r="D66" s="159" t="s">
        <v>181</v>
      </c>
      <c r="E66" s="166">
        <v>187.95</v>
      </c>
      <c r="F66" s="169"/>
      <c r="G66" s="169"/>
      <c r="H66" s="169">
        <v>0</v>
      </c>
      <c r="I66" s="169">
        <f t="shared" si="0"/>
        <v>0</v>
      </c>
      <c r="J66" s="169">
        <v>65</v>
      </c>
      <c r="K66" s="169">
        <f t="shared" si="1"/>
        <v>12216.75</v>
      </c>
      <c r="L66" s="169">
        <v>21</v>
      </c>
      <c r="M66" s="169">
        <f t="shared" si="2"/>
        <v>0</v>
      </c>
      <c r="N66" s="160">
        <v>0</v>
      </c>
      <c r="O66" s="160">
        <f t="shared" si="3"/>
        <v>0</v>
      </c>
      <c r="P66" s="160">
        <v>0</v>
      </c>
      <c r="Q66" s="160">
        <f t="shared" si="4"/>
        <v>0</v>
      </c>
      <c r="R66" s="160"/>
      <c r="S66" s="160"/>
      <c r="T66" s="161">
        <v>0</v>
      </c>
      <c r="U66" s="160">
        <f t="shared" si="5"/>
        <v>0</v>
      </c>
      <c r="V66" s="150"/>
      <c r="W66" s="150"/>
      <c r="X66" s="150"/>
      <c r="Y66" s="150"/>
      <c r="Z66" s="150"/>
      <c r="AA66" s="150"/>
      <c r="AB66" s="150"/>
      <c r="AC66" s="150"/>
      <c r="AD66" s="150"/>
      <c r="AE66" s="150" t="s">
        <v>105</v>
      </c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1">
        <v>36</v>
      </c>
      <c r="B67" s="157" t="s">
        <v>193</v>
      </c>
      <c r="C67" s="186" t="s">
        <v>194</v>
      </c>
      <c r="D67" s="159" t="s">
        <v>181</v>
      </c>
      <c r="E67" s="166">
        <v>187.95</v>
      </c>
      <c r="F67" s="169"/>
      <c r="G67" s="169"/>
      <c r="H67" s="169">
        <v>0</v>
      </c>
      <c r="I67" s="169">
        <f t="shared" si="0"/>
        <v>0</v>
      </c>
      <c r="J67" s="169">
        <v>45</v>
      </c>
      <c r="K67" s="169">
        <f t="shared" si="1"/>
        <v>8457.75</v>
      </c>
      <c r="L67" s="169">
        <v>21</v>
      </c>
      <c r="M67" s="169">
        <f t="shared" si="2"/>
        <v>0</v>
      </c>
      <c r="N67" s="160">
        <v>0</v>
      </c>
      <c r="O67" s="160">
        <f t="shared" si="3"/>
        <v>0</v>
      </c>
      <c r="P67" s="160">
        <v>0</v>
      </c>
      <c r="Q67" s="160">
        <f t="shared" si="4"/>
        <v>0</v>
      </c>
      <c r="R67" s="160"/>
      <c r="S67" s="160"/>
      <c r="T67" s="161">
        <v>0</v>
      </c>
      <c r="U67" s="160">
        <f t="shared" si="5"/>
        <v>0</v>
      </c>
      <c r="V67" s="150"/>
      <c r="W67" s="150"/>
      <c r="X67" s="150"/>
      <c r="Y67" s="150"/>
      <c r="Z67" s="150"/>
      <c r="AA67" s="150"/>
      <c r="AB67" s="150"/>
      <c r="AC67" s="150"/>
      <c r="AD67" s="150"/>
      <c r="AE67" s="150" t="s">
        <v>105</v>
      </c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ht="22.5" outlineLevel="1" x14ac:dyDescent="0.2">
      <c r="A68" s="151">
        <v>37</v>
      </c>
      <c r="B68" s="157" t="s">
        <v>195</v>
      </c>
      <c r="C68" s="186" t="s">
        <v>196</v>
      </c>
      <c r="D68" s="159" t="s">
        <v>181</v>
      </c>
      <c r="E68" s="166">
        <v>187.95</v>
      </c>
      <c r="F68" s="169"/>
      <c r="G68" s="169"/>
      <c r="H68" s="169">
        <v>0</v>
      </c>
      <c r="I68" s="169">
        <f t="shared" si="0"/>
        <v>0</v>
      </c>
      <c r="J68" s="169">
        <v>450</v>
      </c>
      <c r="K68" s="169">
        <f t="shared" si="1"/>
        <v>84577.5</v>
      </c>
      <c r="L68" s="169">
        <v>21</v>
      </c>
      <c r="M68" s="169">
        <f t="shared" si="2"/>
        <v>0</v>
      </c>
      <c r="N68" s="160">
        <v>0</v>
      </c>
      <c r="O68" s="160">
        <f t="shared" si="3"/>
        <v>0</v>
      </c>
      <c r="P68" s="160">
        <v>0</v>
      </c>
      <c r="Q68" s="160">
        <f t="shared" si="4"/>
        <v>0</v>
      </c>
      <c r="R68" s="160"/>
      <c r="S68" s="160"/>
      <c r="T68" s="161">
        <v>0</v>
      </c>
      <c r="U68" s="160">
        <f t="shared" si="5"/>
        <v>0</v>
      </c>
      <c r="V68" s="150"/>
      <c r="W68" s="150"/>
      <c r="X68" s="150"/>
      <c r="Y68" s="150"/>
      <c r="Z68" s="150"/>
      <c r="AA68" s="150"/>
      <c r="AB68" s="150"/>
      <c r="AC68" s="150"/>
      <c r="AD68" s="150"/>
      <c r="AE68" s="150" t="s">
        <v>105</v>
      </c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1">
        <v>38</v>
      </c>
      <c r="B69" s="157" t="s">
        <v>197</v>
      </c>
      <c r="C69" s="186" t="s">
        <v>198</v>
      </c>
      <c r="D69" s="159" t="s">
        <v>181</v>
      </c>
      <c r="E69" s="166">
        <v>187.95</v>
      </c>
      <c r="F69" s="169"/>
      <c r="G69" s="169"/>
      <c r="H69" s="169">
        <v>0</v>
      </c>
      <c r="I69" s="169">
        <f t="shared" si="0"/>
        <v>0</v>
      </c>
      <c r="J69" s="169">
        <v>350</v>
      </c>
      <c r="K69" s="169">
        <f t="shared" si="1"/>
        <v>65782.5</v>
      </c>
      <c r="L69" s="169">
        <v>21</v>
      </c>
      <c r="M69" s="169">
        <f t="shared" si="2"/>
        <v>0</v>
      </c>
      <c r="N69" s="160">
        <v>0</v>
      </c>
      <c r="O69" s="160">
        <f t="shared" si="3"/>
        <v>0</v>
      </c>
      <c r="P69" s="160">
        <v>0</v>
      </c>
      <c r="Q69" s="160">
        <f t="shared" si="4"/>
        <v>0</v>
      </c>
      <c r="R69" s="160"/>
      <c r="S69" s="160"/>
      <c r="T69" s="161">
        <v>0</v>
      </c>
      <c r="U69" s="160">
        <f t="shared" si="5"/>
        <v>0</v>
      </c>
      <c r="V69" s="150"/>
      <c r="W69" s="150"/>
      <c r="X69" s="150"/>
      <c r="Y69" s="150"/>
      <c r="Z69" s="150"/>
      <c r="AA69" s="150"/>
      <c r="AB69" s="150"/>
      <c r="AC69" s="150"/>
      <c r="AD69" s="150"/>
      <c r="AE69" s="150" t="s">
        <v>105</v>
      </c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1">
        <v>39</v>
      </c>
      <c r="B70" s="157" t="s">
        <v>199</v>
      </c>
      <c r="C70" s="186" t="s">
        <v>200</v>
      </c>
      <c r="D70" s="159" t="s">
        <v>122</v>
      </c>
      <c r="E70" s="166">
        <v>51</v>
      </c>
      <c r="F70" s="169"/>
      <c r="G70" s="169"/>
      <c r="H70" s="169">
        <v>0</v>
      </c>
      <c r="I70" s="169">
        <f t="shared" si="0"/>
        <v>0</v>
      </c>
      <c r="J70" s="169">
        <v>1117</v>
      </c>
      <c r="K70" s="169">
        <f t="shared" si="1"/>
        <v>56967</v>
      </c>
      <c r="L70" s="169">
        <v>21</v>
      </c>
      <c r="M70" s="169">
        <f t="shared" si="2"/>
        <v>0</v>
      </c>
      <c r="N70" s="160">
        <v>0</v>
      </c>
      <c r="O70" s="160">
        <f t="shared" si="3"/>
        <v>0</v>
      </c>
      <c r="P70" s="160">
        <v>0</v>
      </c>
      <c r="Q70" s="160">
        <f t="shared" si="4"/>
        <v>0</v>
      </c>
      <c r="R70" s="160"/>
      <c r="S70" s="160"/>
      <c r="T70" s="161">
        <v>1.609</v>
      </c>
      <c r="U70" s="160">
        <f t="shared" si="5"/>
        <v>82.06</v>
      </c>
      <c r="V70" s="150"/>
      <c r="W70" s="150"/>
      <c r="X70" s="150"/>
      <c r="Y70" s="150"/>
      <c r="Z70" s="150"/>
      <c r="AA70" s="150"/>
      <c r="AB70" s="150"/>
      <c r="AC70" s="150"/>
      <c r="AD70" s="150"/>
      <c r="AE70" s="150" t="s">
        <v>105</v>
      </c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x14ac:dyDescent="0.2">
      <c r="A71" s="152" t="s">
        <v>100</v>
      </c>
      <c r="B71" s="158" t="s">
        <v>63</v>
      </c>
      <c r="C71" s="187" t="s">
        <v>64</v>
      </c>
      <c r="D71" s="162"/>
      <c r="E71" s="167"/>
      <c r="F71" s="170"/>
      <c r="G71" s="170"/>
      <c r="H71" s="170"/>
      <c r="I71" s="170">
        <f>SUM(I72:I78)</f>
        <v>696220.07</v>
      </c>
      <c r="J71" s="170"/>
      <c r="K71" s="170">
        <f>SUM(K72:K78)</f>
        <v>214847.85</v>
      </c>
      <c r="L71" s="170"/>
      <c r="M71" s="170">
        <f>SUM(M72:M78)</f>
        <v>0</v>
      </c>
      <c r="N71" s="163"/>
      <c r="O71" s="163">
        <f>SUM(O72:O78)</f>
        <v>7.3549199999999999</v>
      </c>
      <c r="P71" s="163"/>
      <c r="Q71" s="163">
        <f>SUM(Q72:Q78)</f>
        <v>0</v>
      </c>
      <c r="R71" s="163"/>
      <c r="S71" s="163"/>
      <c r="T71" s="164"/>
      <c r="U71" s="163">
        <f>SUM(U72:U78)</f>
        <v>447.21999999999997</v>
      </c>
      <c r="AE71" t="s">
        <v>101</v>
      </c>
    </row>
    <row r="72" spans="1:60" outlineLevel="1" x14ac:dyDescent="0.2">
      <c r="A72" s="151">
        <v>40</v>
      </c>
      <c r="B72" s="157" t="s">
        <v>201</v>
      </c>
      <c r="C72" s="186" t="s">
        <v>202</v>
      </c>
      <c r="D72" s="159" t="s">
        <v>104</v>
      </c>
      <c r="E72" s="166">
        <v>681.8</v>
      </c>
      <c r="F72" s="169"/>
      <c r="G72" s="169"/>
      <c r="H72" s="169">
        <v>107.25</v>
      </c>
      <c r="I72" s="169">
        <f>ROUND(E72*H72,2)</f>
        <v>73123.05</v>
      </c>
      <c r="J72" s="169">
        <v>152.25</v>
      </c>
      <c r="K72" s="169">
        <f>ROUND(E72*J72,2)</f>
        <v>103804.05</v>
      </c>
      <c r="L72" s="169">
        <v>21</v>
      </c>
      <c r="M72" s="169">
        <f>G72*(1+L72/100)</f>
        <v>0</v>
      </c>
      <c r="N72" s="160">
        <v>2.5500000000000002E-3</v>
      </c>
      <c r="O72" s="160">
        <f>ROUND(E72*N72,5)</f>
        <v>1.7385900000000001</v>
      </c>
      <c r="P72" s="160">
        <v>0</v>
      </c>
      <c r="Q72" s="160">
        <f>ROUND(E72*P72,5)</f>
        <v>0</v>
      </c>
      <c r="R72" s="160"/>
      <c r="S72" s="160"/>
      <c r="T72" s="161">
        <v>0.31809999999999999</v>
      </c>
      <c r="U72" s="160">
        <f>ROUND(E72*T72,2)</f>
        <v>216.88</v>
      </c>
      <c r="V72" s="150"/>
      <c r="W72" s="150"/>
      <c r="X72" s="150"/>
      <c r="Y72" s="150"/>
      <c r="Z72" s="150"/>
      <c r="AA72" s="150"/>
      <c r="AB72" s="150"/>
      <c r="AC72" s="150"/>
      <c r="AD72" s="150"/>
      <c r="AE72" s="150" t="s">
        <v>105</v>
      </c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1">
        <v>41</v>
      </c>
      <c r="B73" s="157" t="s">
        <v>203</v>
      </c>
      <c r="C73" s="186" t="s">
        <v>204</v>
      </c>
      <c r="D73" s="159" t="s">
        <v>112</v>
      </c>
      <c r="E73" s="166">
        <v>54.543999999999997</v>
      </c>
      <c r="F73" s="169"/>
      <c r="G73" s="169"/>
      <c r="H73" s="169">
        <v>3335</v>
      </c>
      <c r="I73" s="169">
        <f>ROUND(E73*H73,2)</f>
        <v>181904.24</v>
      </c>
      <c r="J73" s="169">
        <v>0</v>
      </c>
      <c r="K73" s="169">
        <f>ROUND(E73*J73,2)</f>
        <v>0</v>
      </c>
      <c r="L73" s="169">
        <v>21</v>
      </c>
      <c r="M73" s="169">
        <f>G73*(1+L73/100)</f>
        <v>0</v>
      </c>
      <c r="N73" s="160">
        <v>2.5000000000000001E-2</v>
      </c>
      <c r="O73" s="160">
        <f>ROUND(E73*N73,5)</f>
        <v>1.3635999999999999</v>
      </c>
      <c r="P73" s="160">
        <v>0</v>
      </c>
      <c r="Q73" s="160">
        <f>ROUND(E73*P73,5)</f>
        <v>0</v>
      </c>
      <c r="R73" s="160"/>
      <c r="S73" s="160"/>
      <c r="T73" s="161">
        <v>0</v>
      </c>
      <c r="U73" s="160">
        <f>ROUND(E73*T73,2)</f>
        <v>0</v>
      </c>
      <c r="V73" s="150"/>
      <c r="W73" s="150"/>
      <c r="X73" s="150"/>
      <c r="Y73" s="150"/>
      <c r="Z73" s="150"/>
      <c r="AA73" s="150"/>
      <c r="AB73" s="150"/>
      <c r="AC73" s="150"/>
      <c r="AD73" s="150"/>
      <c r="AE73" s="150" t="s">
        <v>158</v>
      </c>
      <c r="AF73" s="150"/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1"/>
      <c r="B74" s="157"/>
      <c r="C74" s="188" t="s">
        <v>205</v>
      </c>
      <c r="D74" s="165"/>
      <c r="E74" s="168">
        <v>54.543999999999997</v>
      </c>
      <c r="F74" s="169"/>
      <c r="G74" s="169"/>
      <c r="H74" s="169"/>
      <c r="I74" s="169"/>
      <c r="J74" s="169"/>
      <c r="K74" s="169"/>
      <c r="L74" s="169"/>
      <c r="M74" s="169"/>
      <c r="N74" s="160"/>
      <c r="O74" s="160"/>
      <c r="P74" s="160"/>
      <c r="Q74" s="160"/>
      <c r="R74" s="160"/>
      <c r="S74" s="160"/>
      <c r="T74" s="161"/>
      <c r="U74" s="160"/>
      <c r="V74" s="150"/>
      <c r="W74" s="150"/>
      <c r="X74" s="150"/>
      <c r="Y74" s="150"/>
      <c r="Z74" s="150"/>
      <c r="AA74" s="150"/>
      <c r="AB74" s="150"/>
      <c r="AC74" s="150"/>
      <c r="AD74" s="150"/>
      <c r="AE74" s="150" t="s">
        <v>118</v>
      </c>
      <c r="AF74" s="150">
        <v>0</v>
      </c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1">
        <v>42</v>
      </c>
      <c r="B75" s="157" t="s">
        <v>201</v>
      </c>
      <c r="C75" s="186" t="s">
        <v>202</v>
      </c>
      <c r="D75" s="159" t="s">
        <v>104</v>
      </c>
      <c r="E75" s="166">
        <v>681.8</v>
      </c>
      <c r="F75" s="169"/>
      <c r="G75" s="169"/>
      <c r="H75" s="169">
        <v>107.25</v>
      </c>
      <c r="I75" s="169">
        <f>ROUND(E75*H75,2)</f>
        <v>73123.05</v>
      </c>
      <c r="J75" s="169">
        <v>152.25</v>
      </c>
      <c r="K75" s="169">
        <f>ROUND(E75*J75,2)</f>
        <v>103804.05</v>
      </c>
      <c r="L75" s="169">
        <v>21</v>
      </c>
      <c r="M75" s="169">
        <f>G75*(1+L75/100)</f>
        <v>0</v>
      </c>
      <c r="N75" s="160">
        <v>2.5500000000000002E-3</v>
      </c>
      <c r="O75" s="160">
        <f>ROUND(E75*N75,5)</f>
        <v>1.7385900000000001</v>
      </c>
      <c r="P75" s="160">
        <v>0</v>
      </c>
      <c r="Q75" s="160">
        <f>ROUND(E75*P75,5)</f>
        <v>0</v>
      </c>
      <c r="R75" s="160"/>
      <c r="S75" s="160"/>
      <c r="T75" s="161">
        <v>0.31809999999999999</v>
      </c>
      <c r="U75" s="160">
        <f>ROUND(E75*T75,2)</f>
        <v>216.88</v>
      </c>
      <c r="V75" s="150"/>
      <c r="W75" s="150"/>
      <c r="X75" s="150"/>
      <c r="Y75" s="150"/>
      <c r="Z75" s="150"/>
      <c r="AA75" s="150"/>
      <c r="AB75" s="150"/>
      <c r="AC75" s="150"/>
      <c r="AD75" s="150"/>
      <c r="AE75" s="150" t="s">
        <v>105</v>
      </c>
      <c r="AF75" s="150"/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1">
        <v>43</v>
      </c>
      <c r="B76" s="157" t="s">
        <v>206</v>
      </c>
      <c r="C76" s="186" t="s">
        <v>207</v>
      </c>
      <c r="D76" s="159" t="s">
        <v>112</v>
      </c>
      <c r="E76" s="166">
        <v>100.5655</v>
      </c>
      <c r="F76" s="169"/>
      <c r="G76" s="169"/>
      <c r="H76" s="169">
        <v>3660</v>
      </c>
      <c r="I76" s="169">
        <f>ROUND(E76*H76,2)</f>
        <v>368069.73</v>
      </c>
      <c r="J76" s="169">
        <v>0</v>
      </c>
      <c r="K76" s="169">
        <f>ROUND(E76*J76,2)</f>
        <v>0</v>
      </c>
      <c r="L76" s="169">
        <v>21</v>
      </c>
      <c r="M76" s="169">
        <f>G76*(1+L76/100)</f>
        <v>0</v>
      </c>
      <c r="N76" s="160">
        <v>2.5000000000000001E-2</v>
      </c>
      <c r="O76" s="160">
        <f>ROUND(E76*N76,5)</f>
        <v>2.5141399999999998</v>
      </c>
      <c r="P76" s="160">
        <v>0</v>
      </c>
      <c r="Q76" s="160">
        <f>ROUND(E76*P76,5)</f>
        <v>0</v>
      </c>
      <c r="R76" s="160"/>
      <c r="S76" s="160"/>
      <c r="T76" s="161">
        <v>0</v>
      </c>
      <c r="U76" s="160">
        <f>ROUND(E76*T76,2)</f>
        <v>0</v>
      </c>
      <c r="V76" s="150"/>
      <c r="W76" s="150"/>
      <c r="X76" s="150"/>
      <c r="Y76" s="150"/>
      <c r="Z76" s="150"/>
      <c r="AA76" s="150"/>
      <c r="AB76" s="150"/>
      <c r="AC76" s="150"/>
      <c r="AD76" s="150"/>
      <c r="AE76" s="150" t="s">
        <v>158</v>
      </c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1"/>
      <c r="B77" s="157"/>
      <c r="C77" s="188" t="s">
        <v>208</v>
      </c>
      <c r="D77" s="165"/>
      <c r="E77" s="168">
        <v>100.5655</v>
      </c>
      <c r="F77" s="169"/>
      <c r="G77" s="169"/>
      <c r="H77" s="169"/>
      <c r="I77" s="169"/>
      <c r="J77" s="169"/>
      <c r="K77" s="169"/>
      <c r="L77" s="169"/>
      <c r="M77" s="169"/>
      <c r="N77" s="160"/>
      <c r="O77" s="160"/>
      <c r="P77" s="160"/>
      <c r="Q77" s="160"/>
      <c r="R77" s="160"/>
      <c r="S77" s="160"/>
      <c r="T77" s="161"/>
      <c r="U77" s="160"/>
      <c r="V77" s="150"/>
      <c r="W77" s="150"/>
      <c r="X77" s="150"/>
      <c r="Y77" s="150"/>
      <c r="Z77" s="150"/>
      <c r="AA77" s="150"/>
      <c r="AB77" s="150"/>
      <c r="AC77" s="150"/>
      <c r="AD77" s="150"/>
      <c r="AE77" s="150" t="s">
        <v>118</v>
      </c>
      <c r="AF77" s="150">
        <v>0</v>
      </c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1">
        <v>44</v>
      </c>
      <c r="B78" s="157" t="s">
        <v>209</v>
      </c>
      <c r="C78" s="186" t="s">
        <v>210</v>
      </c>
      <c r="D78" s="159" t="s">
        <v>122</v>
      </c>
      <c r="E78" s="166">
        <v>7.35</v>
      </c>
      <c r="F78" s="169"/>
      <c r="G78" s="169"/>
      <c r="H78" s="169">
        <v>0</v>
      </c>
      <c r="I78" s="169">
        <f>ROUND(E78*H78,2)</f>
        <v>0</v>
      </c>
      <c r="J78" s="169">
        <v>985</v>
      </c>
      <c r="K78" s="169">
        <f>ROUND(E78*J78,2)</f>
        <v>7239.75</v>
      </c>
      <c r="L78" s="169">
        <v>21</v>
      </c>
      <c r="M78" s="169">
        <f>G78*(1+L78/100)</f>
        <v>0</v>
      </c>
      <c r="N78" s="160">
        <v>0</v>
      </c>
      <c r="O78" s="160">
        <f>ROUND(E78*N78,5)</f>
        <v>0</v>
      </c>
      <c r="P78" s="160">
        <v>0</v>
      </c>
      <c r="Q78" s="160">
        <f>ROUND(E78*P78,5)</f>
        <v>0</v>
      </c>
      <c r="R78" s="160"/>
      <c r="S78" s="160"/>
      <c r="T78" s="161">
        <v>1.831</v>
      </c>
      <c r="U78" s="160">
        <f>ROUND(E78*T78,2)</f>
        <v>13.46</v>
      </c>
      <c r="V78" s="150"/>
      <c r="W78" s="150"/>
      <c r="X78" s="150"/>
      <c r="Y78" s="150"/>
      <c r="Z78" s="150"/>
      <c r="AA78" s="150"/>
      <c r="AB78" s="150"/>
      <c r="AC78" s="150"/>
      <c r="AD78" s="150"/>
      <c r="AE78" s="150" t="s">
        <v>105</v>
      </c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x14ac:dyDescent="0.2">
      <c r="A79" s="152" t="s">
        <v>100</v>
      </c>
      <c r="B79" s="158" t="s">
        <v>65</v>
      </c>
      <c r="C79" s="187" t="s">
        <v>66</v>
      </c>
      <c r="D79" s="162"/>
      <c r="E79" s="167"/>
      <c r="F79" s="170"/>
      <c r="G79" s="170"/>
      <c r="H79" s="170"/>
      <c r="I79" s="170">
        <f>SUM(I80:I80)</f>
        <v>12156.68</v>
      </c>
      <c r="J79" s="170"/>
      <c r="K79" s="170">
        <f>SUM(K80:K80)</f>
        <v>1463.32</v>
      </c>
      <c r="L79" s="170"/>
      <c r="M79" s="170">
        <f>SUM(M80:M80)</f>
        <v>0</v>
      </c>
      <c r="N79" s="163"/>
      <c r="O79" s="163">
        <f>SUM(O80:O80)</f>
        <v>8.4799999999999997E-3</v>
      </c>
      <c r="P79" s="163"/>
      <c r="Q79" s="163">
        <f>SUM(Q80:Q80)</f>
        <v>0</v>
      </c>
      <c r="R79" s="163"/>
      <c r="S79" s="163"/>
      <c r="T79" s="164"/>
      <c r="U79" s="163">
        <f>SUM(U80:U80)</f>
        <v>2.96</v>
      </c>
      <c r="AE79" t="s">
        <v>101</v>
      </c>
    </row>
    <row r="80" spans="1:60" ht="22.5" outlineLevel="1" x14ac:dyDescent="0.2">
      <c r="A80" s="151">
        <v>45</v>
      </c>
      <c r="B80" s="157" t="s">
        <v>211</v>
      </c>
      <c r="C80" s="186" t="s">
        <v>212</v>
      </c>
      <c r="D80" s="159" t="s">
        <v>213</v>
      </c>
      <c r="E80" s="166">
        <v>4</v>
      </c>
      <c r="F80" s="169"/>
      <c r="G80" s="169"/>
      <c r="H80" s="169">
        <v>3039.17</v>
      </c>
      <c r="I80" s="169">
        <f>ROUND(E80*H80,2)</f>
        <v>12156.68</v>
      </c>
      <c r="J80" s="169">
        <v>365.82999999999993</v>
      </c>
      <c r="K80" s="169">
        <f>ROUND(E80*J80,2)</f>
        <v>1463.32</v>
      </c>
      <c r="L80" s="169">
        <v>21</v>
      </c>
      <c r="M80" s="169">
        <f>G80*(1+L80/100)</f>
        <v>0</v>
      </c>
      <c r="N80" s="160">
        <v>2.1199999999999999E-3</v>
      </c>
      <c r="O80" s="160">
        <f>ROUND(E80*N80,5)</f>
        <v>8.4799999999999997E-3</v>
      </c>
      <c r="P80" s="160">
        <v>0</v>
      </c>
      <c r="Q80" s="160">
        <f>ROUND(E80*P80,5)</f>
        <v>0</v>
      </c>
      <c r="R80" s="160"/>
      <c r="S80" s="160"/>
      <c r="T80" s="161">
        <v>0.74</v>
      </c>
      <c r="U80" s="160">
        <f>ROUND(E80*T80,2)</f>
        <v>2.96</v>
      </c>
      <c r="V80" s="150"/>
      <c r="W80" s="150"/>
      <c r="X80" s="150"/>
      <c r="Y80" s="150"/>
      <c r="Z80" s="150"/>
      <c r="AA80" s="150"/>
      <c r="AB80" s="150"/>
      <c r="AC80" s="150"/>
      <c r="AD80" s="150"/>
      <c r="AE80" s="150" t="s">
        <v>105</v>
      </c>
      <c r="AF80" s="150"/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x14ac:dyDescent="0.2">
      <c r="A81" s="152" t="s">
        <v>100</v>
      </c>
      <c r="B81" s="158" t="s">
        <v>67</v>
      </c>
      <c r="C81" s="187" t="s">
        <v>68</v>
      </c>
      <c r="D81" s="162"/>
      <c r="E81" s="167"/>
      <c r="F81" s="170"/>
      <c r="G81" s="170"/>
      <c r="H81" s="170"/>
      <c r="I81" s="170">
        <f>SUM(I82:I83)</f>
        <v>0</v>
      </c>
      <c r="J81" s="170"/>
      <c r="K81" s="170">
        <f>SUM(K82:K83)</f>
        <v>10211.6</v>
      </c>
      <c r="L81" s="170"/>
      <c r="M81" s="170">
        <f>SUM(M82:M83)</f>
        <v>0</v>
      </c>
      <c r="N81" s="163"/>
      <c r="O81" s="163">
        <f>SUM(O82:O83)</f>
        <v>0</v>
      </c>
      <c r="P81" s="163"/>
      <c r="Q81" s="163">
        <f>SUM(Q82:Q83)</f>
        <v>0.80088000000000004</v>
      </c>
      <c r="R81" s="163"/>
      <c r="S81" s="163"/>
      <c r="T81" s="164"/>
      <c r="U81" s="163">
        <f>SUM(U82:U83)</f>
        <v>12.97</v>
      </c>
      <c r="AE81" t="s">
        <v>101</v>
      </c>
    </row>
    <row r="82" spans="1:60" outlineLevel="1" x14ac:dyDescent="0.2">
      <c r="A82" s="151">
        <v>46</v>
      </c>
      <c r="B82" s="157" t="s">
        <v>214</v>
      </c>
      <c r="C82" s="186" t="s">
        <v>215</v>
      </c>
      <c r="D82" s="159" t="s">
        <v>181</v>
      </c>
      <c r="E82" s="166">
        <v>188</v>
      </c>
      <c r="F82" s="169"/>
      <c r="G82" s="169"/>
      <c r="H82" s="169">
        <v>0</v>
      </c>
      <c r="I82" s="169">
        <f>ROUND(E82*H82,2)</f>
        <v>0</v>
      </c>
      <c r="J82" s="169">
        <v>35.700000000000003</v>
      </c>
      <c r="K82" s="169">
        <f>ROUND(E82*J82,2)</f>
        <v>6711.6</v>
      </c>
      <c r="L82" s="169">
        <v>21</v>
      </c>
      <c r="M82" s="169">
        <f>G82*(1+L82/100)</f>
        <v>0</v>
      </c>
      <c r="N82" s="160">
        <v>0</v>
      </c>
      <c r="O82" s="160">
        <f>ROUND(E82*N82,5)</f>
        <v>0</v>
      </c>
      <c r="P82" s="160">
        <v>4.2599999999999999E-3</v>
      </c>
      <c r="Q82" s="160">
        <f>ROUND(E82*P82,5)</f>
        <v>0.80088000000000004</v>
      </c>
      <c r="R82" s="160"/>
      <c r="S82" s="160"/>
      <c r="T82" s="161">
        <v>6.9000000000000006E-2</v>
      </c>
      <c r="U82" s="160">
        <f>ROUND(E82*T82,2)</f>
        <v>12.97</v>
      </c>
      <c r="V82" s="150"/>
      <c r="W82" s="150"/>
      <c r="X82" s="150"/>
      <c r="Y82" s="150"/>
      <c r="Z82" s="150"/>
      <c r="AA82" s="150"/>
      <c r="AB82" s="150"/>
      <c r="AC82" s="150"/>
      <c r="AD82" s="150"/>
      <c r="AE82" s="150" t="s">
        <v>105</v>
      </c>
      <c r="AF82" s="150"/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1">
        <v>47</v>
      </c>
      <c r="B83" s="157" t="s">
        <v>176</v>
      </c>
      <c r="C83" s="186" t="s">
        <v>216</v>
      </c>
      <c r="D83" s="159" t="s">
        <v>217</v>
      </c>
      <c r="E83" s="166">
        <v>1</v>
      </c>
      <c r="F83" s="169"/>
      <c r="G83" s="169"/>
      <c r="H83" s="169">
        <v>0</v>
      </c>
      <c r="I83" s="169">
        <f>ROUND(E83*H83,2)</f>
        <v>0</v>
      </c>
      <c r="J83" s="169">
        <v>3500</v>
      </c>
      <c r="K83" s="169">
        <f>ROUND(E83*J83,2)</f>
        <v>3500</v>
      </c>
      <c r="L83" s="169">
        <v>21</v>
      </c>
      <c r="M83" s="169">
        <f>G83*(1+L83/100)</f>
        <v>0</v>
      </c>
      <c r="N83" s="160">
        <v>0</v>
      </c>
      <c r="O83" s="160">
        <f>ROUND(E83*N83,5)</f>
        <v>0</v>
      </c>
      <c r="P83" s="160">
        <v>0</v>
      </c>
      <c r="Q83" s="160">
        <f>ROUND(E83*P83,5)</f>
        <v>0</v>
      </c>
      <c r="R83" s="160"/>
      <c r="S83" s="160"/>
      <c r="T83" s="161">
        <v>0</v>
      </c>
      <c r="U83" s="160">
        <f>ROUND(E83*T83,2)</f>
        <v>0</v>
      </c>
      <c r="V83" s="150"/>
      <c r="W83" s="150"/>
      <c r="X83" s="150"/>
      <c r="Y83" s="150"/>
      <c r="Z83" s="150"/>
      <c r="AA83" s="150"/>
      <c r="AB83" s="150"/>
      <c r="AC83" s="150"/>
      <c r="AD83" s="150"/>
      <c r="AE83" s="150" t="s">
        <v>105</v>
      </c>
      <c r="AF83" s="150"/>
      <c r="AG83" s="150"/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x14ac:dyDescent="0.2">
      <c r="A84" s="152" t="s">
        <v>100</v>
      </c>
      <c r="B84" s="158" t="s">
        <v>69</v>
      </c>
      <c r="C84" s="187" t="s">
        <v>70</v>
      </c>
      <c r="D84" s="162"/>
      <c r="E84" s="167"/>
      <c r="F84" s="170"/>
      <c r="G84" s="170"/>
      <c r="H84" s="170"/>
      <c r="I84" s="170">
        <f>SUM(I85:I88)</f>
        <v>7345.12</v>
      </c>
      <c r="J84" s="170"/>
      <c r="K84" s="170">
        <f>SUM(K85:K88)</f>
        <v>62758.399999999994</v>
      </c>
      <c r="L84" s="170"/>
      <c r="M84" s="170">
        <f>SUM(M85:M88)</f>
        <v>0</v>
      </c>
      <c r="N84" s="163"/>
      <c r="O84" s="163">
        <f>SUM(O85:O88)</f>
        <v>0.20676</v>
      </c>
      <c r="P84" s="163"/>
      <c r="Q84" s="163">
        <f>SUM(Q85:Q88)</f>
        <v>0</v>
      </c>
      <c r="R84" s="163"/>
      <c r="S84" s="163"/>
      <c r="T84" s="164"/>
      <c r="U84" s="163">
        <f>SUM(U85:U88)</f>
        <v>132.32</v>
      </c>
      <c r="AE84" t="s">
        <v>101</v>
      </c>
    </row>
    <row r="85" spans="1:60" outlineLevel="1" x14ac:dyDescent="0.2">
      <c r="A85" s="151">
        <v>48</v>
      </c>
      <c r="B85" s="157" t="s">
        <v>218</v>
      </c>
      <c r="C85" s="186" t="s">
        <v>219</v>
      </c>
      <c r="D85" s="159" t="s">
        <v>104</v>
      </c>
      <c r="E85" s="166">
        <v>984.6</v>
      </c>
      <c r="F85" s="169"/>
      <c r="G85" s="169"/>
      <c r="H85" s="169">
        <v>3.9</v>
      </c>
      <c r="I85" s="169">
        <f>ROUND(E85*H85,2)</f>
        <v>3839.94</v>
      </c>
      <c r="J85" s="169">
        <v>15.4</v>
      </c>
      <c r="K85" s="169">
        <f>ROUND(E85*J85,2)</f>
        <v>15162.84</v>
      </c>
      <c r="L85" s="169">
        <v>21</v>
      </c>
      <c r="M85" s="169">
        <f>G85*(1+L85/100)</f>
        <v>0</v>
      </c>
      <c r="N85" s="160">
        <v>6.9999999999999994E-5</v>
      </c>
      <c r="O85" s="160">
        <f>ROUND(E85*N85,5)</f>
        <v>6.8919999999999995E-2</v>
      </c>
      <c r="P85" s="160">
        <v>0</v>
      </c>
      <c r="Q85" s="160">
        <f>ROUND(E85*P85,5)</f>
        <v>0</v>
      </c>
      <c r="R85" s="160"/>
      <c r="S85" s="160"/>
      <c r="T85" s="161">
        <v>3.2480000000000002E-2</v>
      </c>
      <c r="U85" s="160">
        <f>ROUND(E85*T85,2)</f>
        <v>31.98</v>
      </c>
      <c r="V85" s="150"/>
      <c r="W85" s="150"/>
      <c r="X85" s="150"/>
      <c r="Y85" s="150"/>
      <c r="Z85" s="150"/>
      <c r="AA85" s="150"/>
      <c r="AB85" s="150"/>
      <c r="AC85" s="150"/>
      <c r="AD85" s="150"/>
      <c r="AE85" s="150" t="s">
        <v>105</v>
      </c>
      <c r="AF85" s="150"/>
      <c r="AG85" s="150"/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1"/>
      <c r="B86" s="157"/>
      <c r="C86" s="188" t="s">
        <v>220</v>
      </c>
      <c r="D86" s="165"/>
      <c r="E86" s="168">
        <v>681.8</v>
      </c>
      <c r="F86" s="169"/>
      <c r="G86" s="169"/>
      <c r="H86" s="169"/>
      <c r="I86" s="169"/>
      <c r="J86" s="169"/>
      <c r="K86" s="169"/>
      <c r="L86" s="169"/>
      <c r="M86" s="169"/>
      <c r="N86" s="160"/>
      <c r="O86" s="160"/>
      <c r="P86" s="160"/>
      <c r="Q86" s="160"/>
      <c r="R86" s="160"/>
      <c r="S86" s="160"/>
      <c r="T86" s="161"/>
      <c r="U86" s="160"/>
      <c r="V86" s="150"/>
      <c r="W86" s="150"/>
      <c r="X86" s="150"/>
      <c r="Y86" s="150"/>
      <c r="Z86" s="150"/>
      <c r="AA86" s="150"/>
      <c r="AB86" s="150"/>
      <c r="AC86" s="150"/>
      <c r="AD86" s="150"/>
      <c r="AE86" s="150" t="s">
        <v>118</v>
      </c>
      <c r="AF86" s="150">
        <v>0</v>
      </c>
      <c r="AG86" s="150"/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1"/>
      <c r="B87" s="157"/>
      <c r="C87" s="188" t="s">
        <v>221</v>
      </c>
      <c r="D87" s="165"/>
      <c r="E87" s="168">
        <v>302.8</v>
      </c>
      <c r="F87" s="169"/>
      <c r="G87" s="169"/>
      <c r="H87" s="169"/>
      <c r="I87" s="169"/>
      <c r="J87" s="169"/>
      <c r="K87" s="169"/>
      <c r="L87" s="169"/>
      <c r="M87" s="169"/>
      <c r="N87" s="160"/>
      <c r="O87" s="160"/>
      <c r="P87" s="160"/>
      <c r="Q87" s="160"/>
      <c r="R87" s="160"/>
      <c r="S87" s="160"/>
      <c r="T87" s="161"/>
      <c r="U87" s="160"/>
      <c r="V87" s="150"/>
      <c r="W87" s="150"/>
      <c r="X87" s="150"/>
      <c r="Y87" s="150"/>
      <c r="Z87" s="150"/>
      <c r="AA87" s="150"/>
      <c r="AB87" s="150"/>
      <c r="AC87" s="150"/>
      <c r="AD87" s="150"/>
      <c r="AE87" s="150" t="s">
        <v>118</v>
      </c>
      <c r="AF87" s="150">
        <v>0</v>
      </c>
      <c r="AG87" s="150"/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1">
        <v>49</v>
      </c>
      <c r="B88" s="157" t="s">
        <v>222</v>
      </c>
      <c r="C88" s="186" t="s">
        <v>223</v>
      </c>
      <c r="D88" s="159" t="s">
        <v>104</v>
      </c>
      <c r="E88" s="166">
        <v>984.6</v>
      </c>
      <c r="F88" s="169"/>
      <c r="G88" s="169"/>
      <c r="H88" s="169">
        <v>3.56</v>
      </c>
      <c r="I88" s="169">
        <f>ROUND(E88*H88,2)</f>
        <v>3505.18</v>
      </c>
      <c r="J88" s="169">
        <v>48.339999999999996</v>
      </c>
      <c r="K88" s="169">
        <f>ROUND(E88*J88,2)</f>
        <v>47595.56</v>
      </c>
      <c r="L88" s="169">
        <v>21</v>
      </c>
      <c r="M88" s="169">
        <f>G88*(1+L88/100)</f>
        <v>0</v>
      </c>
      <c r="N88" s="160">
        <v>1.3999999999999999E-4</v>
      </c>
      <c r="O88" s="160">
        <f>ROUND(E88*N88,5)</f>
        <v>0.13783999999999999</v>
      </c>
      <c r="P88" s="160">
        <v>0</v>
      </c>
      <c r="Q88" s="160">
        <f>ROUND(E88*P88,5)</f>
        <v>0</v>
      </c>
      <c r="R88" s="160"/>
      <c r="S88" s="160"/>
      <c r="T88" s="161">
        <v>0.10191</v>
      </c>
      <c r="U88" s="160">
        <f>ROUND(E88*T88,2)</f>
        <v>100.34</v>
      </c>
      <c r="V88" s="150"/>
      <c r="W88" s="150"/>
      <c r="X88" s="150"/>
      <c r="Y88" s="150"/>
      <c r="Z88" s="150"/>
      <c r="AA88" s="150"/>
      <c r="AB88" s="150"/>
      <c r="AC88" s="150"/>
      <c r="AD88" s="150"/>
      <c r="AE88" s="150" t="s">
        <v>105</v>
      </c>
      <c r="AF88" s="150"/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x14ac:dyDescent="0.2">
      <c r="A89" s="152" t="s">
        <v>100</v>
      </c>
      <c r="B89" s="158" t="s">
        <v>71</v>
      </c>
      <c r="C89" s="187" t="s">
        <v>72</v>
      </c>
      <c r="D89" s="162"/>
      <c r="E89" s="167"/>
      <c r="F89" s="170"/>
      <c r="G89" s="170"/>
      <c r="H89" s="170"/>
      <c r="I89" s="170">
        <f>SUM(I90:I90)</f>
        <v>0</v>
      </c>
      <c r="J89" s="170"/>
      <c r="K89" s="170">
        <f>SUM(K90:K90)</f>
        <v>16306.87</v>
      </c>
      <c r="L89" s="170"/>
      <c r="M89" s="170">
        <f>SUM(M90:M90)</f>
        <v>0</v>
      </c>
      <c r="N89" s="163"/>
      <c r="O89" s="163">
        <f>SUM(O90:O90)</f>
        <v>0</v>
      </c>
      <c r="P89" s="163"/>
      <c r="Q89" s="163">
        <f>SUM(Q90:Q90)</f>
        <v>0</v>
      </c>
      <c r="R89" s="163"/>
      <c r="S89" s="163"/>
      <c r="T89" s="164"/>
      <c r="U89" s="163">
        <f>SUM(U90:U90)</f>
        <v>0</v>
      </c>
      <c r="AE89" t="s">
        <v>101</v>
      </c>
    </row>
    <row r="90" spans="1:60" outlineLevel="1" x14ac:dyDescent="0.2">
      <c r="A90" s="179">
        <v>50</v>
      </c>
      <c r="B90" s="180" t="s">
        <v>176</v>
      </c>
      <c r="C90" s="189" t="s">
        <v>224</v>
      </c>
      <c r="D90" s="181" t="s">
        <v>225</v>
      </c>
      <c r="E90" s="182">
        <v>1</v>
      </c>
      <c r="F90" s="183"/>
      <c r="G90" s="183"/>
      <c r="H90" s="183">
        <v>0</v>
      </c>
      <c r="I90" s="183">
        <f>ROUND(E90*H90,2)</f>
        <v>0</v>
      </c>
      <c r="J90" s="183">
        <v>16306.87</v>
      </c>
      <c r="K90" s="183">
        <f>ROUND(E90*J90,2)</f>
        <v>16306.87</v>
      </c>
      <c r="L90" s="183">
        <v>21</v>
      </c>
      <c r="M90" s="183">
        <f>G90*(1+L90/100)</f>
        <v>0</v>
      </c>
      <c r="N90" s="184">
        <v>0</v>
      </c>
      <c r="O90" s="184">
        <f>ROUND(E90*N90,5)</f>
        <v>0</v>
      </c>
      <c r="P90" s="184">
        <v>0</v>
      </c>
      <c r="Q90" s="184">
        <f>ROUND(E90*P90,5)</f>
        <v>0</v>
      </c>
      <c r="R90" s="184"/>
      <c r="S90" s="184"/>
      <c r="T90" s="185">
        <v>0</v>
      </c>
      <c r="U90" s="184">
        <f>ROUND(E90*T90,2)</f>
        <v>0</v>
      </c>
      <c r="V90" s="150"/>
      <c r="W90" s="150"/>
      <c r="X90" s="150"/>
      <c r="Y90" s="150"/>
      <c r="Z90" s="150"/>
      <c r="AA90" s="150"/>
      <c r="AB90" s="150"/>
      <c r="AC90" s="150"/>
      <c r="AD90" s="150"/>
      <c r="AE90" s="150" t="s">
        <v>105</v>
      </c>
      <c r="AF90" s="150"/>
      <c r="AG90" s="150"/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x14ac:dyDescent="0.2">
      <c r="A91" s="6"/>
      <c r="B91" s="7" t="s">
        <v>226</v>
      </c>
      <c r="C91" s="190" t="s">
        <v>226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AC91">
        <v>15</v>
      </c>
      <c r="AD91">
        <v>21</v>
      </c>
    </row>
    <row r="92" spans="1:60" x14ac:dyDescent="0.2">
      <c r="C92" s="191"/>
      <c r="AE92" t="s">
        <v>227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autor</cp:lastModifiedBy>
  <cp:lastPrinted>2014-02-28T09:52:57Z</cp:lastPrinted>
  <dcterms:created xsi:type="dcterms:W3CDTF">2009-04-08T07:15:50Z</dcterms:created>
  <dcterms:modified xsi:type="dcterms:W3CDTF">2020-08-03T11:36:41Z</dcterms:modified>
</cp:coreProperties>
</file>