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775" windowHeight="91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'Položky'!$A$1:$G$54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<sst xmlns="http://schemas.openxmlformats.org/spreadsheetml/2006/main" count="230" uniqueCount="160">
  <si>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</si>
  <si>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</si>
  <si>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</si>
  <si>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</si>
  <si>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</si>
  <si>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</si>
  <si>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</si>
  <si>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</si>
  <si>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</si>
  <si>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</si>
  <si>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</si>
  <si>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</si>
  <si>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</si>
  <si>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</si>
  <si>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</si>
  <si>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</si>
  <si>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</si>
  <si>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</si>
  <si>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</si>
  <si>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</si>
  <si>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</si>
  <si>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</si>
  <si>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</si>
  <si>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</si>
  <si>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</si>
  <si>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</si>
  <si>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</si>
  <si>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</si>
  <si>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</si>
  <si>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</si>
  <si>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</si>
  <si>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</si>
  <si>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</si>
  <si>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</si>
  <si>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</si>
  <si>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</si>
  <si>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</si>
  <si>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</si>
  <si>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</si>
  <si>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</si>
  <si>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</si>
  <si>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</si>
  <si>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</si>
  <si>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</si>
  <si>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</si>
  <si>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</si>
  <si>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</si>
  <si>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</si>
  <si>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</si>
  <si>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</si>
  <si>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</si>
  <si>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</si>
  <si>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</si>
  <si>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</si>
  <si>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</si>
  <si>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</si>
  <si>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</si>
  <si>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</si>
  <si>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</si>
  <si>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</si>
  <si>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</si>
  <si>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</si>
  <si>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</si>
  <si>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</si>
  <si>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</si>
  <si>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</si>
  <si>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</si>
  <si>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</si>
  <si>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Domov pro seniory</t>
  </si>
  <si>
    <t>Kanalizace , vodovod</t>
  </si>
  <si>
    <t>721</t>
  </si>
  <si>
    <t>Vnitřní kanalizace</t>
  </si>
  <si>
    <t>721 17-6115.R00</t>
  </si>
  <si>
    <t xml:space="preserve">Potrubí HT odpadní svislé DN 100 x 2,7 mm </t>
  </si>
  <si>
    <t>m</t>
  </si>
  <si>
    <t>721 14-0915.R00</t>
  </si>
  <si>
    <t xml:space="preserve">Oprava - propojení dosavadního potrubí DN 100 </t>
  </si>
  <si>
    <t>kus</t>
  </si>
  <si>
    <t>721 17-0905.R00</t>
  </si>
  <si>
    <t xml:space="preserve">Oprava potrubí PVC odpadní, vsazení odbočky D 50 </t>
  </si>
  <si>
    <t>721 17-0907.R00</t>
  </si>
  <si>
    <t xml:space="preserve">Oprava potrubí PVC odpadní, vsazení odbočky D 75 </t>
  </si>
  <si>
    <t>721 17-6102.R00</t>
  </si>
  <si>
    <t xml:space="preserve">Potrubí HT připojovací DN 40 x 1,8 mm </t>
  </si>
  <si>
    <t>PC</t>
  </si>
  <si>
    <t xml:space="preserve">Vpust podlahová HL90 Pr 3020 </t>
  </si>
  <si>
    <t>sou</t>
  </si>
  <si>
    <t xml:space="preserve">Izolační souprava s folií HL83 </t>
  </si>
  <si>
    <t>721 17-6103.R00</t>
  </si>
  <si>
    <t xml:space="preserve">Potrubí HT připojovací DN 50 x 1,8 mm </t>
  </si>
  <si>
    <t>721 29-0111.R00</t>
  </si>
  <si>
    <t xml:space="preserve">Zkouška těsnosti kanalizace vodou DN 125 </t>
  </si>
  <si>
    <t>721 19-4104.R00</t>
  </si>
  <si>
    <t xml:space="preserve">Vyvedení odpadních výpustek D 40 x 1,8 </t>
  </si>
  <si>
    <t>721 19-4109.R00</t>
  </si>
  <si>
    <t xml:space="preserve">Vyvedení odpadních výpustek D 110 x 2,3 </t>
  </si>
  <si>
    <t>998 72-1202.R00</t>
  </si>
  <si>
    <t xml:space="preserve">Přesun hmot pro vnitřní kanalizaci, výšky do 12 m </t>
  </si>
  <si>
    <t>722</t>
  </si>
  <si>
    <t>Vnitřní vodovod</t>
  </si>
  <si>
    <t>722 17-2311.R00</t>
  </si>
  <si>
    <t xml:space="preserve">Potrubí z PPR , D 20/2,8 mm </t>
  </si>
  <si>
    <t>722 17-2312.R00</t>
  </si>
  <si>
    <t xml:space="preserve">Potrubí z PPR, D 25/3,5 mm </t>
  </si>
  <si>
    <t>722 28-0106.R00</t>
  </si>
  <si>
    <t xml:space="preserve">Tlaková zkouška vodovodního potrubí DN 32 </t>
  </si>
  <si>
    <t>722 29-0234.R00</t>
  </si>
  <si>
    <t xml:space="preserve">Proplach a dezinfekce vodovod.potrubí DN 80 </t>
  </si>
  <si>
    <t>722 22-9102.R00</t>
  </si>
  <si>
    <t xml:space="preserve">Montáž vodovodních armatur,1závit, G 3/4 </t>
  </si>
  <si>
    <t>722 17-0911.R00</t>
  </si>
  <si>
    <t xml:space="preserve">Oprava potrubí z PE trubek,vsazení odbočky D 32 </t>
  </si>
  <si>
    <t>722 19-0401.R00</t>
  </si>
  <si>
    <t xml:space="preserve">Vyvedení a upevnění výpustek DN 15 </t>
  </si>
  <si>
    <t>722 18-1214.RT7</t>
  </si>
  <si>
    <t>Izolace návleková  tl. stěny 20 mm vnitřní průměr 22 mm</t>
  </si>
  <si>
    <t>722 18-1214.RT8</t>
  </si>
  <si>
    <t>Izolace návleková  tl. stěny 20 mm vnitřní průměr 25 mm</t>
  </si>
  <si>
    <t>551-13405.A</t>
  </si>
  <si>
    <t xml:space="preserve">Kohout kulový rohový R780 3/4'' plnoprůt. </t>
  </si>
  <si>
    <t>722 23-5112.R00</t>
  </si>
  <si>
    <t>Kohout kulový, vnitř.-vnitř.z. DN 20 na hadici</t>
  </si>
  <si>
    <t>998 72-2202.R00</t>
  </si>
  <si>
    <t xml:space="preserve">Přesun hmot pro vnitřní vodovod, výšky do 12 m </t>
  </si>
  <si>
    <t>725</t>
  </si>
  <si>
    <t>Zařizovací předměty</t>
  </si>
  <si>
    <t>725 21-9401.R00</t>
  </si>
  <si>
    <t xml:space="preserve">Montáž umyvadel na šrouby do zdiva </t>
  </si>
  <si>
    <t>soubor</t>
  </si>
  <si>
    <t>725 21-2370.R00</t>
  </si>
  <si>
    <t xml:space="preserve">Umyvadlo pro invalidy, se zápachovou uzávěrkou </t>
  </si>
  <si>
    <t>725 11-9306.R00</t>
  </si>
  <si>
    <t xml:space="preserve">Montáž klozetu závěsného </t>
  </si>
  <si>
    <t>725 01-9101.R00</t>
  </si>
  <si>
    <t>Výlevka stojící  s plastovou mřížkou zadní odpad</t>
  </si>
  <si>
    <t>725 33-9101.R00</t>
  </si>
  <si>
    <t xml:space="preserve">Montáž výlevky diturvitové, bez nádrže a armatur </t>
  </si>
  <si>
    <t>725 82-9201.R00</t>
  </si>
  <si>
    <t xml:space="preserve">Montáž baterie umyv.a dřezové nástěnné chromové </t>
  </si>
  <si>
    <t>725 84-5111.RT1</t>
  </si>
  <si>
    <t xml:space="preserve">Baterie sprchová nástěnná ruční,  s hadicí </t>
  </si>
  <si>
    <t>725 83-9203.R00</t>
  </si>
  <si>
    <t xml:space="preserve">Montáž baterie sprchové nástěnné G 1/2 </t>
  </si>
  <si>
    <t xml:space="preserve">Montáž baterie vanové nástěnné G 1/2 </t>
  </si>
  <si>
    <t>725 82-5815.R00</t>
  </si>
  <si>
    <t xml:space="preserve">Baterie termostatická vanová nástěnná </t>
  </si>
  <si>
    <t>Klozet  pro invalidy závěsný s modulem, sedátko, tlačítko</t>
  </si>
  <si>
    <t>725 82-9301.RT2</t>
  </si>
  <si>
    <t>Baterie umyvadlová nástěnná páková pro invalidy</t>
  </si>
  <si>
    <t>725 29-0010.RA0</t>
  </si>
  <si>
    <t xml:space="preserve">Demontáž klozetu včetně splachovací nádrže </t>
  </si>
  <si>
    <t>725 29-0020.RA0</t>
  </si>
  <si>
    <t xml:space="preserve">Demontáž umyvadla včetně baterie a konzol </t>
  </si>
  <si>
    <t>725 29-0030.RA0</t>
  </si>
  <si>
    <t xml:space="preserve">Demontáž vany rohové, včetně baterie a obezdění </t>
  </si>
  <si>
    <t xml:space="preserve">Demontáž dřezu včetně baterie a konzol </t>
  </si>
  <si>
    <t>725 84-0850.R00</t>
  </si>
  <si>
    <t xml:space="preserve">Demontáž baterie sprch.diferenciální G 3/4x1 </t>
  </si>
  <si>
    <t>998 72-5202.R00</t>
  </si>
  <si>
    <t xml:space="preserve">Přesun hmot pro zařizovací předměty, výšky do 12 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</si>
</sst>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2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4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4" xfId="0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2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22" fillId="0" borderId="46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20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20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4" xfId="46" applyFont="1" applyFill="1" applyBorder="1" applyAlignment="1">
      <alignment horizontal="center"/>
      <protection/>
    </xf>
    <xf numFmtId="0" fontId="21" fillId="0" borderId="24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20" fillId="0" borderId="68" xfId="46" applyNumberFormat="1" applyFont="1" applyFill="1" applyBorder="1" applyAlignment="1">
      <alignment horizontal="left"/>
      <protection/>
    </xf>
    <xf numFmtId="0" fontId="20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22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69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/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/>
      <c r="E14" s="49"/>
      <c r="F14" s="50"/>
      <c r="G14" s="47"/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/>
      <c r="E15" s="51"/>
      <c r="F15" s="52"/>
      <c r="G15" s="47"/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/>
      <c r="E16" s="51"/>
      <c r="F16" s="52"/>
      <c r="G16" s="47"/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/>
      <c r="E17" s="51"/>
      <c r="F17" s="52"/>
      <c r="G17" s="47"/>
    </row>
    <row r="18" spans="1:7" ht="15.7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75" customHeight="1">
      <c r="A19" s="54"/>
      <c r="B19" s="46"/>
      <c r="C19" s="47"/>
      <c r="D19" s="26"/>
      <c r="E19" s="51"/>
      <c r="F19" s="52"/>
      <c r="G19" s="47"/>
    </row>
    <row r="20" spans="1:7" ht="15.7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15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15</v>
      </c>
      <c r="D31" s="15" t="s">
        <v>40</v>
      </c>
      <c r="E31" s="16"/>
      <c r="F31" s="65">
        <f>ROUND(PRODUCT(F30,C31/100),0)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ROUND(PRODUCT(F32,C33/100),0)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7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Domov pro seniory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Kanalizace , vodovod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721</v>
      </c>
      <c r="B7" s="99" t="str">
        <f>Položky!C7</f>
        <v>Vnitřní kanalizace</v>
      </c>
      <c r="C7" s="100"/>
      <c r="D7" s="101"/>
      <c r="E7" s="194">
        <f>Položky!BA20</f>
        <v>0</v>
      </c>
      <c r="F7" s="195">
        <f>Položky!BB20</f>
        <v>0</v>
      </c>
      <c r="G7" s="195">
        <f>Položky!BC20</f>
        <v>0</v>
      </c>
      <c r="H7" s="195">
        <f>Položky!BD20</f>
        <v>0</v>
      </c>
      <c r="I7" s="196">
        <f>Položky!BE20</f>
        <v>0</v>
      </c>
    </row>
    <row r="8" spans="1:9" s="11" customFormat="1" ht="12.75">
      <c r="A8" s="193" t="str">
        <f>Položky!B21</f>
        <v>722</v>
      </c>
      <c r="B8" s="99" t="str">
        <f>Položky!C21</f>
        <v>Vnitřní vodovod</v>
      </c>
      <c r="C8" s="100"/>
      <c r="D8" s="101"/>
      <c r="E8" s="194">
        <f>Položky!BA34</f>
        <v>0</v>
      </c>
      <c r="F8" s="195">
        <f>Položky!BB34</f>
        <v>0</v>
      </c>
      <c r="G8" s="195">
        <f>Položky!BC34</f>
        <v>0</v>
      </c>
      <c r="H8" s="195">
        <f>Položky!BD34</f>
        <v>0</v>
      </c>
      <c r="I8" s="196">
        <f>Položky!BE34</f>
        <v>0</v>
      </c>
    </row>
    <row r="9" spans="1:9" s="11" customFormat="1" ht="13.5" thickBot="1">
      <c r="A9" s="193" t="str">
        <f>Položky!B35</f>
        <v>725</v>
      </c>
      <c r="B9" s="99" t="str">
        <f>Položky!C35</f>
        <v>Zařizovací předměty</v>
      </c>
      <c r="C9" s="100"/>
      <c r="D9" s="101"/>
      <c r="E9" s="194">
        <f>Položky!BA54</f>
        <v>0</v>
      </c>
      <c r="F9" s="195">
        <f>Položky!BB54</f>
        <v>0</v>
      </c>
      <c r="G9" s="195">
        <f>Položky!BC54</f>
        <v>0</v>
      </c>
      <c r="H9" s="195">
        <f>Položky!BD54</f>
        <v>0</v>
      </c>
      <c r="I9" s="196">
        <f>Položky!BE54</f>
        <v>0</v>
      </c>
    </row>
    <row r="10" spans="1:9" s="107" customFormat="1" ht="13.5" thickBot="1">
      <c r="A10" s="102"/>
      <c r="B10" s="94" t="s">
        <v>50</v>
      </c>
      <c r="C10" s="94"/>
      <c r="D10" s="103"/>
      <c r="E10" s="104">
        <f>SUM(E7:E9)</f>
        <v>0</v>
      </c>
      <c r="F10" s="105">
        <f>SUM(F7:F9)</f>
        <v>0</v>
      </c>
      <c r="G10" s="105">
        <f>SUM(G7:G9)</f>
        <v>0</v>
      </c>
      <c r="H10" s="105">
        <f>SUM(H7:H9)</f>
        <v>0</v>
      </c>
      <c r="I10" s="106">
        <f>SUM(I7:I9)</f>
        <v>0</v>
      </c>
    </row>
    <row r="11" spans="1:9" ht="12.7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57" ht="19.5" customHeight="1">
      <c r="A12" s="108" t="s">
        <v>51</v>
      </c>
      <c r="B12" s="108"/>
      <c r="C12" s="108"/>
      <c r="D12" s="108"/>
      <c r="E12" s="108"/>
      <c r="F12" s="108"/>
      <c r="G12" s="109"/>
      <c r="H12" s="108"/>
      <c r="I12" s="108"/>
      <c r="BA12" s="32"/>
      <c r="BB12" s="32"/>
      <c r="BC12" s="32"/>
      <c r="BD12" s="32"/>
      <c r="BE12" s="32"/>
    </row>
    <row r="13" spans="1:9" ht="13.5" thickBot="1">
      <c r="A13" s="110"/>
      <c r="B13" s="110"/>
      <c r="C13" s="110"/>
      <c r="D13" s="110"/>
      <c r="E13" s="110"/>
      <c r="F13" s="110"/>
      <c r="G13" s="110"/>
      <c r="H13" s="110"/>
      <c r="I13" s="110"/>
    </row>
    <row r="14" spans="1:9" ht="12.75">
      <c r="A14" s="111" t="s">
        <v>52</v>
      </c>
      <c r="B14" s="112"/>
      <c r="C14" s="112"/>
      <c r="D14" s="113"/>
      <c r="E14" s="114" t="s">
        <v>53</v>
      </c>
      <c r="F14" s="115" t="s">
        <v>54</v>
      </c>
      <c r="G14" s="116" t="s">
        <v>55</v>
      </c>
      <c r="H14" s="117"/>
      <c r="I14" s="118" t="s">
        <v>53</v>
      </c>
    </row>
    <row r="15" spans="1:53" ht="12.75">
      <c r="A15" s="119"/>
      <c r="B15" s="120"/>
      <c r="C15" s="120"/>
      <c r="D15" s="121"/>
      <c r="E15" s="122"/>
      <c r="F15" s="123"/>
      <c r="G15" s="124">
        <f>CHOOSE(BA15+1,HSV+PSV,HSV+PSV+Mont,HSV+PSV+Dodavka+Mont,HSV,PSV,Mont,Dodavka,Mont+Dodavka,0)</f>
        <v>0</v>
      </c>
      <c r="H15" s="125"/>
      <c r="I15" s="126">
        <f>E15+F15*G15/100</f>
        <v>0</v>
      </c>
      <c r="BA15">
        <v>8</v>
      </c>
    </row>
    <row r="16" spans="1:9" ht="13.5" thickBot="1">
      <c r="A16" s="127"/>
      <c r="B16" s="128" t="s">
        <v>56</v>
      </c>
      <c r="C16" s="129"/>
      <c r="D16" s="130"/>
      <c r="E16" s="131"/>
      <c r="F16" s="132"/>
      <c r="G16" s="132"/>
      <c r="H16" s="133">
        <f>SUM(H15:H15)</f>
        <v>0</v>
      </c>
      <c r="I16" s="134"/>
    </row>
    <row r="17" spans="1:9" ht="12.7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2:9" ht="12.75">
      <c r="B18" s="107"/>
      <c r="F18" s="135"/>
      <c r="G18" s="136"/>
      <c r="H18" s="136"/>
      <c r="I18" s="137"/>
    </row>
    <row r="19" spans="6:9" ht="12.75">
      <c r="F19" s="135"/>
      <c r="G19" s="136"/>
      <c r="H19" s="136"/>
      <c r="I19" s="137"/>
    </row>
    <row r="20" spans="6:9" ht="12.75">
      <c r="F20" s="135"/>
      <c r="G20" s="136"/>
      <c r="H20" s="136"/>
      <c r="I20" s="137"/>
    </row>
    <row r="21" spans="6:9" ht="12.75">
      <c r="F21" s="135"/>
      <c r="G21" s="136"/>
      <c r="H21" s="136"/>
      <c r="I21" s="137"/>
    </row>
    <row r="22" spans="6:9" ht="12.75">
      <c r="F22" s="135"/>
      <c r="G22" s="136"/>
      <c r="H22" s="136"/>
      <c r="I22" s="137"/>
    </row>
    <row r="23" spans="6:9" ht="12.75">
      <c r="F23" s="135"/>
      <c r="G23" s="136"/>
      <c r="H23" s="136"/>
      <c r="I23" s="137"/>
    </row>
    <row r="24" spans="6:9" ht="12.75">
      <c r="F24" s="135"/>
      <c r="G24" s="136"/>
      <c r="H24" s="136"/>
      <c r="I24" s="137"/>
    </row>
    <row r="25" spans="6:9" ht="12.75">
      <c r="F25" s="135"/>
      <c r="G25" s="136"/>
      <c r="H25" s="136"/>
      <c r="I25" s="137"/>
    </row>
    <row r="26" spans="6:9" ht="12.75">
      <c r="F26" s="135"/>
      <c r="G26" s="136"/>
      <c r="H26" s="136"/>
      <c r="I26" s="137"/>
    </row>
    <row r="27" spans="6:9" ht="12.75">
      <c r="F27" s="135"/>
      <c r="G27" s="136"/>
      <c r="H27" s="136"/>
      <c r="I27" s="137"/>
    </row>
    <row r="28" spans="6:9" ht="12.75"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7"/>
  <sheetViews>
    <sheetView showGridLines="0" showZeros="0" tabSelected="1" zoomScalePageLayoutView="0" workbookViewId="0" topLeftCell="A1">
      <selection activeCell="E54" sqref="E54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Domov pro seniory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Kanalizace , vodovod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72</v>
      </c>
      <c r="C8" s="175" t="s">
        <v>73</v>
      </c>
      <c r="D8" s="176" t="s">
        <v>74</v>
      </c>
      <c r="E8" s="177">
        <v>7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0</v>
      </c>
      <c r="AC8" s="139">
        <v>1</v>
      </c>
      <c r="AZ8" s="139">
        <v>2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0.00131</v>
      </c>
    </row>
    <row r="9" spans="1:104" ht="12.75">
      <c r="A9" s="173">
        <v>2</v>
      </c>
      <c r="B9" s="174" t="s">
        <v>75</v>
      </c>
      <c r="C9" s="175" t="s">
        <v>76</v>
      </c>
      <c r="D9" s="176" t="s">
        <v>77</v>
      </c>
      <c r="E9" s="177">
        <v>5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0</v>
      </c>
      <c r="AC9" s="139">
        <v>2</v>
      </c>
      <c r="AZ9" s="139">
        <v>2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78</v>
      </c>
      <c r="C10" s="175" t="s">
        <v>79</v>
      </c>
      <c r="D10" s="176" t="s">
        <v>77</v>
      </c>
      <c r="E10" s="177">
        <v>2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0</v>
      </c>
      <c r="AC10" s="139">
        <v>3</v>
      </c>
      <c r="AZ10" s="139">
        <v>2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0.00022</v>
      </c>
    </row>
    <row r="11" spans="1:104" ht="12.75">
      <c r="A11" s="173">
        <v>4</v>
      </c>
      <c r="B11" s="174" t="s">
        <v>80</v>
      </c>
      <c r="C11" s="175" t="s">
        <v>81</v>
      </c>
      <c r="D11" s="176" t="s">
        <v>77</v>
      </c>
      <c r="E11" s="177">
        <v>1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0</v>
      </c>
      <c r="AC11" s="139">
        <v>4</v>
      </c>
      <c r="AZ11" s="139">
        <v>2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0.00037</v>
      </c>
    </row>
    <row r="12" spans="1:104" ht="12.75">
      <c r="A12" s="173">
        <v>5</v>
      </c>
      <c r="B12" s="174" t="s">
        <v>82</v>
      </c>
      <c r="C12" s="175" t="s">
        <v>83</v>
      </c>
      <c r="D12" s="176" t="s">
        <v>74</v>
      </c>
      <c r="E12" s="177">
        <v>4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0</v>
      </c>
      <c r="AC12" s="139">
        <v>5</v>
      </c>
      <c r="AZ12" s="139">
        <v>2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0.00038</v>
      </c>
    </row>
    <row r="13" spans="1:104" ht="12.75">
      <c r="A13" s="173">
        <v>6</v>
      </c>
      <c r="B13" s="174" t="s">
        <v>84</v>
      </c>
      <c r="C13" s="175" t="s">
        <v>85</v>
      </c>
      <c r="D13" s="176" t="s">
        <v>86</v>
      </c>
      <c r="E13" s="177">
        <v>3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0</v>
      </c>
      <c r="AC13" s="139">
        <v>6</v>
      </c>
      <c r="AZ13" s="139">
        <v>2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ht="12.75">
      <c r="A14" s="173">
        <v>7</v>
      </c>
      <c r="B14" s="174" t="s">
        <v>84</v>
      </c>
      <c r="C14" s="175" t="s">
        <v>87</v>
      </c>
      <c r="D14" s="176" t="s">
        <v>66</v>
      </c>
      <c r="E14" s="177">
        <v>3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0</v>
      </c>
      <c r="AC14" s="139">
        <v>7</v>
      </c>
      <c r="AZ14" s="139">
        <v>2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</v>
      </c>
    </row>
    <row r="15" spans="1:104" ht="12.75">
      <c r="A15" s="173">
        <v>8</v>
      </c>
      <c r="B15" s="174" t="s">
        <v>88</v>
      </c>
      <c r="C15" s="175" t="s">
        <v>89</v>
      </c>
      <c r="D15" s="176" t="s">
        <v>74</v>
      </c>
      <c r="E15" s="177">
        <v>8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0</v>
      </c>
      <c r="AC15" s="139">
        <v>8</v>
      </c>
      <c r="AZ15" s="139">
        <v>2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0.00047</v>
      </c>
    </row>
    <row r="16" spans="1:104" ht="12.75">
      <c r="A16" s="173">
        <v>9</v>
      </c>
      <c r="B16" s="174" t="s">
        <v>90</v>
      </c>
      <c r="C16" s="175" t="s">
        <v>91</v>
      </c>
      <c r="D16" s="176" t="s">
        <v>74</v>
      </c>
      <c r="E16" s="177">
        <v>19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0</v>
      </c>
      <c r="AC16" s="139">
        <v>9</v>
      </c>
      <c r="AZ16" s="139">
        <v>2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</v>
      </c>
    </row>
    <row r="17" spans="1:104" ht="12.75">
      <c r="A17" s="173">
        <v>10</v>
      </c>
      <c r="B17" s="174" t="s">
        <v>92</v>
      </c>
      <c r="C17" s="175" t="s">
        <v>93</v>
      </c>
      <c r="D17" s="176" t="s">
        <v>77</v>
      </c>
      <c r="E17" s="177">
        <v>3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0</v>
      </c>
      <c r="AC17" s="139">
        <v>10</v>
      </c>
      <c r="AZ17" s="139">
        <v>2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</v>
      </c>
    </row>
    <row r="18" spans="1:104" ht="12.75">
      <c r="A18" s="173">
        <v>11</v>
      </c>
      <c r="B18" s="174" t="s">
        <v>94</v>
      </c>
      <c r="C18" s="175" t="s">
        <v>95</v>
      </c>
      <c r="D18" s="176" t="s">
        <v>77</v>
      </c>
      <c r="E18" s="177">
        <v>2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0</v>
      </c>
      <c r="AC18" s="139">
        <v>11</v>
      </c>
      <c r="AZ18" s="139">
        <v>2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</v>
      </c>
    </row>
    <row r="19" spans="1:104" ht="12.75">
      <c r="A19" s="173">
        <v>12</v>
      </c>
      <c r="B19" s="174" t="s">
        <v>96</v>
      </c>
      <c r="C19" s="175" t="s">
        <v>97</v>
      </c>
      <c r="D19" s="176" t="s">
        <v>54</v>
      </c>
      <c r="E19" s="177">
        <v>0</v>
      </c>
      <c r="F19" s="177">
        <v>0</v>
      </c>
      <c r="G19" s="178">
        <f>E19*F19</f>
        <v>0</v>
      </c>
      <c r="O19" s="172">
        <v>2</v>
      </c>
      <c r="AA19" s="139">
        <v>12</v>
      </c>
      <c r="AB19" s="139">
        <v>0</v>
      </c>
      <c r="AC19" s="139">
        <v>12</v>
      </c>
      <c r="AZ19" s="139">
        <v>2</v>
      </c>
      <c r="BA19" s="139">
        <f>IF(AZ19=1,G19,0)</f>
        <v>0</v>
      </c>
      <c r="BB19" s="139">
        <f>IF(AZ19=2,G19,0)</f>
        <v>0</v>
      </c>
      <c r="BC19" s="139">
        <f>IF(AZ19=3,G19,0)</f>
        <v>0</v>
      </c>
      <c r="BD19" s="139">
        <f>IF(AZ19=4,G19,0)</f>
        <v>0</v>
      </c>
      <c r="BE19" s="139">
        <f>IF(AZ19=5,G19,0)</f>
        <v>0</v>
      </c>
      <c r="CZ19" s="139">
        <v>0</v>
      </c>
    </row>
    <row r="20" spans="1:57" ht="12.75">
      <c r="A20" s="179"/>
      <c r="B20" s="180" t="s">
        <v>67</v>
      </c>
      <c r="C20" s="181" t="str">
        <f>CONCATENATE(B7," ",C7)</f>
        <v>721 Vnitřní kanalizace</v>
      </c>
      <c r="D20" s="179"/>
      <c r="E20" s="182"/>
      <c r="F20" s="182"/>
      <c r="G20" s="183">
        <f>SUM(G7:G19)</f>
        <v>0</v>
      </c>
      <c r="O20" s="172">
        <v>4</v>
      </c>
      <c r="BA20" s="184">
        <f>SUM(BA7:BA19)</f>
        <v>0</v>
      </c>
      <c r="BB20" s="184">
        <f>SUM(BB7:BB19)</f>
        <v>0</v>
      </c>
      <c r="BC20" s="184">
        <f>SUM(BC7:BC19)</f>
        <v>0</v>
      </c>
      <c r="BD20" s="184">
        <f>SUM(BD7:BD19)</f>
        <v>0</v>
      </c>
      <c r="BE20" s="184">
        <f>SUM(BE7:BE19)</f>
        <v>0</v>
      </c>
    </row>
    <row r="21" spans="1:15" ht="12.75">
      <c r="A21" s="165" t="s">
        <v>65</v>
      </c>
      <c r="B21" s="166" t="s">
        <v>98</v>
      </c>
      <c r="C21" s="167" t="s">
        <v>99</v>
      </c>
      <c r="D21" s="168"/>
      <c r="E21" s="169"/>
      <c r="F21" s="169"/>
      <c r="G21" s="170"/>
      <c r="H21" s="171"/>
      <c r="I21" s="171"/>
      <c r="O21" s="172">
        <v>1</v>
      </c>
    </row>
    <row r="22" spans="1:104" ht="12.75">
      <c r="A22" s="173">
        <v>13</v>
      </c>
      <c r="B22" s="174" t="s">
        <v>100</v>
      </c>
      <c r="C22" s="175" t="s">
        <v>101</v>
      </c>
      <c r="D22" s="176" t="s">
        <v>74</v>
      </c>
      <c r="E22" s="177">
        <v>20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0</v>
      </c>
      <c r="AC22" s="139">
        <v>13</v>
      </c>
      <c r="AZ22" s="139">
        <v>2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0.00398</v>
      </c>
    </row>
    <row r="23" spans="1:104" ht="12.75">
      <c r="A23" s="173">
        <v>14</v>
      </c>
      <c r="B23" s="174" t="s">
        <v>102</v>
      </c>
      <c r="C23" s="175" t="s">
        <v>103</v>
      </c>
      <c r="D23" s="176" t="s">
        <v>74</v>
      </c>
      <c r="E23" s="177">
        <v>7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0</v>
      </c>
      <c r="AC23" s="139">
        <v>14</v>
      </c>
      <c r="AZ23" s="139">
        <v>2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0.00518</v>
      </c>
    </row>
    <row r="24" spans="1:104" ht="12.75">
      <c r="A24" s="173">
        <v>15</v>
      </c>
      <c r="B24" s="174" t="s">
        <v>104</v>
      </c>
      <c r="C24" s="175" t="s">
        <v>105</v>
      </c>
      <c r="D24" s="176" t="s">
        <v>74</v>
      </c>
      <c r="E24" s="177">
        <v>27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0</v>
      </c>
      <c r="AC24" s="139">
        <v>15</v>
      </c>
      <c r="AZ24" s="139">
        <v>2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</v>
      </c>
    </row>
    <row r="25" spans="1:104" ht="12.75">
      <c r="A25" s="173">
        <v>16</v>
      </c>
      <c r="B25" s="174" t="s">
        <v>106</v>
      </c>
      <c r="C25" s="175" t="s">
        <v>107</v>
      </c>
      <c r="D25" s="176" t="s">
        <v>74</v>
      </c>
      <c r="E25" s="177">
        <v>27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0</v>
      </c>
      <c r="AC25" s="139">
        <v>16</v>
      </c>
      <c r="AZ25" s="139">
        <v>2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1E-05</v>
      </c>
    </row>
    <row r="26" spans="1:104" ht="12.75">
      <c r="A26" s="173">
        <v>17</v>
      </c>
      <c r="B26" s="174" t="s">
        <v>108</v>
      </c>
      <c r="C26" s="175" t="s">
        <v>109</v>
      </c>
      <c r="D26" s="176" t="s">
        <v>77</v>
      </c>
      <c r="E26" s="177">
        <v>4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0</v>
      </c>
      <c r="AC26" s="139">
        <v>17</v>
      </c>
      <c r="AZ26" s="139">
        <v>2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6E-05</v>
      </c>
    </row>
    <row r="27" spans="1:104" ht="12.75">
      <c r="A27" s="173">
        <v>18</v>
      </c>
      <c r="B27" s="174" t="s">
        <v>110</v>
      </c>
      <c r="C27" s="175" t="s">
        <v>111</v>
      </c>
      <c r="D27" s="176" t="s">
        <v>77</v>
      </c>
      <c r="E27" s="177">
        <v>9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0</v>
      </c>
      <c r="AC27" s="139">
        <v>18</v>
      </c>
      <c r="AZ27" s="139">
        <v>2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0.00632</v>
      </c>
    </row>
    <row r="28" spans="1:104" ht="12.75">
      <c r="A28" s="173">
        <v>19</v>
      </c>
      <c r="B28" s="174" t="s">
        <v>112</v>
      </c>
      <c r="C28" s="175" t="s">
        <v>113</v>
      </c>
      <c r="D28" s="176" t="s">
        <v>77</v>
      </c>
      <c r="E28" s="177">
        <v>13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0</v>
      </c>
      <c r="AC28" s="139">
        <v>19</v>
      </c>
      <c r="AZ28" s="139">
        <v>2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</v>
      </c>
    </row>
    <row r="29" spans="1:104" ht="12.75">
      <c r="A29" s="173">
        <v>20</v>
      </c>
      <c r="B29" s="174" t="s">
        <v>114</v>
      </c>
      <c r="C29" s="175" t="s">
        <v>115</v>
      </c>
      <c r="D29" s="176" t="s">
        <v>74</v>
      </c>
      <c r="E29" s="177">
        <v>20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0</v>
      </c>
      <c r="AC29" s="139">
        <v>20</v>
      </c>
      <c r="AZ29" s="139">
        <v>2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5E-05</v>
      </c>
    </row>
    <row r="30" spans="1:104" ht="12.75">
      <c r="A30" s="173">
        <v>21</v>
      </c>
      <c r="B30" s="174" t="s">
        <v>116</v>
      </c>
      <c r="C30" s="175" t="s">
        <v>117</v>
      </c>
      <c r="D30" s="176" t="s">
        <v>74</v>
      </c>
      <c r="E30" s="177">
        <v>7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0</v>
      </c>
      <c r="AC30" s="139">
        <v>21</v>
      </c>
      <c r="AZ30" s="139">
        <v>2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7E-05</v>
      </c>
    </row>
    <row r="31" spans="1:104" ht="12.75">
      <c r="A31" s="173">
        <v>22</v>
      </c>
      <c r="B31" s="174" t="s">
        <v>118</v>
      </c>
      <c r="C31" s="175" t="s">
        <v>119</v>
      </c>
      <c r="D31" s="176" t="s">
        <v>77</v>
      </c>
      <c r="E31" s="177">
        <v>2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1</v>
      </c>
      <c r="AC31" s="139">
        <v>22</v>
      </c>
      <c r="AZ31" s="139">
        <v>2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0.00039</v>
      </c>
    </row>
    <row r="32" spans="1:104" ht="12.75">
      <c r="A32" s="173">
        <v>23</v>
      </c>
      <c r="B32" s="174" t="s">
        <v>120</v>
      </c>
      <c r="C32" s="175" t="s">
        <v>121</v>
      </c>
      <c r="D32" s="176" t="s">
        <v>77</v>
      </c>
      <c r="E32" s="177">
        <v>2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0</v>
      </c>
      <c r="AC32" s="139">
        <v>23</v>
      </c>
      <c r="AZ32" s="139">
        <v>2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0.0002</v>
      </c>
    </row>
    <row r="33" spans="1:104" ht="12.75">
      <c r="A33" s="173">
        <v>24</v>
      </c>
      <c r="B33" s="174" t="s">
        <v>122</v>
      </c>
      <c r="C33" s="175" t="s">
        <v>123</v>
      </c>
      <c r="D33" s="176" t="s">
        <v>54</v>
      </c>
      <c r="E33" s="177">
        <v>0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0</v>
      </c>
      <c r="AC33" s="139">
        <v>24</v>
      </c>
      <c r="AZ33" s="139">
        <v>2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</v>
      </c>
    </row>
    <row r="34" spans="1:57" ht="12.75">
      <c r="A34" s="179"/>
      <c r="B34" s="180" t="s">
        <v>67</v>
      </c>
      <c r="C34" s="181" t="str">
        <f>CONCATENATE(B21," ",C21)</f>
        <v>722 Vnitřní vodovod</v>
      </c>
      <c r="D34" s="179"/>
      <c r="E34" s="182"/>
      <c r="F34" s="182"/>
      <c r="G34" s="183">
        <f>SUM(G21:G33)</f>
        <v>0</v>
      </c>
      <c r="O34" s="172">
        <v>4</v>
      </c>
      <c r="BA34" s="184">
        <f>SUM(BA21:BA33)</f>
        <v>0</v>
      </c>
      <c r="BB34" s="184">
        <f>SUM(BB21:BB33)</f>
        <v>0</v>
      </c>
      <c r="BC34" s="184">
        <f>SUM(BC21:BC33)</f>
        <v>0</v>
      </c>
      <c r="BD34" s="184">
        <f>SUM(BD21:BD33)</f>
        <v>0</v>
      </c>
      <c r="BE34" s="184">
        <f>SUM(BE21:BE33)</f>
        <v>0</v>
      </c>
    </row>
    <row r="35" spans="1:15" ht="12.75">
      <c r="A35" s="165" t="s">
        <v>65</v>
      </c>
      <c r="B35" s="166" t="s">
        <v>124</v>
      </c>
      <c r="C35" s="167" t="s">
        <v>125</v>
      </c>
      <c r="D35" s="168"/>
      <c r="E35" s="169"/>
      <c r="F35" s="169"/>
      <c r="G35" s="170"/>
      <c r="H35" s="171"/>
      <c r="I35" s="171"/>
      <c r="O35" s="172">
        <v>1</v>
      </c>
    </row>
    <row r="36" spans="1:104" ht="12.75">
      <c r="A36" s="173">
        <v>25</v>
      </c>
      <c r="B36" s="174" t="s">
        <v>126</v>
      </c>
      <c r="C36" s="175" t="s">
        <v>127</v>
      </c>
      <c r="D36" s="176" t="s">
        <v>128</v>
      </c>
      <c r="E36" s="177">
        <v>3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0</v>
      </c>
      <c r="AC36" s="139">
        <v>25</v>
      </c>
      <c r="AZ36" s="139">
        <v>2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0.0014</v>
      </c>
    </row>
    <row r="37" spans="1:104" ht="12.75">
      <c r="A37" s="173">
        <v>26</v>
      </c>
      <c r="B37" s="174" t="s">
        <v>129</v>
      </c>
      <c r="C37" s="175" t="s">
        <v>130</v>
      </c>
      <c r="D37" s="176" t="s">
        <v>128</v>
      </c>
      <c r="E37" s="177">
        <v>3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0</v>
      </c>
      <c r="AC37" s="139">
        <v>26</v>
      </c>
      <c r="AZ37" s="139">
        <v>2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0.01882</v>
      </c>
    </row>
    <row r="38" spans="1:104" ht="12.75">
      <c r="A38" s="173">
        <v>27</v>
      </c>
      <c r="B38" s="174" t="s">
        <v>131</v>
      </c>
      <c r="C38" s="175" t="s">
        <v>132</v>
      </c>
      <c r="D38" s="176" t="s">
        <v>128</v>
      </c>
      <c r="E38" s="177">
        <v>1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0</v>
      </c>
      <c r="AC38" s="139">
        <v>27</v>
      </c>
      <c r="AZ38" s="139">
        <v>2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0.00089</v>
      </c>
    </row>
    <row r="39" spans="1:104" ht="12.75">
      <c r="A39" s="173">
        <v>28</v>
      </c>
      <c r="B39" s="174" t="s">
        <v>133</v>
      </c>
      <c r="C39" s="175" t="s">
        <v>134</v>
      </c>
      <c r="D39" s="176" t="s">
        <v>128</v>
      </c>
      <c r="E39" s="177">
        <v>1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0</v>
      </c>
      <c r="AC39" s="139">
        <v>28</v>
      </c>
      <c r="AZ39" s="139">
        <v>2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0.01444</v>
      </c>
    </row>
    <row r="40" spans="1:104" ht="12.75">
      <c r="A40" s="173">
        <v>29</v>
      </c>
      <c r="B40" s="174" t="s">
        <v>135</v>
      </c>
      <c r="C40" s="175" t="s">
        <v>136</v>
      </c>
      <c r="D40" s="176" t="s">
        <v>77</v>
      </c>
      <c r="E40" s="177">
        <v>1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0</v>
      </c>
      <c r="AC40" s="139">
        <v>29</v>
      </c>
      <c r="AZ40" s="139">
        <v>2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0.00379</v>
      </c>
    </row>
    <row r="41" spans="1:104" ht="12.75">
      <c r="A41" s="173">
        <v>30</v>
      </c>
      <c r="B41" s="174" t="s">
        <v>137</v>
      </c>
      <c r="C41" s="175" t="s">
        <v>138</v>
      </c>
      <c r="D41" s="176" t="s">
        <v>77</v>
      </c>
      <c r="E41" s="177">
        <v>4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0</v>
      </c>
      <c r="AC41" s="139">
        <v>30</v>
      </c>
      <c r="AZ41" s="139">
        <v>2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0.00012</v>
      </c>
    </row>
    <row r="42" spans="1:104" ht="12.75">
      <c r="A42" s="173">
        <v>31</v>
      </c>
      <c r="B42" s="174" t="s">
        <v>139</v>
      </c>
      <c r="C42" s="175" t="s">
        <v>140</v>
      </c>
      <c r="D42" s="176" t="s">
        <v>77</v>
      </c>
      <c r="E42" s="177">
        <v>1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0</v>
      </c>
      <c r="AC42" s="139">
        <v>31</v>
      </c>
      <c r="AZ42" s="139">
        <v>2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0.00152</v>
      </c>
    </row>
    <row r="43" spans="1:104" ht="12.75">
      <c r="A43" s="173">
        <v>32</v>
      </c>
      <c r="B43" s="174" t="s">
        <v>141</v>
      </c>
      <c r="C43" s="175" t="s">
        <v>142</v>
      </c>
      <c r="D43" s="176" t="s">
        <v>128</v>
      </c>
      <c r="E43" s="177">
        <v>1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0</v>
      </c>
      <c r="AC43" s="139">
        <v>32</v>
      </c>
      <c r="AZ43" s="139">
        <v>2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0.00012</v>
      </c>
    </row>
    <row r="44" spans="1:104" ht="12.75">
      <c r="A44" s="173">
        <v>33</v>
      </c>
      <c r="B44" s="174" t="s">
        <v>141</v>
      </c>
      <c r="C44" s="175" t="s">
        <v>143</v>
      </c>
      <c r="D44" s="176" t="s">
        <v>128</v>
      </c>
      <c r="E44" s="177">
        <v>1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0</v>
      </c>
      <c r="AC44" s="139">
        <v>33</v>
      </c>
      <c r="AZ44" s="139">
        <v>2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0.00012</v>
      </c>
    </row>
    <row r="45" spans="1:104" ht="12.75">
      <c r="A45" s="173">
        <v>34</v>
      </c>
      <c r="B45" s="174" t="s">
        <v>144</v>
      </c>
      <c r="C45" s="175" t="s">
        <v>145</v>
      </c>
      <c r="D45" s="176" t="s">
        <v>77</v>
      </c>
      <c r="E45" s="177">
        <v>1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0</v>
      </c>
      <c r="AC45" s="139">
        <v>34</v>
      </c>
      <c r="AZ45" s="139">
        <v>2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0.00102</v>
      </c>
    </row>
    <row r="46" spans="1:104" ht="22.5">
      <c r="A46" s="173">
        <v>35</v>
      </c>
      <c r="B46" s="174" t="s">
        <v>84</v>
      </c>
      <c r="C46" s="175" t="s">
        <v>146</v>
      </c>
      <c r="D46" s="176" t="s">
        <v>86</v>
      </c>
      <c r="E46" s="177">
        <v>1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1</v>
      </c>
      <c r="AC46" s="139">
        <v>35</v>
      </c>
      <c r="AZ46" s="139">
        <v>2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0.014</v>
      </c>
    </row>
    <row r="47" spans="1:104" ht="12.75">
      <c r="A47" s="173">
        <v>36</v>
      </c>
      <c r="B47" s="174" t="s">
        <v>147</v>
      </c>
      <c r="C47" s="175" t="s">
        <v>148</v>
      </c>
      <c r="D47" s="176" t="s">
        <v>77</v>
      </c>
      <c r="E47" s="177">
        <v>3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0</v>
      </c>
      <c r="AC47" s="139">
        <v>36</v>
      </c>
      <c r="AZ47" s="139">
        <v>2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0.00089</v>
      </c>
    </row>
    <row r="48" spans="1:104" ht="12.75">
      <c r="A48" s="173">
        <v>37</v>
      </c>
      <c r="B48" s="174" t="s">
        <v>149</v>
      </c>
      <c r="C48" s="175" t="s">
        <v>150</v>
      </c>
      <c r="D48" s="176" t="s">
        <v>77</v>
      </c>
      <c r="E48" s="177">
        <v>2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0</v>
      </c>
      <c r="AC48" s="139">
        <v>37</v>
      </c>
      <c r="AZ48" s="139">
        <v>2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</v>
      </c>
    </row>
    <row r="49" spans="1:104" ht="12.75">
      <c r="A49" s="173">
        <v>38</v>
      </c>
      <c r="B49" s="174" t="s">
        <v>151</v>
      </c>
      <c r="C49" s="175" t="s">
        <v>152</v>
      </c>
      <c r="D49" s="176" t="s">
        <v>77</v>
      </c>
      <c r="E49" s="177">
        <v>3</v>
      </c>
      <c r="F49" s="177">
        <v>0</v>
      </c>
      <c r="G49" s="178">
        <f>E49*F49</f>
        <v>0</v>
      </c>
      <c r="O49" s="172">
        <v>2</v>
      </c>
      <c r="AA49" s="139">
        <v>12</v>
      </c>
      <c r="AB49" s="139">
        <v>0</v>
      </c>
      <c r="AC49" s="139">
        <v>38</v>
      </c>
      <c r="AZ49" s="139">
        <v>2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Z49" s="139">
        <v>0</v>
      </c>
    </row>
    <row r="50" spans="1:104" ht="12.75">
      <c r="A50" s="173">
        <v>39</v>
      </c>
      <c r="B50" s="174" t="s">
        <v>153</v>
      </c>
      <c r="C50" s="175" t="s">
        <v>154</v>
      </c>
      <c r="D50" s="176" t="s">
        <v>77</v>
      </c>
      <c r="E50" s="177">
        <v>2</v>
      </c>
      <c r="F50" s="177">
        <v>0</v>
      </c>
      <c r="G50" s="178">
        <f>E50*F50</f>
        <v>0</v>
      </c>
      <c r="O50" s="172">
        <v>2</v>
      </c>
      <c r="AA50" s="139">
        <v>12</v>
      </c>
      <c r="AB50" s="139">
        <v>0</v>
      </c>
      <c r="AC50" s="139">
        <v>39</v>
      </c>
      <c r="AZ50" s="139">
        <v>2</v>
      </c>
      <c r="BA50" s="139">
        <f>IF(AZ50=1,G50,0)</f>
        <v>0</v>
      </c>
      <c r="BB50" s="139">
        <f>IF(AZ50=2,G50,0)</f>
        <v>0</v>
      </c>
      <c r="BC50" s="139">
        <f>IF(AZ50=3,G50,0)</f>
        <v>0</v>
      </c>
      <c r="BD50" s="139">
        <f>IF(AZ50=4,G50,0)</f>
        <v>0</v>
      </c>
      <c r="BE50" s="139">
        <f>IF(AZ50=5,G50,0)</f>
        <v>0</v>
      </c>
      <c r="CZ50" s="139">
        <v>0.00095</v>
      </c>
    </row>
    <row r="51" spans="1:104" ht="12.75">
      <c r="A51" s="173">
        <v>40</v>
      </c>
      <c r="B51" s="174" t="s">
        <v>151</v>
      </c>
      <c r="C51" s="175" t="s">
        <v>155</v>
      </c>
      <c r="D51" s="176" t="s">
        <v>77</v>
      </c>
      <c r="E51" s="177">
        <v>1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0</v>
      </c>
      <c r="AC51" s="139">
        <v>40</v>
      </c>
      <c r="AZ51" s="139">
        <v>2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</v>
      </c>
    </row>
    <row r="52" spans="1:104" ht="12.75">
      <c r="A52" s="173">
        <v>41</v>
      </c>
      <c r="B52" s="174" t="s">
        <v>156</v>
      </c>
      <c r="C52" s="175" t="s">
        <v>157</v>
      </c>
      <c r="D52" s="176" t="s">
        <v>77</v>
      </c>
      <c r="E52" s="177">
        <v>2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0</v>
      </c>
      <c r="AC52" s="139">
        <v>41</v>
      </c>
      <c r="AZ52" s="139">
        <v>2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</v>
      </c>
    </row>
    <row r="53" spans="1:104" ht="12.75">
      <c r="A53" s="173">
        <v>42</v>
      </c>
      <c r="B53" s="174" t="s">
        <v>158</v>
      </c>
      <c r="C53" s="175" t="s">
        <v>159</v>
      </c>
      <c r="D53" s="176" t="s">
        <v>54</v>
      </c>
      <c r="E53" s="177">
        <v>0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0</v>
      </c>
      <c r="AC53" s="139">
        <v>42</v>
      </c>
      <c r="AZ53" s="139">
        <v>2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</v>
      </c>
    </row>
    <row r="54" spans="1:57" ht="12.75">
      <c r="A54" s="179"/>
      <c r="B54" s="180" t="s">
        <v>67</v>
      </c>
      <c r="C54" s="181" t="str">
        <f>CONCATENATE(B35," ",C35)</f>
        <v>725 Zařizovací předměty</v>
      </c>
      <c r="D54" s="179"/>
      <c r="E54" s="182"/>
      <c r="F54" s="182"/>
      <c r="G54" s="183">
        <f>SUM(G35:G53)</f>
        <v>0</v>
      </c>
      <c r="O54" s="172">
        <v>4</v>
      </c>
      <c r="BA54" s="184">
        <f>SUM(BA35:BA53)</f>
        <v>0</v>
      </c>
      <c r="BB54" s="184">
        <f>SUM(BB35:BB53)</f>
        <v>0</v>
      </c>
      <c r="BC54" s="184">
        <f>SUM(BC35:BC53)</f>
        <v>0</v>
      </c>
      <c r="BD54" s="184">
        <f>SUM(BD35:BD53)</f>
        <v>0</v>
      </c>
      <c r="BE54" s="184">
        <f>SUM(BE35:BE53)</f>
        <v>0</v>
      </c>
    </row>
    <row r="55" spans="1:7" ht="12.75">
      <c r="A55" s="140"/>
      <c r="B55" s="140"/>
      <c r="C55" s="140"/>
      <c r="D55" s="140"/>
      <c r="E55" s="140"/>
      <c r="F55" s="140"/>
      <c r="G55" s="140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ht="12.75">
      <c r="E63" s="139"/>
    </row>
    <row r="64" ht="12.75">
      <c r="E64" s="139"/>
    </row>
    <row r="65" ht="12.75">
      <c r="E65" s="139"/>
    </row>
    <row r="66" ht="12.75">
      <c r="E66" s="139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spans="1:7" ht="12.75">
      <c r="A78" s="185"/>
      <c r="B78" s="185"/>
      <c r="C78" s="185"/>
      <c r="D78" s="185"/>
      <c r="E78" s="185"/>
      <c r="F78" s="185"/>
      <c r="G78" s="185"/>
    </row>
    <row r="79" spans="1:7" ht="12.75">
      <c r="A79" s="185"/>
      <c r="B79" s="185"/>
      <c r="C79" s="185"/>
      <c r="D79" s="185"/>
      <c r="E79" s="185"/>
      <c r="F79" s="185"/>
      <c r="G79" s="185"/>
    </row>
    <row r="80" spans="1:7" ht="12.75">
      <c r="A80" s="185"/>
      <c r="B80" s="185"/>
      <c r="C80" s="185"/>
      <c r="D80" s="185"/>
      <c r="E80" s="185"/>
      <c r="F80" s="185"/>
      <c r="G80" s="185"/>
    </row>
    <row r="81" spans="1:7" ht="12.75">
      <c r="A81" s="185"/>
      <c r="B81" s="185"/>
      <c r="C81" s="185"/>
      <c r="D81" s="185"/>
      <c r="E81" s="185"/>
      <c r="F81" s="185"/>
      <c r="G81" s="185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ht="12.75">
      <c r="E98" s="139"/>
    </row>
    <row r="99" ht="12.75">
      <c r="E99" s="139"/>
    </row>
    <row r="100" ht="12.75">
      <c r="E100" s="139"/>
    </row>
    <row r="101" ht="12.75">
      <c r="E101" s="139"/>
    </row>
    <row r="102" ht="12.75">
      <c r="E102" s="139"/>
    </row>
    <row r="103" ht="12.75">
      <c r="E103" s="139"/>
    </row>
    <row r="104" ht="12.75">
      <c r="E104" s="139"/>
    </row>
    <row r="105" ht="12.75">
      <c r="E105" s="139"/>
    </row>
    <row r="106" ht="12.75">
      <c r="E106" s="139"/>
    </row>
    <row r="107" ht="12.75">
      <c r="E107" s="139"/>
    </row>
    <row r="108" ht="12.75">
      <c r="E108" s="139"/>
    </row>
    <row r="109" ht="12.75">
      <c r="E109" s="139"/>
    </row>
    <row r="110" ht="12.75">
      <c r="E110" s="139"/>
    </row>
    <row r="111" ht="12.75">
      <c r="E111" s="139"/>
    </row>
    <row r="112" ht="12.75">
      <c r="E112" s="139"/>
    </row>
    <row r="113" spans="1:2" ht="12.75">
      <c r="A113" s="186"/>
      <c r="B113" s="186"/>
    </row>
    <row r="114" spans="1:7" ht="12.75">
      <c r="A114" s="185"/>
      <c r="B114" s="185"/>
      <c r="C114" s="188"/>
      <c r="D114" s="188"/>
      <c r="E114" s="189"/>
      <c r="F114" s="188"/>
      <c r="G114" s="190"/>
    </row>
    <row r="115" spans="1:7" ht="12.75">
      <c r="A115" s="191"/>
      <c r="B115" s="191"/>
      <c r="C115" s="185"/>
      <c r="D115" s="185"/>
      <c r="E115" s="192"/>
      <c r="F115" s="185"/>
      <c r="G115" s="185"/>
    </row>
    <row r="116" spans="1:7" ht="12.75">
      <c r="A116" s="185"/>
      <c r="B116" s="185"/>
      <c r="C116" s="185"/>
      <c r="D116" s="185"/>
      <c r="E116" s="192"/>
      <c r="F116" s="185"/>
      <c r="G116" s="185"/>
    </row>
    <row r="117" spans="1:7" ht="12.75">
      <c r="A117" s="185"/>
      <c r="B117" s="185"/>
      <c r="C117" s="185"/>
      <c r="D117" s="185"/>
      <c r="E117" s="192"/>
      <c r="F117" s="185"/>
      <c r="G117" s="185"/>
    </row>
    <row r="118" spans="1:7" ht="12.75">
      <c r="A118" s="185"/>
      <c r="B118" s="185"/>
      <c r="C118" s="185"/>
      <c r="D118" s="185"/>
      <c r="E118" s="192"/>
      <c r="F118" s="185"/>
      <c r="G118" s="185"/>
    </row>
    <row r="119" spans="1:7" ht="12.75">
      <c r="A119" s="185"/>
      <c r="B119" s="185"/>
      <c r="C119" s="185"/>
      <c r="D119" s="185"/>
      <c r="E119" s="192"/>
      <c r="F119" s="185"/>
      <c r="G119" s="185"/>
    </row>
    <row r="120" spans="1:7" ht="12.75">
      <c r="A120" s="185"/>
      <c r="B120" s="185"/>
      <c r="C120" s="185"/>
      <c r="D120" s="185"/>
      <c r="E120" s="192"/>
      <c r="F120" s="185"/>
      <c r="G120" s="185"/>
    </row>
    <row r="121" spans="1:7" ht="12.75">
      <c r="A121" s="185"/>
      <c r="B121" s="185"/>
      <c r="C121" s="185"/>
      <c r="D121" s="185"/>
      <c r="E121" s="192"/>
      <c r="F121" s="185"/>
      <c r="G121" s="185"/>
    </row>
    <row r="122" spans="1:7" ht="12.75">
      <c r="A122" s="185"/>
      <c r="B122" s="185"/>
      <c r="C122" s="185"/>
      <c r="D122" s="185"/>
      <c r="E122" s="192"/>
      <c r="F122" s="185"/>
      <c r="G122" s="185"/>
    </row>
    <row r="123" spans="1:7" ht="12.75">
      <c r="A123" s="185"/>
      <c r="B123" s="185"/>
      <c r="C123" s="185"/>
      <c r="D123" s="185"/>
      <c r="E123" s="192"/>
      <c r="F123" s="185"/>
      <c r="G123" s="185"/>
    </row>
    <row r="124" spans="1:7" ht="12.75">
      <c r="A124" s="185"/>
      <c r="B124" s="185"/>
      <c r="C124" s="185"/>
      <c r="D124" s="185"/>
      <c r="E124" s="192"/>
      <c r="F124" s="185"/>
      <c r="G124" s="185"/>
    </row>
    <row r="125" spans="1:7" ht="12.75">
      <c r="A125" s="185"/>
      <c r="B125" s="185"/>
      <c r="C125" s="185"/>
      <c r="D125" s="185"/>
      <c r="E125" s="192"/>
      <c r="F125" s="185"/>
      <c r="G125" s="185"/>
    </row>
    <row r="126" spans="1:7" ht="12.75">
      <c r="A126" s="185"/>
      <c r="B126" s="185"/>
      <c r="C126" s="185"/>
      <c r="D126" s="185"/>
      <c r="E126" s="192"/>
      <c r="F126" s="185"/>
      <c r="G126" s="185"/>
    </row>
    <row r="127" spans="1:7" ht="12.75">
      <c r="A127" s="185"/>
      <c r="B127" s="185"/>
      <c r="C127" s="185"/>
      <c r="D127" s="185"/>
      <c r="E127" s="192"/>
      <c r="F127" s="185"/>
      <c r="G127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dcterms:created xsi:type="dcterms:W3CDTF">2016-05-30T06:08:21Z</dcterms:created>
  <dcterms:modified xsi:type="dcterms:W3CDTF">2016-05-30T06:09:15Z</dcterms:modified>
  <cp:category/>
  <cp:version/>
  <cp:contentType/>
  <cp:contentStatus/>
</cp:coreProperties>
</file>