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8780" windowHeight="128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Položky!$A$1:$I$44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E43" i="3"/>
  <c r="BE44" s="1"/>
  <c r="I12" i="2" s="1"/>
  <c r="BD43" i="3"/>
  <c r="BD44" s="1"/>
  <c r="H12" i="2" s="1"/>
  <c r="BC43" i="3"/>
  <c r="BA43"/>
  <c r="I43"/>
  <c r="I44" s="1"/>
  <c r="G43"/>
  <c r="BB43" s="1"/>
  <c r="BB44" s="1"/>
  <c r="F12" i="2" s="1"/>
  <c r="B12"/>
  <c r="A12"/>
  <c r="BC44" i="3"/>
  <c r="G12" i="2" s="1"/>
  <c r="BA44" i="3"/>
  <c r="E12" i="2" s="1"/>
  <c r="C44" i="3"/>
  <c r="BE40"/>
  <c r="BD40"/>
  <c r="BC40"/>
  <c r="BC41" s="1"/>
  <c r="G11" i="2" s="1"/>
  <c r="BB40" i="3"/>
  <c r="BB41" s="1"/>
  <c r="F11" i="2" s="1"/>
  <c r="I40" i="3"/>
  <c r="G40"/>
  <c r="BA40" s="1"/>
  <c r="BA41" s="1"/>
  <c r="E11" i="2" s="1"/>
  <c r="B11"/>
  <c r="A11"/>
  <c r="BE41" i="3"/>
  <c r="I11" i="2" s="1"/>
  <c r="BD41" i="3"/>
  <c r="H11" i="2" s="1"/>
  <c r="I41" i="3"/>
  <c r="G41"/>
  <c r="C41"/>
  <c r="BE37"/>
  <c r="BD37"/>
  <c r="BC37"/>
  <c r="BB37"/>
  <c r="I37"/>
  <c r="G37"/>
  <c r="BA37" s="1"/>
  <c r="BE36"/>
  <c r="BD36"/>
  <c r="BC36"/>
  <c r="BB36"/>
  <c r="I36"/>
  <c r="G36"/>
  <c r="BA36" s="1"/>
  <c r="BE35"/>
  <c r="BD35"/>
  <c r="BC35"/>
  <c r="BB35"/>
  <c r="BB38" s="1"/>
  <c r="F10" i="2" s="1"/>
  <c r="I35" i="3"/>
  <c r="G35"/>
  <c r="BA35" s="1"/>
  <c r="BE34"/>
  <c r="BD34"/>
  <c r="BC34"/>
  <c r="BB34"/>
  <c r="I34"/>
  <c r="G34"/>
  <c r="BA34" s="1"/>
  <c r="BA38" s="1"/>
  <c r="E10" i="2" s="1"/>
  <c r="B10"/>
  <c r="A10"/>
  <c r="C38" i="3"/>
  <c r="BE31"/>
  <c r="BD31"/>
  <c r="BC31"/>
  <c r="BB31"/>
  <c r="I31"/>
  <c r="G31"/>
  <c r="BA31" s="1"/>
  <c r="BA32" s="1"/>
  <c r="E9" i="2" s="1"/>
  <c r="B9"/>
  <c r="A9"/>
  <c r="BE32" i="3"/>
  <c r="I9" i="2" s="1"/>
  <c r="BD32" i="3"/>
  <c r="H9" i="2" s="1"/>
  <c r="BC32" i="3"/>
  <c r="G9" i="2" s="1"/>
  <c r="BB32" i="3"/>
  <c r="F9" i="2" s="1"/>
  <c r="I32" i="3"/>
  <c r="G32"/>
  <c r="C32"/>
  <c r="BE28"/>
  <c r="BD28"/>
  <c r="BC28"/>
  <c r="BB28"/>
  <c r="I28"/>
  <c r="G28"/>
  <c r="BA28" s="1"/>
  <c r="BE27"/>
  <c r="BD27"/>
  <c r="BC27"/>
  <c r="BB27"/>
  <c r="I27"/>
  <c r="G27"/>
  <c r="BA27" s="1"/>
  <c r="BE26"/>
  <c r="BD26"/>
  <c r="BC26"/>
  <c r="BB26"/>
  <c r="I26"/>
  <c r="G26"/>
  <c r="BA26" s="1"/>
  <c r="BE25"/>
  <c r="BD25"/>
  <c r="BC25"/>
  <c r="BB25"/>
  <c r="I25"/>
  <c r="G25"/>
  <c r="BA25" s="1"/>
  <c r="BE24"/>
  <c r="BD24"/>
  <c r="BD29" s="1"/>
  <c r="H8" i="2" s="1"/>
  <c r="BC24" i="3"/>
  <c r="BB24"/>
  <c r="I24"/>
  <c r="G24"/>
  <c r="BA24" s="1"/>
  <c r="BE23"/>
  <c r="BD23"/>
  <c r="BC23"/>
  <c r="BB23"/>
  <c r="I23"/>
  <c r="G23"/>
  <c r="BA23" s="1"/>
  <c r="BE22"/>
  <c r="BD22"/>
  <c r="BC22"/>
  <c r="BB22"/>
  <c r="I22"/>
  <c r="G22"/>
  <c r="BA22" s="1"/>
  <c r="BE21"/>
  <c r="BD21"/>
  <c r="BC21"/>
  <c r="BB21"/>
  <c r="I21"/>
  <c r="G21"/>
  <c r="BA21" s="1"/>
  <c r="BE20"/>
  <c r="BD20"/>
  <c r="BC20"/>
  <c r="BB20"/>
  <c r="I20"/>
  <c r="G20"/>
  <c r="BA20" s="1"/>
  <c r="BE19"/>
  <c r="BD19"/>
  <c r="BC19"/>
  <c r="BB19"/>
  <c r="I19"/>
  <c r="G19"/>
  <c r="BA19" s="1"/>
  <c r="BE18"/>
  <c r="BD18"/>
  <c r="BC18"/>
  <c r="BB18"/>
  <c r="I18"/>
  <c r="I29" s="1"/>
  <c r="G18"/>
  <c r="BA18" s="1"/>
  <c r="B8" i="2"/>
  <c r="A8"/>
  <c r="C29" i="3"/>
  <c r="BE15"/>
  <c r="BD15"/>
  <c r="BC15"/>
  <c r="BB15"/>
  <c r="I15"/>
  <c r="G15"/>
  <c r="BA15" s="1"/>
  <c r="BE14"/>
  <c r="BD14"/>
  <c r="BC14"/>
  <c r="BB14"/>
  <c r="I14"/>
  <c r="G14"/>
  <c r="BA14" s="1"/>
  <c r="BE13"/>
  <c r="BD13"/>
  <c r="BC13"/>
  <c r="BB13"/>
  <c r="I13"/>
  <c r="G13"/>
  <c r="BA13" s="1"/>
  <c r="BE12"/>
  <c r="BD12"/>
  <c r="BC12"/>
  <c r="BB12"/>
  <c r="I12"/>
  <c r="G12"/>
  <c r="BA12" s="1"/>
  <c r="BE11"/>
  <c r="BD11"/>
  <c r="BC11"/>
  <c r="BB11"/>
  <c r="I11"/>
  <c r="G11"/>
  <c r="BA11" s="1"/>
  <c r="BE10"/>
  <c r="BD10"/>
  <c r="BC10"/>
  <c r="BB10"/>
  <c r="I10"/>
  <c r="G10"/>
  <c r="BA10" s="1"/>
  <c r="BE9"/>
  <c r="BD9"/>
  <c r="BC9"/>
  <c r="BB9"/>
  <c r="I9"/>
  <c r="G9"/>
  <c r="BA9" s="1"/>
  <c r="BE8"/>
  <c r="BD8"/>
  <c r="BC8"/>
  <c r="BB8"/>
  <c r="I8"/>
  <c r="G8"/>
  <c r="BA8" s="1"/>
  <c r="B7" i="2"/>
  <c r="A7"/>
  <c r="I16" i="3"/>
  <c r="C16"/>
  <c r="C4"/>
  <c r="H3"/>
  <c r="C3"/>
  <c r="C2" i="2"/>
  <c r="C1"/>
  <c r="F33" i="1"/>
  <c r="F31"/>
  <c r="G8"/>
  <c r="G44" i="3" l="1"/>
  <c r="BE38"/>
  <c r="I10" i="2" s="1"/>
  <c r="BB29" i="3"/>
  <c r="F8" i="2" s="1"/>
  <c r="BE29" i="3"/>
  <c r="I8" i="2" s="1"/>
  <c r="BA29" i="3"/>
  <c r="E8" i="2" s="1"/>
  <c r="BC29" i="3"/>
  <c r="G8" i="2" s="1"/>
  <c r="BB16" i="3"/>
  <c r="F7" i="2" s="1"/>
  <c r="F13" s="1"/>
  <c r="C17" i="1" s="1"/>
  <c r="BE16" i="3"/>
  <c r="I7" i="2" s="1"/>
  <c r="I13" s="1"/>
  <c r="C20" i="1" s="1"/>
  <c r="BD16" i="3"/>
  <c r="H7" i="2" s="1"/>
  <c r="BC16" i="3"/>
  <c r="G7" i="2" s="1"/>
  <c r="G29" i="3"/>
  <c r="I38"/>
  <c r="BC38"/>
  <c r="G10" i="2" s="1"/>
  <c r="G38" i="3"/>
  <c r="BD38"/>
  <c r="H10" i="2" s="1"/>
  <c r="G16" i="3"/>
  <c r="BA16"/>
  <c r="E7" i="2" s="1"/>
  <c r="E13" s="1"/>
  <c r="C16" i="1" s="1"/>
  <c r="G13" i="2" l="1"/>
  <c r="C14" i="1" s="1"/>
  <c r="H13" i="2"/>
  <c r="C15" i="1" s="1"/>
  <c r="C18" l="1"/>
  <c r="C21" s="1"/>
  <c r="C22" s="1"/>
</calcChain>
</file>

<file path=xl/sharedStrings.xml><?xml version="1.0" encoding="utf-8"?>
<sst xmlns="http://schemas.openxmlformats.org/spreadsheetml/2006/main" count="192" uniqueCount="135">
  <si>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</si>
  <si>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</si>
  <si>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</si>
  <si>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</si>
  <si>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</si>
  <si>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</si>
  <si>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</si>
  <si>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</si>
  <si>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</si>
  <si>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</si>
  <si>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</si>
  <si>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</si>
  <si>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</si>
  <si>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</si>
  <si>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</si>
  <si>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</si>
  <si>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</si>
  <si>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</si>
  <si>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</si>
  <si>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</si>
  <si>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</si>
  <si>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</si>
  <si>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</si>
  <si>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</si>
  <si>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</si>
  <si>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</si>
  <si>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</si>
  <si>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</si>
  <si>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</si>
  <si>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</si>
  <si>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</si>
  <si>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</si>
  <si>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</si>
  <si>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</si>
  <si>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</si>
  <si>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</si>
  <si>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</si>
  <si>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</si>
  <si>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</si>
  <si>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</si>
  <si>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</si>
  <si>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</si>
  <si>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</si>
  <si>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</si>
  <si>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</si>
  <si>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</si>
  <si>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</si>
  <si>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</si>
  <si>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</si>
  <si>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</si>
  <si>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</si>
  <si>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</si>
  <si>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</si>
  <si>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</si>
  <si>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</si>
  <si>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</si>
  <si>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</si>
  <si>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</si>
  <si>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</si>
  <si>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</si>
  <si>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</si>
  <si>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</si>
  <si>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1</t>
  </si>
  <si>
    <t>Zemní práce</t>
  </si>
  <si>
    <t>Celkem za</t>
  </si>
  <si>
    <t>Město Ivančice - C 2</t>
  </si>
  <si>
    <t xml:space="preserve">Chodníky v ulici Na Brněnce </t>
  </si>
  <si>
    <t>113 10-6121.R00</t>
  </si>
  <si>
    <t>Rozebrání dlažeb z betonových dlaždic na sucho</t>
  </si>
  <si>
    <t>m2</t>
  </si>
  <si>
    <t>113 10-5111.R00</t>
  </si>
  <si>
    <t>Rozebrání a očištění dlažeb z kostek  /napojení stávající zámkové dlažby/</t>
  </si>
  <si>
    <t>m</t>
  </si>
  <si>
    <t>113 10-7121.R00</t>
  </si>
  <si>
    <t>Odstranění podkladu pl. 200 m2,kamenivo,zemina tl.15 cm</t>
  </si>
  <si>
    <t>979 98-1106.R00</t>
  </si>
  <si>
    <t>Kontejner, suť bez příměsí, odvoz a likvidace,12 t</t>
  </si>
  <si>
    <t>t</t>
  </si>
  <si>
    <t>919 73-5122.R00</t>
  </si>
  <si>
    <t>Řezání stávajícího betonového krytu tl. 5 - 10 cm /napojení na stávající zámkovou dlažbu/</t>
  </si>
  <si>
    <t>182 30-1121.R00</t>
  </si>
  <si>
    <t>Rozprostření ornice, svah, tl. do 10 cm, do 500 m2</t>
  </si>
  <si>
    <t>182 30-1122.R00</t>
  </si>
  <si>
    <t>Úprava terénu, tl. 10-15 cm, do 500 m2</t>
  </si>
  <si>
    <t>180 40-2113.R00</t>
  </si>
  <si>
    <t>Založení trávníku parkového výsevem svah do 1:1</t>
  </si>
  <si>
    <t>5</t>
  </si>
  <si>
    <t>Komunikace</t>
  </si>
  <si>
    <t>596 21-5021.R00</t>
  </si>
  <si>
    <t>Kladení zámkové dlažby tl. 6 cm do drtě tl. 4 cm</t>
  </si>
  <si>
    <t>Kladení zámkové dlažby tl. 6 cm do drtě tl. 4 cm /znovu položení dlažby Kartágo/</t>
  </si>
  <si>
    <t>596 24-5021.R00</t>
  </si>
  <si>
    <t>Kladení zámkové dlažby tl. 6 cm do MC tl. 4 cm /parkovací stání/</t>
  </si>
  <si>
    <t>596 24-5025.R00</t>
  </si>
  <si>
    <t>Příplatek za kladení dlažby tl. 6 cm, MC, do100 m2</t>
  </si>
  <si>
    <t>592-48000</t>
  </si>
  <si>
    <t>Dlažba zámková pásek 20/10/6 cm přírodní</t>
  </si>
  <si>
    <t>592-48002</t>
  </si>
  <si>
    <t>Dlažba zámková pásek 20/10/6 II červená</t>
  </si>
  <si>
    <t>592-45094</t>
  </si>
  <si>
    <t>Dlažba zámková pásek 20/10/6 cm reliéfní,červená</t>
  </si>
  <si>
    <t>564 83-1111.R00</t>
  </si>
  <si>
    <t>Podklad z kameniva po zhutnění tloušťky 15 cm</t>
  </si>
  <si>
    <t>564 87-1111.R00</t>
  </si>
  <si>
    <t>Podklad ze štěrkodrti po zhutnění tloušťky 25 cm /parkovací stání/</t>
  </si>
  <si>
    <t>564 80-1112.R00</t>
  </si>
  <si>
    <t>Podklad ze štěrkodrti 4-8mm po zhutnění tl. 4 cm</t>
  </si>
  <si>
    <t>573 00-0010.RA0</t>
  </si>
  <si>
    <t>Komunikace obslužná z obalovaného kameniva /napojení ulice V Uličce/</t>
  </si>
  <si>
    <t>8</t>
  </si>
  <si>
    <t>Trubní vedení</t>
  </si>
  <si>
    <t>899 43-1111.R00</t>
  </si>
  <si>
    <t>Výšková úprava armatůry do 20 cm - malé</t>
  </si>
  <si>
    <t>kus</t>
  </si>
  <si>
    <t>91</t>
  </si>
  <si>
    <t>Doplňující práce na komunikaci</t>
  </si>
  <si>
    <t>916 53-1111.R00</t>
  </si>
  <si>
    <t>Osazení chodníkového obrubníku do lože bez opěry včetně betonového lože</t>
  </si>
  <si>
    <t>917 83-2111.R00</t>
  </si>
  <si>
    <t>Osazení silničního stojat. obrub. bet. bez opěry včetně betonového lože</t>
  </si>
  <si>
    <t>592-17420</t>
  </si>
  <si>
    <t>Obrubník chodníkový 1000/250/80 mm,přírodní</t>
  </si>
  <si>
    <t>592-17472</t>
  </si>
  <si>
    <t>Obrubník silniční 1000/150/250 mm,přírodní</t>
  </si>
  <si>
    <t>99</t>
  </si>
  <si>
    <t>Staveništní přesun hmot</t>
  </si>
  <si>
    <t>998 22-3011.R00</t>
  </si>
  <si>
    <t>Přesun hmot, pozemní komunikace, kryt dlážděný</t>
  </si>
  <si>
    <t>711</t>
  </si>
  <si>
    <t>Izolace proti vodě</t>
  </si>
  <si>
    <t>711 13-2101.R00</t>
  </si>
  <si>
    <t>Izolace proti vlhkosti svislá pásy na sucho fólie s nopy</t>
  </si>
  <si>
    <t>Jedná se o opravu stávajících chodníků v ulici Na Brněnce v úseku od křižovatky z ulicí Oslavanská
po odbočku do ulice Na Úvoze včetně začátku úpravy do ulice V Uličce.Rozsah je dán projektovou
dokumentací zpracovanou Ing.Lubošem Kašpárkem.Předpokládá se odstranění stávajících chodníků 
a podkladů.Částečné rozebrání,oříznutí a znovu napojení příjezdu k ZŠ z původní zámkové dlažby 
Kartágo,odvoz všech vybouraných materiálů na řízenou skládku s následnou likvidací.Bude vybudováno 
podélné parkovací stání,budou vytvořeny nové zelené plochy a bude proveden začátek úpravy do ulice 
V Uličce.Krycí vrstva chodníků bude ze zámkové dlažby typu "pásek 20/10/6 cm" v barvě
přírodní,případně červené nebo reliefní.Parkoviště,zelené plochy a nájezd k ZŠ budou lemovány
chodníkovými obrubníky.Práce při opravách chodníků budou probíhat v návaznosti na práce při 
opravě silničního tělesa krajské komunikace II/393,394.</t>
  </si>
  <si>
    <t>Bude vybrán</t>
  </si>
  <si>
    <t>Město Ivančice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</si>
</sst>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#,##0.00000"/>
  </numFmts>
  <fonts count="18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5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14" fillId="0" borderId="55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56" xfId="1" applyNumberFormat="1" applyFont="1" applyFill="1" applyBorder="1"/>
    <xf numFmtId="0" fontId="15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6" fontId="7" fillId="0" borderId="53" xfId="1" applyNumberFormat="1" applyFont="1" applyFill="1" applyBorder="1"/>
    <xf numFmtId="0" fontId="9" fillId="0" borderId="57" xfId="1" applyFill="1" applyBorder="1" applyAlignment="1">
      <alignment horizontal="center"/>
    </xf>
    <xf numFmtId="49" fontId="3" fillId="0" borderId="57" xfId="1" applyNumberFormat="1" applyFont="1" applyFill="1" applyBorder="1" applyAlignment="1">
      <alignment horizontal="left"/>
    </xf>
    <xf numFmtId="0" fontId="3" fillId="0" borderId="57" xfId="1" applyFont="1" applyFill="1" applyBorder="1"/>
    <xf numFmtId="4" fontId="9" fillId="0" borderId="57" xfId="1" applyNumberFormat="1" applyFill="1" applyBorder="1" applyAlignment="1">
      <alignment horizontal="right"/>
    </xf>
    <xf numFmtId="4" fontId="5" fillId="0" borderId="57" xfId="1" applyNumberFormat="1" applyFont="1" applyFill="1" applyBorder="1"/>
    <xf numFmtId="0" fontId="5" fillId="0" borderId="57" xfId="1" applyFont="1" applyFill="1" applyBorder="1"/>
    <xf numFmtId="166" fontId="5" fillId="0" borderId="57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6" fillId="0" borderId="0" xfId="1" applyFont="1" applyAlignment="1"/>
    <xf numFmtId="0" fontId="9" fillId="0" borderId="0" xfId="1" applyAlignment="1">
      <alignment horizontal="right"/>
    </xf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0" fontId="11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66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65</v>
      </c>
      <c r="D6" s="11"/>
      <c r="E6" s="11"/>
      <c r="F6" s="19"/>
      <c r="G6" s="13"/>
    </row>
    <row r="7" spans="1:57">
      <c r="A7" s="14" t="s">
        <v>8</v>
      </c>
      <c r="B7" s="16"/>
      <c r="C7" s="150"/>
      <c r="D7" s="151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50" t="s">
        <v>134</v>
      </c>
      <c r="D8" s="151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52" t="s">
        <v>133</v>
      </c>
      <c r="F11" s="153"/>
      <c r="G11" s="154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/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/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ROUND(PRODUCT(F30,C31/100),1)</f>
        <v>0.2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ROUND(PRODUCT(F32,C33/100),1)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55" t="s">
        <v>132</v>
      </c>
      <c r="C37" s="155"/>
      <c r="D37" s="155"/>
      <c r="E37" s="155"/>
      <c r="F37" s="155"/>
      <c r="G37" s="155"/>
      <c r="H37" t="s">
        <v>4</v>
      </c>
    </row>
    <row r="38" spans="1:8" ht="12.75" customHeight="1">
      <c r="A38" s="68"/>
      <c r="B38" s="155"/>
      <c r="C38" s="155"/>
      <c r="D38" s="155"/>
      <c r="E38" s="155"/>
      <c r="F38" s="155"/>
      <c r="G38" s="155"/>
      <c r="H38" t="s">
        <v>4</v>
      </c>
    </row>
    <row r="39" spans="1:8">
      <c r="A39" s="68"/>
      <c r="B39" s="155"/>
      <c r="C39" s="155"/>
      <c r="D39" s="155"/>
      <c r="E39" s="155"/>
      <c r="F39" s="155"/>
      <c r="G39" s="155"/>
      <c r="H39" t="s">
        <v>4</v>
      </c>
    </row>
    <row r="40" spans="1:8">
      <c r="A40" s="68"/>
      <c r="B40" s="155"/>
      <c r="C40" s="155"/>
      <c r="D40" s="155"/>
      <c r="E40" s="155"/>
      <c r="F40" s="155"/>
      <c r="G40" s="155"/>
      <c r="H40" t="s">
        <v>4</v>
      </c>
    </row>
    <row r="41" spans="1:8">
      <c r="A41" s="68"/>
      <c r="B41" s="155"/>
      <c r="C41" s="155"/>
      <c r="D41" s="155"/>
      <c r="E41" s="155"/>
      <c r="F41" s="155"/>
      <c r="G41" s="155"/>
      <c r="H41" t="s">
        <v>4</v>
      </c>
    </row>
    <row r="42" spans="1:8">
      <c r="A42" s="68"/>
      <c r="B42" s="155"/>
      <c r="C42" s="155"/>
      <c r="D42" s="155"/>
      <c r="E42" s="155"/>
      <c r="F42" s="155"/>
      <c r="G42" s="155"/>
      <c r="H42" t="s">
        <v>4</v>
      </c>
    </row>
    <row r="43" spans="1:8">
      <c r="A43" s="68"/>
      <c r="B43" s="155"/>
      <c r="C43" s="155"/>
      <c r="D43" s="155"/>
      <c r="E43" s="155"/>
      <c r="F43" s="155"/>
      <c r="G43" s="155"/>
      <c r="H43" t="s">
        <v>4</v>
      </c>
    </row>
    <row r="44" spans="1:8">
      <c r="A44" s="68"/>
      <c r="B44" s="155"/>
      <c r="C44" s="155"/>
      <c r="D44" s="155"/>
      <c r="E44" s="155"/>
      <c r="F44" s="155"/>
      <c r="G44" s="155"/>
      <c r="H44" t="s">
        <v>4</v>
      </c>
    </row>
    <row r="45" spans="1:8">
      <c r="A45" s="68"/>
      <c r="B45" s="155"/>
      <c r="C45" s="155"/>
      <c r="D45" s="155"/>
      <c r="E45" s="155"/>
      <c r="F45" s="155"/>
      <c r="G45" s="155"/>
      <c r="H45" t="s">
        <v>4</v>
      </c>
    </row>
    <row r="46" spans="1:8">
      <c r="B46" s="149"/>
      <c r="C46" s="149"/>
      <c r="D46" s="149"/>
      <c r="E46" s="149"/>
      <c r="F46" s="149"/>
      <c r="G46" s="149"/>
    </row>
    <row r="47" spans="1:8">
      <c r="B47" s="149"/>
      <c r="C47" s="149"/>
      <c r="D47" s="149"/>
      <c r="E47" s="149"/>
      <c r="F47" s="149"/>
      <c r="G47" s="149"/>
    </row>
    <row r="48" spans="1:8">
      <c r="B48" s="149"/>
      <c r="C48" s="149"/>
      <c r="D48" s="149"/>
      <c r="E48" s="149"/>
      <c r="F48" s="149"/>
      <c r="G48" s="149"/>
    </row>
    <row r="49" spans="2:7">
      <c r="B49" s="149"/>
      <c r="C49" s="149"/>
      <c r="D49" s="149"/>
      <c r="E49" s="149"/>
      <c r="F49" s="149"/>
      <c r="G49" s="149"/>
    </row>
    <row r="50" spans="2:7">
      <c r="B50" s="149"/>
      <c r="C50" s="149"/>
      <c r="D50" s="149"/>
      <c r="E50" s="149"/>
      <c r="F50" s="149"/>
      <c r="G50" s="149"/>
    </row>
    <row r="51" spans="2:7">
      <c r="B51" s="149"/>
      <c r="C51" s="149"/>
      <c r="D51" s="149"/>
      <c r="E51" s="149"/>
      <c r="F51" s="149"/>
      <c r="G51" s="149"/>
    </row>
    <row r="52" spans="2:7">
      <c r="B52" s="149"/>
      <c r="C52" s="149"/>
      <c r="D52" s="149"/>
      <c r="E52" s="149"/>
      <c r="F52" s="149"/>
      <c r="G52" s="149"/>
    </row>
    <row r="53" spans="2:7">
      <c r="B53" s="149"/>
      <c r="C53" s="149"/>
      <c r="D53" s="149"/>
      <c r="E53" s="149"/>
      <c r="F53" s="149"/>
      <c r="G53" s="149"/>
    </row>
    <row r="54" spans="2:7">
      <c r="B54" s="149"/>
      <c r="C54" s="149"/>
      <c r="D54" s="149"/>
      <c r="E54" s="149"/>
      <c r="F54" s="149"/>
      <c r="G54" s="149"/>
    </row>
    <row r="55" spans="2:7">
      <c r="B55" s="149"/>
      <c r="C55" s="149"/>
      <c r="D55" s="149"/>
      <c r="E55" s="149"/>
      <c r="F55" s="149"/>
      <c r="G55" s="149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3"/>
  <sheetViews>
    <sheetView workbookViewId="0">
      <selection activeCell="K6" sqref="K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56" t="s">
        <v>5</v>
      </c>
      <c r="B1" s="157"/>
      <c r="C1" s="69" t="str">
        <f>CONCATENATE(cislostavby," ",nazevstavby)</f>
        <v xml:space="preserve"> Město Ivančice - C 2</v>
      </c>
      <c r="D1" s="70"/>
      <c r="E1" s="71"/>
      <c r="F1" s="70"/>
      <c r="G1" s="72"/>
      <c r="H1" s="73"/>
      <c r="I1" s="74"/>
    </row>
    <row r="2" spans="1:9" ht="13.5" thickBot="1">
      <c r="A2" s="158" t="s">
        <v>1</v>
      </c>
      <c r="B2" s="159"/>
      <c r="C2" s="75" t="str">
        <f>CONCATENATE(cisloobjektu," ",nazevobjektu)</f>
        <v xml:space="preserve"> Chodníky v ulici Na Brněnce </v>
      </c>
      <c r="D2" s="76"/>
      <c r="E2" s="77"/>
      <c r="F2" s="76"/>
      <c r="G2" s="160"/>
      <c r="H2" s="160"/>
      <c r="I2" s="161"/>
    </row>
    <row r="3" spans="1:9" ht="13.5" thickTop="1"/>
    <row r="4" spans="1:9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/>
    <row r="6" spans="1:9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>
      <c r="A7" s="145" t="str">
        <f>Položky!B7</f>
        <v>1</v>
      </c>
      <c r="B7" s="85" t="str">
        <f>Položky!C7</f>
        <v>Zemní práce</v>
      </c>
      <c r="C7" s="86"/>
      <c r="D7" s="87"/>
      <c r="E7" s="146">
        <f>Položky!BA16</f>
        <v>0</v>
      </c>
      <c r="F7" s="147">
        <f>Položky!BB16</f>
        <v>0</v>
      </c>
      <c r="G7" s="147">
        <f>Položky!BC16</f>
        <v>0</v>
      </c>
      <c r="H7" s="147">
        <f>Položky!BD16</f>
        <v>0</v>
      </c>
      <c r="I7" s="148">
        <f>Položky!BE16</f>
        <v>0</v>
      </c>
    </row>
    <row r="8" spans="1:9" s="30" customFormat="1">
      <c r="A8" s="145" t="str">
        <f>Položky!B17</f>
        <v>5</v>
      </c>
      <c r="B8" s="85" t="str">
        <f>Položky!C17</f>
        <v>Komunikace</v>
      </c>
      <c r="C8" s="86"/>
      <c r="D8" s="87"/>
      <c r="E8" s="146">
        <f>Položky!BA29</f>
        <v>0</v>
      </c>
      <c r="F8" s="147">
        <f>Položky!BB29</f>
        <v>0</v>
      </c>
      <c r="G8" s="147">
        <f>Položky!BC29</f>
        <v>0</v>
      </c>
      <c r="H8" s="147">
        <f>Položky!BD29</f>
        <v>0</v>
      </c>
      <c r="I8" s="148">
        <f>Položky!BE29</f>
        <v>0</v>
      </c>
    </row>
    <row r="9" spans="1:9" s="30" customFormat="1">
      <c r="A9" s="145" t="str">
        <f>Položky!B30</f>
        <v>8</v>
      </c>
      <c r="B9" s="85" t="str">
        <f>Položky!C30</f>
        <v>Trubní vedení</v>
      </c>
      <c r="C9" s="86"/>
      <c r="D9" s="87"/>
      <c r="E9" s="146">
        <f>Položky!BA32</f>
        <v>0</v>
      </c>
      <c r="F9" s="147">
        <f>Položky!BB32</f>
        <v>0</v>
      </c>
      <c r="G9" s="147">
        <f>Položky!BC32</f>
        <v>0</v>
      </c>
      <c r="H9" s="147">
        <f>Položky!BD32</f>
        <v>0</v>
      </c>
      <c r="I9" s="148">
        <f>Položky!BE32</f>
        <v>0</v>
      </c>
    </row>
    <row r="10" spans="1:9" s="30" customFormat="1">
      <c r="A10" s="145" t="str">
        <f>Položky!B33</f>
        <v>91</v>
      </c>
      <c r="B10" s="85" t="str">
        <f>Položky!C33</f>
        <v>Doplňující práce na komunikaci</v>
      </c>
      <c r="C10" s="86"/>
      <c r="D10" s="87"/>
      <c r="E10" s="146">
        <f>Položky!BA38</f>
        <v>0</v>
      </c>
      <c r="F10" s="147">
        <f>Položky!BB38</f>
        <v>0</v>
      </c>
      <c r="G10" s="147">
        <f>Položky!BC38</f>
        <v>0</v>
      </c>
      <c r="H10" s="147">
        <f>Položky!BD38</f>
        <v>0</v>
      </c>
      <c r="I10" s="148">
        <f>Položky!BE38</f>
        <v>0</v>
      </c>
    </row>
    <row r="11" spans="1:9" s="30" customFormat="1">
      <c r="A11" s="145" t="str">
        <f>Položky!B39</f>
        <v>99</v>
      </c>
      <c r="B11" s="85" t="str">
        <f>Položky!C39</f>
        <v>Staveništní přesun hmot</v>
      </c>
      <c r="C11" s="86"/>
      <c r="D11" s="87"/>
      <c r="E11" s="146">
        <f>Položky!BA41</f>
        <v>0</v>
      </c>
      <c r="F11" s="147">
        <f>Položky!BB41</f>
        <v>0</v>
      </c>
      <c r="G11" s="147">
        <f>Položky!BC41</f>
        <v>0</v>
      </c>
      <c r="H11" s="147">
        <f>Položky!BD41</f>
        <v>0</v>
      </c>
      <c r="I11" s="148">
        <f>Položky!BE41</f>
        <v>0</v>
      </c>
    </row>
    <row r="12" spans="1:9" s="30" customFormat="1" ht="13.5" thickBot="1">
      <c r="A12" s="145" t="str">
        <f>Položky!B42</f>
        <v>711</v>
      </c>
      <c r="B12" s="85" t="str">
        <f>Položky!C42</f>
        <v>Izolace proti vodě</v>
      </c>
      <c r="C12" s="86"/>
      <c r="D12" s="87"/>
      <c r="E12" s="146">
        <f>Položky!BA44</f>
        <v>0</v>
      </c>
      <c r="F12" s="147">
        <f>Položky!BB44</f>
        <v>0</v>
      </c>
      <c r="G12" s="147">
        <f>Položky!BC44</f>
        <v>0</v>
      </c>
      <c r="H12" s="147">
        <f>Položky!BD44</f>
        <v>0</v>
      </c>
      <c r="I12" s="148">
        <f>Položky!BE44</f>
        <v>0</v>
      </c>
    </row>
    <row r="13" spans="1:9" s="93" customFormat="1" ht="13.5" thickBot="1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9">
      <c r="A14" s="86"/>
      <c r="B14" s="86"/>
      <c r="C14" s="86"/>
      <c r="D14" s="86"/>
      <c r="E14" s="86"/>
      <c r="F14" s="86"/>
      <c r="G14" s="86"/>
      <c r="H14" s="86"/>
      <c r="I14" s="86"/>
    </row>
    <row r="15" spans="1:9">
      <c r="F15" s="94"/>
      <c r="G15" s="95"/>
      <c r="H15" s="95"/>
      <c r="I15" s="96"/>
    </row>
    <row r="16" spans="1:9">
      <c r="F16" s="94"/>
      <c r="G16" s="95"/>
      <c r="H16" s="95"/>
      <c r="I16" s="96"/>
    </row>
    <row r="17" spans="6:9">
      <c r="F17" s="94"/>
      <c r="G17" s="95"/>
      <c r="H17" s="95"/>
      <c r="I17" s="96"/>
    </row>
    <row r="18" spans="6:9">
      <c r="F18" s="94"/>
      <c r="G18" s="95"/>
      <c r="H18" s="95"/>
      <c r="I18" s="96"/>
    </row>
    <row r="19" spans="6:9">
      <c r="F19" s="94"/>
      <c r="G19" s="95"/>
      <c r="H19" s="95"/>
      <c r="I19" s="96"/>
    </row>
    <row r="20" spans="6:9">
      <c r="F20" s="94"/>
      <c r="G20" s="95"/>
      <c r="H20" s="95"/>
      <c r="I20" s="96"/>
    </row>
    <row r="21" spans="6:9">
      <c r="F21" s="94"/>
      <c r="G21" s="95"/>
      <c r="H21" s="95"/>
      <c r="I21" s="96"/>
    </row>
    <row r="22" spans="6:9">
      <c r="F22" s="94"/>
      <c r="G22" s="95"/>
      <c r="H22" s="95"/>
      <c r="I22" s="96"/>
    </row>
    <row r="23" spans="6:9">
      <c r="F23" s="94"/>
      <c r="G23" s="95"/>
      <c r="H23" s="95"/>
      <c r="I23" s="96"/>
    </row>
    <row r="24" spans="6:9">
      <c r="F24" s="94"/>
      <c r="G24" s="95"/>
      <c r="H24" s="95"/>
      <c r="I24" s="96"/>
    </row>
    <row r="25" spans="6:9">
      <c r="F25" s="94"/>
      <c r="G25" s="95"/>
      <c r="H25" s="95"/>
      <c r="I25" s="96"/>
    </row>
    <row r="26" spans="6:9">
      <c r="F26" s="94"/>
      <c r="G26" s="95"/>
      <c r="H26" s="95"/>
      <c r="I26" s="96"/>
    </row>
    <row r="27" spans="6:9">
      <c r="F27" s="94"/>
      <c r="G27" s="95"/>
      <c r="H27" s="95"/>
      <c r="I27" s="96"/>
    </row>
    <row r="28" spans="6:9">
      <c r="F28" s="94"/>
      <c r="G28" s="95"/>
      <c r="H28" s="95"/>
      <c r="I28" s="96"/>
    </row>
    <row r="29" spans="6:9">
      <c r="F29" s="94"/>
      <c r="G29" s="95"/>
      <c r="H29" s="95"/>
      <c r="I29" s="96"/>
    </row>
    <row r="30" spans="6:9">
      <c r="F30" s="94"/>
      <c r="G30" s="95"/>
      <c r="H30" s="95"/>
      <c r="I30" s="96"/>
    </row>
    <row r="31" spans="6:9">
      <c r="F31" s="94"/>
      <c r="G31" s="95"/>
      <c r="H31" s="95"/>
      <c r="I31" s="96"/>
    </row>
    <row r="32" spans="6:9">
      <c r="F32" s="94"/>
      <c r="G32" s="95"/>
      <c r="H32" s="95"/>
      <c r="I32" s="96"/>
    </row>
    <row r="33" spans="6:9">
      <c r="F33" s="94"/>
      <c r="G33" s="95"/>
      <c r="H33" s="95"/>
      <c r="I33" s="96"/>
    </row>
    <row r="34" spans="6:9">
      <c r="F34" s="94"/>
      <c r="G34" s="95"/>
      <c r="H34" s="95"/>
      <c r="I34" s="96"/>
    </row>
    <row r="35" spans="6:9">
      <c r="F35" s="94"/>
      <c r="G35" s="95"/>
      <c r="H35" s="95"/>
      <c r="I35" s="96"/>
    </row>
    <row r="36" spans="6:9">
      <c r="F36" s="94"/>
      <c r="G36" s="95"/>
      <c r="H36" s="95"/>
      <c r="I36" s="96"/>
    </row>
    <row r="37" spans="6:9">
      <c r="F37" s="94"/>
      <c r="G37" s="95"/>
      <c r="H37" s="95"/>
      <c r="I37" s="96"/>
    </row>
    <row r="38" spans="6:9">
      <c r="F38" s="94"/>
      <c r="G38" s="95"/>
      <c r="H38" s="95"/>
      <c r="I38" s="96"/>
    </row>
    <row r="39" spans="6:9">
      <c r="F39" s="94"/>
      <c r="G39" s="95"/>
      <c r="H39" s="95"/>
      <c r="I39" s="96"/>
    </row>
    <row r="40" spans="6:9">
      <c r="F40" s="94"/>
      <c r="G40" s="95"/>
      <c r="H40" s="95"/>
      <c r="I40" s="96"/>
    </row>
    <row r="41" spans="6:9">
      <c r="F41" s="94"/>
      <c r="G41" s="95"/>
      <c r="H41" s="95"/>
      <c r="I41" s="96"/>
    </row>
    <row r="42" spans="6:9">
      <c r="F42" s="94"/>
      <c r="G42" s="95"/>
      <c r="H42" s="95"/>
      <c r="I42" s="96"/>
    </row>
    <row r="43" spans="6:9">
      <c r="F43" s="94"/>
      <c r="G43" s="95"/>
      <c r="H43" s="95"/>
      <c r="I43" s="96"/>
    </row>
    <row r="44" spans="6:9">
      <c r="F44" s="94"/>
      <c r="G44" s="95"/>
      <c r="H44" s="95"/>
      <c r="I44" s="96"/>
    </row>
    <row r="45" spans="6:9">
      <c r="F45" s="94"/>
      <c r="G45" s="95"/>
      <c r="H45" s="95"/>
      <c r="I45" s="96"/>
    </row>
    <row r="46" spans="6:9">
      <c r="F46" s="94"/>
      <c r="G46" s="95"/>
      <c r="H46" s="95"/>
      <c r="I46" s="96"/>
    </row>
    <row r="47" spans="6:9">
      <c r="F47" s="94"/>
      <c r="G47" s="95"/>
      <c r="H47" s="95"/>
      <c r="I47" s="96"/>
    </row>
    <row r="48" spans="6:9">
      <c r="F48" s="94"/>
      <c r="G48" s="95"/>
      <c r="H48" s="95"/>
      <c r="I48" s="96"/>
    </row>
    <row r="49" spans="6:9">
      <c r="F49" s="94"/>
      <c r="G49" s="95"/>
      <c r="H49" s="95"/>
      <c r="I49" s="96"/>
    </row>
    <row r="50" spans="6:9">
      <c r="F50" s="94"/>
      <c r="G50" s="95"/>
      <c r="H50" s="95"/>
      <c r="I50" s="96"/>
    </row>
    <row r="51" spans="6:9">
      <c r="F51" s="94"/>
      <c r="G51" s="95"/>
      <c r="H51" s="95"/>
      <c r="I51" s="96"/>
    </row>
    <row r="52" spans="6:9">
      <c r="F52" s="94"/>
      <c r="G52" s="95"/>
      <c r="H52" s="95"/>
      <c r="I52" s="96"/>
    </row>
    <row r="53" spans="6:9">
      <c r="F53" s="94"/>
      <c r="G53" s="95"/>
      <c r="H53" s="95"/>
      <c r="I53" s="96"/>
    </row>
    <row r="54" spans="6:9">
      <c r="F54" s="94"/>
      <c r="G54" s="95"/>
      <c r="H54" s="95"/>
      <c r="I54" s="96"/>
    </row>
    <row r="55" spans="6:9">
      <c r="F55" s="94"/>
      <c r="G55" s="95"/>
      <c r="H55" s="95"/>
      <c r="I55" s="96"/>
    </row>
    <row r="56" spans="6:9">
      <c r="F56" s="94"/>
      <c r="G56" s="95"/>
      <c r="H56" s="95"/>
      <c r="I56" s="96"/>
    </row>
    <row r="57" spans="6:9">
      <c r="F57" s="94"/>
      <c r="G57" s="95"/>
      <c r="H57" s="95"/>
      <c r="I57" s="96"/>
    </row>
    <row r="58" spans="6:9">
      <c r="F58" s="94"/>
      <c r="G58" s="95"/>
      <c r="H58" s="95"/>
      <c r="I58" s="96"/>
    </row>
    <row r="59" spans="6:9">
      <c r="F59" s="94"/>
      <c r="G59" s="95"/>
      <c r="H59" s="95"/>
      <c r="I59" s="96"/>
    </row>
    <row r="60" spans="6:9">
      <c r="F60" s="94"/>
      <c r="G60" s="95"/>
      <c r="H60" s="95"/>
      <c r="I60" s="96"/>
    </row>
    <row r="61" spans="6:9">
      <c r="F61" s="94"/>
      <c r="G61" s="95"/>
      <c r="H61" s="95"/>
      <c r="I61" s="96"/>
    </row>
    <row r="62" spans="6:9">
      <c r="F62" s="94"/>
      <c r="G62" s="95"/>
      <c r="H62" s="95"/>
      <c r="I62" s="96"/>
    </row>
    <row r="63" spans="6:9">
      <c r="F63" s="94"/>
      <c r="G63" s="95"/>
      <c r="H63" s="95"/>
      <c r="I63" s="96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E109"/>
  <sheetViews>
    <sheetView showGridLines="0" showZeros="0" topLeftCell="B1" zoomScale="80" zoomScaleNormal="100" workbookViewId="0">
      <selection activeCell="K3" sqref="K3"/>
    </sheetView>
  </sheetViews>
  <sheetFormatPr defaultColWidth="9.140625" defaultRowHeight="12.75"/>
  <cols>
    <col min="1" max="1" width="4.42578125" style="97" customWidth="1"/>
    <col min="2" max="2" width="14.140625" style="97" customWidth="1"/>
    <col min="3" max="3" width="47.5703125" style="97" customWidth="1"/>
    <col min="4" max="4" width="5.5703125" style="97" customWidth="1"/>
    <col min="5" max="5" width="10" style="139" customWidth="1"/>
    <col min="6" max="6" width="11.28515625" style="97" customWidth="1"/>
    <col min="7" max="7" width="16.140625" style="97" customWidth="1"/>
    <col min="8" max="8" width="13.140625" style="97" customWidth="1"/>
    <col min="9" max="9" width="14.5703125" style="97" customWidth="1"/>
    <col min="10" max="16384" width="9.140625" style="97"/>
  </cols>
  <sheetData>
    <row r="1" spans="1:57" ht="15.75">
      <c r="A1" s="162" t="s">
        <v>51</v>
      </c>
      <c r="B1" s="162"/>
      <c r="C1" s="162"/>
      <c r="D1" s="162"/>
      <c r="E1" s="162"/>
      <c r="F1" s="162"/>
      <c r="G1" s="162"/>
      <c r="H1" s="162"/>
      <c r="I1" s="162"/>
    </row>
    <row r="2" spans="1:57" ht="13.5" thickBot="1">
      <c r="B2" s="98"/>
      <c r="C2" s="99"/>
      <c r="D2" s="99"/>
      <c r="E2" s="100"/>
      <c r="F2" s="99"/>
      <c r="G2" s="99"/>
    </row>
    <row r="3" spans="1:57" ht="13.5" thickTop="1">
      <c r="A3" s="156" t="s">
        <v>5</v>
      </c>
      <c r="B3" s="157"/>
      <c r="C3" s="69" t="str">
        <f>CONCATENATE(cislostavby," ",nazevstavby)</f>
        <v xml:space="preserve"> Město Ivančice - C 2</v>
      </c>
      <c r="D3" s="70"/>
      <c r="E3" s="71"/>
      <c r="F3" s="70"/>
      <c r="G3" s="101"/>
      <c r="H3" s="102">
        <f>Rekapitulace!H1</f>
        <v>0</v>
      </c>
      <c r="I3" s="103"/>
    </row>
    <row r="4" spans="1:57" ht="13.5" thickBot="1">
      <c r="A4" s="163" t="s">
        <v>1</v>
      </c>
      <c r="B4" s="159"/>
      <c r="C4" s="75" t="str">
        <f>CONCATENATE(cisloobjektu," ",nazevobjektu)</f>
        <v xml:space="preserve"> Chodníky v ulici Na Brněnce </v>
      </c>
      <c r="D4" s="76"/>
      <c r="E4" s="77"/>
      <c r="F4" s="76"/>
      <c r="G4" s="164"/>
      <c r="H4" s="164"/>
      <c r="I4" s="165"/>
    </row>
    <row r="5" spans="1:57" ht="13.5" thickTop="1">
      <c r="A5" s="104"/>
      <c r="B5" s="105"/>
      <c r="C5" s="105"/>
      <c r="D5" s="106"/>
      <c r="E5" s="107"/>
      <c r="F5" s="106"/>
      <c r="G5" s="108"/>
      <c r="H5" s="106"/>
      <c r="I5" s="106"/>
    </row>
    <row r="6" spans="1:57">
      <c r="A6" s="109" t="s">
        <v>52</v>
      </c>
      <c r="B6" s="110" t="s">
        <v>53</v>
      </c>
      <c r="C6" s="110" t="s">
        <v>54</v>
      </c>
      <c r="D6" s="110" t="s">
        <v>55</v>
      </c>
      <c r="E6" s="111" t="s">
        <v>56</v>
      </c>
      <c r="F6" s="110" t="s">
        <v>57</v>
      </c>
      <c r="G6" s="112" t="s">
        <v>58</v>
      </c>
      <c r="H6" s="113" t="s">
        <v>59</v>
      </c>
      <c r="I6" s="113" t="s">
        <v>60</v>
      </c>
    </row>
    <row r="7" spans="1:57">
      <c r="A7" s="114" t="s">
        <v>61</v>
      </c>
      <c r="B7" s="115" t="s">
        <v>62</v>
      </c>
      <c r="C7" s="116" t="s">
        <v>63</v>
      </c>
      <c r="D7" s="117"/>
      <c r="E7" s="118"/>
      <c r="F7" s="118"/>
      <c r="G7" s="119"/>
      <c r="H7" s="120"/>
      <c r="I7" s="120"/>
      <c r="O7" s="121">
        <v>1</v>
      </c>
    </row>
    <row r="8" spans="1:57">
      <c r="A8" s="122">
        <v>1</v>
      </c>
      <c r="B8" s="123" t="s">
        <v>67</v>
      </c>
      <c r="C8" s="124" t="s">
        <v>68</v>
      </c>
      <c r="D8" s="125" t="s">
        <v>69</v>
      </c>
      <c r="E8" s="126">
        <v>369.38</v>
      </c>
      <c r="F8" s="126"/>
      <c r="G8" s="127">
        <f t="shared" ref="G8:G15" si="0">E8*F8</f>
        <v>0</v>
      </c>
      <c r="H8" s="128">
        <v>0</v>
      </c>
      <c r="I8" s="128">
        <f t="shared" ref="I8:I15" si="1">E8*H8</f>
        <v>0</v>
      </c>
      <c r="O8" s="121">
        <v>2</v>
      </c>
      <c r="AA8" s="97">
        <v>12</v>
      </c>
      <c r="AB8" s="97">
        <v>0</v>
      </c>
      <c r="AC8" s="97">
        <v>1</v>
      </c>
      <c r="AZ8" s="97">
        <v>1</v>
      </c>
      <c r="BA8" s="97">
        <f t="shared" ref="BA8:BA15" si="2">IF(AZ8=1,G8,0)</f>
        <v>0</v>
      </c>
      <c r="BB8" s="97">
        <f t="shared" ref="BB8:BB15" si="3">IF(AZ8=2,G8,0)</f>
        <v>0</v>
      </c>
      <c r="BC8" s="97">
        <f t="shared" ref="BC8:BC15" si="4">IF(AZ8=3,G8,0)</f>
        <v>0</v>
      </c>
      <c r="BD8" s="97">
        <f t="shared" ref="BD8:BD15" si="5">IF(AZ8=4,G8,0)</f>
        <v>0</v>
      </c>
      <c r="BE8" s="97">
        <f t="shared" ref="BE8:BE15" si="6">IF(AZ8=5,G8,0)</f>
        <v>0</v>
      </c>
    </row>
    <row r="9" spans="1:57" ht="25.5">
      <c r="A9" s="122">
        <v>2</v>
      </c>
      <c r="B9" s="123" t="s">
        <v>70</v>
      </c>
      <c r="C9" s="124" t="s">
        <v>71</v>
      </c>
      <c r="D9" s="125" t="s">
        <v>72</v>
      </c>
      <c r="E9" s="126">
        <v>16</v>
      </c>
      <c r="F9" s="126"/>
      <c r="G9" s="127">
        <f t="shared" si="0"/>
        <v>0</v>
      </c>
      <c r="H9" s="128">
        <v>0</v>
      </c>
      <c r="I9" s="128">
        <f t="shared" si="1"/>
        <v>0</v>
      </c>
      <c r="O9" s="121">
        <v>2</v>
      </c>
      <c r="AA9" s="97">
        <v>12</v>
      </c>
      <c r="AB9" s="97">
        <v>0</v>
      </c>
      <c r="AC9" s="97">
        <v>2</v>
      </c>
      <c r="AZ9" s="97">
        <v>1</v>
      </c>
      <c r="BA9" s="97">
        <f t="shared" si="2"/>
        <v>0</v>
      </c>
      <c r="BB9" s="97">
        <f t="shared" si="3"/>
        <v>0</v>
      </c>
      <c r="BC9" s="97">
        <f t="shared" si="4"/>
        <v>0</v>
      </c>
      <c r="BD9" s="97">
        <f t="shared" si="5"/>
        <v>0</v>
      </c>
      <c r="BE9" s="97">
        <f t="shared" si="6"/>
        <v>0</v>
      </c>
    </row>
    <row r="10" spans="1:57" ht="25.5">
      <c r="A10" s="122">
        <v>3</v>
      </c>
      <c r="B10" s="123" t="s">
        <v>73</v>
      </c>
      <c r="C10" s="124" t="s">
        <v>74</v>
      </c>
      <c r="D10" s="125" t="s">
        <v>69</v>
      </c>
      <c r="E10" s="126">
        <v>369.38</v>
      </c>
      <c r="F10" s="126"/>
      <c r="G10" s="127">
        <f t="shared" si="0"/>
        <v>0</v>
      </c>
      <c r="H10" s="128">
        <v>0</v>
      </c>
      <c r="I10" s="128">
        <f t="shared" si="1"/>
        <v>0</v>
      </c>
      <c r="O10" s="121">
        <v>2</v>
      </c>
      <c r="AA10" s="97">
        <v>12</v>
      </c>
      <c r="AB10" s="97">
        <v>0</v>
      </c>
      <c r="AC10" s="97">
        <v>3</v>
      </c>
      <c r="AZ10" s="97">
        <v>1</v>
      </c>
      <c r="BA10" s="97">
        <f t="shared" si="2"/>
        <v>0</v>
      </c>
      <c r="BB10" s="97">
        <f t="shared" si="3"/>
        <v>0</v>
      </c>
      <c r="BC10" s="97">
        <f t="shared" si="4"/>
        <v>0</v>
      </c>
      <c r="BD10" s="97">
        <f t="shared" si="5"/>
        <v>0</v>
      </c>
      <c r="BE10" s="97">
        <f t="shared" si="6"/>
        <v>0</v>
      </c>
    </row>
    <row r="11" spans="1:57">
      <c r="A11" s="122">
        <v>4</v>
      </c>
      <c r="B11" s="123" t="s">
        <v>75</v>
      </c>
      <c r="C11" s="124" t="s">
        <v>76</v>
      </c>
      <c r="D11" s="125" t="s">
        <v>77</v>
      </c>
      <c r="E11" s="126">
        <v>106.6738</v>
      </c>
      <c r="F11" s="126"/>
      <c r="G11" s="127">
        <f t="shared" si="0"/>
        <v>0</v>
      </c>
      <c r="H11" s="128">
        <v>0</v>
      </c>
      <c r="I11" s="128">
        <f t="shared" si="1"/>
        <v>0</v>
      </c>
      <c r="O11" s="121">
        <v>2</v>
      </c>
      <c r="AA11" s="97">
        <v>12</v>
      </c>
      <c r="AB11" s="97">
        <v>0</v>
      </c>
      <c r="AC11" s="97">
        <v>4</v>
      </c>
      <c r="AZ11" s="97">
        <v>1</v>
      </c>
      <c r="BA11" s="97">
        <f t="shared" si="2"/>
        <v>0</v>
      </c>
      <c r="BB11" s="97">
        <f t="shared" si="3"/>
        <v>0</v>
      </c>
      <c r="BC11" s="97">
        <f t="shared" si="4"/>
        <v>0</v>
      </c>
      <c r="BD11" s="97">
        <f t="shared" si="5"/>
        <v>0</v>
      </c>
      <c r="BE11" s="97">
        <f t="shared" si="6"/>
        <v>0</v>
      </c>
    </row>
    <row r="12" spans="1:57" ht="25.5">
      <c r="A12" s="122">
        <v>5</v>
      </c>
      <c r="B12" s="123" t="s">
        <v>78</v>
      </c>
      <c r="C12" s="124" t="s">
        <v>79</v>
      </c>
      <c r="D12" s="125" t="s">
        <v>72</v>
      </c>
      <c r="E12" s="126">
        <v>16</v>
      </c>
      <c r="F12" s="126"/>
      <c r="G12" s="127">
        <f t="shared" si="0"/>
        <v>0</v>
      </c>
      <c r="H12" s="128">
        <v>8.5089999999999999E-2</v>
      </c>
      <c r="I12" s="128">
        <f t="shared" si="1"/>
        <v>1.36144</v>
      </c>
      <c r="O12" s="121">
        <v>2</v>
      </c>
      <c r="AA12" s="97">
        <v>12</v>
      </c>
      <c r="AB12" s="97">
        <v>0</v>
      </c>
      <c r="AC12" s="97">
        <v>5</v>
      </c>
      <c r="AZ12" s="97">
        <v>1</v>
      </c>
      <c r="BA12" s="97">
        <f t="shared" si="2"/>
        <v>0</v>
      </c>
      <c r="BB12" s="97">
        <f t="shared" si="3"/>
        <v>0</v>
      </c>
      <c r="BC12" s="97">
        <f t="shared" si="4"/>
        <v>0</v>
      </c>
      <c r="BD12" s="97">
        <f t="shared" si="5"/>
        <v>0</v>
      </c>
      <c r="BE12" s="97">
        <f t="shared" si="6"/>
        <v>0</v>
      </c>
    </row>
    <row r="13" spans="1:57">
      <c r="A13" s="122">
        <v>6</v>
      </c>
      <c r="B13" s="123" t="s">
        <v>80</v>
      </c>
      <c r="C13" s="124" t="s">
        <v>81</v>
      </c>
      <c r="D13" s="125" t="s">
        <v>69</v>
      </c>
      <c r="E13" s="126">
        <v>80</v>
      </c>
      <c r="F13" s="126"/>
      <c r="G13" s="127">
        <f t="shared" si="0"/>
        <v>0</v>
      </c>
      <c r="H13" s="128">
        <v>0</v>
      </c>
      <c r="I13" s="128">
        <f t="shared" si="1"/>
        <v>0</v>
      </c>
      <c r="O13" s="121">
        <v>2</v>
      </c>
      <c r="AA13" s="97">
        <v>12</v>
      </c>
      <c r="AB13" s="97">
        <v>0</v>
      </c>
      <c r="AC13" s="97">
        <v>6</v>
      </c>
      <c r="AZ13" s="97">
        <v>1</v>
      </c>
      <c r="BA13" s="97">
        <f t="shared" si="2"/>
        <v>0</v>
      </c>
      <c r="BB13" s="97">
        <f t="shared" si="3"/>
        <v>0</v>
      </c>
      <c r="BC13" s="97">
        <f t="shared" si="4"/>
        <v>0</v>
      </c>
      <c r="BD13" s="97">
        <f t="shared" si="5"/>
        <v>0</v>
      </c>
      <c r="BE13" s="97">
        <f t="shared" si="6"/>
        <v>0</v>
      </c>
    </row>
    <row r="14" spans="1:57">
      <c r="A14" s="122">
        <v>7</v>
      </c>
      <c r="B14" s="123" t="s">
        <v>82</v>
      </c>
      <c r="C14" s="124" t="s">
        <v>83</v>
      </c>
      <c r="D14" s="125" t="s">
        <v>69</v>
      </c>
      <c r="E14" s="126">
        <v>80</v>
      </c>
      <c r="F14" s="126"/>
      <c r="G14" s="127">
        <f t="shared" si="0"/>
        <v>0</v>
      </c>
      <c r="H14" s="128">
        <v>0</v>
      </c>
      <c r="I14" s="128">
        <f t="shared" si="1"/>
        <v>0</v>
      </c>
      <c r="O14" s="121">
        <v>2</v>
      </c>
      <c r="AA14" s="97">
        <v>12</v>
      </c>
      <c r="AB14" s="97">
        <v>0</v>
      </c>
      <c r="AC14" s="97">
        <v>7</v>
      </c>
      <c r="AZ14" s="97">
        <v>1</v>
      </c>
      <c r="BA14" s="97">
        <f t="shared" si="2"/>
        <v>0</v>
      </c>
      <c r="BB14" s="97">
        <f t="shared" si="3"/>
        <v>0</v>
      </c>
      <c r="BC14" s="97">
        <f t="shared" si="4"/>
        <v>0</v>
      </c>
      <c r="BD14" s="97">
        <f t="shared" si="5"/>
        <v>0</v>
      </c>
      <c r="BE14" s="97">
        <f t="shared" si="6"/>
        <v>0</v>
      </c>
    </row>
    <row r="15" spans="1:57">
      <c r="A15" s="122">
        <v>8</v>
      </c>
      <c r="B15" s="123" t="s">
        <v>84</v>
      </c>
      <c r="C15" s="124" t="s">
        <v>85</v>
      </c>
      <c r="D15" s="125" t="s">
        <v>69</v>
      </c>
      <c r="E15" s="126">
        <v>80</v>
      </c>
      <c r="F15" s="126"/>
      <c r="G15" s="127">
        <f t="shared" si="0"/>
        <v>0</v>
      </c>
      <c r="H15" s="128">
        <v>0</v>
      </c>
      <c r="I15" s="128">
        <f t="shared" si="1"/>
        <v>0</v>
      </c>
      <c r="O15" s="121">
        <v>2</v>
      </c>
      <c r="AA15" s="97">
        <v>12</v>
      </c>
      <c r="AB15" s="97">
        <v>0</v>
      </c>
      <c r="AC15" s="97">
        <v>8</v>
      </c>
      <c r="AZ15" s="97">
        <v>1</v>
      </c>
      <c r="BA15" s="97">
        <f t="shared" si="2"/>
        <v>0</v>
      </c>
      <c r="BB15" s="97">
        <f t="shared" si="3"/>
        <v>0</v>
      </c>
      <c r="BC15" s="97">
        <f t="shared" si="4"/>
        <v>0</v>
      </c>
      <c r="BD15" s="97">
        <f t="shared" si="5"/>
        <v>0</v>
      </c>
      <c r="BE15" s="97">
        <f t="shared" si="6"/>
        <v>0</v>
      </c>
    </row>
    <row r="16" spans="1:57">
      <c r="A16" s="129"/>
      <c r="B16" s="130" t="s">
        <v>64</v>
      </c>
      <c r="C16" s="131" t="str">
        <f>CONCATENATE(B7," ",C7)</f>
        <v>1 Zemní práce</v>
      </c>
      <c r="D16" s="129"/>
      <c r="E16" s="132"/>
      <c r="F16" s="132"/>
      <c r="G16" s="133">
        <f>SUM(G7:G15)</f>
        <v>0</v>
      </c>
      <c r="H16" s="134"/>
      <c r="I16" s="135">
        <f>SUM(I7:I15)</f>
        <v>1.36144</v>
      </c>
      <c r="O16" s="121">
        <v>4</v>
      </c>
      <c r="BA16" s="136">
        <f>SUM(BA7:BA15)</f>
        <v>0</v>
      </c>
      <c r="BB16" s="136">
        <f>SUM(BB7:BB15)</f>
        <v>0</v>
      </c>
      <c r="BC16" s="136">
        <f>SUM(BC7:BC15)</f>
        <v>0</v>
      </c>
      <c r="BD16" s="136">
        <f>SUM(BD7:BD15)</f>
        <v>0</v>
      </c>
      <c r="BE16" s="136">
        <f>SUM(BE7:BE15)</f>
        <v>0</v>
      </c>
    </row>
    <row r="17" spans="1:57">
      <c r="A17" s="114" t="s">
        <v>61</v>
      </c>
      <c r="B17" s="115" t="s">
        <v>86</v>
      </c>
      <c r="C17" s="116" t="s">
        <v>87</v>
      </c>
      <c r="D17" s="117"/>
      <c r="E17" s="118"/>
      <c r="F17" s="118"/>
      <c r="G17" s="119"/>
      <c r="H17" s="120"/>
      <c r="I17" s="120"/>
      <c r="O17" s="121">
        <v>1</v>
      </c>
    </row>
    <row r="18" spans="1:57">
      <c r="A18" s="122">
        <v>9</v>
      </c>
      <c r="B18" s="123" t="s">
        <v>88</v>
      </c>
      <c r="C18" s="124" t="s">
        <v>89</v>
      </c>
      <c r="D18" s="125" t="s">
        <v>69</v>
      </c>
      <c r="E18" s="126">
        <v>392.31</v>
      </c>
      <c r="F18" s="126"/>
      <c r="G18" s="127">
        <f t="shared" ref="G18:G28" si="7">E18*F18</f>
        <v>0</v>
      </c>
      <c r="H18" s="128">
        <v>7.3899999999999993E-2</v>
      </c>
      <c r="I18" s="128">
        <f t="shared" ref="I18:I28" si="8">E18*H18</f>
        <v>28.991708999999997</v>
      </c>
      <c r="O18" s="121">
        <v>2</v>
      </c>
      <c r="AA18" s="97">
        <v>12</v>
      </c>
      <c r="AB18" s="97">
        <v>0</v>
      </c>
      <c r="AC18" s="97">
        <v>9</v>
      </c>
      <c r="AZ18" s="97">
        <v>1</v>
      </c>
      <c r="BA18" s="97">
        <f t="shared" ref="BA18:BA28" si="9">IF(AZ18=1,G18,0)</f>
        <v>0</v>
      </c>
      <c r="BB18" s="97">
        <f t="shared" ref="BB18:BB28" si="10">IF(AZ18=2,G18,0)</f>
        <v>0</v>
      </c>
      <c r="BC18" s="97">
        <f t="shared" ref="BC18:BC28" si="11">IF(AZ18=3,G18,0)</f>
        <v>0</v>
      </c>
      <c r="BD18" s="97">
        <f t="shared" ref="BD18:BD28" si="12">IF(AZ18=4,G18,0)</f>
        <v>0</v>
      </c>
      <c r="BE18" s="97">
        <f t="shared" ref="BE18:BE28" si="13">IF(AZ18=5,G18,0)</f>
        <v>0</v>
      </c>
    </row>
    <row r="19" spans="1:57" ht="25.5">
      <c r="A19" s="122">
        <v>10</v>
      </c>
      <c r="B19" s="123" t="s">
        <v>88</v>
      </c>
      <c r="C19" s="124" t="s">
        <v>90</v>
      </c>
      <c r="D19" s="125" t="s">
        <v>69</v>
      </c>
      <c r="E19" s="126">
        <v>16</v>
      </c>
      <c r="F19" s="126"/>
      <c r="G19" s="127">
        <f t="shared" si="7"/>
        <v>0</v>
      </c>
      <c r="H19" s="128">
        <v>7.3899999999999993E-2</v>
      </c>
      <c r="I19" s="128">
        <f t="shared" si="8"/>
        <v>1.1823999999999999</v>
      </c>
      <c r="O19" s="121">
        <v>2</v>
      </c>
      <c r="AA19" s="97">
        <v>12</v>
      </c>
      <c r="AB19" s="97">
        <v>0</v>
      </c>
      <c r="AC19" s="97">
        <v>10</v>
      </c>
      <c r="AZ19" s="97">
        <v>1</v>
      </c>
      <c r="BA19" s="97">
        <f t="shared" si="9"/>
        <v>0</v>
      </c>
      <c r="BB19" s="97">
        <f t="shared" si="10"/>
        <v>0</v>
      </c>
      <c r="BC19" s="97">
        <f t="shared" si="11"/>
        <v>0</v>
      </c>
      <c r="BD19" s="97">
        <f t="shared" si="12"/>
        <v>0</v>
      </c>
      <c r="BE19" s="97">
        <f t="shared" si="13"/>
        <v>0</v>
      </c>
    </row>
    <row r="20" spans="1:57" ht="25.5">
      <c r="A20" s="122">
        <v>11</v>
      </c>
      <c r="B20" s="123" t="s">
        <v>91</v>
      </c>
      <c r="C20" s="124" t="s">
        <v>92</v>
      </c>
      <c r="D20" s="125" t="s">
        <v>69</v>
      </c>
      <c r="E20" s="126">
        <v>45</v>
      </c>
      <c r="F20" s="126"/>
      <c r="G20" s="127">
        <f t="shared" si="7"/>
        <v>0</v>
      </c>
      <c r="H20" s="128">
        <v>0.11931</v>
      </c>
      <c r="I20" s="128">
        <f t="shared" si="8"/>
        <v>5.3689499999999999</v>
      </c>
      <c r="O20" s="121">
        <v>2</v>
      </c>
      <c r="AA20" s="97">
        <v>12</v>
      </c>
      <c r="AB20" s="97">
        <v>0</v>
      </c>
      <c r="AC20" s="97">
        <v>11</v>
      </c>
      <c r="AZ20" s="97">
        <v>1</v>
      </c>
      <c r="BA20" s="97">
        <f t="shared" si="9"/>
        <v>0</v>
      </c>
      <c r="BB20" s="97">
        <f t="shared" si="10"/>
        <v>0</v>
      </c>
      <c r="BC20" s="97">
        <f t="shared" si="11"/>
        <v>0</v>
      </c>
      <c r="BD20" s="97">
        <f t="shared" si="12"/>
        <v>0</v>
      </c>
      <c r="BE20" s="97">
        <f t="shared" si="13"/>
        <v>0</v>
      </c>
    </row>
    <row r="21" spans="1:57">
      <c r="A21" s="122">
        <v>12</v>
      </c>
      <c r="B21" s="123" t="s">
        <v>93</v>
      </c>
      <c r="C21" s="124" t="s">
        <v>94</v>
      </c>
      <c r="D21" s="125" t="s">
        <v>69</v>
      </c>
      <c r="E21" s="126">
        <v>45</v>
      </c>
      <c r="F21" s="126"/>
      <c r="G21" s="127">
        <f t="shared" si="7"/>
        <v>0</v>
      </c>
      <c r="H21" s="128">
        <v>0</v>
      </c>
      <c r="I21" s="128">
        <f t="shared" si="8"/>
        <v>0</v>
      </c>
      <c r="O21" s="121">
        <v>2</v>
      </c>
      <c r="AA21" s="97">
        <v>12</v>
      </c>
      <c r="AB21" s="97">
        <v>0</v>
      </c>
      <c r="AC21" s="97">
        <v>12</v>
      </c>
      <c r="AZ21" s="97">
        <v>1</v>
      </c>
      <c r="BA21" s="97">
        <f t="shared" si="9"/>
        <v>0</v>
      </c>
      <c r="BB21" s="97">
        <f t="shared" si="10"/>
        <v>0</v>
      </c>
      <c r="BC21" s="97">
        <f t="shared" si="11"/>
        <v>0</v>
      </c>
      <c r="BD21" s="97">
        <f t="shared" si="12"/>
        <v>0</v>
      </c>
      <c r="BE21" s="97">
        <f t="shared" si="13"/>
        <v>0</v>
      </c>
    </row>
    <row r="22" spans="1:57">
      <c r="A22" s="122">
        <v>13</v>
      </c>
      <c r="B22" s="123" t="s">
        <v>95</v>
      </c>
      <c r="C22" s="124" t="s">
        <v>96</v>
      </c>
      <c r="D22" s="125" t="s">
        <v>69</v>
      </c>
      <c r="E22" s="126">
        <v>411.38</v>
      </c>
      <c r="F22" s="126"/>
      <c r="G22" s="127">
        <f t="shared" si="7"/>
        <v>0</v>
      </c>
      <c r="H22" s="128">
        <v>0.184</v>
      </c>
      <c r="I22" s="128">
        <f t="shared" si="8"/>
        <v>75.693919999999991</v>
      </c>
      <c r="O22" s="121">
        <v>2</v>
      </c>
      <c r="AA22" s="97">
        <v>12</v>
      </c>
      <c r="AB22" s="97">
        <v>1</v>
      </c>
      <c r="AC22" s="97">
        <v>13</v>
      </c>
      <c r="AZ22" s="97">
        <v>1</v>
      </c>
      <c r="BA22" s="97">
        <f t="shared" si="9"/>
        <v>0</v>
      </c>
      <c r="BB22" s="97">
        <f t="shared" si="10"/>
        <v>0</v>
      </c>
      <c r="BC22" s="97">
        <f t="shared" si="11"/>
        <v>0</v>
      </c>
      <c r="BD22" s="97">
        <f t="shared" si="12"/>
        <v>0</v>
      </c>
      <c r="BE22" s="97">
        <f t="shared" si="13"/>
        <v>0</v>
      </c>
    </row>
    <row r="23" spans="1:57">
      <c r="A23" s="122">
        <v>14</v>
      </c>
      <c r="B23" s="123" t="s">
        <v>97</v>
      </c>
      <c r="C23" s="124" t="s">
        <v>98</v>
      </c>
      <c r="D23" s="125" t="s">
        <v>69</v>
      </c>
      <c r="E23" s="126">
        <v>14.14</v>
      </c>
      <c r="F23" s="126"/>
      <c r="G23" s="127">
        <f t="shared" si="7"/>
        <v>0</v>
      </c>
      <c r="H23" s="128">
        <v>0.184</v>
      </c>
      <c r="I23" s="128">
        <f t="shared" si="8"/>
        <v>2.6017600000000001</v>
      </c>
      <c r="O23" s="121">
        <v>2</v>
      </c>
      <c r="AA23" s="97">
        <v>12</v>
      </c>
      <c r="AB23" s="97">
        <v>1</v>
      </c>
      <c r="AC23" s="97">
        <v>14</v>
      </c>
      <c r="AZ23" s="97">
        <v>1</v>
      </c>
      <c r="BA23" s="97">
        <f t="shared" si="9"/>
        <v>0</v>
      </c>
      <c r="BB23" s="97">
        <f t="shared" si="10"/>
        <v>0</v>
      </c>
      <c r="BC23" s="97">
        <f t="shared" si="11"/>
        <v>0</v>
      </c>
      <c r="BD23" s="97">
        <f t="shared" si="12"/>
        <v>0</v>
      </c>
      <c r="BE23" s="97">
        <f t="shared" si="13"/>
        <v>0</v>
      </c>
    </row>
    <row r="24" spans="1:57">
      <c r="A24" s="122">
        <v>15</v>
      </c>
      <c r="B24" s="123" t="s">
        <v>99</v>
      </c>
      <c r="C24" s="124" t="s">
        <v>100</v>
      </c>
      <c r="D24" s="125" t="s">
        <v>69</v>
      </c>
      <c r="E24" s="126">
        <v>16.16</v>
      </c>
      <c r="F24" s="126"/>
      <c r="G24" s="127">
        <f t="shared" si="7"/>
        <v>0</v>
      </c>
      <c r="H24" s="128">
        <v>0.18</v>
      </c>
      <c r="I24" s="128">
        <f t="shared" si="8"/>
        <v>2.9087999999999998</v>
      </c>
      <c r="O24" s="121">
        <v>2</v>
      </c>
      <c r="AA24" s="97">
        <v>12</v>
      </c>
      <c r="AB24" s="97">
        <v>1</v>
      </c>
      <c r="AC24" s="97">
        <v>15</v>
      </c>
      <c r="AZ24" s="97">
        <v>1</v>
      </c>
      <c r="BA24" s="97">
        <f t="shared" si="9"/>
        <v>0</v>
      </c>
      <c r="BB24" s="97">
        <f t="shared" si="10"/>
        <v>0</v>
      </c>
      <c r="BC24" s="97">
        <f t="shared" si="11"/>
        <v>0</v>
      </c>
      <c r="BD24" s="97">
        <f t="shared" si="12"/>
        <v>0</v>
      </c>
      <c r="BE24" s="97">
        <f t="shared" si="13"/>
        <v>0</v>
      </c>
    </row>
    <row r="25" spans="1:57">
      <c r="A25" s="122">
        <v>16</v>
      </c>
      <c r="B25" s="123" t="s">
        <v>101</v>
      </c>
      <c r="C25" s="124" t="s">
        <v>102</v>
      </c>
      <c r="D25" s="125" t="s">
        <v>69</v>
      </c>
      <c r="E25" s="126">
        <v>392.31</v>
      </c>
      <c r="F25" s="126"/>
      <c r="G25" s="127">
        <f t="shared" si="7"/>
        <v>0</v>
      </c>
      <c r="H25" s="128">
        <v>0.20907000000000001</v>
      </c>
      <c r="I25" s="128">
        <f t="shared" si="8"/>
        <v>82.020251700000003</v>
      </c>
      <c r="O25" s="121">
        <v>2</v>
      </c>
      <c r="AA25" s="97">
        <v>12</v>
      </c>
      <c r="AB25" s="97">
        <v>0</v>
      </c>
      <c r="AC25" s="97">
        <v>16</v>
      </c>
      <c r="AZ25" s="97">
        <v>1</v>
      </c>
      <c r="BA25" s="97">
        <f t="shared" si="9"/>
        <v>0</v>
      </c>
      <c r="BB25" s="97">
        <f t="shared" si="10"/>
        <v>0</v>
      </c>
      <c r="BC25" s="97">
        <f t="shared" si="11"/>
        <v>0</v>
      </c>
      <c r="BD25" s="97">
        <f t="shared" si="12"/>
        <v>0</v>
      </c>
      <c r="BE25" s="97">
        <f t="shared" si="13"/>
        <v>0</v>
      </c>
    </row>
    <row r="26" spans="1:57" ht="25.5">
      <c r="A26" s="122">
        <v>17</v>
      </c>
      <c r="B26" s="123" t="s">
        <v>103</v>
      </c>
      <c r="C26" s="124" t="s">
        <v>104</v>
      </c>
      <c r="D26" s="125" t="s">
        <v>69</v>
      </c>
      <c r="E26" s="126">
        <v>45</v>
      </c>
      <c r="F26" s="126"/>
      <c r="G26" s="127">
        <f t="shared" si="7"/>
        <v>0</v>
      </c>
      <c r="H26" s="128">
        <v>0.51166</v>
      </c>
      <c r="I26" s="128">
        <f t="shared" si="8"/>
        <v>23.024699999999999</v>
      </c>
      <c r="O26" s="121">
        <v>2</v>
      </c>
      <c r="AA26" s="97">
        <v>12</v>
      </c>
      <c r="AB26" s="97">
        <v>0</v>
      </c>
      <c r="AC26" s="97">
        <v>17</v>
      </c>
      <c r="AZ26" s="97">
        <v>1</v>
      </c>
      <c r="BA26" s="97">
        <f t="shared" si="9"/>
        <v>0</v>
      </c>
      <c r="BB26" s="97">
        <f t="shared" si="10"/>
        <v>0</v>
      </c>
      <c r="BC26" s="97">
        <f t="shared" si="11"/>
        <v>0</v>
      </c>
      <c r="BD26" s="97">
        <f t="shared" si="12"/>
        <v>0</v>
      </c>
      <c r="BE26" s="97">
        <f t="shared" si="13"/>
        <v>0</v>
      </c>
    </row>
    <row r="27" spans="1:57">
      <c r="A27" s="122">
        <v>18</v>
      </c>
      <c r="B27" s="123" t="s">
        <v>105</v>
      </c>
      <c r="C27" s="124" t="s">
        <v>106</v>
      </c>
      <c r="D27" s="125" t="s">
        <v>69</v>
      </c>
      <c r="E27" s="126">
        <v>437.31</v>
      </c>
      <c r="F27" s="126"/>
      <c r="G27" s="127">
        <f t="shared" si="7"/>
        <v>0</v>
      </c>
      <c r="H27" s="128">
        <v>8.8029999999999997E-2</v>
      </c>
      <c r="I27" s="128">
        <f t="shared" si="8"/>
        <v>38.4963993</v>
      </c>
      <c r="O27" s="121">
        <v>2</v>
      </c>
      <c r="AA27" s="97">
        <v>12</v>
      </c>
      <c r="AB27" s="97">
        <v>0</v>
      </c>
      <c r="AC27" s="97">
        <v>18</v>
      </c>
      <c r="AZ27" s="97">
        <v>1</v>
      </c>
      <c r="BA27" s="97">
        <f t="shared" si="9"/>
        <v>0</v>
      </c>
      <c r="BB27" s="97">
        <f t="shared" si="10"/>
        <v>0</v>
      </c>
      <c r="BC27" s="97">
        <f t="shared" si="11"/>
        <v>0</v>
      </c>
      <c r="BD27" s="97">
        <f t="shared" si="12"/>
        <v>0</v>
      </c>
      <c r="BE27" s="97">
        <f t="shared" si="13"/>
        <v>0</v>
      </c>
    </row>
    <row r="28" spans="1:57" ht="25.5">
      <c r="A28" s="122">
        <v>19</v>
      </c>
      <c r="B28" s="123" t="s">
        <v>107</v>
      </c>
      <c r="C28" s="124" t="s">
        <v>108</v>
      </c>
      <c r="D28" s="125" t="s">
        <v>69</v>
      </c>
      <c r="E28" s="126">
        <v>40</v>
      </c>
      <c r="F28" s="126"/>
      <c r="G28" s="127">
        <f t="shared" si="7"/>
        <v>0</v>
      </c>
      <c r="H28" s="128">
        <v>1.14974</v>
      </c>
      <c r="I28" s="128">
        <f t="shared" si="8"/>
        <v>45.989599999999996</v>
      </c>
      <c r="O28" s="121">
        <v>2</v>
      </c>
      <c r="AA28" s="97">
        <v>12</v>
      </c>
      <c r="AB28" s="97">
        <v>0</v>
      </c>
      <c r="AC28" s="97">
        <v>19</v>
      </c>
      <c r="AZ28" s="97">
        <v>1</v>
      </c>
      <c r="BA28" s="97">
        <f t="shared" si="9"/>
        <v>0</v>
      </c>
      <c r="BB28" s="97">
        <f t="shared" si="10"/>
        <v>0</v>
      </c>
      <c r="BC28" s="97">
        <f t="shared" si="11"/>
        <v>0</v>
      </c>
      <c r="BD28" s="97">
        <f t="shared" si="12"/>
        <v>0</v>
      </c>
      <c r="BE28" s="97">
        <f t="shared" si="13"/>
        <v>0</v>
      </c>
    </row>
    <row r="29" spans="1:57">
      <c r="A29" s="129"/>
      <c r="B29" s="130" t="s">
        <v>64</v>
      </c>
      <c r="C29" s="131" t="str">
        <f>CONCATENATE(B17," ",C17)</f>
        <v>5 Komunikace</v>
      </c>
      <c r="D29" s="129"/>
      <c r="E29" s="132"/>
      <c r="F29" s="132"/>
      <c r="G29" s="133">
        <f>SUM(G17:G28)</f>
        <v>0</v>
      </c>
      <c r="H29" s="134"/>
      <c r="I29" s="135">
        <f>SUM(I17:I28)</f>
        <v>306.27848999999998</v>
      </c>
      <c r="O29" s="121">
        <v>4</v>
      </c>
      <c r="BA29" s="136">
        <f>SUM(BA17:BA28)</f>
        <v>0</v>
      </c>
      <c r="BB29" s="136">
        <f>SUM(BB17:BB28)</f>
        <v>0</v>
      </c>
      <c r="BC29" s="136">
        <f>SUM(BC17:BC28)</f>
        <v>0</v>
      </c>
      <c r="BD29" s="136">
        <f>SUM(BD17:BD28)</f>
        <v>0</v>
      </c>
      <c r="BE29" s="136">
        <f>SUM(BE17:BE28)</f>
        <v>0</v>
      </c>
    </row>
    <row r="30" spans="1:57">
      <c r="A30" s="114" t="s">
        <v>61</v>
      </c>
      <c r="B30" s="115" t="s">
        <v>109</v>
      </c>
      <c r="C30" s="116" t="s">
        <v>110</v>
      </c>
      <c r="D30" s="117"/>
      <c r="E30" s="118"/>
      <c r="F30" s="118"/>
      <c r="G30" s="119"/>
      <c r="H30" s="120"/>
      <c r="I30" s="120"/>
      <c r="O30" s="121">
        <v>1</v>
      </c>
    </row>
    <row r="31" spans="1:57">
      <c r="A31" s="122">
        <v>20</v>
      </c>
      <c r="B31" s="123" t="s">
        <v>111</v>
      </c>
      <c r="C31" s="124" t="s">
        <v>112</v>
      </c>
      <c r="D31" s="125" t="s">
        <v>113</v>
      </c>
      <c r="E31" s="126">
        <v>5</v>
      </c>
      <c r="F31" s="126"/>
      <c r="G31" s="127">
        <f>E31*F31</f>
        <v>0</v>
      </c>
      <c r="H31" s="128">
        <v>0.31508000000000003</v>
      </c>
      <c r="I31" s="128">
        <f>E31*H31</f>
        <v>1.5754000000000001</v>
      </c>
      <c r="O31" s="121">
        <v>2</v>
      </c>
      <c r="AA31" s="97">
        <v>12</v>
      </c>
      <c r="AB31" s="97">
        <v>0</v>
      </c>
      <c r="AC31" s="97">
        <v>20</v>
      </c>
      <c r="AZ31" s="97">
        <v>1</v>
      </c>
      <c r="BA31" s="97">
        <f>IF(AZ31=1,G31,0)</f>
        <v>0</v>
      </c>
      <c r="BB31" s="97">
        <f>IF(AZ31=2,G31,0)</f>
        <v>0</v>
      </c>
      <c r="BC31" s="97">
        <f>IF(AZ31=3,G31,0)</f>
        <v>0</v>
      </c>
      <c r="BD31" s="97">
        <f>IF(AZ31=4,G31,0)</f>
        <v>0</v>
      </c>
      <c r="BE31" s="97">
        <f>IF(AZ31=5,G31,0)</f>
        <v>0</v>
      </c>
    </row>
    <row r="32" spans="1:57">
      <c r="A32" s="129"/>
      <c r="B32" s="130" t="s">
        <v>64</v>
      </c>
      <c r="C32" s="131" t="str">
        <f>CONCATENATE(B30," ",C30)</f>
        <v>8 Trubní vedení</v>
      </c>
      <c r="D32" s="129"/>
      <c r="E32" s="132"/>
      <c r="F32" s="132"/>
      <c r="G32" s="133">
        <f>SUM(G30:G31)</f>
        <v>0</v>
      </c>
      <c r="H32" s="134"/>
      <c r="I32" s="135">
        <f>SUM(I30:I31)</f>
        <v>1.5754000000000001</v>
      </c>
      <c r="O32" s="121">
        <v>4</v>
      </c>
      <c r="BA32" s="136">
        <f>SUM(BA30:BA31)</f>
        <v>0</v>
      </c>
      <c r="BB32" s="136">
        <f>SUM(BB30:BB31)</f>
        <v>0</v>
      </c>
      <c r="BC32" s="136">
        <f>SUM(BC30:BC31)</f>
        <v>0</v>
      </c>
      <c r="BD32" s="136">
        <f>SUM(BD30:BD31)</f>
        <v>0</v>
      </c>
      <c r="BE32" s="136">
        <f>SUM(BE30:BE31)</f>
        <v>0</v>
      </c>
    </row>
    <row r="33" spans="1:57">
      <c r="A33" s="114" t="s">
        <v>61</v>
      </c>
      <c r="B33" s="115" t="s">
        <v>114</v>
      </c>
      <c r="C33" s="116" t="s">
        <v>115</v>
      </c>
      <c r="D33" s="117"/>
      <c r="E33" s="118"/>
      <c r="F33" s="118"/>
      <c r="G33" s="119"/>
      <c r="H33" s="120"/>
      <c r="I33" s="120"/>
      <c r="O33" s="121">
        <v>1</v>
      </c>
    </row>
    <row r="34" spans="1:57" ht="25.5">
      <c r="A34" s="122">
        <v>21</v>
      </c>
      <c r="B34" s="123" t="s">
        <v>116</v>
      </c>
      <c r="C34" s="124" t="s">
        <v>117</v>
      </c>
      <c r="D34" s="125" t="s">
        <v>72</v>
      </c>
      <c r="E34" s="126">
        <v>92</v>
      </c>
      <c r="F34" s="126"/>
      <c r="G34" s="127">
        <f>E34*F34</f>
        <v>0</v>
      </c>
      <c r="H34" s="128">
        <v>8.949E-2</v>
      </c>
      <c r="I34" s="128">
        <f>E34*H34</f>
        <v>8.2330799999999993</v>
      </c>
      <c r="O34" s="121">
        <v>2</v>
      </c>
      <c r="AA34" s="97">
        <v>12</v>
      </c>
      <c r="AB34" s="97">
        <v>0</v>
      </c>
      <c r="AC34" s="97">
        <v>21</v>
      </c>
      <c r="AZ34" s="97">
        <v>1</v>
      </c>
      <c r="BA34" s="97">
        <f>IF(AZ34=1,G34,0)</f>
        <v>0</v>
      </c>
      <c r="BB34" s="97">
        <f>IF(AZ34=2,G34,0)</f>
        <v>0</v>
      </c>
      <c r="BC34" s="97">
        <f>IF(AZ34=3,G34,0)</f>
        <v>0</v>
      </c>
      <c r="BD34" s="97">
        <f>IF(AZ34=4,G34,0)</f>
        <v>0</v>
      </c>
      <c r="BE34" s="97">
        <f>IF(AZ34=5,G34,0)</f>
        <v>0</v>
      </c>
    </row>
    <row r="35" spans="1:57" ht="25.5">
      <c r="A35" s="122">
        <v>22</v>
      </c>
      <c r="B35" s="123" t="s">
        <v>118</v>
      </c>
      <c r="C35" s="124" t="s">
        <v>119</v>
      </c>
      <c r="D35" s="125" t="s">
        <v>72</v>
      </c>
      <c r="E35" s="126">
        <v>25</v>
      </c>
      <c r="F35" s="126"/>
      <c r="G35" s="127">
        <f>E35*F35</f>
        <v>0</v>
      </c>
      <c r="H35" s="128">
        <v>0.1008</v>
      </c>
      <c r="I35" s="128">
        <f>E35*H35</f>
        <v>2.52</v>
      </c>
      <c r="O35" s="121">
        <v>2</v>
      </c>
      <c r="AA35" s="97">
        <v>12</v>
      </c>
      <c r="AB35" s="97">
        <v>0</v>
      </c>
      <c r="AC35" s="97">
        <v>22</v>
      </c>
      <c r="AZ35" s="97">
        <v>1</v>
      </c>
      <c r="BA35" s="97">
        <f>IF(AZ35=1,G35,0)</f>
        <v>0</v>
      </c>
      <c r="BB35" s="97">
        <f>IF(AZ35=2,G35,0)</f>
        <v>0</v>
      </c>
      <c r="BC35" s="97">
        <f>IF(AZ35=3,G35,0)</f>
        <v>0</v>
      </c>
      <c r="BD35" s="97">
        <f>IF(AZ35=4,G35,0)</f>
        <v>0</v>
      </c>
      <c r="BE35" s="97">
        <f>IF(AZ35=5,G35,0)</f>
        <v>0</v>
      </c>
    </row>
    <row r="36" spans="1:57">
      <c r="A36" s="122">
        <v>23</v>
      </c>
      <c r="B36" s="123" t="s">
        <v>120</v>
      </c>
      <c r="C36" s="124" t="s">
        <v>121</v>
      </c>
      <c r="D36" s="125" t="s">
        <v>113</v>
      </c>
      <c r="E36" s="126">
        <v>92.92</v>
      </c>
      <c r="F36" s="126"/>
      <c r="G36" s="127">
        <f>E36*F36</f>
        <v>0</v>
      </c>
      <c r="H36" s="128">
        <v>4.5999999999999999E-2</v>
      </c>
      <c r="I36" s="128">
        <f>E36*H36</f>
        <v>4.2743200000000003</v>
      </c>
      <c r="O36" s="121">
        <v>2</v>
      </c>
      <c r="AA36" s="97">
        <v>12</v>
      </c>
      <c r="AB36" s="97">
        <v>1</v>
      </c>
      <c r="AC36" s="97">
        <v>23</v>
      </c>
      <c r="AZ36" s="97">
        <v>1</v>
      </c>
      <c r="BA36" s="97">
        <f>IF(AZ36=1,G36,0)</f>
        <v>0</v>
      </c>
      <c r="BB36" s="97">
        <f>IF(AZ36=2,G36,0)</f>
        <v>0</v>
      </c>
      <c r="BC36" s="97">
        <f>IF(AZ36=3,G36,0)</f>
        <v>0</v>
      </c>
      <c r="BD36" s="97">
        <f>IF(AZ36=4,G36,0)</f>
        <v>0</v>
      </c>
      <c r="BE36" s="97">
        <f>IF(AZ36=5,G36,0)</f>
        <v>0</v>
      </c>
    </row>
    <row r="37" spans="1:57">
      <c r="A37" s="122">
        <v>24</v>
      </c>
      <c r="B37" s="123" t="s">
        <v>122</v>
      </c>
      <c r="C37" s="124" t="s">
        <v>123</v>
      </c>
      <c r="D37" s="125" t="s">
        <v>113</v>
      </c>
      <c r="E37" s="126">
        <v>25.25</v>
      </c>
      <c r="F37" s="126"/>
      <c r="G37" s="127">
        <f>E37*F37</f>
        <v>0</v>
      </c>
      <c r="H37" s="128">
        <v>0.08</v>
      </c>
      <c r="I37" s="128">
        <f>E37*H37</f>
        <v>2.02</v>
      </c>
      <c r="O37" s="121">
        <v>2</v>
      </c>
      <c r="AA37" s="97">
        <v>12</v>
      </c>
      <c r="AB37" s="97">
        <v>1</v>
      </c>
      <c r="AC37" s="97">
        <v>24</v>
      </c>
      <c r="AZ37" s="97">
        <v>1</v>
      </c>
      <c r="BA37" s="97">
        <f>IF(AZ37=1,G37,0)</f>
        <v>0</v>
      </c>
      <c r="BB37" s="97">
        <f>IF(AZ37=2,G37,0)</f>
        <v>0</v>
      </c>
      <c r="BC37" s="97">
        <f>IF(AZ37=3,G37,0)</f>
        <v>0</v>
      </c>
      <c r="BD37" s="97">
        <f>IF(AZ37=4,G37,0)</f>
        <v>0</v>
      </c>
      <c r="BE37" s="97">
        <f>IF(AZ37=5,G37,0)</f>
        <v>0</v>
      </c>
    </row>
    <row r="38" spans="1:57">
      <c r="A38" s="129"/>
      <c r="B38" s="130" t="s">
        <v>64</v>
      </c>
      <c r="C38" s="131" t="str">
        <f>CONCATENATE(B33," ",C33)</f>
        <v>91 Doplňující práce na komunikaci</v>
      </c>
      <c r="D38" s="129"/>
      <c r="E38" s="132"/>
      <c r="F38" s="132"/>
      <c r="G38" s="133">
        <f>SUM(G33:G37)</f>
        <v>0</v>
      </c>
      <c r="H38" s="134"/>
      <c r="I38" s="135">
        <f>SUM(I33:I37)</f>
        <v>17.0474</v>
      </c>
      <c r="O38" s="121">
        <v>4</v>
      </c>
      <c r="BA38" s="136">
        <f>SUM(BA33:BA37)</f>
        <v>0</v>
      </c>
      <c r="BB38" s="136">
        <f>SUM(BB33:BB37)</f>
        <v>0</v>
      </c>
      <c r="BC38" s="136">
        <f>SUM(BC33:BC37)</f>
        <v>0</v>
      </c>
      <c r="BD38" s="136">
        <f>SUM(BD33:BD37)</f>
        <v>0</v>
      </c>
      <c r="BE38" s="136">
        <f>SUM(BE33:BE37)</f>
        <v>0</v>
      </c>
    </row>
    <row r="39" spans="1:57">
      <c r="A39" s="114" t="s">
        <v>61</v>
      </c>
      <c r="B39" s="115" t="s">
        <v>124</v>
      </c>
      <c r="C39" s="116" t="s">
        <v>125</v>
      </c>
      <c r="D39" s="117"/>
      <c r="E39" s="118"/>
      <c r="F39" s="118"/>
      <c r="G39" s="119"/>
      <c r="H39" s="120"/>
      <c r="I39" s="120"/>
      <c r="O39" s="121">
        <v>1</v>
      </c>
    </row>
    <row r="40" spans="1:57">
      <c r="A40" s="122">
        <v>25</v>
      </c>
      <c r="B40" s="123" t="s">
        <v>126</v>
      </c>
      <c r="C40" s="124" t="s">
        <v>127</v>
      </c>
      <c r="D40" s="125" t="s">
        <v>77</v>
      </c>
      <c r="E40" s="126">
        <v>326.2627</v>
      </c>
      <c r="F40" s="126"/>
      <c r="G40" s="127">
        <f>E40*F40</f>
        <v>0</v>
      </c>
      <c r="H40" s="128">
        <v>0</v>
      </c>
      <c r="I40" s="128">
        <f>E40*H40</f>
        <v>0</v>
      </c>
      <c r="O40" s="121">
        <v>2</v>
      </c>
      <c r="AA40" s="97">
        <v>12</v>
      </c>
      <c r="AB40" s="97">
        <v>0</v>
      </c>
      <c r="AC40" s="97">
        <v>25</v>
      </c>
      <c r="AZ40" s="97">
        <v>1</v>
      </c>
      <c r="BA40" s="97">
        <f>IF(AZ40=1,G40,0)</f>
        <v>0</v>
      </c>
      <c r="BB40" s="97">
        <f>IF(AZ40=2,G40,0)</f>
        <v>0</v>
      </c>
      <c r="BC40" s="97">
        <f>IF(AZ40=3,G40,0)</f>
        <v>0</v>
      </c>
      <c r="BD40" s="97">
        <f>IF(AZ40=4,G40,0)</f>
        <v>0</v>
      </c>
      <c r="BE40" s="97">
        <f>IF(AZ40=5,G40,0)</f>
        <v>0</v>
      </c>
    </row>
    <row r="41" spans="1:57">
      <c r="A41" s="129"/>
      <c r="B41" s="130" t="s">
        <v>64</v>
      </c>
      <c r="C41" s="131" t="str">
        <f>CONCATENATE(B39," ",C39)</f>
        <v>99 Staveništní přesun hmot</v>
      </c>
      <c r="D41" s="129"/>
      <c r="E41" s="132"/>
      <c r="F41" s="132"/>
      <c r="G41" s="133">
        <f>SUM(G39:G40)</f>
        <v>0</v>
      </c>
      <c r="H41" s="134"/>
      <c r="I41" s="135">
        <f>SUM(I39:I40)</f>
        <v>0</v>
      </c>
      <c r="O41" s="121">
        <v>4</v>
      </c>
      <c r="BA41" s="136">
        <f>SUM(BA39:BA40)</f>
        <v>0</v>
      </c>
      <c r="BB41" s="136">
        <f>SUM(BB39:BB40)</f>
        <v>0</v>
      </c>
      <c r="BC41" s="136">
        <f>SUM(BC39:BC40)</f>
        <v>0</v>
      </c>
      <c r="BD41" s="136">
        <f>SUM(BD39:BD40)</f>
        <v>0</v>
      </c>
      <c r="BE41" s="136">
        <f>SUM(BE39:BE40)</f>
        <v>0</v>
      </c>
    </row>
    <row r="42" spans="1:57">
      <c r="A42" s="114" t="s">
        <v>61</v>
      </c>
      <c r="B42" s="115" t="s">
        <v>128</v>
      </c>
      <c r="C42" s="116" t="s">
        <v>129</v>
      </c>
      <c r="D42" s="117"/>
      <c r="E42" s="118"/>
      <c r="F42" s="118"/>
      <c r="G42" s="119"/>
      <c r="H42" s="120"/>
      <c r="I42" s="120"/>
      <c r="O42" s="121">
        <v>1</v>
      </c>
    </row>
    <row r="43" spans="1:57">
      <c r="A43" s="122">
        <v>26</v>
      </c>
      <c r="B43" s="123" t="s">
        <v>130</v>
      </c>
      <c r="C43" s="124" t="s">
        <v>131</v>
      </c>
      <c r="D43" s="125" t="s">
        <v>69</v>
      </c>
      <c r="E43" s="126">
        <v>53.1</v>
      </c>
      <c r="F43" s="126"/>
      <c r="G43" s="127">
        <f>E43*F43</f>
        <v>0</v>
      </c>
      <c r="H43" s="128">
        <v>1.7000000000000001E-4</v>
      </c>
      <c r="I43" s="128">
        <f>E43*H43</f>
        <v>9.0270000000000003E-3</v>
      </c>
      <c r="O43" s="121">
        <v>2</v>
      </c>
      <c r="AA43" s="97">
        <v>12</v>
      </c>
      <c r="AB43" s="97">
        <v>0</v>
      </c>
      <c r="AC43" s="97">
        <v>26</v>
      </c>
      <c r="AZ43" s="97">
        <v>2</v>
      </c>
      <c r="BA43" s="97">
        <f>IF(AZ43=1,G43,0)</f>
        <v>0</v>
      </c>
      <c r="BB43" s="97">
        <f>IF(AZ43=2,G43,0)</f>
        <v>0</v>
      </c>
      <c r="BC43" s="97">
        <f>IF(AZ43=3,G43,0)</f>
        <v>0</v>
      </c>
      <c r="BD43" s="97">
        <f>IF(AZ43=4,G43,0)</f>
        <v>0</v>
      </c>
      <c r="BE43" s="97">
        <f>IF(AZ43=5,G43,0)</f>
        <v>0</v>
      </c>
    </row>
    <row r="44" spans="1:57">
      <c r="A44" s="129"/>
      <c r="B44" s="130" t="s">
        <v>64</v>
      </c>
      <c r="C44" s="131" t="str">
        <f>CONCATENATE(B42," ",C42)</f>
        <v>711 Izolace proti vodě</v>
      </c>
      <c r="D44" s="129"/>
      <c r="E44" s="132"/>
      <c r="F44" s="132"/>
      <c r="G44" s="133">
        <f>SUM(G42:G43)</f>
        <v>0</v>
      </c>
      <c r="H44" s="134"/>
      <c r="I44" s="135">
        <f>SUM(I42:I43)</f>
        <v>9.0270000000000003E-3</v>
      </c>
      <c r="O44" s="121">
        <v>4</v>
      </c>
      <c r="BA44" s="136">
        <f>SUM(BA42:BA43)</f>
        <v>0</v>
      </c>
      <c r="BB44" s="136">
        <f>SUM(BB42:BB43)</f>
        <v>0</v>
      </c>
      <c r="BC44" s="136">
        <f>SUM(BC42:BC43)</f>
        <v>0</v>
      </c>
      <c r="BD44" s="136">
        <f>SUM(BD42:BD43)</f>
        <v>0</v>
      </c>
      <c r="BE44" s="136">
        <f>SUM(BE42:BE43)</f>
        <v>0</v>
      </c>
    </row>
    <row r="45" spans="1:57">
      <c r="E45" s="97"/>
    </row>
    <row r="46" spans="1:57">
      <c r="E46" s="97"/>
    </row>
    <row r="47" spans="1:57">
      <c r="E47" s="97"/>
    </row>
    <row r="48" spans="1:57">
      <c r="E48" s="97"/>
    </row>
    <row r="49" spans="5:5">
      <c r="E49" s="97"/>
    </row>
    <row r="50" spans="5:5">
      <c r="E50" s="97"/>
    </row>
    <row r="51" spans="5:5">
      <c r="E51" s="97"/>
    </row>
    <row r="52" spans="5:5">
      <c r="E52" s="97"/>
    </row>
    <row r="53" spans="5:5">
      <c r="E53" s="97"/>
    </row>
    <row r="54" spans="5:5">
      <c r="E54" s="97"/>
    </row>
    <row r="55" spans="5:5">
      <c r="E55" s="97"/>
    </row>
    <row r="56" spans="5:5">
      <c r="E56" s="97"/>
    </row>
    <row r="57" spans="5:5">
      <c r="E57" s="97"/>
    </row>
    <row r="58" spans="5:5">
      <c r="E58" s="97"/>
    </row>
    <row r="59" spans="5:5">
      <c r="E59" s="97"/>
    </row>
    <row r="60" spans="5:5">
      <c r="E60" s="97"/>
    </row>
    <row r="61" spans="5:5">
      <c r="E61" s="97"/>
    </row>
    <row r="62" spans="5:5">
      <c r="E62" s="97"/>
    </row>
    <row r="63" spans="5:5">
      <c r="E63" s="97"/>
    </row>
    <row r="64" spans="5:5">
      <c r="E64" s="97"/>
    </row>
    <row r="65" spans="1:7">
      <c r="E65" s="97"/>
    </row>
    <row r="66" spans="1:7">
      <c r="A66" s="137"/>
      <c r="B66" s="137"/>
      <c r="C66" s="137"/>
      <c r="D66" s="137"/>
      <c r="E66" s="137"/>
      <c r="F66" s="137"/>
      <c r="G66" s="137"/>
    </row>
    <row r="67" spans="1:7">
      <c r="A67" s="137"/>
      <c r="B67" s="137"/>
      <c r="C67" s="137"/>
      <c r="D67" s="137"/>
      <c r="E67" s="137"/>
      <c r="F67" s="137"/>
      <c r="G67" s="137"/>
    </row>
    <row r="68" spans="1:7">
      <c r="A68" s="137"/>
      <c r="B68" s="137"/>
      <c r="C68" s="137"/>
      <c r="D68" s="137"/>
      <c r="E68" s="137"/>
      <c r="F68" s="137"/>
      <c r="G68" s="137"/>
    </row>
    <row r="69" spans="1:7">
      <c r="A69" s="137"/>
      <c r="B69" s="137"/>
      <c r="C69" s="137"/>
      <c r="D69" s="137"/>
      <c r="E69" s="137"/>
      <c r="F69" s="137"/>
      <c r="G69" s="137"/>
    </row>
    <row r="70" spans="1:7">
      <c r="E70" s="97"/>
    </row>
    <row r="71" spans="1:7">
      <c r="E71" s="97"/>
    </row>
    <row r="72" spans="1:7">
      <c r="E72" s="97"/>
    </row>
    <row r="73" spans="1:7">
      <c r="E73" s="97"/>
    </row>
    <row r="74" spans="1:7">
      <c r="E74" s="97"/>
    </row>
    <row r="75" spans="1:7">
      <c r="E75" s="97"/>
    </row>
    <row r="76" spans="1:7">
      <c r="E76" s="97"/>
    </row>
    <row r="77" spans="1:7">
      <c r="E77" s="97"/>
    </row>
    <row r="78" spans="1:7">
      <c r="E78" s="97"/>
    </row>
    <row r="79" spans="1:7">
      <c r="E79" s="97"/>
    </row>
    <row r="80" spans="1:7">
      <c r="E80" s="97"/>
    </row>
    <row r="81" spans="1:7">
      <c r="E81" s="97"/>
    </row>
    <row r="82" spans="1:7">
      <c r="E82" s="97"/>
    </row>
    <row r="83" spans="1:7">
      <c r="E83" s="97"/>
    </row>
    <row r="84" spans="1:7">
      <c r="E84" s="97"/>
    </row>
    <row r="85" spans="1:7">
      <c r="E85" s="97"/>
    </row>
    <row r="86" spans="1:7">
      <c r="E86" s="97"/>
    </row>
    <row r="87" spans="1:7">
      <c r="E87" s="97"/>
    </row>
    <row r="88" spans="1:7">
      <c r="E88" s="97"/>
    </row>
    <row r="89" spans="1:7">
      <c r="E89" s="97"/>
    </row>
    <row r="90" spans="1:7">
      <c r="E90" s="97"/>
    </row>
    <row r="91" spans="1:7">
      <c r="E91" s="97"/>
    </row>
    <row r="92" spans="1:7">
      <c r="E92" s="97"/>
    </row>
    <row r="93" spans="1:7">
      <c r="E93" s="97"/>
    </row>
    <row r="94" spans="1:7">
      <c r="E94" s="97"/>
    </row>
    <row r="95" spans="1:7">
      <c r="A95" s="138"/>
      <c r="B95" s="138"/>
    </row>
    <row r="96" spans="1:7">
      <c r="A96" s="137"/>
      <c r="B96" s="137"/>
      <c r="C96" s="140"/>
      <c r="D96" s="140"/>
      <c r="E96" s="141"/>
      <c r="F96" s="140"/>
      <c r="G96" s="142"/>
    </row>
    <row r="97" spans="1:7">
      <c r="A97" s="143"/>
      <c r="B97" s="143"/>
      <c r="C97" s="137"/>
      <c r="D97" s="137"/>
      <c r="E97" s="144"/>
      <c r="F97" s="137"/>
      <c r="G97" s="137"/>
    </row>
    <row r="98" spans="1:7">
      <c r="A98" s="137"/>
      <c r="B98" s="137"/>
      <c r="C98" s="137"/>
      <c r="D98" s="137"/>
      <c r="E98" s="144"/>
      <c r="F98" s="137"/>
      <c r="G98" s="137"/>
    </row>
    <row r="99" spans="1:7">
      <c r="A99" s="137"/>
      <c r="B99" s="137"/>
      <c r="C99" s="137"/>
      <c r="D99" s="137"/>
      <c r="E99" s="144"/>
      <c r="F99" s="137"/>
      <c r="G99" s="137"/>
    </row>
    <row r="100" spans="1:7">
      <c r="A100" s="137"/>
      <c r="B100" s="137"/>
      <c r="C100" s="137"/>
      <c r="D100" s="137"/>
      <c r="E100" s="144"/>
      <c r="F100" s="137"/>
      <c r="G100" s="137"/>
    </row>
    <row r="101" spans="1:7">
      <c r="A101" s="137"/>
      <c r="B101" s="137"/>
      <c r="C101" s="137"/>
      <c r="D101" s="137"/>
      <c r="E101" s="144"/>
      <c r="F101" s="137"/>
      <c r="G101" s="137"/>
    </row>
    <row r="102" spans="1:7">
      <c r="A102" s="137"/>
      <c r="B102" s="137"/>
      <c r="C102" s="137"/>
      <c r="D102" s="137"/>
      <c r="E102" s="144"/>
      <c r="F102" s="137"/>
      <c r="G102" s="137"/>
    </row>
    <row r="103" spans="1:7">
      <c r="A103" s="137"/>
      <c r="B103" s="137"/>
      <c r="C103" s="137"/>
      <c r="D103" s="137"/>
      <c r="E103" s="144"/>
      <c r="F103" s="137"/>
      <c r="G103" s="137"/>
    </row>
    <row r="104" spans="1:7">
      <c r="A104" s="137"/>
      <c r="B104" s="137"/>
      <c r="C104" s="137"/>
      <c r="D104" s="137"/>
      <c r="E104" s="144"/>
      <c r="F104" s="137"/>
      <c r="G104" s="137"/>
    </row>
    <row r="105" spans="1:7">
      <c r="A105" s="137"/>
      <c r="B105" s="137"/>
      <c r="C105" s="137"/>
      <c r="D105" s="137"/>
      <c r="E105" s="144"/>
      <c r="F105" s="137"/>
      <c r="G105" s="137"/>
    </row>
    <row r="106" spans="1:7">
      <c r="A106" s="137"/>
      <c r="B106" s="137"/>
      <c r="C106" s="137"/>
      <c r="D106" s="137"/>
      <c r="E106" s="144"/>
      <c r="F106" s="137"/>
      <c r="G106" s="137"/>
    </row>
    <row r="107" spans="1:7">
      <c r="A107" s="137"/>
      <c r="B107" s="137"/>
      <c r="C107" s="137"/>
      <c r="D107" s="137"/>
      <c r="E107" s="144"/>
      <c r="F107" s="137"/>
      <c r="G107" s="137"/>
    </row>
    <row r="108" spans="1:7">
      <c r="A108" s="137"/>
      <c r="B108" s="137"/>
      <c r="C108" s="137"/>
      <c r="D108" s="137"/>
      <c r="E108" s="144"/>
      <c r="F108" s="137"/>
      <c r="G108" s="137"/>
    </row>
    <row r="109" spans="1:7">
      <c r="A109" s="137"/>
      <c r="B109" s="137"/>
      <c r="C109" s="137"/>
      <c r="D109" s="137"/>
      <c r="E109" s="144"/>
      <c r="F109" s="137"/>
      <c r="G109" s="137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19685039370078741" bottom="0.19685039370078741" header="0" footer="0.19685039370078741"/>
  <pageSetup paperSize="9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H3M6P-FBMGV-PW7RQ-F766M-F4MPB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tyc.jaroslav</cp:lastModifiedBy>
  <dcterms:created xsi:type="dcterms:W3CDTF">2014-04-14T05:20:07Z</dcterms:created>
  <dcterms:modified xsi:type="dcterms:W3CDTF">2014-05-26T07:44:47Z</dcterms:modified>
</cp:coreProperties>
</file>