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140" windowHeight="11940" tabRatio="427" activeTab="2"/>
  </bookViews>
  <sheets>
    <sheet name="Kryci list" sheetId="1" r:id="rId1"/>
    <sheet name="REKAPITULACE" sheetId="2" r:id="rId2"/>
    <sheet name="KIOSEK" sheetId="3" r:id="rId3"/>
    <sheet name="KABELY NN A ZEMNÍ PRÁCE" sheetId="4" r:id="rId4"/>
    <sheet name="ROZVODNY NN" sheetId="5" r:id="rId5"/>
    <sheet name="List1" sheetId="6" r:id="rId6"/>
  </sheets>
  <externalReferences>
    <externalReference r:id="rId9"/>
  </externalReferences>
  <definedNames>
    <definedName name="Excel_BuiltIn_Print_Area_3_1">#REF!</definedName>
    <definedName name="Excel_BuiltIn_Print_Area_4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<sst xmlns="http://schemas.openxmlformats.org/spreadsheetml/2006/main" count="239" uniqueCount="148">
  <si>
    <t>KUS</t>
  </si>
  <si>
    <t>%</t>
  </si>
  <si>
    <t xml:space="preserve">         </t>
  </si>
  <si>
    <t>M</t>
  </si>
  <si>
    <t xml:space="preserve">      </t>
  </si>
  <si>
    <t>Náklady celkem - součet</t>
  </si>
  <si>
    <t>Náklady celkem bez daně z př.hodnoty</t>
  </si>
  <si>
    <t>Celkové náklady za úsek vč. daně z př.hod.</t>
  </si>
  <si>
    <t xml:space="preserve">C E L K E M                 </t>
  </si>
  <si>
    <t>M3</t>
  </si>
  <si>
    <t>MONTÁŽ</t>
  </si>
  <si>
    <t xml:space="preserve">VÝCHOZÍ REVIZE                   </t>
  </si>
  <si>
    <t>MONTÁŽNÍ PRÁCE</t>
  </si>
  <si>
    <t>ZKRÁCENÝ POPIS</t>
  </si>
  <si>
    <t>MNOŽSTVÍ</t>
  </si>
  <si>
    <t>MOT. CELKEM</t>
  </si>
  <si>
    <t>MAT. CELKEM</t>
  </si>
  <si>
    <t>DPH</t>
  </si>
  <si>
    <t>M.J.</t>
  </si>
  <si>
    <t>ULOŽENÍ ZEMINY NA SKLÁDKU</t>
  </si>
  <si>
    <t>KONTROLA STANOVIŠTĚ</t>
  </si>
  <si>
    <t>DOPRAVA TS</t>
  </si>
  <si>
    <t>HUTNĚNÍ PO 20CM</t>
  </si>
  <si>
    <t>T</t>
  </si>
  <si>
    <t>KM</t>
  </si>
  <si>
    <t>M2</t>
  </si>
  <si>
    <t>Daň z přidané hodnoty</t>
  </si>
  <si>
    <t>TRAFOSTANICE</t>
  </si>
  <si>
    <t xml:space="preserve">NAZEV OBSAHU </t>
  </si>
  <si>
    <t>NÁKLADY CELKEM BEZ DPH</t>
  </si>
  <si>
    <t>CELKOVĚ NÁKLADY VČETNĚ DPH</t>
  </si>
  <si>
    <t>TS - KIOSKOVÁ TRAFOSTANICE</t>
  </si>
  <si>
    <t>KABELY NN</t>
  </si>
  <si>
    <t>KABELOVÁ PŘÍCHYTKA SONAP 54/74</t>
  </si>
  <si>
    <t>ZEMNÍ PRÁCE</t>
  </si>
  <si>
    <t>OZNAČOVACÍ ŠTÍTEK KABELU</t>
  </si>
  <si>
    <t>KS</t>
  </si>
  <si>
    <t>DEMONTÁŽ KABELŮ NN DO 1-AYKY 3x240+120</t>
  </si>
  <si>
    <t>DEMONTÁŽ PŘÍCHYTEK KABELŮ NN</t>
  </si>
  <si>
    <t>REVIZE</t>
  </si>
  <si>
    <t>Krycí list rozpočtu</t>
  </si>
  <si>
    <t>Stavba:</t>
  </si>
  <si>
    <t>Místo stavby:</t>
  </si>
  <si>
    <t>Investor stavby:</t>
  </si>
  <si>
    <t>Zpracovatel PD:</t>
  </si>
  <si>
    <t>Puttner, s.r.o., Šumavská 416/15, 602 00 Brno</t>
  </si>
  <si>
    <t>Cena bez DPH</t>
  </si>
  <si>
    <t>Z toho DPH 21%</t>
  </si>
  <si>
    <t>Cena s DPH</t>
  </si>
  <si>
    <t>m</t>
  </si>
  <si>
    <t>ks</t>
  </si>
  <si>
    <t>sada</t>
  </si>
  <si>
    <t>KIOSKOVÁ TS S VNĚJŠÍ OBSLUHOU 2,1x2,9m, VČ. VNITŘNÍ TECHNOLOGIE: TRAFO 160kVA, ROZVADĚČ NN TYPOVÝ RÁMOVÝ 630A, KABEL. PROPOJE VN a NN, POSPOJOVÁNÍ ELKTROINSTALACE</t>
  </si>
  <si>
    <t>UZEMNĚNÍ TS, MŘÍŽOVÁ SÍŤ DO VÝKOPU</t>
  </si>
  <si>
    <t>KABEL NN 1-CYKY 4x70</t>
  </si>
  <si>
    <t>KABELOVÁ KONCOVKA VNITŘNÍ DO 1kV
PRO 1-CYKY 4x70</t>
  </si>
  <si>
    <t>POKLADKA MONTAZNI SKUPINOU TS, JEŘÁB</t>
  </si>
  <si>
    <t>VÝKOPOVÉ PRÁCE STROJNĚ</t>
  </si>
  <si>
    <t>STROJNÍ ZÁHOZ</t>
  </si>
  <si>
    <t xml:space="preserve">NAKLADANÍ VÝKOPKU ,ZEM.1-4       </t>
  </si>
  <si>
    <t>ODVOZ ZEMNINY NA SKLÁDKU DO 10KM (NAKL. A. DO 8T)</t>
  </si>
  <si>
    <t>ŠTĚRKOVÉ LOŽE POD TS</t>
  </si>
  <si>
    <t>HUTNĚNÍ ŠTĚRKOVÉHO LOŽE</t>
  </si>
  <si>
    <t>ZÁDLAŽBA 50x50CM OKOLO TS</t>
  </si>
  <si>
    <t>BOURÁNÍ BETONU</t>
  </si>
  <si>
    <t>NAKLADANÍ VYBOURANÉHO BETONU</t>
  </si>
  <si>
    <t>ULOŽENÍ BETONU NA SKLÁDKU</t>
  </si>
  <si>
    <t>ZHUTNĚNÍ PODLOŽÍ TS</t>
  </si>
  <si>
    <t>ÚPRAVA OPLOCENÍ KOLEM TS - VYPLOCENÍ KE VSTUPU VN</t>
  </si>
  <si>
    <t>Utěsnění kabelů v prostupu pěnou</t>
  </si>
  <si>
    <t>MONTÁŽNÍ PĚNA</t>
  </si>
  <si>
    <t>Vytyčení trasy vedení kabelového podzemního v zastavěném prostoru</t>
  </si>
  <si>
    <t>Sejmutí drnu jakékoliv tloušťky</t>
  </si>
  <si>
    <t>m2</t>
  </si>
  <si>
    <t>Naložení výkopku ručně z hornin třídy 1až4</t>
  </si>
  <si>
    <t>Hloubení kabelových zapažených i nezapažených rýh ručně š 35 cm, hl 80 cm, v hornině tř 4</t>
  </si>
  <si>
    <t>Hloubení kabelových nezapažených rýh ručně ostatních rozměrů v hornině tř 3</t>
  </si>
  <si>
    <t>Lože kabelů z písku nebo štěrkopísku tl 10 cm nad kabel, bez zakrytí, šířky lože do 65 cm</t>
  </si>
  <si>
    <t>Provizorní zajištění potrubí ve výkopech při křížení s kabelem</t>
  </si>
  <si>
    <t>Provizorní zajištění kabelů ve výkopech při jejich křížení</t>
  </si>
  <si>
    <t>Krytí kabelů výstražnou fólií šířky 40 cm</t>
  </si>
  <si>
    <t>Montáž trubek ochranných plastových tuhých D do 110 mm uložených do rýhy</t>
  </si>
  <si>
    <t>trubka elektroinstalační tuhá z PVC D 110 mm</t>
  </si>
  <si>
    <t>Zásyp rýh ručně šířky 35 cm, hloubky 60 cm, z horniny třídy 4</t>
  </si>
  <si>
    <t>Zásyp rýh ručně ostatních rozměrů, z horniny třídy 3</t>
  </si>
  <si>
    <t>Položení drnu včetně zalití vodou na rovině</t>
  </si>
  <si>
    <t>Provizorní úprava terénu se zhutněním, v hornině tř 3</t>
  </si>
  <si>
    <t>Zřízení podkladní vrstvy vozovky a chodníku ze štěrkopísku se zhutněním tloušťky do 20 cm</t>
  </si>
  <si>
    <t>Zaměření kabelové trasy v.č. aktualizace polohopisu</t>
  </si>
  <si>
    <t>Měření izolačních odporů na přívodu do přípojkové skříně, rozvaděče nebo rozvodnice</t>
  </si>
  <si>
    <t>Měření 1fázového nebo 3fázového okruhu do 5 vývodů rozvaděče nebo rozvodnice</t>
  </si>
  <si>
    <t>Měření měrného odporu půdy</t>
  </si>
  <si>
    <t>Geodetické práce po výstavbě</t>
  </si>
  <si>
    <t>…</t>
  </si>
  <si>
    <t>Dokumentace skutečného provedení stavby</t>
  </si>
  <si>
    <t>Dopravní značení na staveništi</t>
  </si>
  <si>
    <t>Kompletační a koordinační činnost</t>
  </si>
  <si>
    <t>Rozebrání dlažeb ručně z dlaždic zámkových do písku spáry nezalité</t>
  </si>
  <si>
    <t>Vytrhání obrub ležatých chodníkových s odhozením nebo naložením na dopravní prostředek</t>
  </si>
  <si>
    <t>MĚŘ</t>
  </si>
  <si>
    <t>Kladení dlažby z dlaždic betonových tvarovaných a zámkových do lože z kameniva těženého</t>
  </si>
  <si>
    <t>Osazení betonových obrubníků ležatých chodníkových do betonu prostého</t>
  </si>
  <si>
    <t>KABELY NN A ZEMNÍ PRÁCE</t>
  </si>
  <si>
    <t>ROZVODNY NN</t>
  </si>
  <si>
    <t>ÚPRAVA POVRCHU FASÁDY: BAUMIT – styl NOBLE 3285 (světlejsí ) 3289 (tmavší ) vše šedé</t>
  </si>
  <si>
    <t>Zkrácený popis</t>
  </si>
  <si>
    <t>m.j.</t>
  </si>
  <si>
    <t>množství</t>
  </si>
  <si>
    <t>mont. jedn.</t>
  </si>
  <si>
    <t>dodávka</t>
  </si>
  <si>
    <t>mont. celkem</t>
  </si>
  <si>
    <t>mat. jedn.</t>
  </si>
  <si>
    <t>mat. celkem</t>
  </si>
  <si>
    <t>DODÁVKA STROJŮ A ZAŘÍZENÍ</t>
  </si>
  <si>
    <t>sestava</t>
  </si>
  <si>
    <t>MONTÁŽ ROZADĚČE.NN, VNITŘNÍ, 1 POLE DO 200 KG</t>
  </si>
  <si>
    <t>Uzemnění na povrchu - páska FeZn 30x 4 mm</t>
  </si>
  <si>
    <t>Nátěr uzemnění na povrchu</t>
  </si>
  <si>
    <t>Příchytka pro pás FeZn 30x4 PV44 na konstrukci</t>
  </si>
  <si>
    <t>Svorka pro zemnící pásku SR02</t>
  </si>
  <si>
    <t>POMOCNÁ KONSTRUKCE OCEL.KLASICKÁ - MATERIÁL, VYROBA A MONTÁŽ</t>
  </si>
  <si>
    <t>kg</t>
  </si>
  <si>
    <t>Vypínán zařízení, dozor správce</t>
  </si>
  <si>
    <t>Montážní práce v mimopracovní době</t>
  </si>
  <si>
    <t>hod</t>
  </si>
  <si>
    <t>Dielektrický koberec 1,3m x 5mm, 30kV</t>
  </si>
  <si>
    <t xml:space="preserve">VYCHOZÍ REVIZE                   </t>
  </si>
  <si>
    <t>M.0 Rekapitulace nákladu</t>
  </si>
  <si>
    <t>M.1 Dodávka strojů a zařízení</t>
  </si>
  <si>
    <t>M.2 Montážní práce</t>
  </si>
  <si>
    <t>Náklady celkem bez DPH</t>
  </si>
  <si>
    <t>Celkové náklady za úsek vč. DPH</t>
  </si>
  <si>
    <t>Rozvaděč NN HR, dle výkr. č. 03, specifikace TZ 01</t>
  </si>
  <si>
    <t>Rozvaděč RT1</t>
  </si>
  <si>
    <t>PŘEMÍSTĚNÍ KOMPENZACE</t>
  </si>
  <si>
    <t>Montáž nástěnné rozvodnice do 50kg</t>
  </si>
  <si>
    <t>KABEL 1-CYKY 5x25</t>
  </si>
  <si>
    <t>UKONČENÍ KABELU 4x25 KONCOVKOU BEZ OKA</t>
  </si>
  <si>
    <t>Příchytka na stěnu pro kabel 5x25</t>
  </si>
  <si>
    <t>OCHRANNÉ POMŮCKY</t>
  </si>
  <si>
    <t>Pomocné stavební práce, výmalba rozvodny</t>
  </si>
  <si>
    <t>Požární ucpávka</t>
  </si>
  <si>
    <t>Odpojení a připojení kabelu do 5x25</t>
  </si>
  <si>
    <t>DEMONTAZ SKRINE NN DO 400kg</t>
  </si>
  <si>
    <t>Brno, Šmahova 364/110</t>
  </si>
  <si>
    <t>Střední škola grafická Brno, příspěvková organizace</t>
  </si>
  <si>
    <t>Výstavba nové trafostanice VN/NN včetně stavebních prací a dále rekonstrukce hlavního rozvaděče včetně podružných rozvaděčů a rekonstrukce vnitřního vedení s výměnou hliník/měď pro cestu z HR do R1 a R2-server</t>
  </si>
  <si>
    <t>DEMONTAZ STAVAJICICH KABELU 1-AYKY 4x35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</si>
</sst>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0000\ _K_č_-;\-* #,##0.00000\ _K_č_-;_-* &quot;-&quot;??\ _K_č_-;_-@_-"/>
    <numFmt numFmtId="167" formatCode="_-* #,##0.000000\ _K_č_-;\-* #,##0.000000\ _K_č_-;_-* &quot;-&quot;??\ _K_č_-;_-@_-"/>
    <numFmt numFmtId="168" formatCode="_-* #,##0.0000000\ _K_č_-;\-* #,##0.0000000\ _K_č_-;_-* &quot;-&quot;??\ _K_č_-;_-@_-"/>
    <numFmt numFmtId="169" formatCode="_-* #,##0.00000000\ _K_č_-;\-* #,##0.00000000\ _K_č_-;_-* &quot;-&quot;??\ _K_č_-;_-@_-"/>
    <numFmt numFmtId="170" formatCode="_-* #,##0.000000000\ _K_č_-;\-* #,##0.000000000\ _K_č_-;_-* &quot;-&quot;??\ _K_č_-;_-@_-"/>
    <numFmt numFmtId="171" formatCode="_-* #,##0.0\ _K_č_-;\-* #,##0.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"/>
    <numFmt numFmtId="177" formatCode="#,##0.000"/>
    <numFmt numFmtId="178" formatCode="[$¥€-2]\ #\ ##,000_);[Red]\([$€-2]\ #\ ##,000\)"/>
    <numFmt numFmtId="179" formatCode="[$-405]d\.\ mmmm\ yyyy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2" fontId="21" fillId="0" borderId="1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21" fillId="0" borderId="20" xfId="0" applyNumberFormat="1" applyFont="1" applyBorder="1" applyAlignment="1">
      <alignment/>
    </xf>
    <xf numFmtId="0" fontId="20" fillId="0" borderId="0" xfId="0" applyFont="1" applyFill="1" applyAlignment="1" applyProtection="1">
      <alignment horizontal="left"/>
      <protection/>
    </xf>
    <xf numFmtId="0" fontId="21" fillId="0" borderId="21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24" borderId="26" xfId="0" applyFont="1" applyFill="1" applyBorder="1" applyAlignment="1">
      <alignment/>
    </xf>
    <xf numFmtId="0" fontId="21" fillId="24" borderId="27" xfId="0" applyFont="1" applyFill="1" applyBorder="1" applyAlignment="1">
      <alignment horizontal="center"/>
    </xf>
    <xf numFmtId="0" fontId="21" fillId="24" borderId="28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21" fillId="24" borderId="29" xfId="0" applyFont="1" applyFill="1" applyBorder="1" applyAlignment="1">
      <alignment/>
    </xf>
    <xf numFmtId="176" fontId="21" fillId="24" borderId="28" xfId="0" applyNumberFormat="1" applyFont="1" applyFill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30" xfId="0" applyNumberFormat="1" applyFont="1" applyBorder="1" applyAlignment="1">
      <alignment/>
    </xf>
    <xf numFmtId="0" fontId="21" fillId="0" borderId="17" xfId="0" applyFont="1" applyBorder="1" applyAlignment="1">
      <alignment wrapText="1"/>
    </xf>
    <xf numFmtId="176" fontId="21" fillId="0" borderId="20" xfId="0" applyNumberFormat="1" applyFont="1" applyBorder="1" applyAlignment="1">
      <alignment/>
    </xf>
    <xf numFmtId="0" fontId="25" fillId="0" borderId="31" xfId="0" applyFont="1" applyFill="1" applyBorder="1" applyAlignment="1">
      <alignment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25" fillId="0" borderId="34" xfId="0" applyNumberFormat="1" applyFont="1" applyFill="1" applyBorder="1" applyAlignment="1">
      <alignment wrapText="1"/>
    </xf>
    <xf numFmtId="4" fontId="25" fillId="0" borderId="35" xfId="0" applyNumberFormat="1" applyFont="1" applyFill="1" applyBorder="1" applyAlignment="1">
      <alignment wrapText="1"/>
    </xf>
    <xf numFmtId="0" fontId="25" fillId="25" borderId="36" xfId="0" applyFont="1" applyFill="1" applyBorder="1" applyAlignment="1">
      <alignment wrapText="1"/>
    </xf>
    <xf numFmtId="4" fontId="25" fillId="25" borderId="37" xfId="0" applyNumberFormat="1" applyFont="1" applyFill="1" applyBorder="1" applyAlignment="1">
      <alignment wrapText="1"/>
    </xf>
    <xf numFmtId="4" fontId="28" fillId="25" borderId="38" xfId="0" applyNumberFormat="1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0" borderId="40" xfId="0" applyFont="1" applyBorder="1" applyAlignment="1">
      <alignment/>
    </xf>
    <xf numFmtId="0" fontId="21" fillId="0" borderId="40" xfId="0" applyFont="1" applyBorder="1" applyAlignment="1">
      <alignment wrapText="1"/>
    </xf>
    <xf numFmtId="0" fontId="22" fillId="0" borderId="41" xfId="0" applyFont="1" applyBorder="1" applyAlignment="1">
      <alignment/>
    </xf>
    <xf numFmtId="0" fontId="24" fillId="0" borderId="40" xfId="0" applyFont="1" applyBorder="1" applyAlignment="1">
      <alignment/>
    </xf>
    <xf numFmtId="0" fontId="22" fillId="0" borderId="40" xfId="0" applyFont="1" applyBorder="1" applyAlignment="1">
      <alignment/>
    </xf>
    <xf numFmtId="0" fontId="24" fillId="0" borderId="42" xfId="0" applyFont="1" applyBorder="1" applyAlignment="1">
      <alignment/>
    </xf>
    <xf numFmtId="0" fontId="21" fillId="0" borderId="43" xfId="0" applyFont="1" applyBorder="1" applyAlignment="1">
      <alignment horizontal="center"/>
    </xf>
    <xf numFmtId="2" fontId="21" fillId="0" borderId="44" xfId="0" applyNumberFormat="1" applyFont="1" applyBorder="1" applyAlignment="1">
      <alignment/>
    </xf>
    <xf numFmtId="4" fontId="27" fillId="0" borderId="39" xfId="34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2" fillId="0" borderId="49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 wrapText="1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176" fontId="21" fillId="0" borderId="49" xfId="0" applyNumberFormat="1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4" fillId="24" borderId="26" xfId="0" applyFont="1" applyFill="1" applyBorder="1" applyAlignment="1">
      <alignment wrapText="1"/>
    </xf>
    <xf numFmtId="43" fontId="1" fillId="0" borderId="10" xfId="34" applyNumberFormat="1" applyBorder="1" applyAlignment="1">
      <alignment/>
    </xf>
    <xf numFmtId="43" fontId="21" fillId="0" borderId="13" xfId="0" applyNumberFormat="1" applyFont="1" applyBorder="1" applyAlignment="1">
      <alignment/>
    </xf>
    <xf numFmtId="43" fontId="21" fillId="0" borderId="14" xfId="0" applyNumberFormat="1" applyFont="1" applyBorder="1" applyAlignment="1">
      <alignment/>
    </xf>
    <xf numFmtId="43" fontId="21" fillId="0" borderId="49" xfId="0" applyNumberFormat="1" applyFont="1" applyBorder="1" applyAlignment="1">
      <alignment/>
    </xf>
    <xf numFmtId="43" fontId="21" fillId="0" borderId="57" xfId="0" applyNumberFormat="1" applyFont="1" applyBorder="1" applyAlignment="1">
      <alignment/>
    </xf>
    <xf numFmtId="43" fontId="21" fillId="0" borderId="12" xfId="0" applyNumberFormat="1" applyFont="1" applyBorder="1" applyAlignment="1">
      <alignment/>
    </xf>
    <xf numFmtId="43" fontId="21" fillId="0" borderId="17" xfId="0" applyNumberFormat="1" applyFont="1" applyBorder="1" applyAlignment="1">
      <alignment/>
    </xf>
    <xf numFmtId="43" fontId="21" fillId="0" borderId="19" xfId="0" applyNumberFormat="1" applyFont="1" applyBorder="1" applyAlignment="1">
      <alignment/>
    </xf>
    <xf numFmtId="43" fontId="21" fillId="0" borderId="20" xfId="0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1" fillId="0" borderId="21" xfId="0" applyNumberFormat="1" applyFont="1" applyBorder="1" applyAlignment="1">
      <alignment/>
    </xf>
    <xf numFmtId="43" fontId="21" fillId="0" borderId="58" xfId="0" applyNumberFormat="1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60" xfId="0" applyFont="1" applyBorder="1" applyAlignment="1">
      <alignment horizontal="center"/>
    </xf>
    <xf numFmtId="2" fontId="21" fillId="0" borderId="60" xfId="0" applyNumberFormat="1" applyFont="1" applyBorder="1" applyAlignment="1">
      <alignment/>
    </xf>
    <xf numFmtId="43" fontId="21" fillId="0" borderId="60" xfId="0" applyNumberFormat="1" applyFont="1" applyBorder="1" applyAlignment="1">
      <alignment/>
    </xf>
    <xf numFmtId="43" fontId="0" fillId="0" borderId="60" xfId="0" applyNumberFormat="1" applyBorder="1" applyAlignment="1">
      <alignment/>
    </xf>
    <xf numFmtId="43" fontId="21" fillId="0" borderId="61" xfId="0" applyNumberFormat="1" applyFont="1" applyBorder="1" applyAlignment="1">
      <alignment/>
    </xf>
    <xf numFmtId="43" fontId="21" fillId="0" borderId="30" xfId="0" applyNumberFormat="1" applyFont="1" applyBorder="1" applyAlignment="1">
      <alignment/>
    </xf>
    <xf numFmtId="0" fontId="21" fillId="0" borderId="62" xfId="0" applyFont="1" applyBorder="1" applyAlignment="1">
      <alignment/>
    </xf>
    <xf numFmtId="2" fontId="21" fillId="0" borderId="43" xfId="0" applyNumberFormat="1" applyFont="1" applyBorder="1" applyAlignment="1">
      <alignment/>
    </xf>
    <xf numFmtId="43" fontId="21" fillId="0" borderId="43" xfId="0" applyNumberFormat="1" applyFont="1" applyBorder="1" applyAlignment="1">
      <alignment/>
    </xf>
    <xf numFmtId="43" fontId="21" fillId="0" borderId="63" xfId="0" applyNumberFormat="1" applyFont="1" applyBorder="1" applyAlignment="1">
      <alignment/>
    </xf>
    <xf numFmtId="0" fontId="26" fillId="0" borderId="64" xfId="0" applyFont="1" applyBorder="1" applyAlignment="1">
      <alignment horizontal="center"/>
    </xf>
    <xf numFmtId="0" fontId="21" fillId="24" borderId="65" xfId="0" applyFont="1" applyFill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4" fillId="0" borderId="41" xfId="0" applyFont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66" xfId="0" applyFont="1" applyBorder="1" applyAlignment="1">
      <alignment/>
    </xf>
    <xf numFmtId="0" fontId="22" fillId="0" borderId="51" xfId="0" applyFont="1" applyBorder="1" applyAlignment="1">
      <alignment/>
    </xf>
    <xf numFmtId="43" fontId="21" fillId="0" borderId="67" xfId="0" applyNumberFormat="1" applyFont="1" applyBorder="1" applyAlignment="1">
      <alignment/>
    </xf>
    <xf numFmtId="0" fontId="24" fillId="0" borderId="62" xfId="0" applyFont="1" applyBorder="1" applyAlignment="1">
      <alignment/>
    </xf>
    <xf numFmtId="43" fontId="21" fillId="0" borderId="44" xfId="0" applyNumberFormat="1" applyFont="1" applyBorder="1" applyAlignment="1">
      <alignment/>
    </xf>
    <xf numFmtId="43" fontId="23" fillId="0" borderId="43" xfId="0" applyNumberFormat="1" applyFont="1" applyBorder="1" applyAlignment="1">
      <alignment/>
    </xf>
    <xf numFmtId="43" fontId="21" fillId="0" borderId="16" xfId="0" applyNumberFormat="1" applyFont="1" applyBorder="1" applyAlignment="1">
      <alignment/>
    </xf>
    <xf numFmtId="43" fontId="21" fillId="0" borderId="68" xfId="0" applyNumberFormat="1" applyFont="1" applyBorder="1" applyAlignment="1">
      <alignment/>
    </xf>
    <xf numFmtId="43" fontId="21" fillId="24" borderId="27" xfId="0" applyNumberFormat="1" applyFont="1" applyFill="1" applyBorder="1" applyAlignment="1">
      <alignment/>
    </xf>
    <xf numFmtId="43" fontId="21" fillId="24" borderId="28" xfId="0" applyNumberFormat="1" applyFont="1" applyFill="1" applyBorder="1" applyAlignment="1">
      <alignment/>
    </xf>
    <xf numFmtId="43" fontId="21" fillId="24" borderId="65" xfId="0" applyNumberFormat="1" applyFont="1" applyFill="1" applyBorder="1" applyAlignment="1">
      <alignment/>
    </xf>
    <xf numFmtId="43" fontId="21" fillId="0" borderId="45" xfId="0" applyNumberFormat="1" applyFont="1" applyBorder="1" applyAlignment="1">
      <alignment/>
    </xf>
    <xf numFmtId="43" fontId="21" fillId="0" borderId="50" xfId="0" applyNumberFormat="1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69" xfId="0" applyNumberFormat="1" applyFont="1" applyBorder="1" applyAlignment="1">
      <alignment/>
    </xf>
    <xf numFmtId="43" fontId="21" fillId="0" borderId="11" xfId="0" applyNumberFormat="1" applyFont="1" applyBorder="1" applyAlignment="1">
      <alignment/>
    </xf>
    <xf numFmtId="43" fontId="21" fillId="0" borderId="48" xfId="0" applyNumberFormat="1" applyFont="1" applyBorder="1" applyAlignment="1">
      <alignment/>
    </xf>
    <xf numFmtId="43" fontId="23" fillId="26" borderId="13" xfId="0" applyNumberFormat="1" applyFont="1" applyFill="1" applyBorder="1" applyAlignment="1">
      <alignment/>
    </xf>
    <xf numFmtId="43" fontId="23" fillId="0" borderId="7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43" fontId="21" fillId="0" borderId="42" xfId="0" applyNumberFormat="1" applyFont="1" applyBorder="1" applyAlignment="1">
      <alignment/>
    </xf>
    <xf numFmtId="43" fontId="21" fillId="24" borderId="29" xfId="0" applyNumberFormat="1" applyFont="1" applyFill="1" applyBorder="1" applyAlignment="1">
      <alignment/>
    </xf>
    <xf numFmtId="43" fontId="21" fillId="0" borderId="71" xfId="0" applyNumberFormat="1" applyFont="1" applyBorder="1" applyAlignment="1">
      <alignment/>
    </xf>
    <xf numFmtId="43" fontId="21" fillId="0" borderId="72" xfId="0" applyNumberFormat="1" applyFont="1" applyBorder="1" applyAlignment="1">
      <alignment/>
    </xf>
    <xf numFmtId="43" fontId="21" fillId="0" borderId="73" xfId="0" applyNumberFormat="1" applyFont="1" applyBorder="1" applyAlignment="1">
      <alignment/>
    </xf>
    <xf numFmtId="43" fontId="21" fillId="0" borderId="74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76" xfId="0" applyFont="1" applyBorder="1" applyAlignment="1">
      <alignment horizontal="left" vertical="center"/>
    </xf>
    <xf numFmtId="44" fontId="31" fillId="0" borderId="75" xfId="37" applyFont="1" applyBorder="1" applyAlignment="1">
      <alignment horizontal="center"/>
    </xf>
    <xf numFmtId="0" fontId="29" fillId="0" borderId="75" xfId="0" applyFont="1" applyBorder="1" applyAlignment="1">
      <alignment horizontal="left" vertical="center"/>
    </xf>
    <xf numFmtId="0" fontId="32" fillId="0" borderId="75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yrovice_FVE.08189\Rajhradska_FVE\_SO05\Rozp\15_rozp_V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TS_TECH"/>
      <sheetName val="KIOSEK"/>
      <sheetName val="__VBA__0"/>
      <sheetName val="__VBA__1"/>
      <sheetName val="__VBA__2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4">
      <selection activeCell="D29" sqref="D29"/>
    </sheetView>
  </sheetViews>
  <sheetFormatPr defaultColWidth="9.00390625" defaultRowHeight="12.75"/>
  <cols>
    <col min="9" max="9" width="43.875" style="0" customWidth="1"/>
  </cols>
  <sheetData>
    <row r="1" spans="1:9" ht="12.75">
      <c r="A1" s="135" t="s">
        <v>40</v>
      </c>
      <c r="B1" s="135"/>
      <c r="C1" s="135"/>
      <c r="D1" s="135"/>
      <c r="E1" s="135"/>
      <c r="F1" s="135"/>
      <c r="G1" s="135"/>
      <c r="H1" s="135"/>
      <c r="I1" s="135"/>
    </row>
    <row r="2" spans="1:9" ht="12.7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3.5" thickBot="1">
      <c r="A3" s="136"/>
      <c r="B3" s="136"/>
      <c r="C3" s="136"/>
      <c r="D3" s="136"/>
      <c r="E3" s="136"/>
      <c r="F3" s="136"/>
      <c r="G3" s="136"/>
      <c r="H3" s="136"/>
      <c r="I3" s="136"/>
    </row>
    <row r="4" spans="1:9" ht="25.5" customHeight="1" thickTop="1">
      <c r="A4" s="137" t="s">
        <v>41</v>
      </c>
      <c r="B4" s="137"/>
      <c r="C4" s="138" t="s">
        <v>146</v>
      </c>
      <c r="D4" s="138"/>
      <c r="E4" s="138"/>
      <c r="F4" s="138"/>
      <c r="G4" s="138"/>
      <c r="H4" s="138"/>
      <c r="I4" s="138"/>
    </row>
    <row r="5" spans="1:9" ht="40.5" customHeight="1">
      <c r="A5" s="57"/>
      <c r="B5" s="57"/>
      <c r="C5" s="138"/>
      <c r="D5" s="138"/>
      <c r="E5" s="138"/>
      <c r="F5" s="138"/>
      <c r="G5" s="138"/>
      <c r="H5" s="138"/>
      <c r="I5" s="138"/>
    </row>
    <row r="6" spans="1:9" ht="15">
      <c r="A6" s="139" t="s">
        <v>42</v>
      </c>
      <c r="B6" s="139"/>
      <c r="C6" s="140" t="s">
        <v>144</v>
      </c>
      <c r="D6" s="140"/>
      <c r="E6" s="140"/>
      <c r="F6" s="140"/>
      <c r="G6" s="140"/>
      <c r="H6" s="140"/>
      <c r="I6" s="140"/>
    </row>
    <row r="7" spans="1:9" ht="15">
      <c r="A7" s="139" t="s">
        <v>43</v>
      </c>
      <c r="B7" s="139"/>
      <c r="C7" s="140" t="s">
        <v>145</v>
      </c>
      <c r="D7" s="140"/>
      <c r="E7" s="140"/>
      <c r="F7" s="140"/>
      <c r="G7" s="140"/>
      <c r="H7" s="140"/>
      <c r="I7" s="140"/>
    </row>
    <row r="8" spans="1:9" ht="15.75" thickBot="1">
      <c r="A8" s="143" t="s">
        <v>44</v>
      </c>
      <c r="B8" s="143"/>
      <c r="C8" s="144" t="s">
        <v>45</v>
      </c>
      <c r="D8" s="144"/>
      <c r="E8" s="144"/>
      <c r="F8" s="144"/>
      <c r="G8" s="144"/>
      <c r="H8" s="144"/>
      <c r="I8" s="144"/>
    </row>
    <row r="9" spans="1:9" ht="13.5" thickTop="1">
      <c r="A9" s="58"/>
      <c r="B9" s="58"/>
      <c r="C9" s="58"/>
      <c r="D9" s="58"/>
      <c r="E9" s="58"/>
      <c r="F9" s="58"/>
      <c r="G9" s="58"/>
      <c r="H9" s="58"/>
      <c r="I9" s="58"/>
    </row>
    <row r="10" spans="1:9" ht="12.7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2.7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2.7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27" customHeight="1" thickBot="1">
      <c r="A15" s="145" t="s">
        <v>46</v>
      </c>
      <c r="B15" s="145"/>
      <c r="C15" s="145"/>
      <c r="D15" s="142">
        <f>REKAPITULACE!C10</f>
        <v>0</v>
      </c>
      <c r="E15" s="142"/>
      <c r="F15" s="142"/>
      <c r="G15" s="142"/>
      <c r="H15" s="142"/>
      <c r="I15" s="142"/>
    </row>
    <row r="16" spans="1:9" ht="27" customHeight="1" thickBot="1" thickTop="1">
      <c r="A16" s="146" t="s">
        <v>47</v>
      </c>
      <c r="B16" s="146"/>
      <c r="C16" s="146"/>
      <c r="D16" s="142">
        <f>REKAPITULACE!D10</f>
        <v>0</v>
      </c>
      <c r="E16" s="142"/>
      <c r="F16" s="142"/>
      <c r="G16" s="142"/>
      <c r="H16" s="142"/>
      <c r="I16" s="142"/>
    </row>
    <row r="17" spans="1:9" ht="27" customHeight="1" thickBot="1" thickTop="1">
      <c r="A17" s="141" t="s">
        <v>48</v>
      </c>
      <c r="B17" s="141"/>
      <c r="C17" s="141"/>
      <c r="D17" s="142">
        <f>REKAPITULACE!E10</f>
        <v>0</v>
      </c>
      <c r="E17" s="142"/>
      <c r="F17" s="142"/>
      <c r="G17" s="142"/>
      <c r="H17" s="142"/>
      <c r="I17" s="142"/>
    </row>
  </sheetData>
  <sheetProtection/>
  <mergeCells count="15">
    <mergeCell ref="A17:C17"/>
    <mergeCell ref="D17:I17"/>
    <mergeCell ref="A8:B8"/>
    <mergeCell ref="C8:I8"/>
    <mergeCell ref="A15:C15"/>
    <mergeCell ref="D15:I15"/>
    <mergeCell ref="A16:C16"/>
    <mergeCell ref="D16:I16"/>
    <mergeCell ref="A1:I3"/>
    <mergeCell ref="A4:B4"/>
    <mergeCell ref="C4:I5"/>
    <mergeCell ref="A6:B6"/>
    <mergeCell ref="C6:I6"/>
    <mergeCell ref="A7:B7"/>
    <mergeCell ref="C7:I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9"/>
  <sheetViews>
    <sheetView zoomScale="145" zoomScaleNormal="145" workbookViewId="0" topLeftCell="A1">
      <selection activeCell="B15" sqref="B15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4.00390625" style="2" customWidth="1"/>
    <col min="4" max="4" width="14.00390625" style="0" customWidth="1"/>
    <col min="5" max="5" width="19.125" style="0" customWidth="1"/>
    <col min="6" max="6" width="13.75390625" style="0" customWidth="1"/>
    <col min="7" max="7" width="11.25390625" style="0" customWidth="1"/>
  </cols>
  <sheetData>
    <row r="1" ht="3.75" customHeight="1"/>
    <row r="2" ht="8.25" customHeight="1">
      <c r="B2" s="3"/>
    </row>
    <row r="3" ht="15">
      <c r="B3" s="3"/>
    </row>
    <row r="4" ht="15">
      <c r="B4" s="3"/>
    </row>
    <row r="5" ht="6.75" customHeight="1" thickBot="1">
      <c r="B5" s="3"/>
    </row>
    <row r="6" spans="2:5" ht="48" thickBot="1">
      <c r="B6" s="39" t="s">
        <v>28</v>
      </c>
      <c r="C6" s="40" t="s">
        <v>29</v>
      </c>
      <c r="D6" s="40" t="s">
        <v>17</v>
      </c>
      <c r="E6" s="41" t="s">
        <v>30</v>
      </c>
    </row>
    <row r="7" spans="2:5" ht="16.5" thickBot="1">
      <c r="B7" s="56" t="str">
        <f>KIOSEK!B4</f>
        <v>TS - KIOSKOVÁ TRAFOSTANICE</v>
      </c>
      <c r="C7" s="42">
        <f>KIOSEK!E31</f>
        <v>0</v>
      </c>
      <c r="D7" s="42">
        <f>KIOSEK!E32</f>
        <v>0</v>
      </c>
      <c r="E7" s="43">
        <f>KIOSEK!E33</f>
        <v>0</v>
      </c>
    </row>
    <row r="8" spans="2:5" ht="16.5" thickBot="1">
      <c r="B8" s="56" t="str">
        <f>'KABELY NN A ZEMNÍ PRÁCE'!B4</f>
        <v>KABELY NN A ZEMNÍ PRÁCE</v>
      </c>
      <c r="C8" s="42">
        <f>'KABELY NN A ZEMNÍ PRÁCE'!E48</f>
        <v>0</v>
      </c>
      <c r="D8" s="42">
        <f>'KABELY NN A ZEMNÍ PRÁCE'!E49</f>
        <v>0</v>
      </c>
      <c r="E8" s="43">
        <f>'KABELY NN A ZEMNÍ PRÁCE'!E50</f>
        <v>0</v>
      </c>
    </row>
    <row r="9" spans="2:5" ht="16.5" thickBot="1">
      <c r="B9" s="56" t="str">
        <f>'ROZVODNY NN'!B4</f>
        <v>ROZVODNY NN</v>
      </c>
      <c r="C9" s="42">
        <f>'ROZVODNY NN'!G39</f>
        <v>0</v>
      </c>
      <c r="D9" s="42">
        <f>'ROZVODNY NN'!G40</f>
        <v>0</v>
      </c>
      <c r="E9" s="43">
        <f>'ROZVODNY NN'!G41</f>
        <v>0</v>
      </c>
    </row>
    <row r="10" spans="2:5" ht="19.5" thickBot="1">
      <c r="B10" s="44" t="s">
        <v>8</v>
      </c>
      <c r="C10" s="45">
        <f>SUM(C7:C9)</f>
        <v>0</v>
      </c>
      <c r="D10" s="45">
        <f>SUM(D7:D9)</f>
        <v>0</v>
      </c>
      <c r="E10" s="46">
        <f>SUM(E7:E9)</f>
        <v>0</v>
      </c>
    </row>
    <row r="11" ht="15">
      <c r="B11" s="3"/>
    </row>
    <row r="12" ht="15">
      <c r="B12" s="3"/>
    </row>
    <row r="13" ht="15">
      <c r="B13" s="3"/>
    </row>
    <row r="14" ht="15">
      <c r="B14" s="3"/>
    </row>
    <row r="15" ht="15">
      <c r="B15" s="3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2.75">
      <c r="G49" s="18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="145" zoomScaleNormal="145" workbookViewId="0" topLeftCell="A4">
      <selection activeCell="B3" sqref="B3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7.75390625" style="1" customWidth="1"/>
    <col min="4" max="4" width="9.75390625" style="0" customWidth="1"/>
    <col min="5" max="5" width="13.75390625" style="2" customWidth="1"/>
    <col min="6" max="8" width="13.75390625" style="0" customWidth="1"/>
    <col min="9" max="9" width="11.25390625" style="0" customWidth="1"/>
  </cols>
  <sheetData>
    <row r="1" ht="3.75" customHeight="1"/>
    <row r="2" ht="8.25" customHeight="1">
      <c r="B2" s="3"/>
    </row>
    <row r="3" ht="12.75">
      <c r="B3" s="20"/>
    </row>
    <row r="4" ht="12.75">
      <c r="B4" s="4" t="s">
        <v>31</v>
      </c>
    </row>
    <row r="5" ht="6.75" customHeight="1" thickBot="1"/>
    <row r="6" spans="2:8" ht="13.5" thickBot="1">
      <c r="B6" s="24" t="s">
        <v>13</v>
      </c>
      <c r="C6" s="25" t="s">
        <v>18</v>
      </c>
      <c r="D6" s="26" t="s">
        <v>14</v>
      </c>
      <c r="E6" s="27" t="s">
        <v>10</v>
      </c>
      <c r="F6" s="25" t="s">
        <v>15</v>
      </c>
      <c r="G6" s="26" t="s">
        <v>16</v>
      </c>
      <c r="H6" s="100" t="s">
        <v>16</v>
      </c>
    </row>
    <row r="7" spans="2:8" ht="14.25" thickBot="1">
      <c r="B7" s="29" t="s">
        <v>27</v>
      </c>
      <c r="C7" s="30"/>
      <c r="D7" s="31"/>
      <c r="E7" s="32"/>
      <c r="F7" s="32"/>
      <c r="G7" s="31"/>
      <c r="H7" s="101"/>
    </row>
    <row r="8" spans="2:8" ht="51">
      <c r="B8" s="37" t="s">
        <v>52</v>
      </c>
      <c r="C8" s="14" t="s">
        <v>0</v>
      </c>
      <c r="D8" s="38">
        <v>1</v>
      </c>
      <c r="E8" s="83"/>
      <c r="F8" s="83"/>
      <c r="G8" s="114"/>
      <c r="H8" s="115">
        <f>(G8*D8)</f>
        <v>0</v>
      </c>
    </row>
    <row r="9" spans="2:8" ht="26.25" thickBot="1">
      <c r="B9" s="37" t="s">
        <v>104</v>
      </c>
      <c r="C9" s="14" t="s">
        <v>0</v>
      </c>
      <c r="D9" s="38">
        <v>1</v>
      </c>
      <c r="E9" s="83"/>
      <c r="F9" s="84">
        <f>(D9*E9)</f>
        <v>0</v>
      </c>
      <c r="G9" s="114"/>
      <c r="H9" s="115">
        <f>(G9*D9)</f>
        <v>0</v>
      </c>
    </row>
    <row r="10" spans="2:8" ht="14.25" thickBot="1">
      <c r="B10" s="29" t="s">
        <v>12</v>
      </c>
      <c r="C10" s="30"/>
      <c r="D10" s="34" t="s">
        <v>2</v>
      </c>
      <c r="E10" s="116"/>
      <c r="F10" s="116"/>
      <c r="G10" s="117"/>
      <c r="H10" s="118"/>
    </row>
    <row r="11" spans="2:8" ht="12.75">
      <c r="B11" s="13" t="s">
        <v>20</v>
      </c>
      <c r="C11" s="14" t="s">
        <v>0</v>
      </c>
      <c r="D11" s="38">
        <v>1</v>
      </c>
      <c r="E11" s="83"/>
      <c r="F11" s="83">
        <f>E11*D11</f>
        <v>0</v>
      </c>
      <c r="G11" s="85"/>
      <c r="H11" s="115"/>
    </row>
    <row r="12" spans="2:8" ht="12.75">
      <c r="B12" s="7" t="s">
        <v>21</v>
      </c>
      <c r="C12" s="8" t="s">
        <v>0</v>
      </c>
      <c r="D12" s="35">
        <v>1</v>
      </c>
      <c r="E12" s="78"/>
      <c r="F12" s="83">
        <f aca="true" t="shared" si="0" ref="F12:F28">E12*D12</f>
        <v>0</v>
      </c>
      <c r="G12" s="79"/>
      <c r="H12" s="80"/>
    </row>
    <row r="13" spans="2:8" ht="12.75">
      <c r="B13" s="7" t="s">
        <v>56</v>
      </c>
      <c r="C13" s="8" t="s">
        <v>0</v>
      </c>
      <c r="D13" s="35">
        <v>1</v>
      </c>
      <c r="E13" s="78"/>
      <c r="F13" s="83">
        <f t="shared" si="0"/>
        <v>0</v>
      </c>
      <c r="G13" s="79"/>
      <c r="H13" s="80"/>
    </row>
    <row r="14" spans="2:8" ht="12.75">
      <c r="B14" s="7" t="s">
        <v>64</v>
      </c>
      <c r="C14" s="8" t="s">
        <v>9</v>
      </c>
      <c r="D14" s="35">
        <v>4</v>
      </c>
      <c r="E14" s="78"/>
      <c r="F14" s="83">
        <f>E14*D14</f>
        <v>0</v>
      </c>
      <c r="G14" s="79"/>
      <c r="H14" s="80"/>
    </row>
    <row r="15" spans="2:8" ht="12.75">
      <c r="B15" s="7" t="s">
        <v>57</v>
      </c>
      <c r="C15" s="8" t="s">
        <v>9</v>
      </c>
      <c r="D15" s="35">
        <v>16</v>
      </c>
      <c r="E15" s="78"/>
      <c r="F15" s="83">
        <f t="shared" si="0"/>
        <v>0</v>
      </c>
      <c r="G15" s="79"/>
      <c r="H15" s="80"/>
    </row>
    <row r="16" spans="2:8" ht="12.75">
      <c r="B16" s="7" t="s">
        <v>22</v>
      </c>
      <c r="C16" s="8" t="s">
        <v>9</v>
      </c>
      <c r="D16" s="36">
        <v>10</v>
      </c>
      <c r="E16" s="119"/>
      <c r="F16" s="83">
        <f t="shared" si="0"/>
        <v>0</v>
      </c>
      <c r="G16" s="79"/>
      <c r="H16" s="80"/>
    </row>
    <row r="17" spans="2:8" ht="12.75">
      <c r="B17" s="7" t="s">
        <v>58</v>
      </c>
      <c r="C17" s="8" t="s">
        <v>9</v>
      </c>
      <c r="D17" s="35">
        <v>7.5</v>
      </c>
      <c r="E17" s="78"/>
      <c r="F17" s="83">
        <f t="shared" si="0"/>
        <v>0</v>
      </c>
      <c r="G17" s="79"/>
      <c r="H17" s="80"/>
    </row>
    <row r="18" spans="2:8" ht="12.75">
      <c r="B18" s="7" t="s">
        <v>65</v>
      </c>
      <c r="C18" s="8" t="s">
        <v>23</v>
      </c>
      <c r="D18" s="65">
        <v>7.5</v>
      </c>
      <c r="E18" s="119"/>
      <c r="F18" s="83">
        <f>E18*D18</f>
        <v>0</v>
      </c>
      <c r="G18" s="79"/>
      <c r="H18" s="80"/>
    </row>
    <row r="19" spans="2:8" ht="12.75">
      <c r="B19" s="7" t="s">
        <v>59</v>
      </c>
      <c r="C19" s="8" t="s">
        <v>23</v>
      </c>
      <c r="D19" s="65">
        <v>11</v>
      </c>
      <c r="E19" s="119"/>
      <c r="F19" s="83">
        <f t="shared" si="0"/>
        <v>0</v>
      </c>
      <c r="G19" s="79"/>
      <c r="H19" s="80"/>
    </row>
    <row r="20" spans="2:8" ht="12.75">
      <c r="B20" s="7" t="s">
        <v>60</v>
      </c>
      <c r="C20" s="8" t="s">
        <v>24</v>
      </c>
      <c r="D20" s="65">
        <v>45</v>
      </c>
      <c r="E20" s="119"/>
      <c r="F20" s="83">
        <f t="shared" si="0"/>
        <v>0</v>
      </c>
      <c r="G20" s="79"/>
      <c r="H20" s="80"/>
    </row>
    <row r="21" spans="2:8" ht="12.75">
      <c r="B21" s="15" t="s">
        <v>66</v>
      </c>
      <c r="C21" s="16" t="s">
        <v>23</v>
      </c>
      <c r="D21" s="66">
        <v>7.5</v>
      </c>
      <c r="E21" s="120"/>
      <c r="F21" s="83">
        <f>E21*D21</f>
        <v>0</v>
      </c>
      <c r="G21" s="87"/>
      <c r="H21" s="88"/>
    </row>
    <row r="22" spans="2:8" ht="12.75">
      <c r="B22" s="15" t="s">
        <v>19</v>
      </c>
      <c r="C22" s="16" t="s">
        <v>23</v>
      </c>
      <c r="D22" s="66">
        <v>11</v>
      </c>
      <c r="E22" s="120"/>
      <c r="F22" s="83">
        <f t="shared" si="0"/>
        <v>0</v>
      </c>
      <c r="G22" s="87"/>
      <c r="H22" s="88"/>
    </row>
    <row r="23" spans="2:8" ht="12.75">
      <c r="B23" s="7" t="s">
        <v>61</v>
      </c>
      <c r="C23" s="8" t="s">
        <v>9</v>
      </c>
      <c r="D23" s="35">
        <v>2.5</v>
      </c>
      <c r="E23" s="78"/>
      <c r="F23" s="83">
        <f t="shared" si="0"/>
        <v>0</v>
      </c>
      <c r="G23" s="79"/>
      <c r="H23" s="80">
        <f>G23*D23</f>
        <v>0</v>
      </c>
    </row>
    <row r="24" spans="2:8" ht="12.75">
      <c r="B24" s="7" t="s">
        <v>67</v>
      </c>
      <c r="C24" s="8" t="s">
        <v>0</v>
      </c>
      <c r="D24" s="35">
        <v>1</v>
      </c>
      <c r="E24" s="78"/>
      <c r="F24" s="83">
        <f t="shared" si="0"/>
        <v>0</v>
      </c>
      <c r="G24" s="79"/>
      <c r="H24" s="80"/>
    </row>
    <row r="25" spans="2:8" ht="12.75">
      <c r="B25" s="7" t="s">
        <v>62</v>
      </c>
      <c r="C25" s="8" t="s">
        <v>9</v>
      </c>
      <c r="D25" s="35">
        <v>2.5</v>
      </c>
      <c r="E25" s="78"/>
      <c r="F25" s="83">
        <f t="shared" si="0"/>
        <v>0</v>
      </c>
      <c r="G25" s="79"/>
      <c r="H25" s="80"/>
    </row>
    <row r="26" spans="2:8" ht="12.75">
      <c r="B26" s="7" t="s">
        <v>53</v>
      </c>
      <c r="C26" s="8" t="s">
        <v>0</v>
      </c>
      <c r="D26" s="35">
        <v>1</v>
      </c>
      <c r="E26" s="78"/>
      <c r="F26" s="83">
        <f t="shared" si="0"/>
        <v>0</v>
      </c>
      <c r="G26" s="79"/>
      <c r="H26" s="80">
        <f>G26*D26</f>
        <v>0</v>
      </c>
    </row>
    <row r="27" spans="2:8" ht="12.75">
      <c r="B27" s="7" t="s">
        <v>68</v>
      </c>
      <c r="C27" s="8" t="s">
        <v>0</v>
      </c>
      <c r="D27" s="35">
        <v>1</v>
      </c>
      <c r="E27" s="78"/>
      <c r="F27" s="83">
        <f>E27*D27</f>
        <v>0</v>
      </c>
      <c r="G27" s="79"/>
      <c r="H27" s="80">
        <f>G27*D27</f>
        <v>0</v>
      </c>
    </row>
    <row r="28" spans="2:8" ht="12.75">
      <c r="B28" s="7" t="s">
        <v>63</v>
      </c>
      <c r="C28" s="8" t="s">
        <v>25</v>
      </c>
      <c r="D28" s="36">
        <v>5</v>
      </c>
      <c r="E28" s="119"/>
      <c r="F28" s="83">
        <f t="shared" si="0"/>
        <v>0</v>
      </c>
      <c r="G28" s="79"/>
      <c r="H28" s="80">
        <f>G28*D28</f>
        <v>0</v>
      </c>
    </row>
    <row r="29" spans="2:8" ht="13.5" thickBot="1">
      <c r="B29" s="7" t="s">
        <v>39</v>
      </c>
      <c r="C29" s="8" t="s">
        <v>36</v>
      </c>
      <c r="D29" s="36">
        <v>1</v>
      </c>
      <c r="E29" s="119"/>
      <c r="F29" s="83">
        <f>E29*D29</f>
        <v>0</v>
      </c>
      <c r="G29" s="79"/>
      <c r="H29" s="80"/>
    </row>
    <row r="30" spans="2:8" ht="12.75">
      <c r="B30" s="62" t="s">
        <v>5</v>
      </c>
      <c r="C30" s="60"/>
      <c r="D30" s="17"/>
      <c r="E30" s="121"/>
      <c r="F30" s="122">
        <f>SUM(F8:F29)</f>
        <v>0</v>
      </c>
      <c r="G30" s="123"/>
      <c r="H30" s="124">
        <f>SUM(H8:H29)</f>
        <v>0</v>
      </c>
    </row>
    <row r="31" spans="2:8" ht="13.5">
      <c r="B31" s="63" t="s">
        <v>6</v>
      </c>
      <c r="C31" s="59"/>
      <c r="D31" s="10"/>
      <c r="E31" s="125">
        <f>F30+H30</f>
        <v>0</v>
      </c>
      <c r="F31" s="83"/>
      <c r="G31" s="79"/>
      <c r="H31" s="80"/>
    </row>
    <row r="32" spans="2:8" ht="12.75">
      <c r="B32" s="64" t="s">
        <v>26</v>
      </c>
      <c r="C32" s="59" t="s">
        <v>1</v>
      </c>
      <c r="D32" s="10">
        <v>21</v>
      </c>
      <c r="E32" s="78">
        <f>E31*D32*0.01</f>
        <v>0</v>
      </c>
      <c r="F32" s="78"/>
      <c r="G32" s="79"/>
      <c r="H32" s="80"/>
    </row>
    <row r="33" spans="2:8" ht="14.25" thickBot="1">
      <c r="B33" s="53" t="s">
        <v>7</v>
      </c>
      <c r="C33" s="61"/>
      <c r="D33" s="12"/>
      <c r="E33" s="126">
        <f>E31+E32</f>
        <v>0</v>
      </c>
      <c r="F33" s="126"/>
      <c r="G33" s="127"/>
      <c r="H33" s="128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0"/>
  <sheetViews>
    <sheetView zoomScale="115" zoomScaleNormal="115" workbookViewId="0" topLeftCell="A1">
      <selection activeCell="A22" sqref="A22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7.75390625" style="1" customWidth="1"/>
    <col min="4" max="4" width="9.75390625" style="0" customWidth="1"/>
    <col min="5" max="5" width="13.75390625" style="2" customWidth="1"/>
    <col min="6" max="8" width="13.75390625" style="0" customWidth="1"/>
    <col min="9" max="9" width="11.25390625" style="0" customWidth="1"/>
    <col min="10" max="10" width="9.125" style="0" customWidth="1"/>
  </cols>
  <sheetData>
    <row r="1" ht="3.75" customHeight="1"/>
    <row r="2" ht="8.25" customHeight="1">
      <c r="B2" s="3"/>
    </row>
    <row r="3" ht="12.75">
      <c r="B3" s="20"/>
    </row>
    <row r="4" ht="12.75">
      <c r="B4" s="4" t="s">
        <v>102</v>
      </c>
    </row>
    <row r="5" ht="6.75" customHeight="1" thickBot="1"/>
    <row r="6" spans="2:8" ht="13.5" thickBot="1">
      <c r="B6" s="24" t="s">
        <v>13</v>
      </c>
      <c r="C6" s="25" t="s">
        <v>18</v>
      </c>
      <c r="D6" s="26" t="s">
        <v>14</v>
      </c>
      <c r="E6" s="27" t="s">
        <v>10</v>
      </c>
      <c r="F6" s="25" t="s">
        <v>15</v>
      </c>
      <c r="G6" s="26" t="s">
        <v>16</v>
      </c>
      <c r="H6" s="28" t="s">
        <v>16</v>
      </c>
    </row>
    <row r="7" spans="2:8" ht="14.25" thickBot="1">
      <c r="B7" s="29" t="s">
        <v>32</v>
      </c>
      <c r="C7" s="30"/>
      <c r="D7" s="31"/>
      <c r="E7" s="32"/>
      <c r="F7" s="32"/>
      <c r="G7" s="31"/>
      <c r="H7" s="33"/>
    </row>
    <row r="8" spans="2:8" ht="12.75">
      <c r="B8" s="47" t="s">
        <v>54</v>
      </c>
      <c r="C8" s="14" t="s">
        <v>3</v>
      </c>
      <c r="D8" s="38">
        <v>98</v>
      </c>
      <c r="E8" s="78"/>
      <c r="F8" s="78">
        <f>(D8*E8)</f>
        <v>0</v>
      </c>
      <c r="G8" s="83"/>
      <c r="H8" s="110">
        <f>(G8*D8)</f>
        <v>0</v>
      </c>
    </row>
    <row r="9" spans="2:8" ht="25.5">
      <c r="B9" s="49" t="s">
        <v>55</v>
      </c>
      <c r="C9" s="8" t="s">
        <v>0</v>
      </c>
      <c r="D9" s="35">
        <v>4</v>
      </c>
      <c r="E9" s="78"/>
      <c r="F9" s="78">
        <f aca="true" t="shared" si="0" ref="F9:F15">(D9*E9)</f>
        <v>0</v>
      </c>
      <c r="G9" s="79"/>
      <c r="H9" s="95">
        <f>(G9*D9)</f>
        <v>0</v>
      </c>
    </row>
    <row r="10" spans="2:8" ht="12.75">
      <c r="B10" s="49" t="s">
        <v>33</v>
      </c>
      <c r="C10" s="8" t="s">
        <v>0</v>
      </c>
      <c r="D10" s="35">
        <v>6</v>
      </c>
      <c r="E10" s="78"/>
      <c r="F10" s="78">
        <f t="shared" si="0"/>
        <v>0</v>
      </c>
      <c r="G10" s="78"/>
      <c r="H10" s="95">
        <f>(G10*D10)</f>
        <v>0</v>
      </c>
    </row>
    <row r="11" spans="2:8" ht="12.75">
      <c r="B11" s="49" t="s">
        <v>35</v>
      </c>
      <c r="C11" s="8" t="s">
        <v>0</v>
      </c>
      <c r="D11" s="35">
        <v>4</v>
      </c>
      <c r="E11" s="78"/>
      <c r="F11" s="78">
        <f t="shared" si="0"/>
        <v>0</v>
      </c>
      <c r="G11" s="78"/>
      <c r="H11" s="95">
        <f>(G11*D11)</f>
        <v>0</v>
      </c>
    </row>
    <row r="12" spans="2:8" ht="12.75">
      <c r="B12" s="49" t="s">
        <v>69</v>
      </c>
      <c r="C12" s="8" t="s">
        <v>0</v>
      </c>
      <c r="D12" s="35">
        <v>6</v>
      </c>
      <c r="E12" s="78"/>
      <c r="F12" s="78">
        <f>(D12*E12)</f>
        <v>0</v>
      </c>
      <c r="G12" s="78"/>
      <c r="H12" s="95"/>
    </row>
    <row r="13" spans="2:8" ht="12.75">
      <c r="B13" s="49" t="s">
        <v>70</v>
      </c>
      <c r="C13" s="8" t="s">
        <v>0</v>
      </c>
      <c r="D13" s="35">
        <v>2</v>
      </c>
      <c r="E13" s="78"/>
      <c r="F13" s="78"/>
      <c r="G13" s="78"/>
      <c r="H13" s="95">
        <f>(G13*D13)</f>
        <v>0</v>
      </c>
    </row>
    <row r="14" spans="2:8" ht="12.75">
      <c r="B14" s="49" t="s">
        <v>37</v>
      </c>
      <c r="C14" s="8" t="s">
        <v>3</v>
      </c>
      <c r="D14" s="35">
        <v>12</v>
      </c>
      <c r="E14" s="78"/>
      <c r="F14" s="78">
        <f t="shared" si="0"/>
        <v>0</v>
      </c>
      <c r="G14" s="78"/>
      <c r="H14" s="95"/>
    </row>
    <row r="15" spans="2:8" ht="13.5" thickBot="1">
      <c r="B15" s="49" t="s">
        <v>38</v>
      </c>
      <c r="C15" s="8" t="s">
        <v>0</v>
      </c>
      <c r="D15" s="35">
        <v>2</v>
      </c>
      <c r="E15" s="78"/>
      <c r="F15" s="78">
        <f t="shared" si="0"/>
        <v>0</v>
      </c>
      <c r="G15" s="78"/>
      <c r="H15" s="95"/>
    </row>
    <row r="16" spans="2:8" ht="14.25" thickBot="1">
      <c r="B16" s="76" t="s">
        <v>34</v>
      </c>
      <c r="C16" s="30"/>
      <c r="D16" s="34" t="s">
        <v>2</v>
      </c>
      <c r="E16" s="116"/>
      <c r="F16" s="116"/>
      <c r="G16" s="117"/>
      <c r="H16" s="129"/>
    </row>
    <row r="17" spans="2:8" ht="12.75" customHeight="1">
      <c r="B17" s="67" t="s">
        <v>71</v>
      </c>
      <c r="C17" s="68" t="s">
        <v>0</v>
      </c>
      <c r="D17" s="70">
        <v>1</v>
      </c>
      <c r="E17" s="130"/>
      <c r="F17" s="85">
        <f aca="true" t="shared" si="1" ref="F17:F23">(D17*E17)</f>
        <v>0</v>
      </c>
      <c r="G17" s="131"/>
      <c r="H17" s="132"/>
    </row>
    <row r="18" spans="2:8" ht="12.75">
      <c r="B18" s="67" t="s">
        <v>72</v>
      </c>
      <c r="C18" s="68" t="s">
        <v>25</v>
      </c>
      <c r="D18" s="71">
        <v>6</v>
      </c>
      <c r="E18" s="130"/>
      <c r="F18" s="85">
        <f t="shared" si="1"/>
        <v>0</v>
      </c>
      <c r="G18" s="115"/>
      <c r="H18" s="132"/>
    </row>
    <row r="19" spans="2:8" ht="12.75">
      <c r="B19" s="67" t="s">
        <v>97</v>
      </c>
      <c r="C19" s="68" t="s">
        <v>25</v>
      </c>
      <c r="D19" s="71">
        <v>17.5</v>
      </c>
      <c r="E19" s="130"/>
      <c r="F19" s="85">
        <f>(D19*E19)</f>
        <v>0</v>
      </c>
      <c r="G19" s="115"/>
      <c r="H19" s="132"/>
    </row>
    <row r="20" spans="2:8" ht="25.5">
      <c r="B20" s="67" t="s">
        <v>98</v>
      </c>
      <c r="C20" s="68" t="s">
        <v>3</v>
      </c>
      <c r="D20" s="71">
        <v>6</v>
      </c>
      <c r="E20" s="130"/>
      <c r="F20" s="85">
        <f t="shared" si="1"/>
        <v>0</v>
      </c>
      <c r="G20" s="115"/>
      <c r="H20" s="132"/>
    </row>
    <row r="21" spans="2:8" ht="25.5">
      <c r="B21" s="67" t="s">
        <v>75</v>
      </c>
      <c r="C21" s="68" t="s">
        <v>3</v>
      </c>
      <c r="D21" s="71">
        <v>33</v>
      </c>
      <c r="E21" s="130"/>
      <c r="F21" s="85">
        <f t="shared" si="1"/>
        <v>0</v>
      </c>
      <c r="G21" s="115"/>
      <c r="H21" s="132"/>
    </row>
    <row r="22" spans="2:8" ht="25.5">
      <c r="B22" s="67" t="s">
        <v>76</v>
      </c>
      <c r="C22" s="68" t="s">
        <v>9</v>
      </c>
      <c r="D22" s="71">
        <v>1.5</v>
      </c>
      <c r="E22" s="130"/>
      <c r="F22" s="85">
        <f t="shared" si="1"/>
        <v>0</v>
      </c>
      <c r="G22" s="115"/>
      <c r="H22" s="132"/>
    </row>
    <row r="23" spans="2:8" ht="12.75">
      <c r="B23" s="67" t="s">
        <v>74</v>
      </c>
      <c r="C23" s="68" t="s">
        <v>9</v>
      </c>
      <c r="D23" s="72">
        <v>2.3</v>
      </c>
      <c r="E23" s="130"/>
      <c r="F23" s="85">
        <f t="shared" si="1"/>
        <v>0</v>
      </c>
      <c r="G23" s="115"/>
      <c r="H23" s="132"/>
    </row>
    <row r="24" spans="2:8" ht="25.5">
      <c r="B24" s="49" t="s">
        <v>77</v>
      </c>
      <c r="C24" s="69" t="s">
        <v>3</v>
      </c>
      <c r="D24" s="73">
        <v>33</v>
      </c>
      <c r="E24" s="119"/>
      <c r="F24" s="79">
        <f>D24*E24</f>
        <v>0</v>
      </c>
      <c r="G24" s="80"/>
      <c r="H24" s="133"/>
    </row>
    <row r="25" spans="2:8" ht="12.75">
      <c r="B25" s="67" t="s">
        <v>78</v>
      </c>
      <c r="C25" s="68" t="s">
        <v>0</v>
      </c>
      <c r="D25" s="71">
        <v>3</v>
      </c>
      <c r="E25" s="119"/>
      <c r="F25" s="79">
        <f>D25*E25</f>
        <v>0</v>
      </c>
      <c r="G25" s="115"/>
      <c r="H25" s="132"/>
    </row>
    <row r="26" spans="2:8" ht="12.75">
      <c r="B26" s="49" t="s">
        <v>79</v>
      </c>
      <c r="C26" s="68" t="s">
        <v>0</v>
      </c>
      <c r="D26" s="71">
        <v>3</v>
      </c>
      <c r="E26" s="119"/>
      <c r="F26" s="79">
        <f>D26*E26</f>
        <v>0</v>
      </c>
      <c r="G26" s="115"/>
      <c r="H26" s="132"/>
    </row>
    <row r="27" spans="2:8" ht="12.75">
      <c r="B27" s="67" t="s">
        <v>80</v>
      </c>
      <c r="C27" s="68" t="s">
        <v>3</v>
      </c>
      <c r="D27" s="74">
        <v>33</v>
      </c>
      <c r="E27" s="130"/>
      <c r="F27" s="79">
        <f>D27*E27</f>
        <v>0</v>
      </c>
      <c r="G27" s="115"/>
      <c r="H27" s="132"/>
    </row>
    <row r="28" spans="2:8" ht="25.5">
      <c r="B28" s="67" t="s">
        <v>81</v>
      </c>
      <c r="C28" s="68" t="s">
        <v>3</v>
      </c>
      <c r="D28" s="74">
        <v>15</v>
      </c>
      <c r="E28" s="130"/>
      <c r="F28" s="85">
        <f>D28*E28</f>
        <v>0</v>
      </c>
      <c r="G28" s="115"/>
      <c r="H28" s="132"/>
    </row>
    <row r="29" spans="2:8" ht="12.75">
      <c r="B29" s="67" t="s">
        <v>82</v>
      </c>
      <c r="C29" s="68" t="s">
        <v>3</v>
      </c>
      <c r="D29" s="74">
        <v>15</v>
      </c>
      <c r="E29" s="130"/>
      <c r="F29" s="85"/>
      <c r="G29" s="115"/>
      <c r="H29" s="133">
        <f>(G29*D29)</f>
        <v>0</v>
      </c>
    </row>
    <row r="30" spans="2:8" ht="12.75">
      <c r="B30" s="67" t="s">
        <v>83</v>
      </c>
      <c r="C30" s="68" t="s">
        <v>3</v>
      </c>
      <c r="D30" s="74">
        <v>33</v>
      </c>
      <c r="E30" s="130"/>
      <c r="F30" s="85">
        <f aca="true" t="shared" si="2" ref="F30:F45">D30*E30</f>
        <v>0</v>
      </c>
      <c r="G30" s="115"/>
      <c r="H30" s="132"/>
    </row>
    <row r="31" spans="2:8" ht="12.75">
      <c r="B31" s="67" t="s">
        <v>84</v>
      </c>
      <c r="C31" s="68" t="s">
        <v>9</v>
      </c>
      <c r="D31" s="74">
        <v>1.5</v>
      </c>
      <c r="E31" s="130"/>
      <c r="F31" s="85">
        <f t="shared" si="2"/>
        <v>0</v>
      </c>
      <c r="G31" s="115"/>
      <c r="H31" s="132"/>
    </row>
    <row r="32" spans="2:8" ht="12.75">
      <c r="B32" s="67" t="s">
        <v>85</v>
      </c>
      <c r="C32" s="68" t="s">
        <v>25</v>
      </c>
      <c r="D32" s="74">
        <v>6</v>
      </c>
      <c r="E32" s="130"/>
      <c r="F32" s="85">
        <f t="shared" si="2"/>
        <v>0</v>
      </c>
      <c r="G32" s="115"/>
      <c r="H32" s="132"/>
    </row>
    <row r="33" spans="2:8" ht="12.75">
      <c r="B33" s="67" t="s">
        <v>86</v>
      </c>
      <c r="C33" s="68" t="s">
        <v>25</v>
      </c>
      <c r="D33" s="74">
        <v>6</v>
      </c>
      <c r="E33" s="130"/>
      <c r="F33" s="85">
        <f t="shared" si="2"/>
        <v>0</v>
      </c>
      <c r="G33" s="115"/>
      <c r="H33" s="132"/>
    </row>
    <row r="34" spans="2:8" ht="25.5">
      <c r="B34" s="67" t="s">
        <v>87</v>
      </c>
      <c r="C34" s="68" t="s">
        <v>25</v>
      </c>
      <c r="D34" s="74">
        <v>17.5</v>
      </c>
      <c r="E34" s="130"/>
      <c r="F34" s="85">
        <f t="shared" si="2"/>
        <v>0</v>
      </c>
      <c r="G34" s="115"/>
      <c r="H34" s="132"/>
    </row>
    <row r="35" spans="2:8" ht="25.5">
      <c r="B35" s="67" t="s">
        <v>100</v>
      </c>
      <c r="C35" s="68" t="s">
        <v>25</v>
      </c>
      <c r="D35" s="74">
        <v>17.5</v>
      </c>
      <c r="E35" s="130"/>
      <c r="F35" s="85">
        <f t="shared" si="2"/>
        <v>0</v>
      </c>
      <c r="G35" s="115"/>
      <c r="H35" s="132"/>
    </row>
    <row r="36" spans="2:8" ht="25.5">
      <c r="B36" s="67" t="s">
        <v>101</v>
      </c>
      <c r="C36" s="68" t="s">
        <v>3</v>
      </c>
      <c r="D36" s="74">
        <v>6</v>
      </c>
      <c r="E36" s="130"/>
      <c r="F36" s="85">
        <f t="shared" si="2"/>
        <v>0</v>
      </c>
      <c r="G36" s="115"/>
      <c r="H36" s="132"/>
    </row>
    <row r="37" spans="2:8" ht="12.75">
      <c r="B37" s="67" t="s">
        <v>71</v>
      </c>
      <c r="C37" s="68" t="s">
        <v>0</v>
      </c>
      <c r="D37" s="74"/>
      <c r="E37" s="130"/>
      <c r="F37" s="85">
        <f t="shared" si="2"/>
        <v>0</v>
      </c>
      <c r="G37" s="115"/>
      <c r="H37" s="132"/>
    </row>
    <row r="38" spans="2:8" ht="12.75">
      <c r="B38" s="67" t="s">
        <v>88</v>
      </c>
      <c r="C38" s="68" t="s">
        <v>0</v>
      </c>
      <c r="D38" s="74"/>
      <c r="E38" s="130"/>
      <c r="F38" s="85">
        <f t="shared" si="2"/>
        <v>0</v>
      </c>
      <c r="G38" s="115"/>
      <c r="H38" s="132"/>
    </row>
    <row r="39" spans="2:8" ht="25.5">
      <c r="B39" s="67" t="s">
        <v>89</v>
      </c>
      <c r="C39" s="68" t="s">
        <v>99</v>
      </c>
      <c r="D39" s="74">
        <v>2</v>
      </c>
      <c r="E39" s="130"/>
      <c r="F39" s="85">
        <f t="shared" si="2"/>
        <v>0</v>
      </c>
      <c r="G39" s="115"/>
      <c r="H39" s="132"/>
    </row>
    <row r="40" spans="2:8" ht="25.5">
      <c r="B40" s="67" t="s">
        <v>90</v>
      </c>
      <c r="C40" s="68" t="s">
        <v>99</v>
      </c>
      <c r="D40" s="74">
        <v>2</v>
      </c>
      <c r="E40" s="130"/>
      <c r="F40" s="85">
        <f t="shared" si="2"/>
        <v>0</v>
      </c>
      <c r="G40" s="115"/>
      <c r="H40" s="132"/>
    </row>
    <row r="41" spans="2:8" ht="12.75">
      <c r="B41" s="67" t="s">
        <v>91</v>
      </c>
      <c r="C41" s="68" t="s">
        <v>99</v>
      </c>
      <c r="D41" s="74">
        <v>1</v>
      </c>
      <c r="E41" s="130"/>
      <c r="F41" s="85">
        <f t="shared" si="2"/>
        <v>0</v>
      </c>
      <c r="G41" s="115"/>
      <c r="H41" s="132"/>
    </row>
    <row r="42" spans="2:8" ht="12.75">
      <c r="B42" s="67" t="s">
        <v>92</v>
      </c>
      <c r="C42" s="68" t="s">
        <v>93</v>
      </c>
      <c r="D42" s="74">
        <v>1</v>
      </c>
      <c r="E42" s="130"/>
      <c r="F42" s="85">
        <f t="shared" si="2"/>
        <v>0</v>
      </c>
      <c r="G42" s="115"/>
      <c r="H42" s="132"/>
    </row>
    <row r="43" spans="2:8" ht="12.75">
      <c r="B43" s="67" t="s">
        <v>94</v>
      </c>
      <c r="C43" s="68" t="s">
        <v>93</v>
      </c>
      <c r="D43" s="74">
        <v>1</v>
      </c>
      <c r="E43" s="130"/>
      <c r="F43" s="85">
        <f t="shared" si="2"/>
        <v>0</v>
      </c>
      <c r="G43" s="115"/>
      <c r="H43" s="132"/>
    </row>
    <row r="44" spans="2:8" ht="12.75">
      <c r="B44" s="67" t="s">
        <v>95</v>
      </c>
      <c r="C44" s="68" t="s">
        <v>93</v>
      </c>
      <c r="D44" s="74">
        <v>1</v>
      </c>
      <c r="E44" s="130"/>
      <c r="F44" s="85">
        <f t="shared" si="2"/>
        <v>0</v>
      </c>
      <c r="G44" s="115"/>
      <c r="H44" s="132"/>
    </row>
    <row r="45" spans="2:8" ht="12.75">
      <c r="B45" s="67" t="s">
        <v>96</v>
      </c>
      <c r="C45" s="68" t="s">
        <v>93</v>
      </c>
      <c r="D45" s="74">
        <v>1</v>
      </c>
      <c r="E45" s="130"/>
      <c r="F45" s="85">
        <f t="shared" si="2"/>
        <v>0</v>
      </c>
      <c r="G45" s="115"/>
      <c r="H45" s="132"/>
    </row>
    <row r="46" spans="2:8" ht="13.5" thickBot="1">
      <c r="B46" s="49" t="s">
        <v>11</v>
      </c>
      <c r="C46" s="69" t="s">
        <v>0</v>
      </c>
      <c r="D46" s="75">
        <v>1</v>
      </c>
      <c r="E46" s="119"/>
      <c r="F46" s="82">
        <f>D46*E46</f>
        <v>0</v>
      </c>
      <c r="G46" s="128"/>
      <c r="H46" s="133"/>
    </row>
    <row r="47" spans="2:8" ht="12.75">
      <c r="B47" s="50" t="s">
        <v>5</v>
      </c>
      <c r="C47" s="5"/>
      <c r="D47" s="19"/>
      <c r="E47" s="121"/>
      <c r="F47" s="122">
        <f>SUM(F8:F46)</f>
        <v>0</v>
      </c>
      <c r="G47" s="85"/>
      <c r="H47" s="122">
        <f>SUM(H8:H46)</f>
        <v>0</v>
      </c>
    </row>
    <row r="48" spans="2:8" ht="13.5">
      <c r="B48" s="51" t="s">
        <v>6</v>
      </c>
      <c r="C48" s="8"/>
      <c r="D48" s="10"/>
      <c r="E48" s="125">
        <f>F47+H47</f>
        <v>0</v>
      </c>
      <c r="F48" s="83"/>
      <c r="G48" s="79"/>
      <c r="H48" s="95"/>
    </row>
    <row r="49" spans="2:8" ht="12.75">
      <c r="B49" s="52" t="s">
        <v>26</v>
      </c>
      <c r="C49" s="8" t="s">
        <v>1</v>
      </c>
      <c r="D49" s="10">
        <v>21</v>
      </c>
      <c r="E49" s="78">
        <f>E48*D49*0.01</f>
        <v>0</v>
      </c>
      <c r="F49" s="78"/>
      <c r="G49" s="79"/>
      <c r="H49" s="95"/>
    </row>
    <row r="50" spans="2:8" ht="14.25" thickBot="1">
      <c r="B50" s="53" t="s">
        <v>7</v>
      </c>
      <c r="C50" s="54"/>
      <c r="D50" s="55"/>
      <c r="E50" s="113">
        <f>E48+E49</f>
        <v>0</v>
      </c>
      <c r="F50" s="113"/>
      <c r="G50" s="112"/>
      <c r="H50" s="99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zoomScale="145" zoomScaleNormal="145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7.75390625" style="1" customWidth="1"/>
    <col min="4" max="4" width="9.75390625" style="0" customWidth="1"/>
    <col min="5" max="5" width="13.75390625" style="2" customWidth="1"/>
    <col min="6" max="8" width="13.75390625" style="0" customWidth="1"/>
    <col min="9" max="9" width="12.875" style="0" bestFit="1" customWidth="1"/>
    <col min="10" max="10" width="9.125" style="0" customWidth="1"/>
  </cols>
  <sheetData>
    <row r="1" ht="3.75" customHeight="1"/>
    <row r="2" ht="8.25" customHeight="1">
      <c r="B2" s="3"/>
    </row>
    <row r="3" ht="12.75">
      <c r="B3" s="20"/>
    </row>
    <row r="4" ht="12.75">
      <c r="B4" s="4" t="s">
        <v>103</v>
      </c>
    </row>
    <row r="5" ht="6.75" customHeight="1" thickBot="1"/>
    <row r="6" spans="2:9" ht="13.5" thickBot="1">
      <c r="B6" s="24" t="s">
        <v>105</v>
      </c>
      <c r="C6" s="102" t="s">
        <v>106</v>
      </c>
      <c r="D6" s="103" t="s">
        <v>107</v>
      </c>
      <c r="E6" s="104" t="s">
        <v>108</v>
      </c>
      <c r="F6" s="103" t="s">
        <v>109</v>
      </c>
      <c r="G6" s="103" t="s">
        <v>110</v>
      </c>
      <c r="H6" s="103" t="s">
        <v>111</v>
      </c>
      <c r="I6" s="105" t="s">
        <v>112</v>
      </c>
    </row>
    <row r="7" spans="2:9" ht="13.5">
      <c r="B7" s="106" t="s">
        <v>113</v>
      </c>
      <c r="C7" s="5"/>
      <c r="D7" s="6"/>
      <c r="E7" s="77"/>
      <c r="F7" s="123"/>
      <c r="G7" s="121"/>
      <c r="H7" s="123"/>
      <c r="I7" s="131"/>
    </row>
    <row r="8" spans="2:9" ht="12.75">
      <c r="B8" s="48" t="s">
        <v>132</v>
      </c>
      <c r="C8" s="8" t="s">
        <v>114</v>
      </c>
      <c r="D8" s="9">
        <v>1</v>
      </c>
      <c r="E8" s="78"/>
      <c r="F8" s="78"/>
      <c r="G8" s="83"/>
      <c r="H8" s="85"/>
      <c r="I8" s="115"/>
    </row>
    <row r="9" spans="2:9" ht="12.75">
      <c r="B9" s="48" t="s">
        <v>133</v>
      </c>
      <c r="C9" s="8" t="s">
        <v>50</v>
      </c>
      <c r="D9" s="9">
        <v>1</v>
      </c>
      <c r="E9" s="78"/>
      <c r="F9" s="78"/>
      <c r="G9" s="83"/>
      <c r="H9" s="85"/>
      <c r="I9" s="115"/>
    </row>
    <row r="10" spans="2:9" ht="12.75">
      <c r="B10" s="48" t="s">
        <v>133</v>
      </c>
      <c r="C10" s="8" t="s">
        <v>50</v>
      </c>
      <c r="D10" s="9">
        <v>1</v>
      </c>
      <c r="E10" s="78"/>
      <c r="F10" s="78"/>
      <c r="G10" s="83"/>
      <c r="H10" s="85"/>
      <c r="I10" s="115"/>
    </row>
    <row r="11" spans="2:9" ht="13.5">
      <c r="B11" s="51" t="s">
        <v>12</v>
      </c>
      <c r="C11" s="8"/>
      <c r="D11" s="9" t="s">
        <v>2</v>
      </c>
      <c r="E11" s="78"/>
      <c r="F11" s="78"/>
      <c r="G11" s="78"/>
      <c r="H11" s="79"/>
      <c r="I11" s="80"/>
    </row>
    <row r="12" spans="2:9" ht="12.75">
      <c r="B12" s="48" t="s">
        <v>115</v>
      </c>
      <c r="C12" s="8" t="s">
        <v>50</v>
      </c>
      <c r="D12" s="22">
        <v>4</v>
      </c>
      <c r="E12" s="78"/>
      <c r="F12" s="78"/>
      <c r="G12" s="78">
        <f>D12*E12</f>
        <v>0</v>
      </c>
      <c r="H12" s="79"/>
      <c r="I12" s="80"/>
    </row>
    <row r="13" spans="2:9" ht="12.75">
      <c r="B13" s="48" t="s">
        <v>134</v>
      </c>
      <c r="C13" s="8" t="s">
        <v>50</v>
      </c>
      <c r="D13" s="22">
        <v>1</v>
      </c>
      <c r="E13" s="78"/>
      <c r="F13" s="78"/>
      <c r="G13" s="78">
        <f>D13*E13</f>
        <v>0</v>
      </c>
      <c r="H13" s="79"/>
      <c r="I13" s="80"/>
    </row>
    <row r="14" spans="2:9" ht="12.75">
      <c r="B14" s="48" t="s">
        <v>135</v>
      </c>
      <c r="C14" s="8" t="s">
        <v>50</v>
      </c>
      <c r="D14" s="22">
        <v>2</v>
      </c>
      <c r="E14" s="78"/>
      <c r="F14" s="78"/>
      <c r="G14" s="78">
        <f>D14*E14</f>
        <v>0</v>
      </c>
      <c r="H14" s="79"/>
      <c r="I14" s="80"/>
    </row>
    <row r="15" spans="2:9" ht="12.75">
      <c r="B15" s="48" t="s">
        <v>136</v>
      </c>
      <c r="C15" s="23" t="s">
        <v>49</v>
      </c>
      <c r="D15" s="9">
        <v>72</v>
      </c>
      <c r="E15" s="78"/>
      <c r="F15" s="78"/>
      <c r="G15" s="78">
        <f aca="true" t="shared" si="0" ref="G15:G29">E15*D15</f>
        <v>0</v>
      </c>
      <c r="H15" s="79"/>
      <c r="I15" s="80">
        <f aca="true" t="shared" si="1" ref="I15:I22">H15*D15</f>
        <v>0</v>
      </c>
    </row>
    <row r="16" spans="2:9" ht="12.75">
      <c r="B16" s="48" t="s">
        <v>137</v>
      </c>
      <c r="C16" s="23" t="s">
        <v>50</v>
      </c>
      <c r="D16" s="9">
        <v>4</v>
      </c>
      <c r="E16" s="78"/>
      <c r="F16" s="78"/>
      <c r="G16" s="78">
        <f t="shared" si="0"/>
        <v>0</v>
      </c>
      <c r="H16" s="79"/>
      <c r="I16" s="80">
        <f t="shared" si="1"/>
        <v>0</v>
      </c>
    </row>
    <row r="17" spans="2:9" ht="12.75">
      <c r="B17" s="48" t="s">
        <v>142</v>
      </c>
      <c r="C17" s="23" t="s">
        <v>50</v>
      </c>
      <c r="D17" s="9">
        <v>83</v>
      </c>
      <c r="E17" s="78"/>
      <c r="F17" s="78"/>
      <c r="G17" s="78">
        <f t="shared" si="0"/>
        <v>0</v>
      </c>
      <c r="H17" s="79"/>
      <c r="I17" s="80"/>
    </row>
    <row r="18" spans="2:9" ht="12.75">
      <c r="B18" s="107" t="s">
        <v>138</v>
      </c>
      <c r="C18" s="23" t="s">
        <v>50</v>
      </c>
      <c r="D18" s="9">
        <v>70</v>
      </c>
      <c r="E18" s="78"/>
      <c r="F18" s="78"/>
      <c r="G18" s="78">
        <f t="shared" si="0"/>
        <v>0</v>
      </c>
      <c r="H18" s="79"/>
      <c r="I18" s="80">
        <f t="shared" si="1"/>
        <v>0</v>
      </c>
    </row>
    <row r="19" spans="2:9" ht="12.75">
      <c r="B19" s="48" t="s">
        <v>116</v>
      </c>
      <c r="C19" s="23" t="s">
        <v>49</v>
      </c>
      <c r="D19" s="10">
        <v>15</v>
      </c>
      <c r="E19" s="81"/>
      <c r="F19" s="78"/>
      <c r="G19" s="78">
        <f t="shared" si="0"/>
        <v>0</v>
      </c>
      <c r="H19" s="82"/>
      <c r="I19" s="80">
        <f t="shared" si="1"/>
        <v>0</v>
      </c>
    </row>
    <row r="20" spans="2:9" ht="12.75">
      <c r="B20" s="48" t="s">
        <v>117</v>
      </c>
      <c r="C20" s="23" t="s">
        <v>49</v>
      </c>
      <c r="D20" s="10">
        <v>15</v>
      </c>
      <c r="E20" s="81"/>
      <c r="F20" s="78"/>
      <c r="G20" s="78">
        <f t="shared" si="0"/>
        <v>0</v>
      </c>
      <c r="H20" s="82"/>
      <c r="I20" s="80">
        <f t="shared" si="1"/>
        <v>0</v>
      </c>
    </row>
    <row r="21" spans="2:9" ht="12.75">
      <c r="B21" s="48" t="s">
        <v>118</v>
      </c>
      <c r="C21" s="23" t="s">
        <v>50</v>
      </c>
      <c r="D21" s="10">
        <v>10</v>
      </c>
      <c r="E21" s="81"/>
      <c r="F21" s="78"/>
      <c r="G21" s="78">
        <f t="shared" si="0"/>
        <v>0</v>
      </c>
      <c r="H21" s="82"/>
      <c r="I21" s="80">
        <f t="shared" si="1"/>
        <v>0</v>
      </c>
    </row>
    <row r="22" spans="2:9" ht="12.75">
      <c r="B22" s="48" t="s">
        <v>119</v>
      </c>
      <c r="C22" s="23" t="s">
        <v>50</v>
      </c>
      <c r="D22" s="10">
        <v>2</v>
      </c>
      <c r="E22" s="81"/>
      <c r="F22" s="78"/>
      <c r="G22" s="78">
        <f t="shared" si="0"/>
        <v>0</v>
      </c>
      <c r="H22" s="82"/>
      <c r="I22" s="80">
        <f t="shared" si="1"/>
        <v>0</v>
      </c>
    </row>
    <row r="23" spans="2:9" ht="25.5">
      <c r="B23" s="49" t="s">
        <v>120</v>
      </c>
      <c r="C23" s="23" t="s">
        <v>121</v>
      </c>
      <c r="D23" s="10">
        <v>88</v>
      </c>
      <c r="E23" s="81"/>
      <c r="F23" s="78"/>
      <c r="G23" s="78">
        <f t="shared" si="0"/>
        <v>0</v>
      </c>
      <c r="H23" s="82"/>
      <c r="I23" s="80">
        <f>D23*H23</f>
        <v>0</v>
      </c>
    </row>
    <row r="24" spans="2:9" ht="12.75">
      <c r="B24" s="48" t="s">
        <v>143</v>
      </c>
      <c r="C24" s="8" t="s">
        <v>50</v>
      </c>
      <c r="D24" s="10">
        <v>8</v>
      </c>
      <c r="E24" s="81"/>
      <c r="F24" s="134"/>
      <c r="G24" s="78">
        <f>D24*E24</f>
        <v>0</v>
      </c>
      <c r="H24" s="79"/>
      <c r="I24" s="80"/>
    </row>
    <row r="25" spans="2:9" ht="12.75">
      <c r="B25" s="48" t="s">
        <v>147</v>
      </c>
      <c r="C25" s="8" t="s">
        <v>49</v>
      </c>
      <c r="D25" s="10">
        <v>72</v>
      </c>
      <c r="E25" s="81"/>
      <c r="F25" s="134"/>
      <c r="G25" s="78">
        <f>D25*E25</f>
        <v>0</v>
      </c>
      <c r="H25" s="79"/>
      <c r="I25" s="80"/>
    </row>
    <row r="26" spans="2:9" ht="12.75">
      <c r="B26" s="48" t="s">
        <v>141</v>
      </c>
      <c r="C26" s="23" t="s">
        <v>73</v>
      </c>
      <c r="D26" s="10">
        <v>1.8</v>
      </c>
      <c r="E26" s="81"/>
      <c r="F26" s="78"/>
      <c r="G26" s="78">
        <f t="shared" si="0"/>
        <v>0</v>
      </c>
      <c r="H26" s="82"/>
      <c r="I26" s="80">
        <f>D26*H26</f>
        <v>0</v>
      </c>
    </row>
    <row r="27" spans="2:9" ht="12.75">
      <c r="B27" s="48" t="s">
        <v>140</v>
      </c>
      <c r="C27" s="8" t="s">
        <v>50</v>
      </c>
      <c r="D27" s="10">
        <v>1</v>
      </c>
      <c r="E27" s="81"/>
      <c r="F27" s="78"/>
      <c r="G27" s="78">
        <f t="shared" si="0"/>
        <v>0</v>
      </c>
      <c r="H27" s="82"/>
      <c r="I27" s="80">
        <f>D27*H27</f>
        <v>0</v>
      </c>
    </row>
    <row r="28" spans="2:9" ht="12.75">
      <c r="B28" s="48" t="s">
        <v>122</v>
      </c>
      <c r="C28" s="8" t="s">
        <v>50</v>
      </c>
      <c r="D28" s="10">
        <v>3</v>
      </c>
      <c r="E28" s="81"/>
      <c r="F28" s="78"/>
      <c r="G28" s="78">
        <f t="shared" si="0"/>
        <v>0</v>
      </c>
      <c r="H28" s="79"/>
      <c r="I28" s="80"/>
    </row>
    <row r="29" spans="2:9" ht="12.75">
      <c r="B29" s="48" t="s">
        <v>123</v>
      </c>
      <c r="C29" s="8" t="s">
        <v>124</v>
      </c>
      <c r="D29" s="10">
        <v>240</v>
      </c>
      <c r="E29" s="81"/>
      <c r="F29" s="78"/>
      <c r="G29" s="78">
        <f t="shared" si="0"/>
        <v>0</v>
      </c>
      <c r="H29" s="79"/>
      <c r="I29" s="80"/>
    </row>
    <row r="30" spans="2:9" ht="12.75">
      <c r="B30" s="107" t="s">
        <v>125</v>
      </c>
      <c r="C30" s="23" t="s">
        <v>49</v>
      </c>
      <c r="D30" s="10">
        <v>3</v>
      </c>
      <c r="E30" s="81"/>
      <c r="F30" s="78"/>
      <c r="G30" s="78"/>
      <c r="H30" s="82"/>
      <c r="I30" s="80">
        <f>D30*H30</f>
        <v>0</v>
      </c>
    </row>
    <row r="31" spans="2:9" ht="12.75">
      <c r="B31" s="48" t="s">
        <v>139</v>
      </c>
      <c r="C31" s="8" t="s">
        <v>51</v>
      </c>
      <c r="D31" s="9">
        <v>1</v>
      </c>
      <c r="E31" s="78"/>
      <c r="F31" s="78"/>
      <c r="G31" s="78"/>
      <c r="H31" s="79"/>
      <c r="I31" s="80">
        <f>H31*D31</f>
        <v>0</v>
      </c>
    </row>
    <row r="32" spans="2:9" ht="13.5" thickBot="1">
      <c r="B32" s="108" t="s">
        <v>126</v>
      </c>
      <c r="C32" s="16" t="s">
        <v>50</v>
      </c>
      <c r="D32" s="21">
        <v>1</v>
      </c>
      <c r="E32" s="84"/>
      <c r="F32" s="84"/>
      <c r="G32" s="84">
        <f>E32*D32</f>
        <v>0</v>
      </c>
      <c r="H32" s="87"/>
      <c r="I32" s="88"/>
    </row>
    <row r="33" spans="2:9" ht="12.75">
      <c r="B33" s="89" t="s">
        <v>127</v>
      </c>
      <c r="C33" s="90"/>
      <c r="D33" s="91" t="s">
        <v>4</v>
      </c>
      <c r="E33" s="92"/>
      <c r="F33" s="93"/>
      <c r="G33" s="92"/>
      <c r="H33" s="92"/>
      <c r="I33" s="94"/>
    </row>
    <row r="34" spans="2:9" ht="12.75">
      <c r="B34" s="48" t="s">
        <v>128</v>
      </c>
      <c r="C34" s="8"/>
      <c r="D34" s="11" t="s">
        <v>4</v>
      </c>
      <c r="E34" s="78"/>
      <c r="F34" s="78">
        <f>SUM(F8:F33)</f>
        <v>0</v>
      </c>
      <c r="G34" s="78"/>
      <c r="H34" s="78"/>
      <c r="I34" s="95"/>
    </row>
    <row r="35" spans="2:9" ht="12.75">
      <c r="B35" s="48" t="s">
        <v>129</v>
      </c>
      <c r="C35" s="8"/>
      <c r="D35" s="11" t="s">
        <v>4</v>
      </c>
      <c r="E35" s="78"/>
      <c r="F35" s="78"/>
      <c r="G35" s="78">
        <f>SUM(G8:G32)</f>
        <v>0</v>
      </c>
      <c r="H35" s="78"/>
      <c r="I35" s="95">
        <f>SUM(I7:I32)</f>
        <v>0</v>
      </c>
    </row>
    <row r="36" spans="2:9" ht="13.5" thickBot="1">
      <c r="B36" s="96"/>
      <c r="C36" s="54"/>
      <c r="D36" s="97" t="s">
        <v>4</v>
      </c>
      <c r="E36" s="98"/>
      <c r="F36" s="98"/>
      <c r="G36" s="98"/>
      <c r="H36" s="98"/>
      <c r="I36" s="99"/>
    </row>
    <row r="37" spans="2:9" ht="12.75">
      <c r="B37" s="109" t="s">
        <v>5</v>
      </c>
      <c r="C37" s="14"/>
      <c r="D37" s="19"/>
      <c r="E37" s="83"/>
      <c r="F37" s="85">
        <f>F34</f>
        <v>0</v>
      </c>
      <c r="G37" s="83">
        <f>G35</f>
        <v>0</v>
      </c>
      <c r="H37" s="85"/>
      <c r="I37" s="110">
        <f>I35</f>
        <v>0</v>
      </c>
    </row>
    <row r="38" spans="2:9" ht="12.75">
      <c r="B38" s="109"/>
      <c r="C38" s="14"/>
      <c r="D38" s="19"/>
      <c r="E38" s="83"/>
      <c r="F38" s="85"/>
      <c r="G38" s="83"/>
      <c r="H38" s="85"/>
      <c r="I38" s="110"/>
    </row>
    <row r="39" spans="2:9" ht="13.5">
      <c r="B39" s="51" t="s">
        <v>130</v>
      </c>
      <c r="C39" s="8"/>
      <c r="D39" s="10"/>
      <c r="E39" s="78"/>
      <c r="F39" s="79"/>
      <c r="G39" s="86">
        <f>F37+G37+I37</f>
        <v>0</v>
      </c>
      <c r="H39" s="79"/>
      <c r="I39" s="95"/>
    </row>
    <row r="40" spans="2:9" ht="12.75">
      <c r="B40" s="52" t="s">
        <v>17</v>
      </c>
      <c r="C40" s="8" t="s">
        <v>1</v>
      </c>
      <c r="D40" s="10">
        <v>21</v>
      </c>
      <c r="E40" s="78">
        <f>G39</f>
        <v>0</v>
      </c>
      <c r="F40" s="79"/>
      <c r="G40" s="83">
        <f>D40*E40*0.01</f>
        <v>0</v>
      </c>
      <c r="H40" s="79"/>
      <c r="I40" s="95"/>
    </row>
    <row r="41" spans="2:9" ht="14.25" thickBot="1">
      <c r="B41" s="111" t="s">
        <v>131</v>
      </c>
      <c r="C41" s="54"/>
      <c r="D41" s="55"/>
      <c r="E41" s="98"/>
      <c r="F41" s="112"/>
      <c r="G41" s="113">
        <f>G39+G40</f>
        <v>0</v>
      </c>
      <c r="H41" s="112"/>
      <c r="I41" s="99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 budov</dc:creator>
  <cp:keywords/>
  <dc:description/>
  <cp:lastModifiedBy>Spravce budov</cp:lastModifiedBy>
  <cp:lastPrinted>2018-03-06T11:19:15Z</cp:lastPrinted>
  <dcterms:created xsi:type="dcterms:W3CDTF">2012-01-09T08:53:52Z</dcterms:created>
  <dcterms:modified xsi:type="dcterms:W3CDTF">2018-06-05T11:23:31Z</dcterms:modified>
  <cp:category/>
  <cp:version/>
  <cp:contentType/>
  <cp:contentStatus/>
</cp:coreProperties>
</file>