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H:\dokumenty\nabidky\nabídky - rok 2018\Klentnice - průtah\"/>
    </mc:Choice>
  </mc:AlternateContent>
  <xr:revisionPtr revIDLastSave="0" documentId="10_ncr:8100000_{3B223EC2-8058-4AD9-AA93-53473675ACA7}" xr6:coauthVersionLast="32" xr6:coauthVersionMax="32" xr10:uidLastSave="{00000000-0000-0000-0000-000000000000}"/>
  <bookViews>
    <workbookView xWindow="0" yWindow="0" windowWidth="28800" windowHeight="12435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Položky!$A$1:$G$34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3" i="3"/>
  <c r="BD33" i="3"/>
  <c r="BC33" i="3"/>
  <c r="BB33" i="3"/>
  <c r="BA33" i="3"/>
  <c r="G33" i="3"/>
  <c r="BE32" i="3"/>
  <c r="BD32" i="3"/>
  <c r="BC32" i="3"/>
  <c r="BC34" i="3" s="1"/>
  <c r="G12" i="2" s="1"/>
  <c r="BB32" i="3"/>
  <c r="G32" i="3"/>
  <c r="BA32" i="3" s="1"/>
  <c r="BE31" i="3"/>
  <c r="BD31" i="3"/>
  <c r="BC31" i="3"/>
  <c r="BB31" i="3"/>
  <c r="BB34" i="3" s="1"/>
  <c r="F12" i="2" s="1"/>
  <c r="G31" i="3"/>
  <c r="BA31" i="3" s="1"/>
  <c r="BA34" i="3" s="1"/>
  <c r="E12" i="2" s="1"/>
  <c r="B12" i="2"/>
  <c r="A12" i="2"/>
  <c r="C34" i="3"/>
  <c r="BE28" i="3"/>
  <c r="BE29" i="3" s="1"/>
  <c r="I11" i="2" s="1"/>
  <c r="BD28" i="3"/>
  <c r="BC28" i="3"/>
  <c r="BB28" i="3"/>
  <c r="BB29" i="3" s="1"/>
  <c r="F11" i="2" s="1"/>
  <c r="G28" i="3"/>
  <c r="BA28" i="3" s="1"/>
  <c r="BA29" i="3" s="1"/>
  <c r="E11" i="2" s="1"/>
  <c r="H11" i="2"/>
  <c r="B11" i="2"/>
  <c r="A11" i="2"/>
  <c r="BD29" i="3"/>
  <c r="BC29" i="3"/>
  <c r="G11" i="2" s="1"/>
  <c r="G29" i="3"/>
  <c r="C29" i="3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BA23" i="3"/>
  <c r="G23" i="3"/>
  <c r="BE22" i="3"/>
  <c r="BD22" i="3"/>
  <c r="BD26" i="3" s="1"/>
  <c r="H10" i="2" s="1"/>
  <c r="BC22" i="3"/>
  <c r="BB22" i="3"/>
  <c r="G22" i="3"/>
  <c r="BA22" i="3" s="1"/>
  <c r="BE21" i="3"/>
  <c r="BE26" i="3" s="1"/>
  <c r="I10" i="2" s="1"/>
  <c r="BD21" i="3"/>
  <c r="BC21" i="3"/>
  <c r="BB21" i="3"/>
  <c r="BA21" i="3"/>
  <c r="G21" i="3"/>
  <c r="B10" i="2"/>
  <c r="A10" i="2"/>
  <c r="BC26" i="3"/>
  <c r="G10" i="2" s="1"/>
  <c r="C26" i="3"/>
  <c r="BE18" i="3"/>
  <c r="BD18" i="3"/>
  <c r="BC18" i="3"/>
  <c r="BB18" i="3"/>
  <c r="BB19" i="3" s="1"/>
  <c r="F9" i="2" s="1"/>
  <c r="G18" i="3"/>
  <c r="BA18" i="3" s="1"/>
  <c r="BE17" i="3"/>
  <c r="BE19" i="3" s="1"/>
  <c r="I9" i="2" s="1"/>
  <c r="BD17" i="3"/>
  <c r="BD19" i="3" s="1"/>
  <c r="H9" i="2" s="1"/>
  <c r="BC17" i="3"/>
  <c r="BB17" i="3"/>
  <c r="G17" i="3"/>
  <c r="G19" i="3" s="1"/>
  <c r="B9" i="2"/>
  <c r="A9" i="2"/>
  <c r="C19" i="3"/>
  <c r="BE14" i="3"/>
  <c r="BD14" i="3"/>
  <c r="BC14" i="3"/>
  <c r="BB14" i="3"/>
  <c r="G14" i="3"/>
  <c r="BA14" i="3" s="1"/>
  <c r="BE13" i="3"/>
  <c r="BD13" i="3"/>
  <c r="BC13" i="3"/>
  <c r="BC15" i="3" s="1"/>
  <c r="G8" i="2" s="1"/>
  <c r="BB13" i="3"/>
  <c r="BA13" i="3"/>
  <c r="G13" i="3"/>
  <c r="B8" i="2"/>
  <c r="A8" i="2"/>
  <c r="C15" i="3"/>
  <c r="BE10" i="3"/>
  <c r="BD10" i="3"/>
  <c r="BC10" i="3"/>
  <c r="BB10" i="3"/>
  <c r="BA10" i="3"/>
  <c r="G10" i="3"/>
  <c r="BE9" i="3"/>
  <c r="BD9" i="3"/>
  <c r="BC9" i="3"/>
  <c r="BB9" i="3"/>
  <c r="G9" i="3"/>
  <c r="BA9" i="3" s="1"/>
  <c r="BE8" i="3"/>
  <c r="BD8" i="3"/>
  <c r="BD11" i="3" s="1"/>
  <c r="H7" i="2" s="1"/>
  <c r="BC8" i="3"/>
  <c r="BC11" i="3" s="1"/>
  <c r="G7" i="2" s="1"/>
  <c r="BB8" i="3"/>
  <c r="G8" i="3"/>
  <c r="G11" i="3" s="1"/>
  <c r="B7" i="2"/>
  <c r="A7" i="2"/>
  <c r="C11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13" i="2" l="1"/>
  <c r="C18" i="1" s="1"/>
  <c r="BA8" i="3"/>
  <c r="BA11" i="3" s="1"/>
  <c r="E7" i="2" s="1"/>
  <c r="BE11" i="3"/>
  <c r="I7" i="2" s="1"/>
  <c r="G15" i="3"/>
  <c r="BD15" i="3"/>
  <c r="H8" i="2" s="1"/>
  <c r="H13" i="2" s="1"/>
  <c r="C17" i="1" s="1"/>
  <c r="BB26" i="3"/>
  <c r="F10" i="2" s="1"/>
  <c r="BE34" i="3"/>
  <c r="I12" i="2" s="1"/>
  <c r="BD34" i="3"/>
  <c r="H12" i="2" s="1"/>
  <c r="BB11" i="3"/>
  <c r="F7" i="2" s="1"/>
  <c r="BA15" i="3"/>
  <c r="E8" i="2" s="1"/>
  <c r="BE15" i="3"/>
  <c r="I8" i="2" s="1"/>
  <c r="BC19" i="3"/>
  <c r="G9" i="2" s="1"/>
  <c r="BB15" i="3"/>
  <c r="F8" i="2" s="1"/>
  <c r="F13" i="2"/>
  <c r="C16" i="1" s="1"/>
  <c r="BA26" i="3"/>
  <c r="E10" i="2" s="1"/>
  <c r="BA17" i="3"/>
  <c r="BA19" i="3" s="1"/>
  <c r="E9" i="2" s="1"/>
  <c r="G26" i="3"/>
  <c r="G34" i="3"/>
  <c r="E13" i="2" l="1"/>
  <c r="C15" i="1" s="1"/>
  <c r="C19" i="1" s="1"/>
  <c r="C22" i="1" s="1"/>
  <c r="I13" i="2"/>
  <c r="C21" i="1" s="1"/>
  <c r="G24" i="2"/>
  <c r="I24" i="2" s="1"/>
  <c r="G21" i="1" s="1"/>
  <c r="G23" i="2"/>
  <c r="I23" i="2" s="1"/>
  <c r="G20" i="1" s="1"/>
  <c r="G20" i="2"/>
  <c r="I20" i="2" s="1"/>
  <c r="G17" i="1" s="1"/>
  <c r="G19" i="2"/>
  <c r="I19" i="2" s="1"/>
  <c r="G16" i="1" s="1"/>
  <c r="G21" i="2" l="1"/>
  <c r="I21" i="2" s="1"/>
  <c r="G18" i="1" s="1"/>
  <c r="G25" i="2"/>
  <c r="I25" i="2" s="1"/>
  <c r="G18" i="2"/>
  <c r="I18" i="2" s="1"/>
  <c r="H26" i="2" s="1"/>
  <c r="G23" i="1" s="1"/>
  <c r="G22" i="2"/>
  <c r="I22" i="2" s="1"/>
  <c r="G19" i="1" s="1"/>
  <c r="C23" i="1" l="1"/>
  <c r="F30" i="1" s="1"/>
  <c r="F34" i="1" s="1"/>
  <c r="G15" i="1"/>
  <c r="G22" i="1" s="1"/>
  <c r="F31" i="1"/>
</calcChain>
</file>

<file path=xl/sharedStrings.xml><?xml version="1.0" encoding="utf-8"?>
<sst xmlns="http://schemas.openxmlformats.org/spreadsheetml/2006/main" count="182" uniqueCount="137">
  <si>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</si>
  <si>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</si>
  <si>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</si>
  <si>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</si>
  <si>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</si>
  <si>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</si>
  <si>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</si>
  <si>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</si>
  <si>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</si>
  <si>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</si>
  <si>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</si>
  <si>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</si>
  <si>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</si>
  <si>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</si>
  <si>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</si>
  <si>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</si>
  <si>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</si>
  <si>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</si>
  <si>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</si>
  <si>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</si>
  <si>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</si>
  <si>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</si>
  <si>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</si>
  <si>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</si>
  <si>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</si>
  <si>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</si>
  <si>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</si>
  <si>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</si>
  <si>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</si>
  <si>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</si>
  <si>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</si>
  <si>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</si>
  <si>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</si>
  <si>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</si>
  <si>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</si>
  <si>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</si>
  <si>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</si>
  <si>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</si>
  <si>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</si>
  <si>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</si>
  <si>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</si>
  <si>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</si>
  <si>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</si>
  <si>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</si>
  <si>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</si>
  <si>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</si>
  <si>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</si>
  <si>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</si>
  <si>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</si>
  <si>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</si>
  <si>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</si>
  <si>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</si>
  <si>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</si>
  <si>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</si>
  <si>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</si>
  <si>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</si>
  <si>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</si>
  <si>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</si>
  <si>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</si>
  <si>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</si>
  <si>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</si>
  <si>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</si>
  <si>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</si>
  <si>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</si>
  <si>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</si>
  <si>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</si>
  <si>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</si>
  <si>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</si>
  <si>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</si>
  <si>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</si>
  <si>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</si>
  <si>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</si>
  <si>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</si>
  <si>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</si>
  <si>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</si>
  <si>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</si>
  <si>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</si>
  <si>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</si>
  <si>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Klentnice - průtah</t>
  </si>
  <si>
    <t>01</t>
  </si>
  <si>
    <t>Oprava vozovky silnice III/42120</t>
  </si>
  <si>
    <t>plocha po odpočtu rýhy</t>
  </si>
  <si>
    <t>113151314R00</t>
  </si>
  <si>
    <t xml:space="preserve">Fréz.živič.krytu nad 500 m2, s překážkami, tl.5 cm </t>
  </si>
  <si>
    <t>m2</t>
  </si>
  <si>
    <t>113201111R00</t>
  </si>
  <si>
    <t xml:space="preserve">Vytrhání obrubníků chodníkových a parkových </t>
  </si>
  <si>
    <t>m</t>
  </si>
  <si>
    <t>113203111R00</t>
  </si>
  <si>
    <t xml:space="preserve">Vytrhání obrub z dlažebních kostek </t>
  </si>
  <si>
    <t>5</t>
  </si>
  <si>
    <t>Komunikace pozemní</t>
  </si>
  <si>
    <t>573211111R00</t>
  </si>
  <si>
    <t xml:space="preserve">Postřik živičný spojovací z asfaltu 0,5-0,7 kg/m2 </t>
  </si>
  <si>
    <t>577142212R00</t>
  </si>
  <si>
    <t xml:space="preserve">Beton asfalt. ACO 8,ACO 11,ACO 16, š.nad 3 m, 5 cm </t>
  </si>
  <si>
    <t>8</t>
  </si>
  <si>
    <t>Trubní vedení</t>
  </si>
  <si>
    <t>899231111R00</t>
  </si>
  <si>
    <t xml:space="preserve">Výšková úprava vstupu do 20 cm, úprava mříže </t>
  </si>
  <si>
    <t>kus</t>
  </si>
  <si>
    <t>899331111R00</t>
  </si>
  <si>
    <t xml:space="preserve">Výšková úprava vstupu do 20 cm, úprava poklopu </t>
  </si>
  <si>
    <t>91</t>
  </si>
  <si>
    <t>Doplňující práce na komunikaci</t>
  </si>
  <si>
    <t>916231111R00</t>
  </si>
  <si>
    <t xml:space="preserve">Osazení obruby z kostek drobných, bez boční opěry </t>
  </si>
  <si>
    <t>916261111R00</t>
  </si>
  <si>
    <t xml:space="preserve">Osazení obruby z kostek drobných, s boční opěrou </t>
  </si>
  <si>
    <t>58380120.A</t>
  </si>
  <si>
    <t>Kostka dlažební drobná 8/10 tř. 1  1t = 5 m2</t>
  </si>
  <si>
    <t>917762111RT7</t>
  </si>
  <si>
    <t>Osazení ležat. obrub. bet. s opěrou,lože z C 12/15 včetně obrubníku ABO 2 - 15 100/15/25</t>
  </si>
  <si>
    <t>918101111R00</t>
  </si>
  <si>
    <t xml:space="preserve">Lože pod obrubníky nebo obruby dlažeb z C 12/15 </t>
  </si>
  <si>
    <t>m3</t>
  </si>
  <si>
    <t>99</t>
  </si>
  <si>
    <t>staveništní přesun hmot</t>
  </si>
  <si>
    <t>998225111R00</t>
  </si>
  <si>
    <t xml:space="preserve">Přesun hmot, pozemní komunikace, kryt živičný </t>
  </si>
  <si>
    <t>t</t>
  </si>
  <si>
    <t>D96</t>
  </si>
  <si>
    <t>Přesuny suti a vybouraných hmot</t>
  </si>
  <si>
    <t>9790822XX</t>
  </si>
  <si>
    <t xml:space="preserve">Vodorovná doprava suti po suchu do 25 km </t>
  </si>
  <si>
    <t>979990112R00</t>
  </si>
  <si>
    <t xml:space="preserve">Poplatek za skládku suti - obalované kam. - asfalt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</si>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</sst>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workbookViewId="0">
      <selection activeCell="A7" sqref="A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01</v>
      </c>
      <c r="D2" s="5" t="str">
        <f>Rekapitulace!G2</f>
        <v>plocha po odpočtu rýhy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79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/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199"/>
      <c r="D8" s="199"/>
      <c r="E8" s="200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199">
        <f>Projektant</f>
        <v>0</v>
      </c>
      <c r="D9" s="199"/>
      <c r="E9" s="200"/>
      <c r="F9" s="13"/>
      <c r="G9" s="34"/>
      <c r="H9" s="35"/>
    </row>
    <row r="10" spans="1:57" x14ac:dyDescent="0.2">
      <c r="A10" s="29" t="s">
        <v>14</v>
      </c>
      <c r="B10" s="13"/>
      <c r="C10" s="199"/>
      <c r="D10" s="199"/>
      <c r="E10" s="199"/>
      <c r="F10" s="36"/>
      <c r="G10" s="37"/>
      <c r="H10" s="38"/>
    </row>
    <row r="11" spans="1:57" ht="13.5" customHeight="1" x14ac:dyDescent="0.2">
      <c r="A11" s="29" t="s">
        <v>15</v>
      </c>
      <c r="B11" s="13"/>
      <c r="C11" s="199"/>
      <c r="D11" s="199"/>
      <c r="E11" s="199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1"/>
      <c r="D12" s="201"/>
      <c r="E12" s="201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Rekapitulace!A18</f>
        <v>Ztížené výrobní podmínky</v>
      </c>
      <c r="E15" s="58"/>
      <c r="F15" s="59"/>
      <c r="G15" s="56">
        <f>Rekapitulace!I18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Rekapitulace!A19</f>
        <v>Oborová přirážka</v>
      </c>
      <c r="E16" s="60"/>
      <c r="F16" s="61"/>
      <c r="G16" s="56">
        <f>Rekapitulace!I19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Rekapitulace!A20</f>
        <v>Přesun stavebních kapacit</v>
      </c>
      <c r="E17" s="60"/>
      <c r="F17" s="61"/>
      <c r="G17" s="56">
        <f>Rekapitulace!I20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Rekapitulace!A21</f>
        <v>Mimostaveništní doprava</v>
      </c>
      <c r="E18" s="60"/>
      <c r="F18" s="61"/>
      <c r="G18" s="56">
        <f>Rekapitulace!I21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Rekapitulace!A22</f>
        <v>Zařízení staveniště</v>
      </c>
      <c r="E19" s="60"/>
      <c r="F19" s="61"/>
      <c r="G19" s="56">
        <f>Rekapitulace!I22</f>
        <v>0</v>
      </c>
    </row>
    <row r="20" spans="1:7" ht="15.95" customHeight="1" x14ac:dyDescent="0.2">
      <c r="A20" s="64"/>
      <c r="B20" s="55"/>
      <c r="C20" s="56"/>
      <c r="D20" s="9" t="str">
        <f>Rekapitulace!A23</f>
        <v>Provoz investora</v>
      </c>
      <c r="E20" s="60"/>
      <c r="F20" s="61"/>
      <c r="G20" s="56">
        <f>Rekapitulace!I23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Rekapitulace!A24</f>
        <v>Kompletační činnost (IČD)</v>
      </c>
      <c r="E21" s="60"/>
      <c r="F21" s="61"/>
      <c r="G21" s="56">
        <f>Rekapitulace!I24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2" t="s">
        <v>33</v>
      </c>
      <c r="B23" s="203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4">
        <f>C23-F32</f>
        <v>0</v>
      </c>
      <c r="G30" s="205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4">
        <f>ROUND(PRODUCT(F30,C31/100),0)</f>
        <v>0</v>
      </c>
      <c r="G31" s="205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4">
        <v>0</v>
      </c>
      <c r="G32" s="205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4">
        <f>ROUND(PRODUCT(F32,C33/100),0)</f>
        <v>0</v>
      </c>
      <c r="G33" s="205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6">
        <f>ROUND(SUM(F30:F33),0)</f>
        <v>0</v>
      </c>
      <c r="G34" s="207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198"/>
      <c r="C37" s="198"/>
      <c r="D37" s="198"/>
      <c r="E37" s="198"/>
      <c r="F37" s="198"/>
      <c r="G37" s="198"/>
      <c r="H37" t="s">
        <v>5</v>
      </c>
    </row>
    <row r="38" spans="1:8" ht="12.75" customHeight="1" x14ac:dyDescent="0.2">
      <c r="A38" s="96"/>
      <c r="B38" s="198"/>
      <c r="C38" s="198"/>
      <c r="D38" s="198"/>
      <c r="E38" s="198"/>
      <c r="F38" s="198"/>
      <c r="G38" s="198"/>
      <c r="H38" t="s">
        <v>5</v>
      </c>
    </row>
    <row r="39" spans="1:8" x14ac:dyDescent="0.2">
      <c r="A39" s="96"/>
      <c r="B39" s="198"/>
      <c r="C39" s="198"/>
      <c r="D39" s="198"/>
      <c r="E39" s="198"/>
      <c r="F39" s="198"/>
      <c r="G39" s="198"/>
      <c r="H39" t="s">
        <v>5</v>
      </c>
    </row>
    <row r="40" spans="1:8" x14ac:dyDescent="0.2">
      <c r="A40" s="96"/>
      <c r="B40" s="198"/>
      <c r="C40" s="198"/>
      <c r="D40" s="198"/>
      <c r="E40" s="198"/>
      <c r="F40" s="198"/>
      <c r="G40" s="198"/>
      <c r="H40" t="s">
        <v>5</v>
      </c>
    </row>
    <row r="41" spans="1:8" x14ac:dyDescent="0.2">
      <c r="A41" s="96"/>
      <c r="B41" s="198"/>
      <c r="C41" s="198"/>
      <c r="D41" s="198"/>
      <c r="E41" s="198"/>
      <c r="F41" s="198"/>
      <c r="G41" s="198"/>
      <c r="H41" t="s">
        <v>5</v>
      </c>
    </row>
    <row r="42" spans="1:8" x14ac:dyDescent="0.2">
      <c r="A42" s="96"/>
      <c r="B42" s="198"/>
      <c r="C42" s="198"/>
      <c r="D42" s="198"/>
      <c r="E42" s="198"/>
      <c r="F42" s="198"/>
      <c r="G42" s="198"/>
      <c r="H42" t="s">
        <v>5</v>
      </c>
    </row>
    <row r="43" spans="1:8" x14ac:dyDescent="0.2">
      <c r="A43" s="96"/>
      <c r="B43" s="198"/>
      <c r="C43" s="198"/>
      <c r="D43" s="198"/>
      <c r="E43" s="198"/>
      <c r="F43" s="198"/>
      <c r="G43" s="198"/>
      <c r="H43" t="s">
        <v>5</v>
      </c>
    </row>
    <row r="44" spans="1:8" x14ac:dyDescent="0.2">
      <c r="A44" s="96"/>
      <c r="B44" s="198"/>
      <c r="C44" s="198"/>
      <c r="D44" s="198"/>
      <c r="E44" s="198"/>
      <c r="F44" s="198"/>
      <c r="G44" s="198"/>
      <c r="H44" t="s">
        <v>5</v>
      </c>
    </row>
    <row r="45" spans="1:8" ht="0.75" customHeight="1" x14ac:dyDescent="0.2">
      <c r="A45" s="96"/>
      <c r="B45" s="198"/>
      <c r="C45" s="198"/>
      <c r="D45" s="198"/>
      <c r="E45" s="198"/>
      <c r="F45" s="198"/>
      <c r="G45" s="198"/>
      <c r="H45" t="s">
        <v>5</v>
      </c>
    </row>
    <row r="46" spans="1:8" x14ac:dyDescent="0.2">
      <c r="B46" s="208"/>
      <c r="C46" s="208"/>
      <c r="D46" s="208"/>
      <c r="E46" s="208"/>
      <c r="F46" s="208"/>
      <c r="G46" s="208"/>
    </row>
    <row r="47" spans="1:8" x14ac:dyDescent="0.2">
      <c r="B47" s="208"/>
      <c r="C47" s="208"/>
      <c r="D47" s="208"/>
      <c r="E47" s="208"/>
      <c r="F47" s="208"/>
      <c r="G47" s="208"/>
    </row>
    <row r="48" spans="1:8" x14ac:dyDescent="0.2">
      <c r="B48" s="208"/>
      <c r="C48" s="208"/>
      <c r="D48" s="208"/>
      <c r="E48" s="208"/>
      <c r="F48" s="208"/>
      <c r="G48" s="208"/>
    </row>
    <row r="49" spans="2:7" x14ac:dyDescent="0.2">
      <c r="B49" s="208"/>
      <c r="C49" s="208"/>
      <c r="D49" s="208"/>
      <c r="E49" s="208"/>
      <c r="F49" s="208"/>
      <c r="G49" s="208"/>
    </row>
    <row r="50" spans="2:7" x14ac:dyDescent="0.2">
      <c r="B50" s="208"/>
      <c r="C50" s="208"/>
      <c r="D50" s="208"/>
      <c r="E50" s="208"/>
      <c r="F50" s="208"/>
      <c r="G50" s="208"/>
    </row>
    <row r="51" spans="2:7" x14ac:dyDescent="0.2">
      <c r="B51" s="208"/>
      <c r="C51" s="208"/>
      <c r="D51" s="208"/>
      <c r="E51" s="208"/>
      <c r="F51" s="208"/>
      <c r="G51" s="208"/>
    </row>
    <row r="52" spans="2:7" x14ac:dyDescent="0.2">
      <c r="B52" s="208"/>
      <c r="C52" s="208"/>
      <c r="D52" s="208"/>
      <c r="E52" s="208"/>
      <c r="F52" s="208"/>
      <c r="G52" s="208"/>
    </row>
    <row r="53" spans="2:7" x14ac:dyDescent="0.2">
      <c r="B53" s="208"/>
      <c r="C53" s="208"/>
      <c r="D53" s="208"/>
      <c r="E53" s="208"/>
      <c r="F53" s="208"/>
      <c r="G53" s="208"/>
    </row>
    <row r="54" spans="2:7" x14ac:dyDescent="0.2">
      <c r="B54" s="208"/>
      <c r="C54" s="208"/>
      <c r="D54" s="208"/>
      <c r="E54" s="208"/>
      <c r="F54" s="208"/>
      <c r="G54" s="208"/>
    </row>
    <row r="55" spans="2:7" x14ac:dyDescent="0.2">
      <c r="B55" s="208"/>
      <c r="C55" s="208"/>
      <c r="D55" s="208"/>
      <c r="E55" s="208"/>
      <c r="F55" s="208"/>
      <c r="G55" s="208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7"/>
  <sheetViews>
    <sheetView workbookViewId="0">
      <selection activeCell="H26" sqref="H26:I2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9" t="s">
        <v>48</v>
      </c>
      <c r="B1" s="210"/>
      <c r="C1" s="97" t="str">
        <f>CONCATENATE(cislostavby," ",nazevstavby)</f>
        <v xml:space="preserve"> Klentnice - průtah</v>
      </c>
      <c r="D1" s="98"/>
      <c r="E1" s="99"/>
      <c r="F1" s="98"/>
      <c r="G1" s="100" t="s">
        <v>49</v>
      </c>
      <c r="H1" s="101" t="s">
        <v>79</v>
      </c>
      <c r="I1" s="102"/>
    </row>
    <row r="2" spans="1:57" ht="13.5" thickBot="1" x14ac:dyDescent="0.25">
      <c r="A2" s="211" t="s">
        <v>50</v>
      </c>
      <c r="B2" s="212"/>
      <c r="C2" s="103" t="str">
        <f>CONCATENATE(cisloobjektu," ",nazevobjektu)</f>
        <v>01 Oprava vozovky silnice III/42120</v>
      </c>
      <c r="D2" s="104"/>
      <c r="E2" s="105"/>
      <c r="F2" s="104"/>
      <c r="G2" s="213" t="s">
        <v>81</v>
      </c>
      <c r="H2" s="214"/>
      <c r="I2" s="215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194" t="str">
        <f>Položky!B7</f>
        <v>1</v>
      </c>
      <c r="B7" s="115" t="str">
        <f>Položky!C7</f>
        <v>Zemní práce</v>
      </c>
      <c r="C7" s="66"/>
      <c r="D7" s="116"/>
      <c r="E7" s="195">
        <f>Položky!BA11</f>
        <v>0</v>
      </c>
      <c r="F7" s="196">
        <f>Položky!BB11</f>
        <v>0</v>
      </c>
      <c r="G7" s="196">
        <f>Položky!BC11</f>
        <v>0</v>
      </c>
      <c r="H7" s="196">
        <f>Položky!BD11</f>
        <v>0</v>
      </c>
      <c r="I7" s="197">
        <f>Položky!BE11</f>
        <v>0</v>
      </c>
    </row>
    <row r="8" spans="1:57" s="35" customFormat="1" x14ac:dyDescent="0.2">
      <c r="A8" s="194" t="str">
        <f>Položky!B12</f>
        <v>5</v>
      </c>
      <c r="B8" s="115" t="str">
        <f>Položky!C12</f>
        <v>Komunikace pozemní</v>
      </c>
      <c r="C8" s="66"/>
      <c r="D8" s="116"/>
      <c r="E8" s="195">
        <f>Položky!BA15</f>
        <v>0</v>
      </c>
      <c r="F8" s="196">
        <f>Položky!BB15</f>
        <v>0</v>
      </c>
      <c r="G8" s="196">
        <f>Položky!BC15</f>
        <v>0</v>
      </c>
      <c r="H8" s="196">
        <f>Položky!BD15</f>
        <v>0</v>
      </c>
      <c r="I8" s="197">
        <f>Položky!BE15</f>
        <v>0</v>
      </c>
    </row>
    <row r="9" spans="1:57" s="35" customFormat="1" x14ac:dyDescent="0.2">
      <c r="A9" s="194" t="str">
        <f>Položky!B16</f>
        <v>8</v>
      </c>
      <c r="B9" s="115" t="str">
        <f>Položky!C16</f>
        <v>Trubní vedení</v>
      </c>
      <c r="C9" s="66"/>
      <c r="D9" s="116"/>
      <c r="E9" s="195">
        <f>Položky!BA19</f>
        <v>0</v>
      </c>
      <c r="F9" s="196">
        <f>Položky!BB19</f>
        <v>0</v>
      </c>
      <c r="G9" s="196">
        <f>Položky!BC19</f>
        <v>0</v>
      </c>
      <c r="H9" s="196">
        <f>Položky!BD19</f>
        <v>0</v>
      </c>
      <c r="I9" s="197">
        <f>Položky!BE19</f>
        <v>0</v>
      </c>
    </row>
    <row r="10" spans="1:57" s="35" customFormat="1" x14ac:dyDescent="0.2">
      <c r="A10" s="194" t="str">
        <f>Položky!B20</f>
        <v>91</v>
      </c>
      <c r="B10" s="115" t="str">
        <f>Položky!C20</f>
        <v>Doplňující práce na komunikaci</v>
      </c>
      <c r="C10" s="66"/>
      <c r="D10" s="116"/>
      <c r="E10" s="195">
        <f>Položky!BA26</f>
        <v>0</v>
      </c>
      <c r="F10" s="196">
        <f>Položky!BB26</f>
        <v>0</v>
      </c>
      <c r="G10" s="196">
        <f>Položky!BC26</f>
        <v>0</v>
      </c>
      <c r="H10" s="196">
        <f>Položky!BD26</f>
        <v>0</v>
      </c>
      <c r="I10" s="197">
        <f>Položky!BE26</f>
        <v>0</v>
      </c>
    </row>
    <row r="11" spans="1:57" s="35" customFormat="1" x14ac:dyDescent="0.2">
      <c r="A11" s="194" t="str">
        <f>Položky!B27</f>
        <v>99</v>
      </c>
      <c r="B11" s="115" t="str">
        <f>Položky!C27</f>
        <v>staveništní přesun hmot</v>
      </c>
      <c r="C11" s="66"/>
      <c r="D11" s="116"/>
      <c r="E11" s="195">
        <f>Položky!BA29</f>
        <v>0</v>
      </c>
      <c r="F11" s="196">
        <f>Položky!BB29</f>
        <v>0</v>
      </c>
      <c r="G11" s="196">
        <f>Položky!BC29</f>
        <v>0</v>
      </c>
      <c r="H11" s="196">
        <f>Položky!BD29</f>
        <v>0</v>
      </c>
      <c r="I11" s="197">
        <f>Položky!BE29</f>
        <v>0</v>
      </c>
    </row>
    <row r="12" spans="1:57" s="35" customFormat="1" ht="13.5" thickBot="1" x14ac:dyDescent="0.25">
      <c r="A12" s="194" t="str">
        <f>Položky!B30</f>
        <v>D96</v>
      </c>
      <c r="B12" s="115" t="str">
        <f>Položky!C30</f>
        <v>Přesuny suti a vybouraných hmot</v>
      </c>
      <c r="C12" s="66"/>
      <c r="D12" s="116"/>
      <c r="E12" s="195">
        <f>Položky!BA34</f>
        <v>0</v>
      </c>
      <c r="F12" s="196">
        <f>Položky!BB34</f>
        <v>0</v>
      </c>
      <c r="G12" s="196">
        <f>Položky!BC34</f>
        <v>0</v>
      </c>
      <c r="H12" s="196">
        <f>Položky!BD34</f>
        <v>0</v>
      </c>
      <c r="I12" s="197">
        <f>Položky!BE34</f>
        <v>0</v>
      </c>
    </row>
    <row r="13" spans="1:57" s="123" customFormat="1" ht="13.5" thickBot="1" x14ac:dyDescent="0.25">
      <c r="A13" s="117"/>
      <c r="B13" s="118" t="s">
        <v>57</v>
      </c>
      <c r="C13" s="118"/>
      <c r="D13" s="119"/>
      <c r="E13" s="120">
        <f>SUM(E7:E12)</f>
        <v>0</v>
      </c>
      <c r="F13" s="121">
        <f>SUM(F7:F12)</f>
        <v>0</v>
      </c>
      <c r="G13" s="121">
        <f>SUM(G7:G12)</f>
        <v>0</v>
      </c>
      <c r="H13" s="121">
        <f>SUM(H7:H12)</f>
        <v>0</v>
      </c>
      <c r="I13" s="122">
        <f>SUM(I7:I12)</f>
        <v>0</v>
      </c>
    </row>
    <row r="14" spans="1:57" x14ac:dyDescent="0.2">
      <c r="A14" s="66"/>
      <c r="B14" s="66"/>
      <c r="C14" s="66"/>
      <c r="D14" s="66"/>
      <c r="E14" s="66"/>
      <c r="F14" s="66"/>
      <c r="G14" s="66"/>
      <c r="H14" s="66"/>
      <c r="I14" s="66"/>
    </row>
    <row r="15" spans="1:57" ht="19.5" customHeight="1" x14ac:dyDescent="0.25">
      <c r="A15" s="107" t="s">
        <v>58</v>
      </c>
      <c r="B15" s="107"/>
      <c r="C15" s="107"/>
      <c r="D15" s="107"/>
      <c r="E15" s="107"/>
      <c r="F15" s="107"/>
      <c r="G15" s="124"/>
      <c r="H15" s="107"/>
      <c r="I15" s="107"/>
      <c r="BA15" s="41"/>
      <c r="BB15" s="41"/>
      <c r="BC15" s="41"/>
      <c r="BD15" s="41"/>
      <c r="BE15" s="41"/>
    </row>
    <row r="16" spans="1:57" ht="13.5" thickBot="1" x14ac:dyDescent="0.25">
      <c r="A16" s="77"/>
      <c r="B16" s="77"/>
      <c r="C16" s="77"/>
      <c r="D16" s="77"/>
      <c r="E16" s="77"/>
      <c r="F16" s="77"/>
      <c r="G16" s="77"/>
      <c r="H16" s="77"/>
      <c r="I16" s="77"/>
    </row>
    <row r="17" spans="1:53" x14ac:dyDescent="0.2">
      <c r="A17" s="71" t="s">
        <v>59</v>
      </c>
      <c r="B17" s="72"/>
      <c r="C17" s="72"/>
      <c r="D17" s="125"/>
      <c r="E17" s="126" t="s">
        <v>60</v>
      </c>
      <c r="F17" s="127" t="s">
        <v>61</v>
      </c>
      <c r="G17" s="128" t="s">
        <v>62</v>
      </c>
      <c r="H17" s="129"/>
      <c r="I17" s="130" t="s">
        <v>60</v>
      </c>
    </row>
    <row r="18" spans="1:53" x14ac:dyDescent="0.2">
      <c r="A18" s="64" t="s">
        <v>129</v>
      </c>
      <c r="B18" s="55"/>
      <c r="C18" s="55"/>
      <c r="D18" s="131"/>
      <c r="E18" s="132"/>
      <c r="F18" s="133"/>
      <c r="G18" s="134">
        <f t="shared" ref="G18:G25" si="0">CHOOSE(BA18+1,HSV+PSV,HSV+PSV+Mont,HSV+PSV+Dodavka+Mont,HSV,PSV,Mont,Dodavka,Mont+Dodavka,0)</f>
        <v>0</v>
      </c>
      <c r="H18" s="135"/>
      <c r="I18" s="136">
        <f t="shared" ref="I18:I25" si="1">E18+F18*G18/100</f>
        <v>0</v>
      </c>
      <c r="BA18">
        <v>0</v>
      </c>
    </row>
    <row r="19" spans="1:53" x14ac:dyDescent="0.2">
      <c r="A19" s="64" t="s">
        <v>130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131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132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0</v>
      </c>
    </row>
    <row r="22" spans="1:53" x14ac:dyDescent="0.2">
      <c r="A22" s="64" t="s">
        <v>133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1</v>
      </c>
    </row>
    <row r="23" spans="1:53" x14ac:dyDescent="0.2">
      <c r="A23" s="64" t="s">
        <v>134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1</v>
      </c>
    </row>
    <row r="24" spans="1:53" x14ac:dyDescent="0.2">
      <c r="A24" s="64" t="s">
        <v>135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x14ac:dyDescent="0.2">
      <c r="A25" s="64" t="s">
        <v>136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2</v>
      </c>
    </row>
    <row r="26" spans="1:53" ht="13.5" thickBot="1" x14ac:dyDescent="0.25">
      <c r="A26" s="137"/>
      <c r="B26" s="138" t="s">
        <v>63</v>
      </c>
      <c r="C26" s="139"/>
      <c r="D26" s="140"/>
      <c r="E26" s="141"/>
      <c r="F26" s="142"/>
      <c r="G26" s="142"/>
      <c r="H26" s="216">
        <f>SUM(I18:I25)</f>
        <v>0</v>
      </c>
      <c r="I26" s="217"/>
    </row>
    <row r="28" spans="1:53" x14ac:dyDescent="0.2">
      <c r="B28" s="123"/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07"/>
  <sheetViews>
    <sheetView showGridLines="0" showZeros="0" zoomScaleNormal="100" workbookViewId="0">
      <selection activeCell="C38" sqref="C38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8" t="s">
        <v>77</v>
      </c>
      <c r="B1" s="218"/>
      <c r="C1" s="218"/>
      <c r="D1" s="218"/>
      <c r="E1" s="218"/>
      <c r="F1" s="218"/>
      <c r="G1" s="218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09" t="s">
        <v>48</v>
      </c>
      <c r="B3" s="210"/>
      <c r="C3" s="97" t="str">
        <f>CONCATENATE(cislostavby," ",nazevstavby)</f>
        <v xml:space="preserve"> Klentnice - průtah</v>
      </c>
      <c r="D3" s="151"/>
      <c r="E3" s="152" t="s">
        <v>64</v>
      </c>
      <c r="F3" s="153" t="str">
        <f>Rekapitulace!H1</f>
        <v>01</v>
      </c>
      <c r="G3" s="154"/>
    </row>
    <row r="4" spans="1:104" ht="13.5" thickBot="1" x14ac:dyDescent="0.25">
      <c r="A4" s="219" t="s">
        <v>50</v>
      </c>
      <c r="B4" s="212"/>
      <c r="C4" s="103" t="str">
        <f>CONCATENATE(cisloobjektu," ",nazevobjektu)</f>
        <v>01 Oprava vozovky silnice III/42120</v>
      </c>
      <c r="D4" s="155"/>
      <c r="E4" s="220" t="str">
        <f>Rekapitulace!G2</f>
        <v>plocha po odpočtu rýhy</v>
      </c>
      <c r="F4" s="221"/>
      <c r="G4" s="222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73</v>
      </c>
      <c r="C7" s="165" t="s">
        <v>74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82</v>
      </c>
      <c r="C8" s="173" t="s">
        <v>83</v>
      </c>
      <c r="D8" s="174" t="s">
        <v>84</v>
      </c>
      <c r="E8" s="175">
        <v>2747.8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x14ac:dyDescent="0.2">
      <c r="A9" s="171">
        <v>2</v>
      </c>
      <c r="B9" s="172" t="s">
        <v>85</v>
      </c>
      <c r="C9" s="173" t="s">
        <v>86</v>
      </c>
      <c r="D9" s="174" t="s">
        <v>87</v>
      </c>
      <c r="E9" s="175">
        <v>57</v>
      </c>
      <c r="F9" s="175">
        <v>0</v>
      </c>
      <c r="G9" s="176">
        <f>E9*F9</f>
        <v>0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7">
        <v>1</v>
      </c>
      <c r="CB9" s="177">
        <v>1</v>
      </c>
      <c r="CZ9" s="146">
        <v>0</v>
      </c>
    </row>
    <row r="10" spans="1:104" x14ac:dyDescent="0.2">
      <c r="A10" s="171">
        <v>3</v>
      </c>
      <c r="B10" s="172" t="s">
        <v>88</v>
      </c>
      <c r="C10" s="173" t="s">
        <v>89</v>
      </c>
      <c r="D10" s="174" t="s">
        <v>87</v>
      </c>
      <c r="E10" s="175">
        <v>126</v>
      </c>
      <c r="F10" s="175">
        <v>0</v>
      </c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0</v>
      </c>
    </row>
    <row r="11" spans="1:104" x14ac:dyDescent="0.2">
      <c r="A11" s="178"/>
      <c r="B11" s="179" t="s">
        <v>75</v>
      </c>
      <c r="C11" s="180" t="str">
        <f>CONCATENATE(B7," ",C7)</f>
        <v>1 Zemní práce</v>
      </c>
      <c r="D11" s="181"/>
      <c r="E11" s="182"/>
      <c r="F11" s="183"/>
      <c r="G11" s="184">
        <f>SUM(G7:G10)</f>
        <v>0</v>
      </c>
      <c r="O11" s="170">
        <v>4</v>
      </c>
      <c r="BA11" s="185">
        <f>SUM(BA7:BA10)</f>
        <v>0</v>
      </c>
      <c r="BB11" s="185">
        <f>SUM(BB7:BB10)</f>
        <v>0</v>
      </c>
      <c r="BC11" s="185">
        <f>SUM(BC7:BC10)</f>
        <v>0</v>
      </c>
      <c r="BD11" s="185">
        <f>SUM(BD7:BD10)</f>
        <v>0</v>
      </c>
      <c r="BE11" s="185">
        <f>SUM(BE7:BE10)</f>
        <v>0</v>
      </c>
    </row>
    <row r="12" spans="1:104" x14ac:dyDescent="0.2">
      <c r="A12" s="163" t="s">
        <v>72</v>
      </c>
      <c r="B12" s="164" t="s">
        <v>90</v>
      </c>
      <c r="C12" s="165" t="s">
        <v>91</v>
      </c>
      <c r="D12" s="166"/>
      <c r="E12" s="167"/>
      <c r="F12" s="167"/>
      <c r="G12" s="168"/>
      <c r="H12" s="169"/>
      <c r="I12" s="169"/>
      <c r="O12" s="170">
        <v>1</v>
      </c>
    </row>
    <row r="13" spans="1:104" x14ac:dyDescent="0.2">
      <c r="A13" s="171">
        <v>4</v>
      </c>
      <c r="B13" s="172" t="s">
        <v>92</v>
      </c>
      <c r="C13" s="173" t="s">
        <v>93</v>
      </c>
      <c r="D13" s="174" t="s">
        <v>84</v>
      </c>
      <c r="E13" s="175">
        <v>2747.8</v>
      </c>
      <c r="F13" s="175">
        <v>0</v>
      </c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6.0999999999999997E-4</v>
      </c>
    </row>
    <row r="14" spans="1:104" x14ac:dyDescent="0.2">
      <c r="A14" s="171">
        <v>5</v>
      </c>
      <c r="B14" s="172" t="s">
        <v>94</v>
      </c>
      <c r="C14" s="173" t="s">
        <v>95</v>
      </c>
      <c r="D14" s="174" t="s">
        <v>84</v>
      </c>
      <c r="E14" s="175">
        <v>2747.8</v>
      </c>
      <c r="F14" s="175">
        <v>0</v>
      </c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</v>
      </c>
      <c r="CB14" s="177">
        <v>1</v>
      </c>
      <c r="CZ14" s="146">
        <v>0.12715000000000001</v>
      </c>
    </row>
    <row r="15" spans="1:104" x14ac:dyDescent="0.2">
      <c r="A15" s="178"/>
      <c r="B15" s="179" t="s">
        <v>75</v>
      </c>
      <c r="C15" s="180" t="str">
        <f>CONCATENATE(B12," ",C12)</f>
        <v>5 Komunikace pozemní</v>
      </c>
      <c r="D15" s="181"/>
      <c r="E15" s="182"/>
      <c r="F15" s="183"/>
      <c r="G15" s="184">
        <f>SUM(G12:G14)</f>
        <v>0</v>
      </c>
      <c r="O15" s="170">
        <v>4</v>
      </c>
      <c r="BA15" s="185">
        <f>SUM(BA12:BA14)</f>
        <v>0</v>
      </c>
      <c r="BB15" s="185">
        <f>SUM(BB12:BB14)</f>
        <v>0</v>
      </c>
      <c r="BC15" s="185">
        <f>SUM(BC12:BC14)</f>
        <v>0</v>
      </c>
      <c r="BD15" s="185">
        <f>SUM(BD12:BD14)</f>
        <v>0</v>
      </c>
      <c r="BE15" s="185">
        <f>SUM(BE12:BE14)</f>
        <v>0</v>
      </c>
    </row>
    <row r="16" spans="1:104" x14ac:dyDescent="0.2">
      <c r="A16" s="163" t="s">
        <v>72</v>
      </c>
      <c r="B16" s="164" t="s">
        <v>96</v>
      </c>
      <c r="C16" s="165" t="s">
        <v>97</v>
      </c>
      <c r="D16" s="166"/>
      <c r="E16" s="167"/>
      <c r="F16" s="167"/>
      <c r="G16" s="168"/>
      <c r="H16" s="169"/>
      <c r="I16" s="169"/>
      <c r="O16" s="170">
        <v>1</v>
      </c>
    </row>
    <row r="17" spans="1:104" x14ac:dyDescent="0.2">
      <c r="A17" s="171">
        <v>6</v>
      </c>
      <c r="B17" s="172" t="s">
        <v>98</v>
      </c>
      <c r="C17" s="173" t="s">
        <v>99</v>
      </c>
      <c r="D17" s="174" t="s">
        <v>100</v>
      </c>
      <c r="E17" s="175">
        <v>16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1</v>
      </c>
      <c r="CZ17" s="146">
        <v>0.43381999999999998</v>
      </c>
    </row>
    <row r="18" spans="1:104" x14ac:dyDescent="0.2">
      <c r="A18" s="171">
        <v>7</v>
      </c>
      <c r="B18" s="172" t="s">
        <v>101</v>
      </c>
      <c r="C18" s="173" t="s">
        <v>102</v>
      </c>
      <c r="D18" s="174" t="s">
        <v>100</v>
      </c>
      <c r="E18" s="175">
        <v>2</v>
      </c>
      <c r="F18" s="175">
        <v>0</v>
      </c>
      <c r="G18" s="176">
        <f>E18*F18</f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1</v>
      </c>
      <c r="CZ18" s="146">
        <v>0.43093999999999999</v>
      </c>
    </row>
    <row r="19" spans="1:104" x14ac:dyDescent="0.2">
      <c r="A19" s="178"/>
      <c r="B19" s="179" t="s">
        <v>75</v>
      </c>
      <c r="C19" s="180" t="str">
        <f>CONCATENATE(B16," ",C16)</f>
        <v>8 Trubní vedení</v>
      </c>
      <c r="D19" s="181"/>
      <c r="E19" s="182"/>
      <c r="F19" s="183"/>
      <c r="G19" s="184">
        <f>SUM(G16:G18)</f>
        <v>0</v>
      </c>
      <c r="O19" s="170">
        <v>4</v>
      </c>
      <c r="BA19" s="185">
        <f>SUM(BA16:BA18)</f>
        <v>0</v>
      </c>
      <c r="BB19" s="185">
        <f>SUM(BB16:BB18)</f>
        <v>0</v>
      </c>
      <c r="BC19" s="185">
        <f>SUM(BC16:BC18)</f>
        <v>0</v>
      </c>
      <c r="BD19" s="185">
        <f>SUM(BD16:BD18)</f>
        <v>0</v>
      </c>
      <c r="BE19" s="185">
        <f>SUM(BE16:BE18)</f>
        <v>0</v>
      </c>
    </row>
    <row r="20" spans="1:104" x14ac:dyDescent="0.2">
      <c r="A20" s="163" t="s">
        <v>72</v>
      </c>
      <c r="B20" s="164" t="s">
        <v>103</v>
      </c>
      <c r="C20" s="165" t="s">
        <v>104</v>
      </c>
      <c r="D20" s="166"/>
      <c r="E20" s="167"/>
      <c r="F20" s="167"/>
      <c r="G20" s="168"/>
      <c r="H20" s="169"/>
      <c r="I20" s="169"/>
      <c r="O20" s="170">
        <v>1</v>
      </c>
    </row>
    <row r="21" spans="1:104" x14ac:dyDescent="0.2">
      <c r="A21" s="171">
        <v>8</v>
      </c>
      <c r="B21" s="172" t="s">
        <v>105</v>
      </c>
      <c r="C21" s="173" t="s">
        <v>106</v>
      </c>
      <c r="D21" s="174" t="s">
        <v>87</v>
      </c>
      <c r="E21" s="175">
        <v>63</v>
      </c>
      <c r="F21" s="175">
        <v>0</v>
      </c>
      <c r="G21" s="176">
        <f>E21*F21</f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1</v>
      </c>
      <c r="CZ21" s="146">
        <v>7.9710000000000003E-2</v>
      </c>
    </row>
    <row r="22" spans="1:104" x14ac:dyDescent="0.2">
      <c r="A22" s="171">
        <v>9</v>
      </c>
      <c r="B22" s="172" t="s">
        <v>107</v>
      </c>
      <c r="C22" s="173" t="s">
        <v>108</v>
      </c>
      <c r="D22" s="174" t="s">
        <v>87</v>
      </c>
      <c r="E22" s="175">
        <v>63</v>
      </c>
      <c r="F22" s="175">
        <v>0</v>
      </c>
      <c r="G22" s="176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7">
        <v>1</v>
      </c>
      <c r="CB22" s="177">
        <v>1</v>
      </c>
      <c r="CZ22" s="146">
        <v>9.9709999999999993E-2</v>
      </c>
    </row>
    <row r="23" spans="1:104" x14ac:dyDescent="0.2">
      <c r="A23" s="171">
        <v>10</v>
      </c>
      <c r="B23" s="172" t="s">
        <v>109</v>
      </c>
      <c r="C23" s="173" t="s">
        <v>110</v>
      </c>
      <c r="D23" s="174" t="s">
        <v>84</v>
      </c>
      <c r="E23" s="175">
        <v>12.852</v>
      </c>
      <c r="F23" s="175">
        <v>0</v>
      </c>
      <c r="G23" s="176">
        <f>E23*F23</f>
        <v>0</v>
      </c>
      <c r="O23" s="170">
        <v>2</v>
      </c>
      <c r="AA23" s="146">
        <v>3</v>
      </c>
      <c r="AB23" s="146">
        <v>1</v>
      </c>
      <c r="AC23" s="146" t="s">
        <v>109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3</v>
      </c>
      <c r="CB23" s="177">
        <v>1</v>
      </c>
      <c r="CZ23" s="146">
        <v>0.2</v>
      </c>
    </row>
    <row r="24" spans="1:104" ht="22.5" x14ac:dyDescent="0.2">
      <c r="A24" s="171">
        <v>11</v>
      </c>
      <c r="B24" s="172" t="s">
        <v>111</v>
      </c>
      <c r="C24" s="173" t="s">
        <v>112</v>
      </c>
      <c r="D24" s="174" t="s">
        <v>87</v>
      </c>
      <c r="E24" s="175">
        <v>57</v>
      </c>
      <c r="F24" s="175">
        <v>0</v>
      </c>
      <c r="G24" s="176">
        <f>E24*F24</f>
        <v>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</v>
      </c>
      <c r="CB24" s="177">
        <v>1</v>
      </c>
      <c r="CZ24" s="146">
        <v>0.26680999999999999</v>
      </c>
    </row>
    <row r="25" spans="1:104" x14ac:dyDescent="0.2">
      <c r="A25" s="171">
        <v>12</v>
      </c>
      <c r="B25" s="172" t="s">
        <v>113</v>
      </c>
      <c r="C25" s="173" t="s">
        <v>114</v>
      </c>
      <c r="D25" s="174" t="s">
        <v>115</v>
      </c>
      <c r="E25" s="175">
        <v>3.6</v>
      </c>
      <c r="F25" s="175">
        <v>0</v>
      </c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</v>
      </c>
      <c r="CB25" s="177">
        <v>1</v>
      </c>
      <c r="CZ25" s="146">
        <v>2.5249999999999999</v>
      </c>
    </row>
    <row r="26" spans="1:104" x14ac:dyDescent="0.2">
      <c r="A26" s="178"/>
      <c r="B26" s="179" t="s">
        <v>75</v>
      </c>
      <c r="C26" s="180" t="str">
        <f>CONCATENATE(B20," ",C20)</f>
        <v>91 Doplňující práce na komunikaci</v>
      </c>
      <c r="D26" s="181"/>
      <c r="E26" s="182"/>
      <c r="F26" s="183"/>
      <c r="G26" s="184">
        <f>SUM(G20:G25)</f>
        <v>0</v>
      </c>
      <c r="O26" s="170">
        <v>4</v>
      </c>
      <c r="BA26" s="185">
        <f>SUM(BA20:BA25)</f>
        <v>0</v>
      </c>
      <c r="BB26" s="185">
        <f>SUM(BB20:BB25)</f>
        <v>0</v>
      </c>
      <c r="BC26" s="185">
        <f>SUM(BC20:BC25)</f>
        <v>0</v>
      </c>
      <c r="BD26" s="185">
        <f>SUM(BD20:BD25)</f>
        <v>0</v>
      </c>
      <c r="BE26" s="185">
        <f>SUM(BE20:BE25)</f>
        <v>0</v>
      </c>
    </row>
    <row r="27" spans="1:104" x14ac:dyDescent="0.2">
      <c r="A27" s="163" t="s">
        <v>72</v>
      </c>
      <c r="B27" s="164" t="s">
        <v>116</v>
      </c>
      <c r="C27" s="165" t="s">
        <v>117</v>
      </c>
      <c r="D27" s="166"/>
      <c r="E27" s="167"/>
      <c r="F27" s="167"/>
      <c r="G27" s="168"/>
      <c r="H27" s="169"/>
      <c r="I27" s="169"/>
      <c r="O27" s="170">
        <v>1</v>
      </c>
    </row>
    <row r="28" spans="1:104" x14ac:dyDescent="0.2">
      <c r="A28" s="171">
        <v>13</v>
      </c>
      <c r="B28" s="172" t="s">
        <v>118</v>
      </c>
      <c r="C28" s="173" t="s">
        <v>119</v>
      </c>
      <c r="D28" s="174" t="s">
        <v>120</v>
      </c>
      <c r="E28" s="175">
        <v>397.03395799999998</v>
      </c>
      <c r="F28" s="175">
        <v>0</v>
      </c>
      <c r="G28" s="176">
        <f>E28*F28</f>
        <v>0</v>
      </c>
      <c r="O28" s="170">
        <v>2</v>
      </c>
      <c r="AA28" s="146">
        <v>7</v>
      </c>
      <c r="AB28" s="146">
        <v>1</v>
      </c>
      <c r="AC28" s="146">
        <v>2</v>
      </c>
      <c r="AZ28" s="146">
        <v>1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7">
        <v>7</v>
      </c>
      <c r="CB28" s="177">
        <v>1</v>
      </c>
      <c r="CZ28" s="146">
        <v>0</v>
      </c>
    </row>
    <row r="29" spans="1:104" x14ac:dyDescent="0.2">
      <c r="A29" s="178"/>
      <c r="B29" s="179" t="s">
        <v>75</v>
      </c>
      <c r="C29" s="180" t="str">
        <f>CONCATENATE(B27," ",C27)</f>
        <v>99 staveništní přesun hmot</v>
      </c>
      <c r="D29" s="181"/>
      <c r="E29" s="182"/>
      <c r="F29" s="183"/>
      <c r="G29" s="184">
        <f>SUM(G27:G28)</f>
        <v>0</v>
      </c>
      <c r="O29" s="170">
        <v>4</v>
      </c>
      <c r="BA29" s="185">
        <f>SUM(BA27:BA28)</f>
        <v>0</v>
      </c>
      <c r="BB29" s="185">
        <f>SUM(BB27:BB28)</f>
        <v>0</v>
      </c>
      <c r="BC29" s="185">
        <f>SUM(BC27:BC28)</f>
        <v>0</v>
      </c>
      <c r="BD29" s="185">
        <f>SUM(BD27:BD28)</f>
        <v>0</v>
      </c>
      <c r="BE29" s="185">
        <f>SUM(BE27:BE28)</f>
        <v>0</v>
      </c>
    </row>
    <row r="30" spans="1:104" x14ac:dyDescent="0.2">
      <c r="A30" s="163" t="s">
        <v>72</v>
      </c>
      <c r="B30" s="164" t="s">
        <v>121</v>
      </c>
      <c r="C30" s="165" t="s">
        <v>122</v>
      </c>
      <c r="D30" s="166"/>
      <c r="E30" s="167"/>
      <c r="F30" s="167"/>
      <c r="G30" s="168"/>
      <c r="H30" s="169"/>
      <c r="I30" s="169"/>
      <c r="O30" s="170">
        <v>1</v>
      </c>
    </row>
    <row r="31" spans="1:104" x14ac:dyDescent="0.2">
      <c r="A31" s="171">
        <v>14</v>
      </c>
      <c r="B31" s="172" t="s">
        <v>123</v>
      </c>
      <c r="C31" s="173" t="s">
        <v>124</v>
      </c>
      <c r="D31" s="174" t="s">
        <v>120</v>
      </c>
      <c r="E31" s="175">
        <v>329.28800000000001</v>
      </c>
      <c r="F31" s="175">
        <v>0</v>
      </c>
      <c r="G31" s="176">
        <f>E31*F31</f>
        <v>0</v>
      </c>
      <c r="O31" s="170">
        <v>2</v>
      </c>
      <c r="AA31" s="146">
        <v>8</v>
      </c>
      <c r="AB31" s="146">
        <v>0</v>
      </c>
      <c r="AC31" s="146">
        <v>3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8</v>
      </c>
      <c r="CB31" s="177">
        <v>0</v>
      </c>
      <c r="CZ31" s="146">
        <v>0</v>
      </c>
    </row>
    <row r="32" spans="1:104" x14ac:dyDescent="0.2">
      <c r="A32" s="171">
        <v>15</v>
      </c>
      <c r="B32" s="172" t="s">
        <v>125</v>
      </c>
      <c r="C32" s="173" t="s">
        <v>126</v>
      </c>
      <c r="D32" s="174" t="s">
        <v>120</v>
      </c>
      <c r="E32" s="175">
        <v>302.25799999999998</v>
      </c>
      <c r="F32" s="175">
        <v>0</v>
      </c>
      <c r="G32" s="176">
        <f>E32*F32</f>
        <v>0</v>
      </c>
      <c r="O32" s="170">
        <v>2</v>
      </c>
      <c r="AA32" s="146">
        <v>1</v>
      </c>
      <c r="AB32" s="146">
        <v>0</v>
      </c>
      <c r="AC32" s="146">
        <v>0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</v>
      </c>
      <c r="CB32" s="177">
        <v>0</v>
      </c>
      <c r="CZ32" s="146">
        <v>0</v>
      </c>
    </row>
    <row r="33" spans="1:104" x14ac:dyDescent="0.2">
      <c r="A33" s="171">
        <v>16</v>
      </c>
      <c r="B33" s="172" t="s">
        <v>127</v>
      </c>
      <c r="C33" s="173" t="s">
        <v>128</v>
      </c>
      <c r="D33" s="174" t="s">
        <v>120</v>
      </c>
      <c r="E33" s="175">
        <v>27.03</v>
      </c>
      <c r="F33" s="175">
        <v>0</v>
      </c>
      <c r="G33" s="176">
        <f>E33*F33</f>
        <v>0</v>
      </c>
      <c r="O33" s="170">
        <v>2</v>
      </c>
      <c r="AA33" s="146">
        <v>1</v>
      </c>
      <c r="AB33" s="146">
        <v>3</v>
      </c>
      <c r="AC33" s="146">
        <v>3</v>
      </c>
      <c r="AZ33" s="146">
        <v>1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</v>
      </c>
      <c r="CB33" s="177">
        <v>3</v>
      </c>
      <c r="CZ33" s="146">
        <v>0</v>
      </c>
    </row>
    <row r="34" spans="1:104" x14ac:dyDescent="0.2">
      <c r="A34" s="178"/>
      <c r="B34" s="179" t="s">
        <v>75</v>
      </c>
      <c r="C34" s="180" t="str">
        <f>CONCATENATE(B30," ",C30)</f>
        <v>D96 Přesuny suti a vybouraných hmot</v>
      </c>
      <c r="D34" s="181"/>
      <c r="E34" s="182"/>
      <c r="F34" s="183"/>
      <c r="G34" s="184">
        <f>SUM(G30:G33)</f>
        <v>0</v>
      </c>
      <c r="O34" s="170">
        <v>4</v>
      </c>
      <c r="BA34" s="185">
        <f>SUM(BA30:BA33)</f>
        <v>0</v>
      </c>
      <c r="BB34" s="185">
        <f>SUM(BB30:BB33)</f>
        <v>0</v>
      </c>
      <c r="BC34" s="185">
        <f>SUM(BC30:BC33)</f>
        <v>0</v>
      </c>
      <c r="BD34" s="185">
        <f>SUM(BD30:BD33)</f>
        <v>0</v>
      </c>
      <c r="BE34" s="185">
        <f>SUM(BE30:BE33)</f>
        <v>0</v>
      </c>
    </row>
    <row r="35" spans="1:104" x14ac:dyDescent="0.2">
      <c r="E35" s="146"/>
    </row>
    <row r="36" spans="1:104" x14ac:dyDescent="0.2">
      <c r="E36" s="146"/>
    </row>
    <row r="37" spans="1:104" x14ac:dyDescent="0.2">
      <c r="E37" s="146"/>
    </row>
    <row r="38" spans="1:104" x14ac:dyDescent="0.2">
      <c r="E38" s="146"/>
    </row>
    <row r="39" spans="1:104" x14ac:dyDescent="0.2">
      <c r="E39" s="146"/>
    </row>
    <row r="40" spans="1:104" x14ac:dyDescent="0.2">
      <c r="E40" s="146"/>
    </row>
    <row r="41" spans="1:104" x14ac:dyDescent="0.2">
      <c r="E41" s="146"/>
    </row>
    <row r="42" spans="1:104" x14ac:dyDescent="0.2">
      <c r="E42" s="146"/>
    </row>
    <row r="43" spans="1:104" x14ac:dyDescent="0.2">
      <c r="E43" s="146"/>
    </row>
    <row r="44" spans="1:104" x14ac:dyDescent="0.2">
      <c r="E44" s="146"/>
    </row>
    <row r="45" spans="1:104" x14ac:dyDescent="0.2">
      <c r="E45" s="146"/>
    </row>
    <row r="46" spans="1:104" x14ac:dyDescent="0.2">
      <c r="E46" s="146"/>
    </row>
    <row r="47" spans="1:104" x14ac:dyDescent="0.2">
      <c r="E47" s="146"/>
    </row>
    <row r="48" spans="1:104" x14ac:dyDescent="0.2">
      <c r="E48" s="146"/>
    </row>
    <row r="49" spans="1:7" x14ac:dyDescent="0.2">
      <c r="E49" s="146"/>
    </row>
    <row r="50" spans="1:7" x14ac:dyDescent="0.2">
      <c r="E50" s="146"/>
    </row>
    <row r="51" spans="1:7" x14ac:dyDescent="0.2">
      <c r="E51" s="146"/>
    </row>
    <row r="52" spans="1:7" x14ac:dyDescent="0.2">
      <c r="E52" s="146"/>
    </row>
    <row r="53" spans="1:7" x14ac:dyDescent="0.2">
      <c r="E53" s="146"/>
    </row>
    <row r="54" spans="1:7" x14ac:dyDescent="0.2">
      <c r="E54" s="146"/>
    </row>
    <row r="55" spans="1:7" x14ac:dyDescent="0.2">
      <c r="E55" s="146"/>
    </row>
    <row r="56" spans="1:7" x14ac:dyDescent="0.2">
      <c r="E56" s="146"/>
    </row>
    <row r="57" spans="1:7" x14ac:dyDescent="0.2">
      <c r="E57" s="146"/>
    </row>
    <row r="58" spans="1:7" x14ac:dyDescent="0.2">
      <c r="A58" s="186"/>
      <c r="B58" s="186"/>
      <c r="C58" s="186"/>
      <c r="D58" s="186"/>
      <c r="E58" s="186"/>
      <c r="F58" s="186"/>
      <c r="G58" s="186"/>
    </row>
    <row r="59" spans="1:7" x14ac:dyDescent="0.2">
      <c r="A59" s="186"/>
      <c r="B59" s="186"/>
      <c r="C59" s="186"/>
      <c r="D59" s="186"/>
      <c r="E59" s="186"/>
      <c r="F59" s="186"/>
      <c r="G59" s="186"/>
    </row>
    <row r="60" spans="1:7" x14ac:dyDescent="0.2">
      <c r="A60" s="186"/>
      <c r="B60" s="186"/>
      <c r="C60" s="186"/>
      <c r="D60" s="186"/>
      <c r="E60" s="186"/>
      <c r="F60" s="186"/>
      <c r="G60" s="186"/>
    </row>
    <row r="61" spans="1:7" x14ac:dyDescent="0.2">
      <c r="A61" s="186"/>
      <c r="B61" s="186"/>
      <c r="C61" s="186"/>
      <c r="D61" s="186"/>
      <c r="E61" s="186"/>
      <c r="F61" s="186"/>
      <c r="G61" s="186"/>
    </row>
    <row r="62" spans="1:7" x14ac:dyDescent="0.2">
      <c r="E62" s="146"/>
    </row>
    <row r="63" spans="1:7" x14ac:dyDescent="0.2">
      <c r="E63" s="146"/>
    </row>
    <row r="64" spans="1:7" x14ac:dyDescent="0.2">
      <c r="E64" s="146"/>
    </row>
    <row r="65" spans="5:5" x14ac:dyDescent="0.2">
      <c r="E65" s="146"/>
    </row>
    <row r="66" spans="5:5" x14ac:dyDescent="0.2">
      <c r="E66" s="146"/>
    </row>
    <row r="67" spans="5:5" x14ac:dyDescent="0.2">
      <c r="E67" s="146"/>
    </row>
    <row r="68" spans="5:5" x14ac:dyDescent="0.2">
      <c r="E68" s="146"/>
    </row>
    <row r="69" spans="5:5" x14ac:dyDescent="0.2">
      <c r="E69" s="146"/>
    </row>
    <row r="70" spans="5:5" x14ac:dyDescent="0.2">
      <c r="E70" s="146"/>
    </row>
    <row r="71" spans="5:5" x14ac:dyDescent="0.2">
      <c r="E71" s="146"/>
    </row>
    <row r="72" spans="5:5" x14ac:dyDescent="0.2">
      <c r="E72" s="146"/>
    </row>
    <row r="73" spans="5:5" x14ac:dyDescent="0.2">
      <c r="E73" s="146"/>
    </row>
    <row r="74" spans="5:5" x14ac:dyDescent="0.2">
      <c r="E74" s="146"/>
    </row>
    <row r="75" spans="5:5" x14ac:dyDescent="0.2">
      <c r="E75" s="146"/>
    </row>
    <row r="76" spans="5:5" x14ac:dyDescent="0.2">
      <c r="E76" s="146"/>
    </row>
    <row r="77" spans="5:5" x14ac:dyDescent="0.2">
      <c r="E77" s="146"/>
    </row>
    <row r="78" spans="5:5" x14ac:dyDescent="0.2">
      <c r="E78" s="146"/>
    </row>
    <row r="79" spans="5:5" x14ac:dyDescent="0.2">
      <c r="E79" s="146"/>
    </row>
    <row r="80" spans="5:5" x14ac:dyDescent="0.2">
      <c r="E80" s="146"/>
    </row>
    <row r="81" spans="1:7" x14ac:dyDescent="0.2">
      <c r="E81" s="146"/>
    </row>
    <row r="82" spans="1:7" x14ac:dyDescent="0.2">
      <c r="E82" s="146"/>
    </row>
    <row r="83" spans="1:7" x14ac:dyDescent="0.2">
      <c r="E83" s="146"/>
    </row>
    <row r="84" spans="1:7" x14ac:dyDescent="0.2">
      <c r="E84" s="146"/>
    </row>
    <row r="85" spans="1:7" x14ac:dyDescent="0.2">
      <c r="E85" s="146"/>
    </row>
    <row r="86" spans="1:7" x14ac:dyDescent="0.2">
      <c r="E86" s="146"/>
    </row>
    <row r="87" spans="1:7" x14ac:dyDescent="0.2">
      <c r="E87" s="146"/>
    </row>
    <row r="88" spans="1:7" x14ac:dyDescent="0.2">
      <c r="E88" s="146"/>
    </row>
    <row r="89" spans="1:7" x14ac:dyDescent="0.2">
      <c r="E89" s="146"/>
    </row>
    <row r="90" spans="1:7" x14ac:dyDescent="0.2">
      <c r="E90" s="146"/>
    </row>
    <row r="91" spans="1:7" x14ac:dyDescent="0.2">
      <c r="E91" s="146"/>
    </row>
    <row r="92" spans="1:7" x14ac:dyDescent="0.2">
      <c r="E92" s="146"/>
    </row>
    <row r="93" spans="1:7" x14ac:dyDescent="0.2">
      <c r="A93" s="187"/>
      <c r="B93" s="187"/>
    </row>
    <row r="94" spans="1:7" x14ac:dyDescent="0.2">
      <c r="A94" s="186"/>
      <c r="B94" s="186"/>
      <c r="C94" s="189"/>
      <c r="D94" s="189"/>
      <c r="E94" s="190"/>
      <c r="F94" s="189"/>
      <c r="G94" s="191"/>
    </row>
    <row r="95" spans="1:7" x14ac:dyDescent="0.2">
      <c r="A95" s="192"/>
      <c r="B95" s="192"/>
      <c r="C95" s="186"/>
      <c r="D95" s="186"/>
      <c r="E95" s="193"/>
      <c r="F95" s="186"/>
      <c r="G95" s="186"/>
    </row>
    <row r="96" spans="1:7" x14ac:dyDescent="0.2">
      <c r="A96" s="186"/>
      <c r="B96" s="186"/>
      <c r="C96" s="186"/>
      <c r="D96" s="186"/>
      <c r="E96" s="193"/>
      <c r="F96" s="186"/>
      <c r="G96" s="186"/>
    </row>
    <row r="97" spans="1:7" x14ac:dyDescent="0.2">
      <c r="A97" s="186"/>
      <c r="B97" s="186"/>
      <c r="C97" s="186"/>
      <c r="D97" s="186"/>
      <c r="E97" s="193"/>
      <c r="F97" s="186"/>
      <c r="G97" s="186"/>
    </row>
    <row r="98" spans="1:7" x14ac:dyDescent="0.2">
      <c r="A98" s="186"/>
      <c r="B98" s="186"/>
      <c r="C98" s="186"/>
      <c r="D98" s="186"/>
      <c r="E98" s="193"/>
      <c r="F98" s="186"/>
      <c r="G98" s="186"/>
    </row>
    <row r="99" spans="1:7" x14ac:dyDescent="0.2">
      <c r="A99" s="186"/>
      <c r="B99" s="186"/>
      <c r="C99" s="186"/>
      <c r="D99" s="186"/>
      <c r="E99" s="193"/>
      <c r="F99" s="186"/>
      <c r="G99" s="186"/>
    </row>
    <row r="100" spans="1:7" x14ac:dyDescent="0.2">
      <c r="A100" s="186"/>
      <c r="B100" s="186"/>
      <c r="C100" s="186"/>
      <c r="D100" s="186"/>
      <c r="E100" s="193"/>
      <c r="F100" s="186"/>
      <c r="G100" s="186"/>
    </row>
    <row r="101" spans="1:7" x14ac:dyDescent="0.2">
      <c r="A101" s="186"/>
      <c r="B101" s="186"/>
      <c r="C101" s="186"/>
      <c r="D101" s="186"/>
      <c r="E101" s="193"/>
      <c r="F101" s="186"/>
      <c r="G101" s="186"/>
    </row>
    <row r="102" spans="1:7" x14ac:dyDescent="0.2">
      <c r="A102" s="186"/>
      <c r="B102" s="186"/>
      <c r="C102" s="186"/>
      <c r="D102" s="186"/>
      <c r="E102" s="193"/>
      <c r="F102" s="186"/>
      <c r="G102" s="186"/>
    </row>
    <row r="103" spans="1:7" x14ac:dyDescent="0.2">
      <c r="A103" s="186"/>
      <c r="B103" s="186"/>
      <c r="C103" s="186"/>
      <c r="D103" s="186"/>
      <c r="E103" s="193"/>
      <c r="F103" s="186"/>
      <c r="G103" s="186"/>
    </row>
    <row r="104" spans="1:7" x14ac:dyDescent="0.2">
      <c r="A104" s="186"/>
      <c r="B104" s="186"/>
      <c r="C104" s="186"/>
      <c r="D104" s="186"/>
      <c r="E104" s="193"/>
      <c r="F104" s="186"/>
      <c r="G104" s="186"/>
    </row>
    <row r="105" spans="1:7" x14ac:dyDescent="0.2">
      <c r="A105" s="186"/>
      <c r="B105" s="186"/>
      <c r="C105" s="186"/>
      <c r="D105" s="186"/>
      <c r="E105" s="193"/>
      <c r="F105" s="186"/>
      <c r="G105" s="186"/>
    </row>
    <row r="106" spans="1:7" x14ac:dyDescent="0.2">
      <c r="A106" s="186"/>
      <c r="B106" s="186"/>
      <c r="C106" s="186"/>
      <c r="D106" s="186"/>
      <c r="E106" s="193"/>
      <c r="F106" s="186"/>
      <c r="G106" s="186"/>
    </row>
    <row r="107" spans="1:7" x14ac:dyDescent="0.2">
      <c r="A107" s="186"/>
      <c r="B107" s="186"/>
      <c r="C107" s="186"/>
      <c r="D107" s="186"/>
      <c r="E107" s="193"/>
      <c r="F107" s="186"/>
      <c r="G107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</dc:creator>
  <cp:lastModifiedBy>Vališ</cp:lastModifiedBy>
  <cp:lastPrinted>2018-05-28T11:30:09Z</cp:lastPrinted>
  <dcterms:created xsi:type="dcterms:W3CDTF">2018-05-28T09:51:15Z</dcterms:created>
  <dcterms:modified xsi:type="dcterms:W3CDTF">2018-05-28T11:32:52Z</dcterms:modified>
</cp:coreProperties>
</file>