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0490" windowHeight="75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'Položky'!$A$1:$K$91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<sst xmlns="http://schemas.openxmlformats.org/spreadsheetml/2006/main" count="301" uniqueCount="207">
  <si>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</si>
  <si>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</si>
  <si>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</si>
  <si>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</si>
  <si>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</si>
  <si>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</si>
  <si>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</si>
  <si>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</si>
  <si>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</si>
  <si>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</si>
  <si>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</si>
  <si>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</si>
  <si>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</si>
  <si>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</si>
  <si>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</si>
  <si>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</si>
  <si>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</si>
  <si>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</si>
  <si>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</si>
  <si>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</si>
  <si>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</si>
  <si>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</si>
  <si>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</si>
  <si>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</si>
  <si>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</si>
  <si>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</si>
  <si>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</si>
  <si>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</si>
  <si>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</si>
  <si>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</si>
  <si>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</si>
  <si>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</si>
  <si>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</si>
  <si>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</si>
  <si>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</si>
  <si>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</si>
  <si>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</si>
  <si>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</si>
  <si>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</si>
  <si>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</si>
  <si>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</si>
  <si>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</si>
  <si>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</si>
  <si>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</si>
  <si>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</si>
  <si>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</si>
  <si>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</si>
  <si>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</si>
  <si>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</si>
  <si>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</si>
  <si>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</si>
  <si>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</si>
  <si>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</si>
  <si>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</si>
  <si>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</si>
  <si>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</si>
  <si>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</si>
  <si>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</si>
  <si>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</si>
  <si>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</si>
  <si>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</si>
  <si>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</si>
  <si>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</si>
  <si>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</si>
  <si>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</si>
  <si>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</si>
  <si>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</si>
  <si>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</si>
  <si>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</si>
  <si>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</si>
  <si>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</si>
  <si>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</si>
  <si>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</si>
  <si>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</si>
  <si>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</si>
  <si>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</si>
  <si>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</si>
  <si>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</si>
  <si>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</si>
  <si>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</si>
  <si>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9064</t>
  </si>
  <si>
    <t>DEBLÍNSKÝ ZÁMEK ZNOJMO</t>
  </si>
  <si>
    <t>0030</t>
  </si>
  <si>
    <t>císařský sál - staveb.údržba</t>
  </si>
  <si>
    <t>DEBLÍNSKÝ ZÁMEK ZNOJMO - císařský sál - staveb.údr</t>
  </si>
  <si>
    <t>6</t>
  </si>
  <si>
    <t>Úpravy povrchu, podlahy</t>
  </si>
  <si>
    <t>602022152RT3</t>
  </si>
  <si>
    <t>Omítka stěn sanační,  ručně tloušťka vrstvy 40 mm</t>
  </si>
  <si>
    <t>m2</t>
  </si>
  <si>
    <t>uvedený materiál jako příklad:2,00*6</t>
  </si>
  <si>
    <t>61</t>
  </si>
  <si>
    <t>Upravy povrchů vnitřní</t>
  </si>
  <si>
    <t>610991111R00</t>
  </si>
  <si>
    <t>Zakrývání výplní vnitřních otvorů</t>
  </si>
  <si>
    <t>okno:1,50*3,00   *10</t>
  </si>
  <si>
    <t>dveře do int.:</t>
  </si>
  <si>
    <t>1,40*2,50</t>
  </si>
  <si>
    <t>94</t>
  </si>
  <si>
    <t>Lešení a stavební výtahy</t>
  </si>
  <si>
    <t>941955004R00</t>
  </si>
  <si>
    <t>Lešení lehké pomocné, výška podlahy do 3,5 m</t>
  </si>
  <si>
    <t>8,195*16,629</t>
  </si>
  <si>
    <t>2,84*3,429</t>
  </si>
  <si>
    <t>95</t>
  </si>
  <si>
    <t>Dokončovací konstrukce na pozemních stavbách</t>
  </si>
  <si>
    <t>952901108U00</t>
  </si>
  <si>
    <t>Omytí dvojité okno dveře 2,5m2-</t>
  </si>
  <si>
    <t>48,50*2</t>
  </si>
  <si>
    <t>952902021U00</t>
  </si>
  <si>
    <t>Zametení hladká podlaha</t>
  </si>
  <si>
    <t>148,5905</t>
  </si>
  <si>
    <t>95-01</t>
  </si>
  <si>
    <t>Zakrývání podlahoviny před malbami</t>
  </si>
  <si>
    <t>97</t>
  </si>
  <si>
    <t>Prorážení otvorů</t>
  </si>
  <si>
    <t>978013191R00</t>
  </si>
  <si>
    <t>Otlučení omítek vnitřních stěn v rozsahu do 100 %</t>
  </si>
  <si>
    <t>bude stanoveno v PD.....:12</t>
  </si>
  <si>
    <t>99</t>
  </si>
  <si>
    <t>Staveništní přesun hmot</t>
  </si>
  <si>
    <t>999281105R00</t>
  </si>
  <si>
    <t>Přesun hmot pro opravy a údržbu do výšky 6 m</t>
  </si>
  <si>
    <t>t</t>
  </si>
  <si>
    <t>775</t>
  </si>
  <si>
    <t>Podlahy vlysové a parketové</t>
  </si>
  <si>
    <t>775411820R00</t>
  </si>
  <si>
    <t>Demontáž lišt dřevěných, šroubovaných</t>
  </si>
  <si>
    <t>m</t>
  </si>
  <si>
    <t>16,629*2+8,350*2</t>
  </si>
  <si>
    <t>-1,40+1,00*2</t>
  </si>
  <si>
    <t>2,84*2+3,429</t>
  </si>
  <si>
    <t>775413021R00</t>
  </si>
  <si>
    <t>Montáž podlahové lišty připevněné vruty, výš. 6 cm</t>
  </si>
  <si>
    <t>59,6670</t>
  </si>
  <si>
    <t>775511952R00</t>
  </si>
  <si>
    <t>Doplnění podlah vlys.do tmele 21 mm do 1 m2</t>
  </si>
  <si>
    <t>kus</t>
  </si>
  <si>
    <t>cca 20 %:148,5905/100*20</t>
  </si>
  <si>
    <t>775591311U00</t>
  </si>
  <si>
    <t>Podlahy dřevo základní lak</t>
  </si>
  <si>
    <t>775591314U00</t>
  </si>
  <si>
    <t>Podlahy dřevo vrch lak velmi vys z</t>
  </si>
  <si>
    <t>775591316U00</t>
  </si>
  <si>
    <t>Podlahy dřevo broušení</t>
  </si>
  <si>
    <t>2x:148,5905*2</t>
  </si>
  <si>
    <t>775591411U00</t>
  </si>
  <si>
    <t>Podlahy dřevo nátěr olej+vosk, tvrdý voskový olej BONA HARD WAX OIL,např., nebo obdobných vlastností</t>
  </si>
  <si>
    <t>uvedený materiál jako příklad:148,5905</t>
  </si>
  <si>
    <t>775-01</t>
  </si>
  <si>
    <t>Výměna poškozených parket, vč.likvidace odpadu viz.stavba</t>
  </si>
  <si>
    <t>30</t>
  </si>
  <si>
    <t>61413330</t>
  </si>
  <si>
    <t>Lišta dřevěná dubová 9 x 35 mm délka 1-2 m</t>
  </si>
  <si>
    <t>59,6670*1,10</t>
  </si>
  <si>
    <t>998775101R00</t>
  </si>
  <si>
    <t>Přesun hmot pro podlahy vlysové, výšky do 6 m</t>
  </si>
  <si>
    <t>784</t>
  </si>
  <si>
    <t>Malby</t>
  </si>
  <si>
    <t>784191101R00</t>
  </si>
  <si>
    <t>Penetrace podkladu univerzální Primalex 1x,např. nebo obdobných vlastností</t>
  </si>
  <si>
    <t>562,4834</t>
  </si>
  <si>
    <t>784195412R00</t>
  </si>
  <si>
    <t>Malba Primalex Polar, bílá, bez penetrace, 2 x např., nebo obdobných vlastností</t>
  </si>
  <si>
    <t>784402803R00</t>
  </si>
  <si>
    <t>Odstranění malby oškrábáním v místnosti H do 8 m</t>
  </si>
  <si>
    <t>stěny:5,80*(8,350+16,629)*2           +5,80*(2,84*2+3,429)</t>
  </si>
  <si>
    <t>odpočet otvory:-56,3510</t>
  </si>
  <si>
    <t>ostění:0,60*(1,861+3,00*2)   *4</t>
  </si>
  <si>
    <t>6,60*(1,952+3,00*2)    *2</t>
  </si>
  <si>
    <t>1,00*(1,40+2,50*2)</t>
  </si>
  <si>
    <t>strop:146,013</t>
  </si>
  <si>
    <t>784498912R00</t>
  </si>
  <si>
    <t>Vyhlazení malířskou masou 1x, výška do 5 m</t>
  </si>
  <si>
    <t>799</t>
  </si>
  <si>
    <t>Ostatní</t>
  </si>
  <si>
    <t>799-01</t>
  </si>
  <si>
    <t>Přípl.za úpravu  lešení  do v.5,80 m</t>
  </si>
  <si>
    <t>146,013</t>
  </si>
  <si>
    <t>799-02</t>
  </si>
  <si>
    <t>Přípl. za vyhlazení malířskou masou .... do výšky místnosti nad 5,00 m</t>
  </si>
  <si>
    <t>M21</t>
  </si>
  <si>
    <t>Elektromontáže</t>
  </si>
  <si>
    <t>M21-01</t>
  </si>
  <si>
    <t>Dmtz a zpětná mtz el. el.akumulač.topidel vč.oprav  , viz.stavba</t>
  </si>
  <si>
    <t>kompl.</t>
  </si>
  <si>
    <t>M21-02</t>
  </si>
  <si>
    <t>Dmtz+mtz vypínače,zásuvky...... - oprava, výměna</t>
  </si>
  <si>
    <t>D96</t>
  </si>
  <si>
    <t>Přesuny suti a vybouraných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</si>
  <si>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</si>
  <si>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</si>
  <si>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</si>
  <si>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</si>
  <si>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</si>
  <si>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</si>
  <si>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</si>
  <si>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</si>
  <si>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979087113R00</t>
  </si>
  <si>
    <t>Nakládání vybouraných hmot na dopravní prostředky</t>
  </si>
  <si>
    <t>979990001R00</t>
  </si>
  <si>
    <t>Poplatek za skládku stavební suti</t>
  </si>
  <si>
    <t>Ztížené výr. podm.</t>
  </si>
  <si>
    <t>GZS</t>
  </si>
  <si>
    <t>Kulturní památka</t>
  </si>
  <si>
    <t>MĚSTO ZNOJMO,OBROKOVA 1/12,ZNOJMO</t>
  </si>
  <si>
    <t>2,00*6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</si>
</sst>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16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8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9" xfId="20" applyNumberFormat="1" applyFont="1" applyBorder="1">
      <alignment/>
      <protection/>
    </xf>
    <xf numFmtId="0" fontId="7" fillId="0" borderId="9" xfId="20" applyNumberFormat="1" applyFont="1" applyBorder="1">
      <alignment/>
      <protection/>
    </xf>
    <xf numFmtId="0" fontId="7" fillId="0" borderId="8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8" xfId="20" applyFont="1" applyBorder="1" applyAlignment="1">
      <alignment horizontal="center" vertical="top"/>
      <protection/>
    </xf>
    <xf numFmtId="49" fontId="7" fillId="0" borderId="58" xfId="20" applyNumberFormat="1" applyFont="1" applyBorder="1" applyAlignment="1">
      <alignment horizontal="left" vertical="top"/>
      <protection/>
    </xf>
    <xf numFmtId="0" fontId="7" fillId="0" borderId="58" xfId="20" applyFont="1" applyBorder="1" applyAlignment="1">
      <alignment vertical="top" wrapText="1"/>
      <protection/>
    </xf>
    <xf numFmtId="49" fontId="7" fillId="0" borderId="58" xfId="20" applyNumberFormat="1" applyFont="1" applyBorder="1" applyAlignment="1">
      <alignment horizontal="center" shrinkToFit="1"/>
      <protection/>
    </xf>
    <xf numFmtId="4" fontId="7" fillId="0" borderId="58" xfId="20" applyNumberFormat="1" applyFont="1" applyBorder="1" applyAlignment="1">
      <alignment horizontal="right"/>
      <protection/>
    </xf>
    <xf numFmtId="4" fontId="7" fillId="0" borderId="58" xfId="20" applyNumberFormat="1" applyFont="1" applyBorder="1">
      <alignment/>
      <protection/>
    </xf>
    <xf numFmtId="167" fontId="7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2" fillId="0" borderId="0" xfId="20" applyFont="1" applyAlignment="1">
      <alignment wrapText="1"/>
      <protection/>
    </xf>
    <xf numFmtId="49" fontId="13" fillId="3" borderId="59" xfId="20" applyNumberFormat="1" applyFont="1" applyFill="1" applyBorder="1" applyAlignment="1">
      <alignment horizontal="left" wrapText="1"/>
      <protection/>
    </xf>
    <xf numFmtId="49" fontId="14" fillId="0" borderId="60" xfId="0" applyNumberFormat="1" applyFont="1" applyBorder="1" applyAlignment="1">
      <alignment horizontal="left" wrapText="1"/>
    </xf>
    <xf numFmtId="4" fontId="13" fillId="3" borderId="61" xfId="20" applyNumberFormat="1" applyFont="1" applyFill="1" applyBorder="1" applyAlignment="1">
      <alignment horizontal="right" wrapText="1"/>
      <protection/>
    </xf>
    <xf numFmtId="0" fontId="13" fillId="3" borderId="34" xfId="20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right"/>
    </xf>
    <xf numFmtId="0" fontId="1" fillId="0" borderId="0" xfId="20" applyFont="1" applyBorder="1">
      <alignment/>
      <protection/>
    </xf>
    <xf numFmtId="0" fontId="1" fillId="0" borderId="13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5" fillId="2" borderId="10" xfId="20" applyNumberFormat="1" applyFont="1" applyFill="1" applyBorder="1" applyAlignment="1">
      <alignment horizontal="left"/>
      <protection/>
    </xf>
    <xf numFmtId="0" fontId="15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6" fillId="2" borderId="10" xfId="20" applyFont="1" applyFill="1" applyBorder="1">
      <alignment/>
      <protection/>
    </xf>
    <xf numFmtId="167" fontId="16" fillId="2" borderId="10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3" fontId="12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86F7-594F-4E5F-8A3A-D2F4A3EBFB4B}">
  <dimension ref="A1:BE55"/>
  <sheetViews>
    <sheetView tabSelected="1" workbookViewId="0" topLeftCell="A1"/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256" width="9.125" style="3" customWidth="1"/>
    <col min="257" max="257" width="2.00390625" style="3" customWidth="1"/>
    <col min="258" max="258" width="15.00390625" style="3" customWidth="1"/>
    <col min="259" max="259" width="15.875" style="3" customWidth="1"/>
    <col min="260" max="260" width="14.625" style="3" customWidth="1"/>
    <col min="261" max="261" width="13.625" style="3" customWidth="1"/>
    <col min="262" max="262" width="16.625" style="3" customWidth="1"/>
    <col min="263" max="263" width="15.25390625" style="3" customWidth="1"/>
    <col min="264" max="512" width="9.125" style="3" customWidth="1"/>
    <col min="513" max="513" width="2.00390625" style="3" customWidth="1"/>
    <col min="514" max="514" width="15.00390625" style="3" customWidth="1"/>
    <col min="515" max="515" width="15.875" style="3" customWidth="1"/>
    <col min="516" max="516" width="14.625" style="3" customWidth="1"/>
    <col min="517" max="517" width="13.625" style="3" customWidth="1"/>
    <col min="518" max="518" width="16.625" style="3" customWidth="1"/>
    <col min="519" max="519" width="15.25390625" style="3" customWidth="1"/>
    <col min="520" max="768" width="9.125" style="3" customWidth="1"/>
    <col min="769" max="769" width="2.00390625" style="3" customWidth="1"/>
    <col min="770" max="770" width="15.00390625" style="3" customWidth="1"/>
    <col min="771" max="771" width="15.875" style="3" customWidth="1"/>
    <col min="772" max="772" width="14.625" style="3" customWidth="1"/>
    <col min="773" max="773" width="13.625" style="3" customWidth="1"/>
    <col min="774" max="774" width="16.625" style="3" customWidth="1"/>
    <col min="775" max="775" width="15.25390625" style="3" customWidth="1"/>
    <col min="776" max="1024" width="9.125" style="3" customWidth="1"/>
    <col min="1025" max="1025" width="2.00390625" style="3" customWidth="1"/>
    <col min="1026" max="1026" width="15.00390625" style="3" customWidth="1"/>
    <col min="1027" max="1027" width="15.875" style="3" customWidth="1"/>
    <col min="1028" max="1028" width="14.625" style="3" customWidth="1"/>
    <col min="1029" max="1029" width="13.625" style="3" customWidth="1"/>
    <col min="1030" max="1030" width="16.625" style="3" customWidth="1"/>
    <col min="1031" max="1031" width="15.25390625" style="3" customWidth="1"/>
    <col min="1032" max="1280" width="9.125" style="3" customWidth="1"/>
    <col min="1281" max="1281" width="2.00390625" style="3" customWidth="1"/>
    <col min="1282" max="1282" width="15.00390625" style="3" customWidth="1"/>
    <col min="1283" max="1283" width="15.875" style="3" customWidth="1"/>
    <col min="1284" max="1284" width="14.625" style="3" customWidth="1"/>
    <col min="1285" max="1285" width="13.625" style="3" customWidth="1"/>
    <col min="1286" max="1286" width="16.625" style="3" customWidth="1"/>
    <col min="1287" max="1287" width="15.25390625" style="3" customWidth="1"/>
    <col min="1288" max="1536" width="9.125" style="3" customWidth="1"/>
    <col min="1537" max="1537" width="2.00390625" style="3" customWidth="1"/>
    <col min="1538" max="1538" width="15.00390625" style="3" customWidth="1"/>
    <col min="1539" max="1539" width="15.875" style="3" customWidth="1"/>
    <col min="1540" max="1540" width="14.625" style="3" customWidth="1"/>
    <col min="1541" max="1541" width="13.625" style="3" customWidth="1"/>
    <col min="1542" max="1542" width="16.625" style="3" customWidth="1"/>
    <col min="1543" max="1543" width="15.25390625" style="3" customWidth="1"/>
    <col min="1544" max="1792" width="9.125" style="3" customWidth="1"/>
    <col min="1793" max="1793" width="2.00390625" style="3" customWidth="1"/>
    <col min="1794" max="1794" width="15.00390625" style="3" customWidth="1"/>
    <col min="1795" max="1795" width="15.875" style="3" customWidth="1"/>
    <col min="1796" max="1796" width="14.625" style="3" customWidth="1"/>
    <col min="1797" max="1797" width="13.625" style="3" customWidth="1"/>
    <col min="1798" max="1798" width="16.625" style="3" customWidth="1"/>
    <col min="1799" max="1799" width="15.25390625" style="3" customWidth="1"/>
    <col min="1800" max="2048" width="9.125" style="3" customWidth="1"/>
    <col min="2049" max="2049" width="2.00390625" style="3" customWidth="1"/>
    <col min="2050" max="2050" width="15.00390625" style="3" customWidth="1"/>
    <col min="2051" max="2051" width="15.875" style="3" customWidth="1"/>
    <col min="2052" max="2052" width="14.625" style="3" customWidth="1"/>
    <col min="2053" max="2053" width="13.625" style="3" customWidth="1"/>
    <col min="2054" max="2054" width="16.625" style="3" customWidth="1"/>
    <col min="2055" max="2055" width="15.25390625" style="3" customWidth="1"/>
    <col min="2056" max="2304" width="9.125" style="3" customWidth="1"/>
    <col min="2305" max="2305" width="2.00390625" style="3" customWidth="1"/>
    <col min="2306" max="2306" width="15.00390625" style="3" customWidth="1"/>
    <col min="2307" max="2307" width="15.875" style="3" customWidth="1"/>
    <col min="2308" max="2308" width="14.625" style="3" customWidth="1"/>
    <col min="2309" max="2309" width="13.625" style="3" customWidth="1"/>
    <col min="2310" max="2310" width="16.625" style="3" customWidth="1"/>
    <col min="2311" max="2311" width="15.25390625" style="3" customWidth="1"/>
    <col min="2312" max="2560" width="9.125" style="3" customWidth="1"/>
    <col min="2561" max="2561" width="2.00390625" style="3" customWidth="1"/>
    <col min="2562" max="2562" width="15.00390625" style="3" customWidth="1"/>
    <col min="2563" max="2563" width="15.875" style="3" customWidth="1"/>
    <col min="2564" max="2564" width="14.625" style="3" customWidth="1"/>
    <col min="2565" max="2565" width="13.625" style="3" customWidth="1"/>
    <col min="2566" max="2566" width="16.625" style="3" customWidth="1"/>
    <col min="2567" max="2567" width="15.25390625" style="3" customWidth="1"/>
    <col min="2568" max="2816" width="9.125" style="3" customWidth="1"/>
    <col min="2817" max="2817" width="2.00390625" style="3" customWidth="1"/>
    <col min="2818" max="2818" width="15.00390625" style="3" customWidth="1"/>
    <col min="2819" max="2819" width="15.875" style="3" customWidth="1"/>
    <col min="2820" max="2820" width="14.625" style="3" customWidth="1"/>
    <col min="2821" max="2821" width="13.625" style="3" customWidth="1"/>
    <col min="2822" max="2822" width="16.625" style="3" customWidth="1"/>
    <col min="2823" max="2823" width="15.25390625" style="3" customWidth="1"/>
    <col min="2824" max="3072" width="9.125" style="3" customWidth="1"/>
    <col min="3073" max="3073" width="2.00390625" style="3" customWidth="1"/>
    <col min="3074" max="3074" width="15.00390625" style="3" customWidth="1"/>
    <col min="3075" max="3075" width="15.875" style="3" customWidth="1"/>
    <col min="3076" max="3076" width="14.625" style="3" customWidth="1"/>
    <col min="3077" max="3077" width="13.625" style="3" customWidth="1"/>
    <col min="3078" max="3078" width="16.625" style="3" customWidth="1"/>
    <col min="3079" max="3079" width="15.25390625" style="3" customWidth="1"/>
    <col min="3080" max="3328" width="9.125" style="3" customWidth="1"/>
    <col min="3329" max="3329" width="2.00390625" style="3" customWidth="1"/>
    <col min="3330" max="3330" width="15.00390625" style="3" customWidth="1"/>
    <col min="3331" max="3331" width="15.875" style="3" customWidth="1"/>
    <col min="3332" max="3332" width="14.625" style="3" customWidth="1"/>
    <col min="3333" max="3333" width="13.625" style="3" customWidth="1"/>
    <col min="3334" max="3334" width="16.625" style="3" customWidth="1"/>
    <col min="3335" max="3335" width="15.25390625" style="3" customWidth="1"/>
    <col min="3336" max="3584" width="9.125" style="3" customWidth="1"/>
    <col min="3585" max="3585" width="2.00390625" style="3" customWidth="1"/>
    <col min="3586" max="3586" width="15.00390625" style="3" customWidth="1"/>
    <col min="3587" max="3587" width="15.875" style="3" customWidth="1"/>
    <col min="3588" max="3588" width="14.625" style="3" customWidth="1"/>
    <col min="3589" max="3589" width="13.625" style="3" customWidth="1"/>
    <col min="3590" max="3590" width="16.625" style="3" customWidth="1"/>
    <col min="3591" max="3591" width="15.25390625" style="3" customWidth="1"/>
    <col min="3592" max="3840" width="9.125" style="3" customWidth="1"/>
    <col min="3841" max="3841" width="2.00390625" style="3" customWidth="1"/>
    <col min="3842" max="3842" width="15.00390625" style="3" customWidth="1"/>
    <col min="3843" max="3843" width="15.875" style="3" customWidth="1"/>
    <col min="3844" max="3844" width="14.625" style="3" customWidth="1"/>
    <col min="3845" max="3845" width="13.625" style="3" customWidth="1"/>
    <col min="3846" max="3846" width="16.625" style="3" customWidth="1"/>
    <col min="3847" max="3847" width="15.25390625" style="3" customWidth="1"/>
    <col min="3848" max="4096" width="9.125" style="3" customWidth="1"/>
    <col min="4097" max="4097" width="2.00390625" style="3" customWidth="1"/>
    <col min="4098" max="4098" width="15.00390625" style="3" customWidth="1"/>
    <col min="4099" max="4099" width="15.875" style="3" customWidth="1"/>
    <col min="4100" max="4100" width="14.625" style="3" customWidth="1"/>
    <col min="4101" max="4101" width="13.625" style="3" customWidth="1"/>
    <col min="4102" max="4102" width="16.625" style="3" customWidth="1"/>
    <col min="4103" max="4103" width="15.25390625" style="3" customWidth="1"/>
    <col min="4104" max="4352" width="9.125" style="3" customWidth="1"/>
    <col min="4353" max="4353" width="2.00390625" style="3" customWidth="1"/>
    <col min="4354" max="4354" width="15.00390625" style="3" customWidth="1"/>
    <col min="4355" max="4355" width="15.875" style="3" customWidth="1"/>
    <col min="4356" max="4356" width="14.625" style="3" customWidth="1"/>
    <col min="4357" max="4357" width="13.625" style="3" customWidth="1"/>
    <col min="4358" max="4358" width="16.625" style="3" customWidth="1"/>
    <col min="4359" max="4359" width="15.25390625" style="3" customWidth="1"/>
    <col min="4360" max="4608" width="9.125" style="3" customWidth="1"/>
    <col min="4609" max="4609" width="2.00390625" style="3" customWidth="1"/>
    <col min="4610" max="4610" width="15.00390625" style="3" customWidth="1"/>
    <col min="4611" max="4611" width="15.875" style="3" customWidth="1"/>
    <col min="4612" max="4612" width="14.625" style="3" customWidth="1"/>
    <col min="4613" max="4613" width="13.625" style="3" customWidth="1"/>
    <col min="4614" max="4614" width="16.625" style="3" customWidth="1"/>
    <col min="4615" max="4615" width="15.25390625" style="3" customWidth="1"/>
    <col min="4616" max="4864" width="9.125" style="3" customWidth="1"/>
    <col min="4865" max="4865" width="2.00390625" style="3" customWidth="1"/>
    <col min="4866" max="4866" width="15.00390625" style="3" customWidth="1"/>
    <col min="4867" max="4867" width="15.875" style="3" customWidth="1"/>
    <col min="4868" max="4868" width="14.625" style="3" customWidth="1"/>
    <col min="4869" max="4869" width="13.625" style="3" customWidth="1"/>
    <col min="4870" max="4870" width="16.625" style="3" customWidth="1"/>
    <col min="4871" max="4871" width="15.25390625" style="3" customWidth="1"/>
    <col min="4872" max="5120" width="9.125" style="3" customWidth="1"/>
    <col min="5121" max="5121" width="2.00390625" style="3" customWidth="1"/>
    <col min="5122" max="5122" width="15.00390625" style="3" customWidth="1"/>
    <col min="5123" max="5123" width="15.875" style="3" customWidth="1"/>
    <col min="5124" max="5124" width="14.625" style="3" customWidth="1"/>
    <col min="5125" max="5125" width="13.625" style="3" customWidth="1"/>
    <col min="5126" max="5126" width="16.625" style="3" customWidth="1"/>
    <col min="5127" max="5127" width="15.25390625" style="3" customWidth="1"/>
    <col min="5128" max="5376" width="9.125" style="3" customWidth="1"/>
    <col min="5377" max="5377" width="2.00390625" style="3" customWidth="1"/>
    <col min="5378" max="5378" width="15.00390625" style="3" customWidth="1"/>
    <col min="5379" max="5379" width="15.875" style="3" customWidth="1"/>
    <col min="5380" max="5380" width="14.625" style="3" customWidth="1"/>
    <col min="5381" max="5381" width="13.625" style="3" customWidth="1"/>
    <col min="5382" max="5382" width="16.625" style="3" customWidth="1"/>
    <col min="5383" max="5383" width="15.25390625" style="3" customWidth="1"/>
    <col min="5384" max="5632" width="9.125" style="3" customWidth="1"/>
    <col min="5633" max="5633" width="2.00390625" style="3" customWidth="1"/>
    <col min="5634" max="5634" width="15.00390625" style="3" customWidth="1"/>
    <col min="5635" max="5635" width="15.875" style="3" customWidth="1"/>
    <col min="5636" max="5636" width="14.625" style="3" customWidth="1"/>
    <col min="5637" max="5637" width="13.625" style="3" customWidth="1"/>
    <col min="5638" max="5638" width="16.625" style="3" customWidth="1"/>
    <col min="5639" max="5639" width="15.25390625" style="3" customWidth="1"/>
    <col min="5640" max="5888" width="9.125" style="3" customWidth="1"/>
    <col min="5889" max="5889" width="2.00390625" style="3" customWidth="1"/>
    <col min="5890" max="5890" width="15.00390625" style="3" customWidth="1"/>
    <col min="5891" max="5891" width="15.875" style="3" customWidth="1"/>
    <col min="5892" max="5892" width="14.625" style="3" customWidth="1"/>
    <col min="5893" max="5893" width="13.625" style="3" customWidth="1"/>
    <col min="5894" max="5894" width="16.625" style="3" customWidth="1"/>
    <col min="5895" max="5895" width="15.25390625" style="3" customWidth="1"/>
    <col min="5896" max="6144" width="9.125" style="3" customWidth="1"/>
    <col min="6145" max="6145" width="2.00390625" style="3" customWidth="1"/>
    <col min="6146" max="6146" width="15.00390625" style="3" customWidth="1"/>
    <col min="6147" max="6147" width="15.875" style="3" customWidth="1"/>
    <col min="6148" max="6148" width="14.625" style="3" customWidth="1"/>
    <col min="6149" max="6149" width="13.625" style="3" customWidth="1"/>
    <col min="6150" max="6150" width="16.625" style="3" customWidth="1"/>
    <col min="6151" max="6151" width="15.25390625" style="3" customWidth="1"/>
    <col min="6152" max="6400" width="9.125" style="3" customWidth="1"/>
    <col min="6401" max="6401" width="2.00390625" style="3" customWidth="1"/>
    <col min="6402" max="6402" width="15.00390625" style="3" customWidth="1"/>
    <col min="6403" max="6403" width="15.875" style="3" customWidth="1"/>
    <col min="6404" max="6404" width="14.625" style="3" customWidth="1"/>
    <col min="6405" max="6405" width="13.625" style="3" customWidth="1"/>
    <col min="6406" max="6406" width="16.625" style="3" customWidth="1"/>
    <col min="6407" max="6407" width="15.25390625" style="3" customWidth="1"/>
    <col min="6408" max="6656" width="9.125" style="3" customWidth="1"/>
    <col min="6657" max="6657" width="2.00390625" style="3" customWidth="1"/>
    <col min="6658" max="6658" width="15.00390625" style="3" customWidth="1"/>
    <col min="6659" max="6659" width="15.875" style="3" customWidth="1"/>
    <col min="6660" max="6660" width="14.625" style="3" customWidth="1"/>
    <col min="6661" max="6661" width="13.625" style="3" customWidth="1"/>
    <col min="6662" max="6662" width="16.625" style="3" customWidth="1"/>
    <col min="6663" max="6663" width="15.25390625" style="3" customWidth="1"/>
    <col min="6664" max="6912" width="9.125" style="3" customWidth="1"/>
    <col min="6913" max="6913" width="2.00390625" style="3" customWidth="1"/>
    <col min="6914" max="6914" width="15.00390625" style="3" customWidth="1"/>
    <col min="6915" max="6915" width="15.875" style="3" customWidth="1"/>
    <col min="6916" max="6916" width="14.625" style="3" customWidth="1"/>
    <col min="6917" max="6917" width="13.625" style="3" customWidth="1"/>
    <col min="6918" max="6918" width="16.625" style="3" customWidth="1"/>
    <col min="6919" max="6919" width="15.25390625" style="3" customWidth="1"/>
    <col min="6920" max="7168" width="9.125" style="3" customWidth="1"/>
    <col min="7169" max="7169" width="2.00390625" style="3" customWidth="1"/>
    <col min="7170" max="7170" width="15.00390625" style="3" customWidth="1"/>
    <col min="7171" max="7171" width="15.875" style="3" customWidth="1"/>
    <col min="7172" max="7172" width="14.625" style="3" customWidth="1"/>
    <col min="7173" max="7173" width="13.625" style="3" customWidth="1"/>
    <col min="7174" max="7174" width="16.625" style="3" customWidth="1"/>
    <col min="7175" max="7175" width="15.25390625" style="3" customWidth="1"/>
    <col min="7176" max="7424" width="9.125" style="3" customWidth="1"/>
    <col min="7425" max="7425" width="2.00390625" style="3" customWidth="1"/>
    <col min="7426" max="7426" width="15.00390625" style="3" customWidth="1"/>
    <col min="7427" max="7427" width="15.875" style="3" customWidth="1"/>
    <col min="7428" max="7428" width="14.625" style="3" customWidth="1"/>
    <col min="7429" max="7429" width="13.625" style="3" customWidth="1"/>
    <col min="7430" max="7430" width="16.625" style="3" customWidth="1"/>
    <col min="7431" max="7431" width="15.25390625" style="3" customWidth="1"/>
    <col min="7432" max="7680" width="9.125" style="3" customWidth="1"/>
    <col min="7681" max="7681" width="2.00390625" style="3" customWidth="1"/>
    <col min="7682" max="7682" width="15.00390625" style="3" customWidth="1"/>
    <col min="7683" max="7683" width="15.875" style="3" customWidth="1"/>
    <col min="7684" max="7684" width="14.625" style="3" customWidth="1"/>
    <col min="7685" max="7685" width="13.625" style="3" customWidth="1"/>
    <col min="7686" max="7686" width="16.625" style="3" customWidth="1"/>
    <col min="7687" max="7687" width="15.25390625" style="3" customWidth="1"/>
    <col min="7688" max="7936" width="9.125" style="3" customWidth="1"/>
    <col min="7937" max="7937" width="2.00390625" style="3" customWidth="1"/>
    <col min="7938" max="7938" width="15.00390625" style="3" customWidth="1"/>
    <col min="7939" max="7939" width="15.875" style="3" customWidth="1"/>
    <col min="7940" max="7940" width="14.625" style="3" customWidth="1"/>
    <col min="7941" max="7941" width="13.625" style="3" customWidth="1"/>
    <col min="7942" max="7942" width="16.625" style="3" customWidth="1"/>
    <col min="7943" max="7943" width="15.25390625" style="3" customWidth="1"/>
    <col min="7944" max="8192" width="9.125" style="3" customWidth="1"/>
    <col min="8193" max="8193" width="2.00390625" style="3" customWidth="1"/>
    <col min="8194" max="8194" width="15.00390625" style="3" customWidth="1"/>
    <col min="8195" max="8195" width="15.875" style="3" customWidth="1"/>
    <col min="8196" max="8196" width="14.625" style="3" customWidth="1"/>
    <col min="8197" max="8197" width="13.625" style="3" customWidth="1"/>
    <col min="8198" max="8198" width="16.625" style="3" customWidth="1"/>
    <col min="8199" max="8199" width="15.25390625" style="3" customWidth="1"/>
    <col min="8200" max="8448" width="9.125" style="3" customWidth="1"/>
    <col min="8449" max="8449" width="2.00390625" style="3" customWidth="1"/>
    <col min="8450" max="8450" width="15.00390625" style="3" customWidth="1"/>
    <col min="8451" max="8451" width="15.875" style="3" customWidth="1"/>
    <col min="8452" max="8452" width="14.625" style="3" customWidth="1"/>
    <col min="8453" max="8453" width="13.625" style="3" customWidth="1"/>
    <col min="8454" max="8454" width="16.625" style="3" customWidth="1"/>
    <col min="8455" max="8455" width="15.25390625" style="3" customWidth="1"/>
    <col min="8456" max="8704" width="9.125" style="3" customWidth="1"/>
    <col min="8705" max="8705" width="2.00390625" style="3" customWidth="1"/>
    <col min="8706" max="8706" width="15.00390625" style="3" customWidth="1"/>
    <col min="8707" max="8707" width="15.875" style="3" customWidth="1"/>
    <col min="8708" max="8708" width="14.625" style="3" customWidth="1"/>
    <col min="8709" max="8709" width="13.625" style="3" customWidth="1"/>
    <col min="8710" max="8710" width="16.625" style="3" customWidth="1"/>
    <col min="8711" max="8711" width="15.25390625" style="3" customWidth="1"/>
    <col min="8712" max="8960" width="9.125" style="3" customWidth="1"/>
    <col min="8961" max="8961" width="2.00390625" style="3" customWidth="1"/>
    <col min="8962" max="8962" width="15.00390625" style="3" customWidth="1"/>
    <col min="8963" max="8963" width="15.875" style="3" customWidth="1"/>
    <col min="8964" max="8964" width="14.625" style="3" customWidth="1"/>
    <col min="8965" max="8965" width="13.625" style="3" customWidth="1"/>
    <col min="8966" max="8966" width="16.625" style="3" customWidth="1"/>
    <col min="8967" max="8967" width="15.25390625" style="3" customWidth="1"/>
    <col min="8968" max="9216" width="9.125" style="3" customWidth="1"/>
    <col min="9217" max="9217" width="2.00390625" style="3" customWidth="1"/>
    <col min="9218" max="9218" width="15.00390625" style="3" customWidth="1"/>
    <col min="9219" max="9219" width="15.875" style="3" customWidth="1"/>
    <col min="9220" max="9220" width="14.625" style="3" customWidth="1"/>
    <col min="9221" max="9221" width="13.625" style="3" customWidth="1"/>
    <col min="9222" max="9222" width="16.625" style="3" customWidth="1"/>
    <col min="9223" max="9223" width="15.25390625" style="3" customWidth="1"/>
    <col min="9224" max="9472" width="9.125" style="3" customWidth="1"/>
    <col min="9473" max="9473" width="2.00390625" style="3" customWidth="1"/>
    <col min="9474" max="9474" width="15.00390625" style="3" customWidth="1"/>
    <col min="9475" max="9475" width="15.875" style="3" customWidth="1"/>
    <col min="9476" max="9476" width="14.625" style="3" customWidth="1"/>
    <col min="9477" max="9477" width="13.625" style="3" customWidth="1"/>
    <col min="9478" max="9478" width="16.625" style="3" customWidth="1"/>
    <col min="9479" max="9479" width="15.25390625" style="3" customWidth="1"/>
    <col min="9480" max="9728" width="9.125" style="3" customWidth="1"/>
    <col min="9729" max="9729" width="2.00390625" style="3" customWidth="1"/>
    <col min="9730" max="9730" width="15.00390625" style="3" customWidth="1"/>
    <col min="9731" max="9731" width="15.875" style="3" customWidth="1"/>
    <col min="9732" max="9732" width="14.625" style="3" customWidth="1"/>
    <col min="9733" max="9733" width="13.625" style="3" customWidth="1"/>
    <col min="9734" max="9734" width="16.625" style="3" customWidth="1"/>
    <col min="9735" max="9735" width="15.25390625" style="3" customWidth="1"/>
    <col min="9736" max="9984" width="9.125" style="3" customWidth="1"/>
    <col min="9985" max="9985" width="2.00390625" style="3" customWidth="1"/>
    <col min="9986" max="9986" width="15.00390625" style="3" customWidth="1"/>
    <col min="9987" max="9987" width="15.875" style="3" customWidth="1"/>
    <col min="9988" max="9988" width="14.625" style="3" customWidth="1"/>
    <col min="9989" max="9989" width="13.625" style="3" customWidth="1"/>
    <col min="9990" max="9990" width="16.625" style="3" customWidth="1"/>
    <col min="9991" max="9991" width="15.25390625" style="3" customWidth="1"/>
    <col min="9992" max="10240" width="9.125" style="3" customWidth="1"/>
    <col min="10241" max="10241" width="2.00390625" style="3" customWidth="1"/>
    <col min="10242" max="10242" width="15.00390625" style="3" customWidth="1"/>
    <col min="10243" max="10243" width="15.875" style="3" customWidth="1"/>
    <col min="10244" max="10244" width="14.625" style="3" customWidth="1"/>
    <col min="10245" max="10245" width="13.625" style="3" customWidth="1"/>
    <col min="10246" max="10246" width="16.625" style="3" customWidth="1"/>
    <col min="10247" max="10247" width="15.25390625" style="3" customWidth="1"/>
    <col min="10248" max="10496" width="9.125" style="3" customWidth="1"/>
    <col min="10497" max="10497" width="2.00390625" style="3" customWidth="1"/>
    <col min="10498" max="10498" width="15.00390625" style="3" customWidth="1"/>
    <col min="10499" max="10499" width="15.875" style="3" customWidth="1"/>
    <col min="10500" max="10500" width="14.625" style="3" customWidth="1"/>
    <col min="10501" max="10501" width="13.625" style="3" customWidth="1"/>
    <col min="10502" max="10502" width="16.625" style="3" customWidth="1"/>
    <col min="10503" max="10503" width="15.25390625" style="3" customWidth="1"/>
    <col min="10504" max="10752" width="9.125" style="3" customWidth="1"/>
    <col min="10753" max="10753" width="2.00390625" style="3" customWidth="1"/>
    <col min="10754" max="10754" width="15.00390625" style="3" customWidth="1"/>
    <col min="10755" max="10755" width="15.875" style="3" customWidth="1"/>
    <col min="10756" max="10756" width="14.625" style="3" customWidth="1"/>
    <col min="10757" max="10757" width="13.625" style="3" customWidth="1"/>
    <col min="10758" max="10758" width="16.625" style="3" customWidth="1"/>
    <col min="10759" max="10759" width="15.25390625" style="3" customWidth="1"/>
    <col min="10760" max="11008" width="9.125" style="3" customWidth="1"/>
    <col min="11009" max="11009" width="2.00390625" style="3" customWidth="1"/>
    <col min="11010" max="11010" width="15.00390625" style="3" customWidth="1"/>
    <col min="11011" max="11011" width="15.875" style="3" customWidth="1"/>
    <col min="11012" max="11012" width="14.625" style="3" customWidth="1"/>
    <col min="11013" max="11013" width="13.625" style="3" customWidth="1"/>
    <col min="11014" max="11014" width="16.625" style="3" customWidth="1"/>
    <col min="11015" max="11015" width="15.25390625" style="3" customWidth="1"/>
    <col min="11016" max="11264" width="9.125" style="3" customWidth="1"/>
    <col min="11265" max="11265" width="2.00390625" style="3" customWidth="1"/>
    <col min="11266" max="11266" width="15.00390625" style="3" customWidth="1"/>
    <col min="11267" max="11267" width="15.875" style="3" customWidth="1"/>
    <col min="11268" max="11268" width="14.625" style="3" customWidth="1"/>
    <col min="11269" max="11269" width="13.625" style="3" customWidth="1"/>
    <col min="11270" max="11270" width="16.625" style="3" customWidth="1"/>
    <col min="11271" max="11271" width="15.25390625" style="3" customWidth="1"/>
    <col min="11272" max="11520" width="9.125" style="3" customWidth="1"/>
    <col min="11521" max="11521" width="2.00390625" style="3" customWidth="1"/>
    <col min="11522" max="11522" width="15.00390625" style="3" customWidth="1"/>
    <col min="11523" max="11523" width="15.875" style="3" customWidth="1"/>
    <col min="11524" max="11524" width="14.625" style="3" customWidth="1"/>
    <col min="11525" max="11525" width="13.625" style="3" customWidth="1"/>
    <col min="11526" max="11526" width="16.625" style="3" customWidth="1"/>
    <col min="11527" max="11527" width="15.25390625" style="3" customWidth="1"/>
    <col min="11528" max="11776" width="9.125" style="3" customWidth="1"/>
    <col min="11777" max="11777" width="2.00390625" style="3" customWidth="1"/>
    <col min="11778" max="11778" width="15.00390625" style="3" customWidth="1"/>
    <col min="11779" max="11779" width="15.875" style="3" customWidth="1"/>
    <col min="11780" max="11780" width="14.625" style="3" customWidth="1"/>
    <col min="11781" max="11781" width="13.625" style="3" customWidth="1"/>
    <col min="11782" max="11782" width="16.625" style="3" customWidth="1"/>
    <col min="11783" max="11783" width="15.25390625" style="3" customWidth="1"/>
    <col min="11784" max="12032" width="9.125" style="3" customWidth="1"/>
    <col min="12033" max="12033" width="2.00390625" style="3" customWidth="1"/>
    <col min="12034" max="12034" width="15.00390625" style="3" customWidth="1"/>
    <col min="12035" max="12035" width="15.875" style="3" customWidth="1"/>
    <col min="12036" max="12036" width="14.625" style="3" customWidth="1"/>
    <col min="12037" max="12037" width="13.625" style="3" customWidth="1"/>
    <col min="12038" max="12038" width="16.625" style="3" customWidth="1"/>
    <col min="12039" max="12039" width="15.25390625" style="3" customWidth="1"/>
    <col min="12040" max="12288" width="9.125" style="3" customWidth="1"/>
    <col min="12289" max="12289" width="2.00390625" style="3" customWidth="1"/>
    <col min="12290" max="12290" width="15.00390625" style="3" customWidth="1"/>
    <col min="12291" max="12291" width="15.875" style="3" customWidth="1"/>
    <col min="12292" max="12292" width="14.625" style="3" customWidth="1"/>
    <col min="12293" max="12293" width="13.625" style="3" customWidth="1"/>
    <col min="12294" max="12294" width="16.625" style="3" customWidth="1"/>
    <col min="12295" max="12295" width="15.25390625" style="3" customWidth="1"/>
    <col min="12296" max="12544" width="9.125" style="3" customWidth="1"/>
    <col min="12545" max="12545" width="2.00390625" style="3" customWidth="1"/>
    <col min="12546" max="12546" width="15.00390625" style="3" customWidth="1"/>
    <col min="12547" max="12547" width="15.875" style="3" customWidth="1"/>
    <col min="12548" max="12548" width="14.625" style="3" customWidth="1"/>
    <col min="12549" max="12549" width="13.625" style="3" customWidth="1"/>
    <col min="12550" max="12550" width="16.625" style="3" customWidth="1"/>
    <col min="12551" max="12551" width="15.25390625" style="3" customWidth="1"/>
    <col min="12552" max="12800" width="9.125" style="3" customWidth="1"/>
    <col min="12801" max="12801" width="2.00390625" style="3" customWidth="1"/>
    <col min="12802" max="12802" width="15.00390625" style="3" customWidth="1"/>
    <col min="12803" max="12803" width="15.875" style="3" customWidth="1"/>
    <col min="12804" max="12804" width="14.625" style="3" customWidth="1"/>
    <col min="12805" max="12805" width="13.625" style="3" customWidth="1"/>
    <col min="12806" max="12806" width="16.625" style="3" customWidth="1"/>
    <col min="12807" max="12807" width="15.25390625" style="3" customWidth="1"/>
    <col min="12808" max="13056" width="9.125" style="3" customWidth="1"/>
    <col min="13057" max="13057" width="2.00390625" style="3" customWidth="1"/>
    <col min="13058" max="13058" width="15.00390625" style="3" customWidth="1"/>
    <col min="13059" max="13059" width="15.875" style="3" customWidth="1"/>
    <col min="13060" max="13060" width="14.625" style="3" customWidth="1"/>
    <col min="13061" max="13061" width="13.625" style="3" customWidth="1"/>
    <col min="13062" max="13062" width="16.625" style="3" customWidth="1"/>
    <col min="13063" max="13063" width="15.25390625" style="3" customWidth="1"/>
    <col min="13064" max="13312" width="9.125" style="3" customWidth="1"/>
    <col min="13313" max="13313" width="2.00390625" style="3" customWidth="1"/>
    <col min="13314" max="13314" width="15.00390625" style="3" customWidth="1"/>
    <col min="13315" max="13315" width="15.875" style="3" customWidth="1"/>
    <col min="13316" max="13316" width="14.625" style="3" customWidth="1"/>
    <col min="13317" max="13317" width="13.625" style="3" customWidth="1"/>
    <col min="13318" max="13318" width="16.625" style="3" customWidth="1"/>
    <col min="13319" max="13319" width="15.25390625" style="3" customWidth="1"/>
    <col min="13320" max="13568" width="9.125" style="3" customWidth="1"/>
    <col min="13569" max="13569" width="2.00390625" style="3" customWidth="1"/>
    <col min="13570" max="13570" width="15.00390625" style="3" customWidth="1"/>
    <col min="13571" max="13571" width="15.875" style="3" customWidth="1"/>
    <col min="13572" max="13572" width="14.625" style="3" customWidth="1"/>
    <col min="13573" max="13573" width="13.625" style="3" customWidth="1"/>
    <col min="13574" max="13574" width="16.625" style="3" customWidth="1"/>
    <col min="13575" max="13575" width="15.25390625" style="3" customWidth="1"/>
    <col min="13576" max="13824" width="9.125" style="3" customWidth="1"/>
    <col min="13825" max="13825" width="2.00390625" style="3" customWidth="1"/>
    <col min="13826" max="13826" width="15.00390625" style="3" customWidth="1"/>
    <col min="13827" max="13827" width="15.875" style="3" customWidth="1"/>
    <col min="13828" max="13828" width="14.625" style="3" customWidth="1"/>
    <col min="13829" max="13829" width="13.625" style="3" customWidth="1"/>
    <col min="13830" max="13830" width="16.625" style="3" customWidth="1"/>
    <col min="13831" max="13831" width="15.25390625" style="3" customWidth="1"/>
    <col min="13832" max="14080" width="9.125" style="3" customWidth="1"/>
    <col min="14081" max="14081" width="2.00390625" style="3" customWidth="1"/>
    <col min="14082" max="14082" width="15.00390625" style="3" customWidth="1"/>
    <col min="14083" max="14083" width="15.875" style="3" customWidth="1"/>
    <col min="14084" max="14084" width="14.625" style="3" customWidth="1"/>
    <col min="14085" max="14085" width="13.625" style="3" customWidth="1"/>
    <col min="14086" max="14086" width="16.625" style="3" customWidth="1"/>
    <col min="14087" max="14087" width="15.25390625" style="3" customWidth="1"/>
    <col min="14088" max="14336" width="9.125" style="3" customWidth="1"/>
    <col min="14337" max="14337" width="2.00390625" style="3" customWidth="1"/>
    <col min="14338" max="14338" width="15.00390625" style="3" customWidth="1"/>
    <col min="14339" max="14339" width="15.875" style="3" customWidth="1"/>
    <col min="14340" max="14340" width="14.625" style="3" customWidth="1"/>
    <col min="14341" max="14341" width="13.625" style="3" customWidth="1"/>
    <col min="14342" max="14342" width="16.625" style="3" customWidth="1"/>
    <col min="14343" max="14343" width="15.25390625" style="3" customWidth="1"/>
    <col min="14344" max="14592" width="9.125" style="3" customWidth="1"/>
    <col min="14593" max="14593" width="2.00390625" style="3" customWidth="1"/>
    <col min="14594" max="14594" width="15.00390625" style="3" customWidth="1"/>
    <col min="14595" max="14595" width="15.875" style="3" customWidth="1"/>
    <col min="14596" max="14596" width="14.625" style="3" customWidth="1"/>
    <col min="14597" max="14597" width="13.625" style="3" customWidth="1"/>
    <col min="14598" max="14598" width="16.625" style="3" customWidth="1"/>
    <col min="14599" max="14599" width="15.25390625" style="3" customWidth="1"/>
    <col min="14600" max="14848" width="9.125" style="3" customWidth="1"/>
    <col min="14849" max="14849" width="2.00390625" style="3" customWidth="1"/>
    <col min="14850" max="14850" width="15.00390625" style="3" customWidth="1"/>
    <col min="14851" max="14851" width="15.875" style="3" customWidth="1"/>
    <col min="14852" max="14852" width="14.625" style="3" customWidth="1"/>
    <col min="14853" max="14853" width="13.625" style="3" customWidth="1"/>
    <col min="14854" max="14854" width="16.625" style="3" customWidth="1"/>
    <col min="14855" max="14855" width="15.25390625" style="3" customWidth="1"/>
    <col min="14856" max="15104" width="9.125" style="3" customWidth="1"/>
    <col min="15105" max="15105" width="2.00390625" style="3" customWidth="1"/>
    <col min="15106" max="15106" width="15.00390625" style="3" customWidth="1"/>
    <col min="15107" max="15107" width="15.875" style="3" customWidth="1"/>
    <col min="15108" max="15108" width="14.625" style="3" customWidth="1"/>
    <col min="15109" max="15109" width="13.625" style="3" customWidth="1"/>
    <col min="15110" max="15110" width="16.625" style="3" customWidth="1"/>
    <col min="15111" max="15111" width="15.25390625" style="3" customWidth="1"/>
    <col min="15112" max="15360" width="9.125" style="3" customWidth="1"/>
    <col min="15361" max="15361" width="2.00390625" style="3" customWidth="1"/>
    <col min="15362" max="15362" width="15.00390625" style="3" customWidth="1"/>
    <col min="15363" max="15363" width="15.875" style="3" customWidth="1"/>
    <col min="15364" max="15364" width="14.625" style="3" customWidth="1"/>
    <col min="15365" max="15365" width="13.625" style="3" customWidth="1"/>
    <col min="15366" max="15366" width="16.625" style="3" customWidth="1"/>
    <col min="15367" max="15367" width="15.25390625" style="3" customWidth="1"/>
    <col min="15368" max="15616" width="9.125" style="3" customWidth="1"/>
    <col min="15617" max="15617" width="2.00390625" style="3" customWidth="1"/>
    <col min="15618" max="15618" width="15.00390625" style="3" customWidth="1"/>
    <col min="15619" max="15619" width="15.875" style="3" customWidth="1"/>
    <col min="15620" max="15620" width="14.625" style="3" customWidth="1"/>
    <col min="15621" max="15621" width="13.625" style="3" customWidth="1"/>
    <col min="15622" max="15622" width="16.625" style="3" customWidth="1"/>
    <col min="15623" max="15623" width="15.25390625" style="3" customWidth="1"/>
    <col min="15624" max="15872" width="9.125" style="3" customWidth="1"/>
    <col min="15873" max="15873" width="2.00390625" style="3" customWidth="1"/>
    <col min="15874" max="15874" width="15.00390625" style="3" customWidth="1"/>
    <col min="15875" max="15875" width="15.875" style="3" customWidth="1"/>
    <col min="15876" max="15876" width="14.625" style="3" customWidth="1"/>
    <col min="15877" max="15877" width="13.625" style="3" customWidth="1"/>
    <col min="15878" max="15878" width="16.625" style="3" customWidth="1"/>
    <col min="15879" max="15879" width="15.25390625" style="3" customWidth="1"/>
    <col min="15880" max="16128" width="9.125" style="3" customWidth="1"/>
    <col min="16129" max="16129" width="2.00390625" style="3" customWidth="1"/>
    <col min="16130" max="16130" width="15.00390625" style="3" customWidth="1"/>
    <col min="16131" max="16131" width="15.875" style="3" customWidth="1"/>
    <col min="16132" max="16132" width="14.625" style="3" customWidth="1"/>
    <col min="16133" max="16133" width="13.625" style="3" customWidth="1"/>
    <col min="16134" max="16134" width="16.625" style="3" customWidth="1"/>
    <col min="16135" max="16135" width="15.25390625" style="3" customWidth="1"/>
    <col min="16136" max="16384" width="9.125" style="3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90640030</v>
      </c>
      <c r="D2" s="6" t="str">
        <f>Rekapitulace!G2</f>
        <v>DEBLÍNSKÝ ZÁMEK ZNOJMO - císařský sál - staveb.údr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15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 t="s">
        <v>205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Rekapitulace!A23</f>
        <v>Ztížené výr. podm.</v>
      </c>
      <c r="E15" s="61"/>
      <c r="F15" s="62"/>
      <c r="G15" s="59">
        <f>Rekapitulace!I23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Rekapitulace!A24</f>
        <v>GZS</v>
      </c>
      <c r="E16" s="63"/>
      <c r="F16" s="64"/>
      <c r="G16" s="59">
        <f>Rekapitulace!I24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Rekapitulace!A25</f>
        <v>Kulturní památka</v>
      </c>
      <c r="E17" s="63"/>
      <c r="F17" s="64"/>
      <c r="G17" s="59">
        <f>Rekapitulace!I25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95" customHeight="1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95" customHeight="1">
      <c r="A20" s="67"/>
      <c r="B20" s="58"/>
      <c r="C20" s="59"/>
      <c r="D20" s="9"/>
      <c r="E20" s="63"/>
      <c r="F20" s="64"/>
      <c r="G20" s="59"/>
    </row>
    <row r="21" spans="1:7" ht="15.9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9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4F5C-B864-4B23-9F14-DC92315CCF1E}">
  <dimension ref="A1:IV77"/>
  <sheetViews>
    <sheetView workbookViewId="0" topLeftCell="A1">
      <selection activeCell="H26" sqref="H26:I26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256" width="9.125" style="3" customWidth="1"/>
    <col min="257" max="257" width="5.875" style="3" customWidth="1"/>
    <col min="258" max="258" width="6.125" style="3" customWidth="1"/>
    <col min="259" max="259" width="11.375" style="3" customWidth="1"/>
    <col min="260" max="260" width="15.875" style="3" customWidth="1"/>
    <col min="261" max="261" width="11.25390625" style="3" customWidth="1"/>
    <col min="262" max="262" width="10.875" style="3" customWidth="1"/>
    <col min="263" max="263" width="11.00390625" style="3" customWidth="1"/>
    <col min="264" max="264" width="11.125" style="3" customWidth="1"/>
    <col min="265" max="265" width="10.75390625" style="3" customWidth="1"/>
    <col min="266" max="512" width="9.125" style="3" customWidth="1"/>
    <col min="513" max="513" width="5.875" style="3" customWidth="1"/>
    <col min="514" max="514" width="6.125" style="3" customWidth="1"/>
    <col min="515" max="515" width="11.375" style="3" customWidth="1"/>
    <col min="516" max="516" width="15.875" style="3" customWidth="1"/>
    <col min="517" max="517" width="11.25390625" style="3" customWidth="1"/>
    <col min="518" max="518" width="10.875" style="3" customWidth="1"/>
    <col min="519" max="519" width="11.00390625" style="3" customWidth="1"/>
    <col min="520" max="520" width="11.125" style="3" customWidth="1"/>
    <col min="521" max="521" width="10.75390625" style="3" customWidth="1"/>
    <col min="522" max="768" width="9.125" style="3" customWidth="1"/>
    <col min="769" max="769" width="5.875" style="3" customWidth="1"/>
    <col min="770" max="770" width="6.125" style="3" customWidth="1"/>
    <col min="771" max="771" width="11.375" style="3" customWidth="1"/>
    <col min="772" max="772" width="15.875" style="3" customWidth="1"/>
    <col min="773" max="773" width="11.25390625" style="3" customWidth="1"/>
    <col min="774" max="774" width="10.875" style="3" customWidth="1"/>
    <col min="775" max="775" width="11.00390625" style="3" customWidth="1"/>
    <col min="776" max="776" width="11.125" style="3" customWidth="1"/>
    <col min="777" max="777" width="10.75390625" style="3" customWidth="1"/>
    <col min="778" max="1024" width="9.125" style="3" customWidth="1"/>
    <col min="1025" max="1025" width="5.875" style="3" customWidth="1"/>
    <col min="1026" max="1026" width="6.125" style="3" customWidth="1"/>
    <col min="1027" max="1027" width="11.375" style="3" customWidth="1"/>
    <col min="1028" max="1028" width="15.875" style="3" customWidth="1"/>
    <col min="1029" max="1029" width="11.25390625" style="3" customWidth="1"/>
    <col min="1030" max="1030" width="10.875" style="3" customWidth="1"/>
    <col min="1031" max="1031" width="11.00390625" style="3" customWidth="1"/>
    <col min="1032" max="1032" width="11.125" style="3" customWidth="1"/>
    <col min="1033" max="1033" width="10.75390625" style="3" customWidth="1"/>
    <col min="1034" max="1280" width="9.125" style="3" customWidth="1"/>
    <col min="1281" max="1281" width="5.875" style="3" customWidth="1"/>
    <col min="1282" max="1282" width="6.125" style="3" customWidth="1"/>
    <col min="1283" max="1283" width="11.375" style="3" customWidth="1"/>
    <col min="1284" max="1284" width="15.875" style="3" customWidth="1"/>
    <col min="1285" max="1285" width="11.25390625" style="3" customWidth="1"/>
    <col min="1286" max="1286" width="10.875" style="3" customWidth="1"/>
    <col min="1287" max="1287" width="11.00390625" style="3" customWidth="1"/>
    <col min="1288" max="1288" width="11.125" style="3" customWidth="1"/>
    <col min="1289" max="1289" width="10.75390625" style="3" customWidth="1"/>
    <col min="1290" max="1536" width="9.125" style="3" customWidth="1"/>
    <col min="1537" max="1537" width="5.875" style="3" customWidth="1"/>
    <col min="1538" max="1538" width="6.125" style="3" customWidth="1"/>
    <col min="1539" max="1539" width="11.375" style="3" customWidth="1"/>
    <col min="1540" max="1540" width="15.875" style="3" customWidth="1"/>
    <col min="1541" max="1541" width="11.25390625" style="3" customWidth="1"/>
    <col min="1542" max="1542" width="10.875" style="3" customWidth="1"/>
    <col min="1543" max="1543" width="11.00390625" style="3" customWidth="1"/>
    <col min="1544" max="1544" width="11.125" style="3" customWidth="1"/>
    <col min="1545" max="1545" width="10.75390625" style="3" customWidth="1"/>
    <col min="1546" max="1792" width="9.125" style="3" customWidth="1"/>
    <col min="1793" max="1793" width="5.875" style="3" customWidth="1"/>
    <col min="1794" max="1794" width="6.125" style="3" customWidth="1"/>
    <col min="1795" max="1795" width="11.375" style="3" customWidth="1"/>
    <col min="1796" max="1796" width="15.875" style="3" customWidth="1"/>
    <col min="1797" max="1797" width="11.25390625" style="3" customWidth="1"/>
    <col min="1798" max="1798" width="10.875" style="3" customWidth="1"/>
    <col min="1799" max="1799" width="11.00390625" style="3" customWidth="1"/>
    <col min="1800" max="1800" width="11.125" style="3" customWidth="1"/>
    <col min="1801" max="1801" width="10.75390625" style="3" customWidth="1"/>
    <col min="1802" max="2048" width="9.125" style="3" customWidth="1"/>
    <col min="2049" max="2049" width="5.875" style="3" customWidth="1"/>
    <col min="2050" max="2050" width="6.125" style="3" customWidth="1"/>
    <col min="2051" max="2051" width="11.375" style="3" customWidth="1"/>
    <col min="2052" max="2052" width="15.875" style="3" customWidth="1"/>
    <col min="2053" max="2053" width="11.25390625" style="3" customWidth="1"/>
    <col min="2054" max="2054" width="10.875" style="3" customWidth="1"/>
    <col min="2055" max="2055" width="11.00390625" style="3" customWidth="1"/>
    <col min="2056" max="2056" width="11.125" style="3" customWidth="1"/>
    <col min="2057" max="2057" width="10.75390625" style="3" customWidth="1"/>
    <col min="2058" max="2304" width="9.125" style="3" customWidth="1"/>
    <col min="2305" max="2305" width="5.875" style="3" customWidth="1"/>
    <col min="2306" max="2306" width="6.125" style="3" customWidth="1"/>
    <col min="2307" max="2307" width="11.375" style="3" customWidth="1"/>
    <col min="2308" max="2308" width="15.875" style="3" customWidth="1"/>
    <col min="2309" max="2309" width="11.25390625" style="3" customWidth="1"/>
    <col min="2310" max="2310" width="10.875" style="3" customWidth="1"/>
    <col min="2311" max="2311" width="11.00390625" style="3" customWidth="1"/>
    <col min="2312" max="2312" width="11.125" style="3" customWidth="1"/>
    <col min="2313" max="2313" width="10.75390625" style="3" customWidth="1"/>
    <col min="2314" max="2560" width="9.125" style="3" customWidth="1"/>
    <col min="2561" max="2561" width="5.875" style="3" customWidth="1"/>
    <col min="2562" max="2562" width="6.125" style="3" customWidth="1"/>
    <col min="2563" max="2563" width="11.375" style="3" customWidth="1"/>
    <col min="2564" max="2564" width="15.875" style="3" customWidth="1"/>
    <col min="2565" max="2565" width="11.25390625" style="3" customWidth="1"/>
    <col min="2566" max="2566" width="10.875" style="3" customWidth="1"/>
    <col min="2567" max="2567" width="11.00390625" style="3" customWidth="1"/>
    <col min="2568" max="2568" width="11.125" style="3" customWidth="1"/>
    <col min="2569" max="2569" width="10.75390625" style="3" customWidth="1"/>
    <col min="2570" max="2816" width="9.125" style="3" customWidth="1"/>
    <col min="2817" max="2817" width="5.875" style="3" customWidth="1"/>
    <col min="2818" max="2818" width="6.125" style="3" customWidth="1"/>
    <col min="2819" max="2819" width="11.375" style="3" customWidth="1"/>
    <col min="2820" max="2820" width="15.875" style="3" customWidth="1"/>
    <col min="2821" max="2821" width="11.25390625" style="3" customWidth="1"/>
    <col min="2822" max="2822" width="10.875" style="3" customWidth="1"/>
    <col min="2823" max="2823" width="11.00390625" style="3" customWidth="1"/>
    <col min="2824" max="2824" width="11.125" style="3" customWidth="1"/>
    <col min="2825" max="2825" width="10.75390625" style="3" customWidth="1"/>
    <col min="2826" max="3072" width="9.125" style="3" customWidth="1"/>
    <col min="3073" max="3073" width="5.875" style="3" customWidth="1"/>
    <col min="3074" max="3074" width="6.125" style="3" customWidth="1"/>
    <col min="3075" max="3075" width="11.375" style="3" customWidth="1"/>
    <col min="3076" max="3076" width="15.875" style="3" customWidth="1"/>
    <col min="3077" max="3077" width="11.25390625" style="3" customWidth="1"/>
    <col min="3078" max="3078" width="10.875" style="3" customWidth="1"/>
    <col min="3079" max="3079" width="11.00390625" style="3" customWidth="1"/>
    <col min="3080" max="3080" width="11.125" style="3" customWidth="1"/>
    <col min="3081" max="3081" width="10.75390625" style="3" customWidth="1"/>
    <col min="3082" max="3328" width="9.125" style="3" customWidth="1"/>
    <col min="3329" max="3329" width="5.875" style="3" customWidth="1"/>
    <col min="3330" max="3330" width="6.125" style="3" customWidth="1"/>
    <col min="3331" max="3331" width="11.375" style="3" customWidth="1"/>
    <col min="3332" max="3332" width="15.875" style="3" customWidth="1"/>
    <col min="3333" max="3333" width="11.25390625" style="3" customWidth="1"/>
    <col min="3334" max="3334" width="10.875" style="3" customWidth="1"/>
    <col min="3335" max="3335" width="11.00390625" style="3" customWidth="1"/>
    <col min="3336" max="3336" width="11.125" style="3" customWidth="1"/>
    <col min="3337" max="3337" width="10.75390625" style="3" customWidth="1"/>
    <col min="3338" max="3584" width="9.125" style="3" customWidth="1"/>
    <col min="3585" max="3585" width="5.875" style="3" customWidth="1"/>
    <col min="3586" max="3586" width="6.125" style="3" customWidth="1"/>
    <col min="3587" max="3587" width="11.375" style="3" customWidth="1"/>
    <col min="3588" max="3588" width="15.875" style="3" customWidth="1"/>
    <col min="3589" max="3589" width="11.25390625" style="3" customWidth="1"/>
    <col min="3590" max="3590" width="10.875" style="3" customWidth="1"/>
    <col min="3591" max="3591" width="11.00390625" style="3" customWidth="1"/>
    <col min="3592" max="3592" width="11.125" style="3" customWidth="1"/>
    <col min="3593" max="3593" width="10.75390625" style="3" customWidth="1"/>
    <col min="3594" max="3840" width="9.125" style="3" customWidth="1"/>
    <col min="3841" max="3841" width="5.875" style="3" customWidth="1"/>
    <col min="3842" max="3842" width="6.125" style="3" customWidth="1"/>
    <col min="3843" max="3843" width="11.375" style="3" customWidth="1"/>
    <col min="3844" max="3844" width="15.875" style="3" customWidth="1"/>
    <col min="3845" max="3845" width="11.25390625" style="3" customWidth="1"/>
    <col min="3846" max="3846" width="10.875" style="3" customWidth="1"/>
    <col min="3847" max="3847" width="11.00390625" style="3" customWidth="1"/>
    <col min="3848" max="3848" width="11.125" style="3" customWidth="1"/>
    <col min="3849" max="3849" width="10.75390625" style="3" customWidth="1"/>
    <col min="3850" max="4096" width="9.125" style="3" customWidth="1"/>
    <col min="4097" max="4097" width="5.875" style="3" customWidth="1"/>
    <col min="4098" max="4098" width="6.125" style="3" customWidth="1"/>
    <col min="4099" max="4099" width="11.375" style="3" customWidth="1"/>
    <col min="4100" max="4100" width="15.875" style="3" customWidth="1"/>
    <col min="4101" max="4101" width="11.25390625" style="3" customWidth="1"/>
    <col min="4102" max="4102" width="10.875" style="3" customWidth="1"/>
    <col min="4103" max="4103" width="11.00390625" style="3" customWidth="1"/>
    <col min="4104" max="4104" width="11.125" style="3" customWidth="1"/>
    <col min="4105" max="4105" width="10.75390625" style="3" customWidth="1"/>
    <col min="4106" max="4352" width="9.125" style="3" customWidth="1"/>
    <col min="4353" max="4353" width="5.875" style="3" customWidth="1"/>
    <col min="4354" max="4354" width="6.125" style="3" customWidth="1"/>
    <col min="4355" max="4355" width="11.375" style="3" customWidth="1"/>
    <col min="4356" max="4356" width="15.875" style="3" customWidth="1"/>
    <col min="4357" max="4357" width="11.25390625" style="3" customWidth="1"/>
    <col min="4358" max="4358" width="10.875" style="3" customWidth="1"/>
    <col min="4359" max="4359" width="11.00390625" style="3" customWidth="1"/>
    <col min="4360" max="4360" width="11.125" style="3" customWidth="1"/>
    <col min="4361" max="4361" width="10.75390625" style="3" customWidth="1"/>
    <col min="4362" max="4608" width="9.125" style="3" customWidth="1"/>
    <col min="4609" max="4609" width="5.875" style="3" customWidth="1"/>
    <col min="4610" max="4610" width="6.125" style="3" customWidth="1"/>
    <col min="4611" max="4611" width="11.375" style="3" customWidth="1"/>
    <col min="4612" max="4612" width="15.875" style="3" customWidth="1"/>
    <col min="4613" max="4613" width="11.25390625" style="3" customWidth="1"/>
    <col min="4614" max="4614" width="10.875" style="3" customWidth="1"/>
    <col min="4615" max="4615" width="11.00390625" style="3" customWidth="1"/>
    <col min="4616" max="4616" width="11.125" style="3" customWidth="1"/>
    <col min="4617" max="4617" width="10.75390625" style="3" customWidth="1"/>
    <col min="4618" max="4864" width="9.125" style="3" customWidth="1"/>
    <col min="4865" max="4865" width="5.875" style="3" customWidth="1"/>
    <col min="4866" max="4866" width="6.125" style="3" customWidth="1"/>
    <col min="4867" max="4867" width="11.375" style="3" customWidth="1"/>
    <col min="4868" max="4868" width="15.875" style="3" customWidth="1"/>
    <col min="4869" max="4869" width="11.25390625" style="3" customWidth="1"/>
    <col min="4870" max="4870" width="10.875" style="3" customWidth="1"/>
    <col min="4871" max="4871" width="11.00390625" style="3" customWidth="1"/>
    <col min="4872" max="4872" width="11.125" style="3" customWidth="1"/>
    <col min="4873" max="4873" width="10.75390625" style="3" customWidth="1"/>
    <col min="4874" max="5120" width="9.125" style="3" customWidth="1"/>
    <col min="5121" max="5121" width="5.875" style="3" customWidth="1"/>
    <col min="5122" max="5122" width="6.125" style="3" customWidth="1"/>
    <col min="5123" max="5123" width="11.375" style="3" customWidth="1"/>
    <col min="5124" max="5124" width="15.875" style="3" customWidth="1"/>
    <col min="5125" max="5125" width="11.25390625" style="3" customWidth="1"/>
    <col min="5126" max="5126" width="10.875" style="3" customWidth="1"/>
    <col min="5127" max="5127" width="11.00390625" style="3" customWidth="1"/>
    <col min="5128" max="5128" width="11.125" style="3" customWidth="1"/>
    <col min="5129" max="5129" width="10.75390625" style="3" customWidth="1"/>
    <col min="5130" max="5376" width="9.125" style="3" customWidth="1"/>
    <col min="5377" max="5377" width="5.875" style="3" customWidth="1"/>
    <col min="5378" max="5378" width="6.125" style="3" customWidth="1"/>
    <col min="5379" max="5379" width="11.375" style="3" customWidth="1"/>
    <col min="5380" max="5380" width="15.875" style="3" customWidth="1"/>
    <col min="5381" max="5381" width="11.25390625" style="3" customWidth="1"/>
    <col min="5382" max="5382" width="10.875" style="3" customWidth="1"/>
    <col min="5383" max="5383" width="11.00390625" style="3" customWidth="1"/>
    <col min="5384" max="5384" width="11.125" style="3" customWidth="1"/>
    <col min="5385" max="5385" width="10.75390625" style="3" customWidth="1"/>
    <col min="5386" max="5632" width="9.125" style="3" customWidth="1"/>
    <col min="5633" max="5633" width="5.875" style="3" customWidth="1"/>
    <col min="5634" max="5634" width="6.125" style="3" customWidth="1"/>
    <col min="5635" max="5635" width="11.375" style="3" customWidth="1"/>
    <col min="5636" max="5636" width="15.875" style="3" customWidth="1"/>
    <col min="5637" max="5637" width="11.25390625" style="3" customWidth="1"/>
    <col min="5638" max="5638" width="10.875" style="3" customWidth="1"/>
    <col min="5639" max="5639" width="11.00390625" style="3" customWidth="1"/>
    <col min="5640" max="5640" width="11.125" style="3" customWidth="1"/>
    <col min="5641" max="5641" width="10.75390625" style="3" customWidth="1"/>
    <col min="5642" max="5888" width="9.125" style="3" customWidth="1"/>
    <col min="5889" max="5889" width="5.875" style="3" customWidth="1"/>
    <col min="5890" max="5890" width="6.125" style="3" customWidth="1"/>
    <col min="5891" max="5891" width="11.375" style="3" customWidth="1"/>
    <col min="5892" max="5892" width="15.875" style="3" customWidth="1"/>
    <col min="5893" max="5893" width="11.25390625" style="3" customWidth="1"/>
    <col min="5894" max="5894" width="10.875" style="3" customWidth="1"/>
    <col min="5895" max="5895" width="11.00390625" style="3" customWidth="1"/>
    <col min="5896" max="5896" width="11.125" style="3" customWidth="1"/>
    <col min="5897" max="5897" width="10.75390625" style="3" customWidth="1"/>
    <col min="5898" max="6144" width="9.125" style="3" customWidth="1"/>
    <col min="6145" max="6145" width="5.875" style="3" customWidth="1"/>
    <col min="6146" max="6146" width="6.125" style="3" customWidth="1"/>
    <col min="6147" max="6147" width="11.375" style="3" customWidth="1"/>
    <col min="6148" max="6148" width="15.875" style="3" customWidth="1"/>
    <col min="6149" max="6149" width="11.25390625" style="3" customWidth="1"/>
    <col min="6150" max="6150" width="10.875" style="3" customWidth="1"/>
    <col min="6151" max="6151" width="11.00390625" style="3" customWidth="1"/>
    <col min="6152" max="6152" width="11.125" style="3" customWidth="1"/>
    <col min="6153" max="6153" width="10.75390625" style="3" customWidth="1"/>
    <col min="6154" max="6400" width="9.125" style="3" customWidth="1"/>
    <col min="6401" max="6401" width="5.875" style="3" customWidth="1"/>
    <col min="6402" max="6402" width="6.125" style="3" customWidth="1"/>
    <col min="6403" max="6403" width="11.375" style="3" customWidth="1"/>
    <col min="6404" max="6404" width="15.875" style="3" customWidth="1"/>
    <col min="6405" max="6405" width="11.25390625" style="3" customWidth="1"/>
    <col min="6406" max="6406" width="10.875" style="3" customWidth="1"/>
    <col min="6407" max="6407" width="11.00390625" style="3" customWidth="1"/>
    <col min="6408" max="6408" width="11.125" style="3" customWidth="1"/>
    <col min="6409" max="6409" width="10.75390625" style="3" customWidth="1"/>
    <col min="6410" max="6656" width="9.125" style="3" customWidth="1"/>
    <col min="6657" max="6657" width="5.875" style="3" customWidth="1"/>
    <col min="6658" max="6658" width="6.125" style="3" customWidth="1"/>
    <col min="6659" max="6659" width="11.375" style="3" customWidth="1"/>
    <col min="6660" max="6660" width="15.875" style="3" customWidth="1"/>
    <col min="6661" max="6661" width="11.25390625" style="3" customWidth="1"/>
    <col min="6662" max="6662" width="10.875" style="3" customWidth="1"/>
    <col min="6663" max="6663" width="11.00390625" style="3" customWidth="1"/>
    <col min="6664" max="6664" width="11.125" style="3" customWidth="1"/>
    <col min="6665" max="6665" width="10.75390625" style="3" customWidth="1"/>
    <col min="6666" max="6912" width="9.125" style="3" customWidth="1"/>
    <col min="6913" max="6913" width="5.875" style="3" customWidth="1"/>
    <col min="6914" max="6914" width="6.125" style="3" customWidth="1"/>
    <col min="6915" max="6915" width="11.375" style="3" customWidth="1"/>
    <col min="6916" max="6916" width="15.875" style="3" customWidth="1"/>
    <col min="6917" max="6917" width="11.25390625" style="3" customWidth="1"/>
    <col min="6918" max="6918" width="10.875" style="3" customWidth="1"/>
    <col min="6919" max="6919" width="11.00390625" style="3" customWidth="1"/>
    <col min="6920" max="6920" width="11.125" style="3" customWidth="1"/>
    <col min="6921" max="6921" width="10.75390625" style="3" customWidth="1"/>
    <col min="6922" max="7168" width="9.125" style="3" customWidth="1"/>
    <col min="7169" max="7169" width="5.875" style="3" customWidth="1"/>
    <col min="7170" max="7170" width="6.125" style="3" customWidth="1"/>
    <col min="7171" max="7171" width="11.375" style="3" customWidth="1"/>
    <col min="7172" max="7172" width="15.875" style="3" customWidth="1"/>
    <col min="7173" max="7173" width="11.25390625" style="3" customWidth="1"/>
    <col min="7174" max="7174" width="10.875" style="3" customWidth="1"/>
    <col min="7175" max="7175" width="11.00390625" style="3" customWidth="1"/>
    <col min="7176" max="7176" width="11.125" style="3" customWidth="1"/>
    <col min="7177" max="7177" width="10.75390625" style="3" customWidth="1"/>
    <col min="7178" max="7424" width="9.125" style="3" customWidth="1"/>
    <col min="7425" max="7425" width="5.875" style="3" customWidth="1"/>
    <col min="7426" max="7426" width="6.125" style="3" customWidth="1"/>
    <col min="7427" max="7427" width="11.375" style="3" customWidth="1"/>
    <col min="7428" max="7428" width="15.875" style="3" customWidth="1"/>
    <col min="7429" max="7429" width="11.25390625" style="3" customWidth="1"/>
    <col min="7430" max="7430" width="10.875" style="3" customWidth="1"/>
    <col min="7431" max="7431" width="11.00390625" style="3" customWidth="1"/>
    <col min="7432" max="7432" width="11.125" style="3" customWidth="1"/>
    <col min="7433" max="7433" width="10.75390625" style="3" customWidth="1"/>
    <col min="7434" max="7680" width="9.125" style="3" customWidth="1"/>
    <col min="7681" max="7681" width="5.875" style="3" customWidth="1"/>
    <col min="7682" max="7682" width="6.125" style="3" customWidth="1"/>
    <col min="7683" max="7683" width="11.375" style="3" customWidth="1"/>
    <col min="7684" max="7684" width="15.875" style="3" customWidth="1"/>
    <col min="7685" max="7685" width="11.25390625" style="3" customWidth="1"/>
    <col min="7686" max="7686" width="10.875" style="3" customWidth="1"/>
    <col min="7687" max="7687" width="11.00390625" style="3" customWidth="1"/>
    <col min="7688" max="7688" width="11.125" style="3" customWidth="1"/>
    <col min="7689" max="7689" width="10.75390625" style="3" customWidth="1"/>
    <col min="7690" max="7936" width="9.125" style="3" customWidth="1"/>
    <col min="7937" max="7937" width="5.875" style="3" customWidth="1"/>
    <col min="7938" max="7938" width="6.125" style="3" customWidth="1"/>
    <col min="7939" max="7939" width="11.375" style="3" customWidth="1"/>
    <col min="7940" max="7940" width="15.875" style="3" customWidth="1"/>
    <col min="7941" max="7941" width="11.25390625" style="3" customWidth="1"/>
    <col min="7942" max="7942" width="10.875" style="3" customWidth="1"/>
    <col min="7943" max="7943" width="11.00390625" style="3" customWidth="1"/>
    <col min="7944" max="7944" width="11.125" style="3" customWidth="1"/>
    <col min="7945" max="7945" width="10.75390625" style="3" customWidth="1"/>
    <col min="7946" max="8192" width="9.125" style="3" customWidth="1"/>
    <col min="8193" max="8193" width="5.875" style="3" customWidth="1"/>
    <col min="8194" max="8194" width="6.125" style="3" customWidth="1"/>
    <col min="8195" max="8195" width="11.375" style="3" customWidth="1"/>
    <col min="8196" max="8196" width="15.875" style="3" customWidth="1"/>
    <col min="8197" max="8197" width="11.25390625" style="3" customWidth="1"/>
    <col min="8198" max="8198" width="10.875" style="3" customWidth="1"/>
    <col min="8199" max="8199" width="11.00390625" style="3" customWidth="1"/>
    <col min="8200" max="8200" width="11.125" style="3" customWidth="1"/>
    <col min="8201" max="8201" width="10.75390625" style="3" customWidth="1"/>
    <col min="8202" max="8448" width="9.125" style="3" customWidth="1"/>
    <col min="8449" max="8449" width="5.875" style="3" customWidth="1"/>
    <col min="8450" max="8450" width="6.125" style="3" customWidth="1"/>
    <col min="8451" max="8451" width="11.375" style="3" customWidth="1"/>
    <col min="8452" max="8452" width="15.875" style="3" customWidth="1"/>
    <col min="8453" max="8453" width="11.25390625" style="3" customWidth="1"/>
    <col min="8454" max="8454" width="10.875" style="3" customWidth="1"/>
    <col min="8455" max="8455" width="11.00390625" style="3" customWidth="1"/>
    <col min="8456" max="8456" width="11.125" style="3" customWidth="1"/>
    <col min="8457" max="8457" width="10.75390625" style="3" customWidth="1"/>
    <col min="8458" max="8704" width="9.125" style="3" customWidth="1"/>
    <col min="8705" max="8705" width="5.875" style="3" customWidth="1"/>
    <col min="8706" max="8706" width="6.125" style="3" customWidth="1"/>
    <col min="8707" max="8707" width="11.375" style="3" customWidth="1"/>
    <col min="8708" max="8708" width="15.875" style="3" customWidth="1"/>
    <col min="8709" max="8709" width="11.25390625" style="3" customWidth="1"/>
    <col min="8710" max="8710" width="10.875" style="3" customWidth="1"/>
    <col min="8711" max="8711" width="11.00390625" style="3" customWidth="1"/>
    <col min="8712" max="8712" width="11.125" style="3" customWidth="1"/>
    <col min="8713" max="8713" width="10.75390625" style="3" customWidth="1"/>
    <col min="8714" max="8960" width="9.125" style="3" customWidth="1"/>
    <col min="8961" max="8961" width="5.875" style="3" customWidth="1"/>
    <col min="8962" max="8962" width="6.125" style="3" customWidth="1"/>
    <col min="8963" max="8963" width="11.375" style="3" customWidth="1"/>
    <col min="8964" max="8964" width="15.875" style="3" customWidth="1"/>
    <col min="8965" max="8965" width="11.25390625" style="3" customWidth="1"/>
    <col min="8966" max="8966" width="10.875" style="3" customWidth="1"/>
    <col min="8967" max="8967" width="11.00390625" style="3" customWidth="1"/>
    <col min="8968" max="8968" width="11.125" style="3" customWidth="1"/>
    <col min="8969" max="8969" width="10.75390625" style="3" customWidth="1"/>
    <col min="8970" max="9216" width="9.125" style="3" customWidth="1"/>
    <col min="9217" max="9217" width="5.875" style="3" customWidth="1"/>
    <col min="9218" max="9218" width="6.125" style="3" customWidth="1"/>
    <col min="9219" max="9219" width="11.375" style="3" customWidth="1"/>
    <col min="9220" max="9220" width="15.875" style="3" customWidth="1"/>
    <col min="9221" max="9221" width="11.25390625" style="3" customWidth="1"/>
    <col min="9222" max="9222" width="10.875" style="3" customWidth="1"/>
    <col min="9223" max="9223" width="11.00390625" style="3" customWidth="1"/>
    <col min="9224" max="9224" width="11.125" style="3" customWidth="1"/>
    <col min="9225" max="9225" width="10.75390625" style="3" customWidth="1"/>
    <col min="9226" max="9472" width="9.125" style="3" customWidth="1"/>
    <col min="9473" max="9473" width="5.875" style="3" customWidth="1"/>
    <col min="9474" max="9474" width="6.125" style="3" customWidth="1"/>
    <col min="9475" max="9475" width="11.375" style="3" customWidth="1"/>
    <col min="9476" max="9476" width="15.875" style="3" customWidth="1"/>
    <col min="9477" max="9477" width="11.25390625" style="3" customWidth="1"/>
    <col min="9478" max="9478" width="10.875" style="3" customWidth="1"/>
    <col min="9479" max="9479" width="11.00390625" style="3" customWidth="1"/>
    <col min="9480" max="9480" width="11.125" style="3" customWidth="1"/>
    <col min="9481" max="9481" width="10.75390625" style="3" customWidth="1"/>
    <col min="9482" max="9728" width="9.125" style="3" customWidth="1"/>
    <col min="9729" max="9729" width="5.875" style="3" customWidth="1"/>
    <col min="9730" max="9730" width="6.125" style="3" customWidth="1"/>
    <col min="9731" max="9731" width="11.375" style="3" customWidth="1"/>
    <col min="9732" max="9732" width="15.875" style="3" customWidth="1"/>
    <col min="9733" max="9733" width="11.25390625" style="3" customWidth="1"/>
    <col min="9734" max="9734" width="10.875" style="3" customWidth="1"/>
    <col min="9735" max="9735" width="11.00390625" style="3" customWidth="1"/>
    <col min="9736" max="9736" width="11.125" style="3" customWidth="1"/>
    <col min="9737" max="9737" width="10.75390625" style="3" customWidth="1"/>
    <col min="9738" max="9984" width="9.125" style="3" customWidth="1"/>
    <col min="9985" max="9985" width="5.875" style="3" customWidth="1"/>
    <col min="9986" max="9986" width="6.125" style="3" customWidth="1"/>
    <col min="9987" max="9987" width="11.375" style="3" customWidth="1"/>
    <col min="9988" max="9988" width="15.875" style="3" customWidth="1"/>
    <col min="9989" max="9989" width="11.25390625" style="3" customWidth="1"/>
    <col min="9990" max="9990" width="10.875" style="3" customWidth="1"/>
    <col min="9991" max="9991" width="11.00390625" style="3" customWidth="1"/>
    <col min="9992" max="9992" width="11.125" style="3" customWidth="1"/>
    <col min="9993" max="9993" width="10.75390625" style="3" customWidth="1"/>
    <col min="9994" max="10240" width="9.125" style="3" customWidth="1"/>
    <col min="10241" max="10241" width="5.875" style="3" customWidth="1"/>
    <col min="10242" max="10242" width="6.125" style="3" customWidth="1"/>
    <col min="10243" max="10243" width="11.375" style="3" customWidth="1"/>
    <col min="10244" max="10244" width="15.875" style="3" customWidth="1"/>
    <col min="10245" max="10245" width="11.25390625" style="3" customWidth="1"/>
    <col min="10246" max="10246" width="10.875" style="3" customWidth="1"/>
    <col min="10247" max="10247" width="11.00390625" style="3" customWidth="1"/>
    <col min="10248" max="10248" width="11.125" style="3" customWidth="1"/>
    <col min="10249" max="10249" width="10.75390625" style="3" customWidth="1"/>
    <col min="10250" max="10496" width="9.125" style="3" customWidth="1"/>
    <col min="10497" max="10497" width="5.875" style="3" customWidth="1"/>
    <col min="10498" max="10498" width="6.125" style="3" customWidth="1"/>
    <col min="10499" max="10499" width="11.375" style="3" customWidth="1"/>
    <col min="10500" max="10500" width="15.875" style="3" customWidth="1"/>
    <col min="10501" max="10501" width="11.25390625" style="3" customWidth="1"/>
    <col min="10502" max="10502" width="10.875" style="3" customWidth="1"/>
    <col min="10503" max="10503" width="11.00390625" style="3" customWidth="1"/>
    <col min="10504" max="10504" width="11.125" style="3" customWidth="1"/>
    <col min="10505" max="10505" width="10.75390625" style="3" customWidth="1"/>
    <col min="10506" max="10752" width="9.125" style="3" customWidth="1"/>
    <col min="10753" max="10753" width="5.875" style="3" customWidth="1"/>
    <col min="10754" max="10754" width="6.125" style="3" customWidth="1"/>
    <col min="10755" max="10755" width="11.375" style="3" customWidth="1"/>
    <col min="10756" max="10756" width="15.875" style="3" customWidth="1"/>
    <col min="10757" max="10757" width="11.25390625" style="3" customWidth="1"/>
    <col min="10758" max="10758" width="10.875" style="3" customWidth="1"/>
    <col min="10759" max="10759" width="11.00390625" style="3" customWidth="1"/>
    <col min="10760" max="10760" width="11.125" style="3" customWidth="1"/>
    <col min="10761" max="10761" width="10.75390625" style="3" customWidth="1"/>
    <col min="10762" max="11008" width="9.125" style="3" customWidth="1"/>
    <col min="11009" max="11009" width="5.875" style="3" customWidth="1"/>
    <col min="11010" max="11010" width="6.125" style="3" customWidth="1"/>
    <col min="11011" max="11011" width="11.375" style="3" customWidth="1"/>
    <col min="11012" max="11012" width="15.875" style="3" customWidth="1"/>
    <col min="11013" max="11013" width="11.25390625" style="3" customWidth="1"/>
    <col min="11014" max="11014" width="10.875" style="3" customWidth="1"/>
    <col min="11015" max="11015" width="11.00390625" style="3" customWidth="1"/>
    <col min="11016" max="11016" width="11.125" style="3" customWidth="1"/>
    <col min="11017" max="11017" width="10.75390625" style="3" customWidth="1"/>
    <col min="11018" max="11264" width="9.125" style="3" customWidth="1"/>
    <col min="11265" max="11265" width="5.875" style="3" customWidth="1"/>
    <col min="11266" max="11266" width="6.125" style="3" customWidth="1"/>
    <col min="11267" max="11267" width="11.375" style="3" customWidth="1"/>
    <col min="11268" max="11268" width="15.875" style="3" customWidth="1"/>
    <col min="11269" max="11269" width="11.25390625" style="3" customWidth="1"/>
    <col min="11270" max="11270" width="10.875" style="3" customWidth="1"/>
    <col min="11271" max="11271" width="11.00390625" style="3" customWidth="1"/>
    <col min="11272" max="11272" width="11.125" style="3" customWidth="1"/>
    <col min="11273" max="11273" width="10.75390625" style="3" customWidth="1"/>
    <col min="11274" max="11520" width="9.125" style="3" customWidth="1"/>
    <col min="11521" max="11521" width="5.875" style="3" customWidth="1"/>
    <col min="11522" max="11522" width="6.125" style="3" customWidth="1"/>
    <col min="11523" max="11523" width="11.375" style="3" customWidth="1"/>
    <col min="11524" max="11524" width="15.875" style="3" customWidth="1"/>
    <col min="11525" max="11525" width="11.25390625" style="3" customWidth="1"/>
    <col min="11526" max="11526" width="10.875" style="3" customWidth="1"/>
    <col min="11527" max="11527" width="11.00390625" style="3" customWidth="1"/>
    <col min="11528" max="11528" width="11.125" style="3" customWidth="1"/>
    <col min="11529" max="11529" width="10.75390625" style="3" customWidth="1"/>
    <col min="11530" max="11776" width="9.125" style="3" customWidth="1"/>
    <col min="11777" max="11777" width="5.875" style="3" customWidth="1"/>
    <col min="11778" max="11778" width="6.125" style="3" customWidth="1"/>
    <col min="11779" max="11779" width="11.375" style="3" customWidth="1"/>
    <col min="11780" max="11780" width="15.875" style="3" customWidth="1"/>
    <col min="11781" max="11781" width="11.25390625" style="3" customWidth="1"/>
    <col min="11782" max="11782" width="10.875" style="3" customWidth="1"/>
    <col min="11783" max="11783" width="11.00390625" style="3" customWidth="1"/>
    <col min="11784" max="11784" width="11.125" style="3" customWidth="1"/>
    <col min="11785" max="11785" width="10.75390625" style="3" customWidth="1"/>
    <col min="11786" max="12032" width="9.125" style="3" customWidth="1"/>
    <col min="12033" max="12033" width="5.875" style="3" customWidth="1"/>
    <col min="12034" max="12034" width="6.125" style="3" customWidth="1"/>
    <col min="12035" max="12035" width="11.375" style="3" customWidth="1"/>
    <col min="12036" max="12036" width="15.875" style="3" customWidth="1"/>
    <col min="12037" max="12037" width="11.25390625" style="3" customWidth="1"/>
    <col min="12038" max="12038" width="10.875" style="3" customWidth="1"/>
    <col min="12039" max="12039" width="11.00390625" style="3" customWidth="1"/>
    <col min="12040" max="12040" width="11.125" style="3" customWidth="1"/>
    <col min="12041" max="12041" width="10.75390625" style="3" customWidth="1"/>
    <col min="12042" max="12288" width="9.125" style="3" customWidth="1"/>
    <col min="12289" max="12289" width="5.875" style="3" customWidth="1"/>
    <col min="12290" max="12290" width="6.125" style="3" customWidth="1"/>
    <col min="12291" max="12291" width="11.375" style="3" customWidth="1"/>
    <col min="12292" max="12292" width="15.875" style="3" customWidth="1"/>
    <col min="12293" max="12293" width="11.25390625" style="3" customWidth="1"/>
    <col min="12294" max="12294" width="10.875" style="3" customWidth="1"/>
    <col min="12295" max="12295" width="11.00390625" style="3" customWidth="1"/>
    <col min="12296" max="12296" width="11.125" style="3" customWidth="1"/>
    <col min="12297" max="12297" width="10.75390625" style="3" customWidth="1"/>
    <col min="12298" max="12544" width="9.125" style="3" customWidth="1"/>
    <col min="12545" max="12545" width="5.875" style="3" customWidth="1"/>
    <col min="12546" max="12546" width="6.125" style="3" customWidth="1"/>
    <col min="12547" max="12547" width="11.375" style="3" customWidth="1"/>
    <col min="12548" max="12548" width="15.875" style="3" customWidth="1"/>
    <col min="12549" max="12549" width="11.25390625" style="3" customWidth="1"/>
    <col min="12550" max="12550" width="10.875" style="3" customWidth="1"/>
    <col min="12551" max="12551" width="11.00390625" style="3" customWidth="1"/>
    <col min="12552" max="12552" width="11.125" style="3" customWidth="1"/>
    <col min="12553" max="12553" width="10.75390625" style="3" customWidth="1"/>
    <col min="12554" max="12800" width="9.125" style="3" customWidth="1"/>
    <col min="12801" max="12801" width="5.875" style="3" customWidth="1"/>
    <col min="12802" max="12802" width="6.125" style="3" customWidth="1"/>
    <col min="12803" max="12803" width="11.375" style="3" customWidth="1"/>
    <col min="12804" max="12804" width="15.875" style="3" customWidth="1"/>
    <col min="12805" max="12805" width="11.25390625" style="3" customWidth="1"/>
    <col min="12806" max="12806" width="10.875" style="3" customWidth="1"/>
    <col min="12807" max="12807" width="11.00390625" style="3" customWidth="1"/>
    <col min="12808" max="12808" width="11.125" style="3" customWidth="1"/>
    <col min="12809" max="12809" width="10.75390625" style="3" customWidth="1"/>
    <col min="12810" max="13056" width="9.125" style="3" customWidth="1"/>
    <col min="13057" max="13057" width="5.875" style="3" customWidth="1"/>
    <col min="13058" max="13058" width="6.125" style="3" customWidth="1"/>
    <col min="13059" max="13059" width="11.375" style="3" customWidth="1"/>
    <col min="13060" max="13060" width="15.875" style="3" customWidth="1"/>
    <col min="13061" max="13061" width="11.25390625" style="3" customWidth="1"/>
    <col min="13062" max="13062" width="10.875" style="3" customWidth="1"/>
    <col min="13063" max="13063" width="11.00390625" style="3" customWidth="1"/>
    <col min="13064" max="13064" width="11.125" style="3" customWidth="1"/>
    <col min="13065" max="13065" width="10.75390625" style="3" customWidth="1"/>
    <col min="13066" max="13312" width="9.125" style="3" customWidth="1"/>
    <col min="13313" max="13313" width="5.875" style="3" customWidth="1"/>
    <col min="13314" max="13314" width="6.125" style="3" customWidth="1"/>
    <col min="13315" max="13315" width="11.375" style="3" customWidth="1"/>
    <col min="13316" max="13316" width="15.875" style="3" customWidth="1"/>
    <col min="13317" max="13317" width="11.25390625" style="3" customWidth="1"/>
    <col min="13318" max="13318" width="10.875" style="3" customWidth="1"/>
    <col min="13319" max="13319" width="11.00390625" style="3" customWidth="1"/>
    <col min="13320" max="13320" width="11.125" style="3" customWidth="1"/>
    <col min="13321" max="13321" width="10.75390625" style="3" customWidth="1"/>
    <col min="13322" max="13568" width="9.125" style="3" customWidth="1"/>
    <col min="13569" max="13569" width="5.875" style="3" customWidth="1"/>
    <col min="13570" max="13570" width="6.125" style="3" customWidth="1"/>
    <col min="13571" max="13571" width="11.375" style="3" customWidth="1"/>
    <col min="13572" max="13572" width="15.875" style="3" customWidth="1"/>
    <col min="13573" max="13573" width="11.25390625" style="3" customWidth="1"/>
    <col min="13574" max="13574" width="10.875" style="3" customWidth="1"/>
    <col min="13575" max="13575" width="11.00390625" style="3" customWidth="1"/>
    <col min="13576" max="13576" width="11.125" style="3" customWidth="1"/>
    <col min="13577" max="13577" width="10.75390625" style="3" customWidth="1"/>
    <col min="13578" max="13824" width="9.125" style="3" customWidth="1"/>
    <col min="13825" max="13825" width="5.875" style="3" customWidth="1"/>
    <col min="13826" max="13826" width="6.125" style="3" customWidth="1"/>
    <col min="13827" max="13827" width="11.375" style="3" customWidth="1"/>
    <col min="13828" max="13828" width="15.875" style="3" customWidth="1"/>
    <col min="13829" max="13829" width="11.25390625" style="3" customWidth="1"/>
    <col min="13830" max="13830" width="10.875" style="3" customWidth="1"/>
    <col min="13831" max="13831" width="11.00390625" style="3" customWidth="1"/>
    <col min="13832" max="13832" width="11.125" style="3" customWidth="1"/>
    <col min="13833" max="13833" width="10.75390625" style="3" customWidth="1"/>
    <col min="13834" max="14080" width="9.125" style="3" customWidth="1"/>
    <col min="14081" max="14081" width="5.875" style="3" customWidth="1"/>
    <col min="14082" max="14082" width="6.125" style="3" customWidth="1"/>
    <col min="14083" max="14083" width="11.375" style="3" customWidth="1"/>
    <col min="14084" max="14084" width="15.875" style="3" customWidth="1"/>
    <col min="14085" max="14085" width="11.25390625" style="3" customWidth="1"/>
    <col min="14086" max="14086" width="10.875" style="3" customWidth="1"/>
    <col min="14087" max="14087" width="11.00390625" style="3" customWidth="1"/>
    <col min="14088" max="14088" width="11.125" style="3" customWidth="1"/>
    <col min="14089" max="14089" width="10.75390625" style="3" customWidth="1"/>
    <col min="14090" max="14336" width="9.125" style="3" customWidth="1"/>
    <col min="14337" max="14337" width="5.875" style="3" customWidth="1"/>
    <col min="14338" max="14338" width="6.125" style="3" customWidth="1"/>
    <col min="14339" max="14339" width="11.375" style="3" customWidth="1"/>
    <col min="14340" max="14340" width="15.875" style="3" customWidth="1"/>
    <col min="14341" max="14341" width="11.25390625" style="3" customWidth="1"/>
    <col min="14342" max="14342" width="10.875" style="3" customWidth="1"/>
    <col min="14343" max="14343" width="11.00390625" style="3" customWidth="1"/>
    <col min="14344" max="14344" width="11.125" style="3" customWidth="1"/>
    <col min="14345" max="14345" width="10.75390625" style="3" customWidth="1"/>
    <col min="14346" max="14592" width="9.125" style="3" customWidth="1"/>
    <col min="14593" max="14593" width="5.875" style="3" customWidth="1"/>
    <col min="14594" max="14594" width="6.125" style="3" customWidth="1"/>
    <col min="14595" max="14595" width="11.375" style="3" customWidth="1"/>
    <col min="14596" max="14596" width="15.875" style="3" customWidth="1"/>
    <col min="14597" max="14597" width="11.25390625" style="3" customWidth="1"/>
    <col min="14598" max="14598" width="10.875" style="3" customWidth="1"/>
    <col min="14599" max="14599" width="11.00390625" style="3" customWidth="1"/>
    <col min="14600" max="14600" width="11.125" style="3" customWidth="1"/>
    <col min="14601" max="14601" width="10.75390625" style="3" customWidth="1"/>
    <col min="14602" max="14848" width="9.125" style="3" customWidth="1"/>
    <col min="14849" max="14849" width="5.875" style="3" customWidth="1"/>
    <col min="14850" max="14850" width="6.125" style="3" customWidth="1"/>
    <col min="14851" max="14851" width="11.375" style="3" customWidth="1"/>
    <col min="14852" max="14852" width="15.875" style="3" customWidth="1"/>
    <col min="14853" max="14853" width="11.25390625" style="3" customWidth="1"/>
    <col min="14854" max="14854" width="10.875" style="3" customWidth="1"/>
    <col min="14855" max="14855" width="11.00390625" style="3" customWidth="1"/>
    <col min="14856" max="14856" width="11.125" style="3" customWidth="1"/>
    <col min="14857" max="14857" width="10.75390625" style="3" customWidth="1"/>
    <col min="14858" max="15104" width="9.125" style="3" customWidth="1"/>
    <col min="15105" max="15105" width="5.875" style="3" customWidth="1"/>
    <col min="15106" max="15106" width="6.125" style="3" customWidth="1"/>
    <col min="15107" max="15107" width="11.375" style="3" customWidth="1"/>
    <col min="15108" max="15108" width="15.875" style="3" customWidth="1"/>
    <col min="15109" max="15109" width="11.25390625" style="3" customWidth="1"/>
    <col min="15110" max="15110" width="10.875" style="3" customWidth="1"/>
    <col min="15111" max="15111" width="11.00390625" style="3" customWidth="1"/>
    <col min="15112" max="15112" width="11.125" style="3" customWidth="1"/>
    <col min="15113" max="15113" width="10.75390625" style="3" customWidth="1"/>
    <col min="15114" max="15360" width="9.125" style="3" customWidth="1"/>
    <col min="15361" max="15361" width="5.875" style="3" customWidth="1"/>
    <col min="15362" max="15362" width="6.125" style="3" customWidth="1"/>
    <col min="15363" max="15363" width="11.375" style="3" customWidth="1"/>
    <col min="15364" max="15364" width="15.875" style="3" customWidth="1"/>
    <col min="15365" max="15365" width="11.25390625" style="3" customWidth="1"/>
    <col min="15366" max="15366" width="10.875" style="3" customWidth="1"/>
    <col min="15367" max="15367" width="11.00390625" style="3" customWidth="1"/>
    <col min="15368" max="15368" width="11.125" style="3" customWidth="1"/>
    <col min="15369" max="15369" width="10.75390625" style="3" customWidth="1"/>
    <col min="15370" max="15616" width="9.125" style="3" customWidth="1"/>
    <col min="15617" max="15617" width="5.875" style="3" customWidth="1"/>
    <col min="15618" max="15618" width="6.125" style="3" customWidth="1"/>
    <col min="15619" max="15619" width="11.375" style="3" customWidth="1"/>
    <col min="15620" max="15620" width="15.875" style="3" customWidth="1"/>
    <col min="15621" max="15621" width="11.25390625" style="3" customWidth="1"/>
    <col min="15622" max="15622" width="10.875" style="3" customWidth="1"/>
    <col min="15623" max="15623" width="11.00390625" style="3" customWidth="1"/>
    <col min="15624" max="15624" width="11.125" style="3" customWidth="1"/>
    <col min="15625" max="15625" width="10.75390625" style="3" customWidth="1"/>
    <col min="15626" max="15872" width="9.125" style="3" customWidth="1"/>
    <col min="15873" max="15873" width="5.875" style="3" customWidth="1"/>
    <col min="15874" max="15874" width="6.125" style="3" customWidth="1"/>
    <col min="15875" max="15875" width="11.375" style="3" customWidth="1"/>
    <col min="15876" max="15876" width="15.875" style="3" customWidth="1"/>
    <col min="15877" max="15877" width="11.25390625" style="3" customWidth="1"/>
    <col min="15878" max="15878" width="10.875" style="3" customWidth="1"/>
    <col min="15879" max="15879" width="11.00390625" style="3" customWidth="1"/>
    <col min="15880" max="15880" width="11.125" style="3" customWidth="1"/>
    <col min="15881" max="15881" width="10.75390625" style="3" customWidth="1"/>
    <col min="15882" max="16128" width="9.125" style="3" customWidth="1"/>
    <col min="16129" max="16129" width="5.875" style="3" customWidth="1"/>
    <col min="16130" max="16130" width="6.125" style="3" customWidth="1"/>
    <col min="16131" max="16131" width="11.375" style="3" customWidth="1"/>
    <col min="16132" max="16132" width="15.875" style="3" customWidth="1"/>
    <col min="16133" max="16133" width="11.25390625" style="3" customWidth="1"/>
    <col min="16134" max="16134" width="10.875" style="3" customWidth="1"/>
    <col min="16135" max="16135" width="11.00390625" style="3" customWidth="1"/>
    <col min="16136" max="16136" width="11.125" style="3" customWidth="1"/>
    <col min="16137" max="16137" width="10.75390625" style="3" customWidth="1"/>
    <col min="16138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9064 DEBLÍNSKÝ ZÁMEK ZNOJMO</v>
      </c>
      <c r="D1" s="109"/>
      <c r="E1" s="110"/>
      <c r="F1" s="109"/>
      <c r="G1" s="111" t="s">
        <v>49</v>
      </c>
      <c r="H1" s="112">
        <v>90640030</v>
      </c>
      <c r="I1" s="113"/>
    </row>
    <row r="2" spans="1:9" ht="13.5" thickBot="1">
      <c r="A2" s="114" t="s">
        <v>50</v>
      </c>
      <c r="B2" s="115"/>
      <c r="C2" s="116" t="str">
        <f>CONCATENATE(cisloobjektu," ",nazevobjektu)</f>
        <v>0030 císařský sál - staveb.údržba</v>
      </c>
      <c r="D2" s="117"/>
      <c r="E2" s="118"/>
      <c r="F2" s="117"/>
      <c r="G2" s="119" t="s">
        <v>84</v>
      </c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2.75">
      <c r="A7" s="226" t="str">
        <f>Položky!B7</f>
        <v>6</v>
      </c>
      <c r="B7" s="131" t="str">
        <f>Položky!C7</f>
        <v>Úpravy povrchu, podlahy</v>
      </c>
      <c r="D7" s="132"/>
      <c r="E7" s="227">
        <f>Položky!BC10</f>
        <v>0</v>
      </c>
      <c r="F7" s="228">
        <f>Položky!BD10</f>
        <v>0</v>
      </c>
      <c r="G7" s="228">
        <f>Položky!BE10</f>
        <v>0</v>
      </c>
      <c r="H7" s="228">
        <f>Položky!BF10</f>
        <v>0</v>
      </c>
      <c r="I7" s="229">
        <f>Položky!BG10</f>
        <v>0</v>
      </c>
    </row>
    <row r="8" spans="1:9" s="37" customFormat="1" ht="12.75">
      <c r="A8" s="226" t="str">
        <f>Položky!B11</f>
        <v>61</v>
      </c>
      <c r="B8" s="131" t="str">
        <f>Položky!C11</f>
        <v>Upravy povrchů vnitřní</v>
      </c>
      <c r="D8" s="132"/>
      <c r="E8" s="227">
        <f>Položky!BC16</f>
        <v>0</v>
      </c>
      <c r="F8" s="228">
        <f>Položky!BD16</f>
        <v>0</v>
      </c>
      <c r="G8" s="228">
        <f>Položky!BE16</f>
        <v>0</v>
      </c>
      <c r="H8" s="228">
        <f>Položky!BF16</f>
        <v>0</v>
      </c>
      <c r="I8" s="229">
        <f>Položky!BG16</f>
        <v>0</v>
      </c>
    </row>
    <row r="9" spans="1:9" s="37" customFormat="1" ht="12.75">
      <c r="A9" s="226" t="str">
        <f>Položky!B17</f>
        <v>94</v>
      </c>
      <c r="B9" s="131" t="str">
        <f>Položky!C17</f>
        <v>Lešení a stavební výtahy</v>
      </c>
      <c r="D9" s="132"/>
      <c r="E9" s="227">
        <f>Položky!BC21</f>
        <v>0</v>
      </c>
      <c r="F9" s="228">
        <f>Položky!BD21</f>
        <v>0</v>
      </c>
      <c r="G9" s="228">
        <f>Položky!BE21</f>
        <v>0</v>
      </c>
      <c r="H9" s="228">
        <f>Položky!BF21</f>
        <v>0</v>
      </c>
      <c r="I9" s="229">
        <f>Položky!BG21</f>
        <v>0</v>
      </c>
    </row>
    <row r="10" spans="1:9" s="37" customFormat="1" ht="12.75">
      <c r="A10" s="226" t="str">
        <f>Položky!B22</f>
        <v>95</v>
      </c>
      <c r="B10" s="131" t="str">
        <f>Položky!C22</f>
        <v>Dokončovací konstrukce na pozemních stavbách</v>
      </c>
      <c r="D10" s="132"/>
      <c r="E10" s="227">
        <f>Položky!BC28</f>
        <v>0</v>
      </c>
      <c r="F10" s="228">
        <f>Položky!BD28</f>
        <v>0</v>
      </c>
      <c r="G10" s="228">
        <f>Položky!BE28</f>
        <v>0</v>
      </c>
      <c r="H10" s="228">
        <f>Položky!BF28</f>
        <v>0</v>
      </c>
      <c r="I10" s="229">
        <f>Položky!BG28</f>
        <v>0</v>
      </c>
    </row>
    <row r="11" spans="1:9" s="37" customFormat="1" ht="12.75">
      <c r="A11" s="226" t="str">
        <f>Položky!B29</f>
        <v>97</v>
      </c>
      <c r="B11" s="131" t="str">
        <f>Položky!C29</f>
        <v>Prorážení otvorů</v>
      </c>
      <c r="D11" s="132"/>
      <c r="E11" s="227">
        <f>Položky!BC32</f>
        <v>0</v>
      </c>
      <c r="F11" s="228">
        <f>Položky!BD32</f>
        <v>0</v>
      </c>
      <c r="G11" s="228">
        <f>Položky!BE32</f>
        <v>0</v>
      </c>
      <c r="H11" s="228">
        <f>Položky!BF32</f>
        <v>0</v>
      </c>
      <c r="I11" s="229">
        <f>Položky!BG32</f>
        <v>0</v>
      </c>
    </row>
    <row r="12" spans="1:9" s="37" customFormat="1" ht="12.75">
      <c r="A12" s="226" t="str">
        <f>Položky!B33</f>
        <v>99</v>
      </c>
      <c r="B12" s="131" t="str">
        <f>Položky!C33</f>
        <v>Staveništní přesun hmot</v>
      </c>
      <c r="D12" s="132"/>
      <c r="E12" s="227">
        <f>Položky!BC35</f>
        <v>0</v>
      </c>
      <c r="F12" s="228">
        <f>Položky!BD35</f>
        <v>0</v>
      </c>
      <c r="G12" s="228">
        <f>Položky!BE35</f>
        <v>0</v>
      </c>
      <c r="H12" s="228">
        <f>Položky!BF35</f>
        <v>0</v>
      </c>
      <c r="I12" s="229">
        <f>Položky!BG35</f>
        <v>0</v>
      </c>
    </row>
    <row r="13" spans="1:9" s="37" customFormat="1" ht="12.75">
      <c r="A13" s="226" t="str">
        <f>Položky!B36</f>
        <v>775</v>
      </c>
      <c r="B13" s="131" t="str">
        <f>Položky!C36</f>
        <v>Podlahy vlysové a parketové</v>
      </c>
      <c r="D13" s="132"/>
      <c r="E13" s="227">
        <f>Položky!BC58</f>
        <v>0</v>
      </c>
      <c r="F13" s="228">
        <f>Položky!BD58</f>
        <v>0</v>
      </c>
      <c r="G13" s="228">
        <f>Položky!BE58</f>
        <v>0</v>
      </c>
      <c r="H13" s="228">
        <f>Položky!BF58</f>
        <v>0</v>
      </c>
      <c r="I13" s="229">
        <f>Položky!BG58</f>
        <v>0</v>
      </c>
    </row>
    <row r="14" spans="1:9" s="37" customFormat="1" ht="12.75">
      <c r="A14" s="226" t="str">
        <f>Položky!B59</f>
        <v>784</v>
      </c>
      <c r="B14" s="131" t="str">
        <f>Položky!C59</f>
        <v>Malby</v>
      </c>
      <c r="D14" s="132"/>
      <c r="E14" s="227">
        <f>Položky!BC73</f>
        <v>0</v>
      </c>
      <c r="F14" s="228">
        <f>Položky!BD73</f>
        <v>0</v>
      </c>
      <c r="G14" s="228">
        <f>Položky!BE73</f>
        <v>0</v>
      </c>
      <c r="H14" s="228">
        <f>Položky!BF73</f>
        <v>0</v>
      </c>
      <c r="I14" s="229">
        <f>Položky!BG73</f>
        <v>0</v>
      </c>
    </row>
    <row r="15" spans="1:9" s="37" customFormat="1" ht="12.75">
      <c r="A15" s="226" t="str">
        <f>Položky!B74</f>
        <v>799</v>
      </c>
      <c r="B15" s="131" t="str">
        <f>Položky!C74</f>
        <v>Ostatní</v>
      </c>
      <c r="D15" s="132"/>
      <c r="E15" s="227">
        <f>Položky!BC79</f>
        <v>0</v>
      </c>
      <c r="F15" s="228">
        <f>Položky!BD79</f>
        <v>0</v>
      </c>
      <c r="G15" s="228">
        <f>Položky!BE79</f>
        <v>0</v>
      </c>
      <c r="H15" s="228">
        <f>Položky!BF79</f>
        <v>0</v>
      </c>
      <c r="I15" s="229">
        <f>Položky!BG79</f>
        <v>0</v>
      </c>
    </row>
    <row r="16" spans="1:9" s="37" customFormat="1" ht="12.75">
      <c r="A16" s="226" t="str">
        <f>Položky!B80</f>
        <v>M21</v>
      </c>
      <c r="B16" s="131" t="str">
        <f>Položky!C80</f>
        <v>Elektromontáže</v>
      </c>
      <c r="D16" s="132"/>
      <c r="E16" s="227">
        <f>Položky!BC83</f>
        <v>0</v>
      </c>
      <c r="F16" s="228">
        <f>Položky!BD83</f>
        <v>0</v>
      </c>
      <c r="G16" s="228">
        <f>Položky!BE83</f>
        <v>0</v>
      </c>
      <c r="H16" s="228">
        <f>Položky!BF83</f>
        <v>0</v>
      </c>
      <c r="I16" s="229">
        <f>Položky!BG83</f>
        <v>0</v>
      </c>
    </row>
    <row r="17" spans="1:9" s="37" customFormat="1" ht="13.5" thickBot="1">
      <c r="A17" s="226" t="str">
        <f>Položky!B84</f>
        <v>D96</v>
      </c>
      <c r="B17" s="131" t="str">
        <f>Položky!C84</f>
        <v>Přesuny suti a vybouraných hmot</v>
      </c>
      <c r="D17" s="132"/>
      <c r="E17" s="227">
        <f>Položky!BC91</f>
        <v>0</v>
      </c>
      <c r="F17" s="228">
        <f>Položky!BD91</f>
        <v>0</v>
      </c>
      <c r="G17" s="228">
        <f>Položky!BE91</f>
        <v>0</v>
      </c>
      <c r="H17" s="228">
        <f>Položky!BF91</f>
        <v>0</v>
      </c>
      <c r="I17" s="229">
        <f>Položky!BG91</f>
        <v>0</v>
      </c>
    </row>
    <row r="18" spans="1:256" ht="13.5" thickBot="1">
      <c r="A18" s="133"/>
      <c r="B18" s="134" t="s">
        <v>57</v>
      </c>
      <c r="C18" s="134"/>
      <c r="D18" s="135"/>
      <c r="E18" s="136">
        <f>SUM(E7:E17)</f>
        <v>0</v>
      </c>
      <c r="F18" s="137">
        <f>SUM(F7:F17)</f>
        <v>0</v>
      </c>
      <c r="G18" s="137">
        <f>SUM(G7:G17)</f>
        <v>0</v>
      </c>
      <c r="H18" s="137">
        <f>SUM(H7:H17)</f>
        <v>0</v>
      </c>
      <c r="I18" s="138">
        <f>SUM(I7:I17)</f>
        <v>0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57" ht="18">
      <c r="A20" s="123" t="s">
        <v>58</v>
      </c>
      <c r="B20" s="123"/>
      <c r="C20" s="123"/>
      <c r="D20" s="123"/>
      <c r="E20" s="123"/>
      <c r="F20" s="123"/>
      <c r="G20" s="140"/>
      <c r="H20" s="123"/>
      <c r="I20" s="123"/>
      <c r="BA20" s="43"/>
      <c r="BB20" s="43"/>
      <c r="BC20" s="43"/>
      <c r="BD20" s="43"/>
      <c r="BE20" s="43"/>
    </row>
    <row r="21" ht="13.5" thickBot="1"/>
    <row r="22" spans="1:9" ht="12.75">
      <c r="A22" s="75" t="s">
        <v>59</v>
      </c>
      <c r="B22" s="76"/>
      <c r="C22" s="76"/>
      <c r="D22" s="141"/>
      <c r="E22" s="142" t="s">
        <v>60</v>
      </c>
      <c r="F22" s="143" t="s">
        <v>61</v>
      </c>
      <c r="G22" s="144" t="s">
        <v>62</v>
      </c>
      <c r="H22" s="145"/>
      <c r="I22" s="146" t="s">
        <v>60</v>
      </c>
    </row>
    <row r="23" spans="1:53" ht="12.75">
      <c r="A23" s="67" t="s">
        <v>202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0</v>
      </c>
    </row>
    <row r="24" spans="1:53" ht="12.75">
      <c r="A24" s="67" t="s">
        <v>203</v>
      </c>
      <c r="B24" s="58"/>
      <c r="C24" s="58"/>
      <c r="D24" s="147"/>
      <c r="E24" s="148"/>
      <c r="F24" s="149"/>
      <c r="G24" s="150">
        <f>CHOOSE(BA24+1,HSV+PSV,HSV+PSV+Mont,HSV+PSV+Dodavka+Mont,HSV,PSV,Mont,Dodavka,Mont+Dodavka,0)</f>
        <v>0</v>
      </c>
      <c r="H24" s="151"/>
      <c r="I24" s="152">
        <f>E24+F24*G24/100</f>
        <v>0</v>
      </c>
      <c r="BA24" s="3">
        <v>1</v>
      </c>
    </row>
    <row r="25" spans="1:53" ht="12.75">
      <c r="A25" s="67" t="s">
        <v>204</v>
      </c>
      <c r="B25" s="58"/>
      <c r="C25" s="58"/>
      <c r="D25" s="147"/>
      <c r="E25" s="148"/>
      <c r="F25" s="149"/>
      <c r="G25" s="150">
        <f>CHOOSE(BA25+1,HSV+PSV,HSV+PSV+Mont,HSV+PSV+Dodavka+Mont,HSV,PSV,Mont,Dodavka,Mont+Dodavka,0)</f>
        <v>0</v>
      </c>
      <c r="H25" s="151"/>
      <c r="I25" s="152">
        <f>E25+F25*G25/100</f>
        <v>0</v>
      </c>
      <c r="BA25" s="3">
        <v>2</v>
      </c>
    </row>
    <row r="26" spans="1:9" ht="13.5" thickBot="1">
      <c r="A26" s="153"/>
      <c r="B26" s="154" t="s">
        <v>63</v>
      </c>
      <c r="C26" s="155"/>
      <c r="D26" s="156"/>
      <c r="E26" s="157"/>
      <c r="F26" s="158"/>
      <c r="G26" s="158"/>
      <c r="H26" s="159">
        <f>SUM(I23:I25)</f>
        <v>0</v>
      </c>
      <c r="I26" s="160"/>
    </row>
    <row r="28" spans="2:9" ht="12.75">
      <c r="B28" s="139"/>
      <c r="F28" s="161"/>
      <c r="G28" s="162"/>
      <c r="H28" s="162"/>
      <c r="I28" s="163"/>
    </row>
    <row r="29" spans="6:9" ht="12.75">
      <c r="F29" s="161"/>
      <c r="G29" s="162"/>
      <c r="H29" s="162"/>
      <c r="I29" s="163"/>
    </row>
    <row r="30" spans="6:9" ht="12.75">
      <c r="F30" s="161"/>
      <c r="G30" s="162"/>
      <c r="H30" s="162"/>
      <c r="I30" s="163"/>
    </row>
    <row r="31" spans="6:9" ht="12.75"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  <row r="73" spans="6:9" ht="12.75">
      <c r="F73" s="161"/>
      <c r="G73" s="162"/>
      <c r="H73" s="162"/>
      <c r="I73" s="163"/>
    </row>
    <row r="74" spans="6:9" ht="12.75">
      <c r="F74" s="161"/>
      <c r="G74" s="162"/>
      <c r="H74" s="162"/>
      <c r="I74" s="163"/>
    </row>
    <row r="75" spans="6:9" ht="12.75">
      <c r="F75" s="161"/>
      <c r="G75" s="162"/>
      <c r="H75" s="162"/>
      <c r="I75" s="163"/>
    </row>
    <row r="76" spans="6:9" ht="12.75">
      <c r="F76" s="161"/>
      <c r="G76" s="162"/>
      <c r="H76" s="162"/>
      <c r="I76" s="163"/>
    </row>
    <row r="77" spans="6:9" ht="12.75">
      <c r="F77" s="161"/>
      <c r="G77" s="162"/>
      <c r="H77" s="162"/>
      <c r="I77" s="163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62AB-CD1E-417A-A501-8FA661EC1F9A}">
  <dimension ref="A1:CD164"/>
  <sheetViews>
    <sheetView showGridLines="0" showZeros="0" workbookViewId="0" topLeftCell="A70">
      <selection activeCell="C13" sqref="C13:D13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256" width="9.125" style="165" customWidth="1"/>
    <col min="257" max="257" width="4.375" style="165" customWidth="1"/>
    <col min="258" max="258" width="11.625" style="165" customWidth="1"/>
    <col min="259" max="259" width="40.375" style="165" customWidth="1"/>
    <col min="260" max="260" width="5.625" style="165" customWidth="1"/>
    <col min="261" max="261" width="8.625" style="165" customWidth="1"/>
    <col min="262" max="262" width="9.875" style="165" customWidth="1"/>
    <col min="263" max="263" width="13.875" style="165" customWidth="1"/>
    <col min="264" max="267" width="11.125" style="165" customWidth="1"/>
    <col min="268" max="268" width="75.375" style="165" customWidth="1"/>
    <col min="269" max="269" width="45.25390625" style="165" customWidth="1"/>
    <col min="270" max="270" width="75.375" style="165" customWidth="1"/>
    <col min="271" max="271" width="45.25390625" style="165" customWidth="1"/>
    <col min="272" max="512" width="9.125" style="165" customWidth="1"/>
    <col min="513" max="513" width="4.375" style="165" customWidth="1"/>
    <col min="514" max="514" width="11.625" style="165" customWidth="1"/>
    <col min="515" max="515" width="40.375" style="165" customWidth="1"/>
    <col min="516" max="516" width="5.625" style="165" customWidth="1"/>
    <col min="517" max="517" width="8.625" style="165" customWidth="1"/>
    <col min="518" max="518" width="9.875" style="165" customWidth="1"/>
    <col min="519" max="519" width="13.875" style="165" customWidth="1"/>
    <col min="520" max="523" width="11.125" style="165" customWidth="1"/>
    <col min="524" max="524" width="75.375" style="165" customWidth="1"/>
    <col min="525" max="525" width="45.25390625" style="165" customWidth="1"/>
    <col min="526" max="526" width="75.375" style="165" customWidth="1"/>
    <col min="527" max="527" width="45.25390625" style="165" customWidth="1"/>
    <col min="528" max="768" width="9.125" style="165" customWidth="1"/>
    <col min="769" max="769" width="4.375" style="165" customWidth="1"/>
    <col min="770" max="770" width="11.625" style="165" customWidth="1"/>
    <col min="771" max="771" width="40.375" style="165" customWidth="1"/>
    <col min="772" max="772" width="5.625" style="165" customWidth="1"/>
    <col min="773" max="773" width="8.625" style="165" customWidth="1"/>
    <col min="774" max="774" width="9.875" style="165" customWidth="1"/>
    <col min="775" max="775" width="13.875" style="165" customWidth="1"/>
    <col min="776" max="779" width="11.125" style="165" customWidth="1"/>
    <col min="780" max="780" width="75.375" style="165" customWidth="1"/>
    <col min="781" max="781" width="45.25390625" style="165" customWidth="1"/>
    <col min="782" max="782" width="75.375" style="165" customWidth="1"/>
    <col min="783" max="783" width="45.25390625" style="165" customWidth="1"/>
    <col min="784" max="1024" width="9.125" style="165" customWidth="1"/>
    <col min="1025" max="1025" width="4.375" style="165" customWidth="1"/>
    <col min="1026" max="1026" width="11.625" style="165" customWidth="1"/>
    <col min="1027" max="1027" width="40.375" style="165" customWidth="1"/>
    <col min="1028" max="1028" width="5.625" style="165" customWidth="1"/>
    <col min="1029" max="1029" width="8.625" style="165" customWidth="1"/>
    <col min="1030" max="1030" width="9.875" style="165" customWidth="1"/>
    <col min="1031" max="1031" width="13.875" style="165" customWidth="1"/>
    <col min="1032" max="1035" width="11.125" style="165" customWidth="1"/>
    <col min="1036" max="1036" width="75.375" style="165" customWidth="1"/>
    <col min="1037" max="1037" width="45.25390625" style="165" customWidth="1"/>
    <col min="1038" max="1038" width="75.375" style="165" customWidth="1"/>
    <col min="1039" max="1039" width="45.25390625" style="165" customWidth="1"/>
    <col min="1040" max="1280" width="9.125" style="165" customWidth="1"/>
    <col min="1281" max="1281" width="4.375" style="165" customWidth="1"/>
    <col min="1282" max="1282" width="11.625" style="165" customWidth="1"/>
    <col min="1283" max="1283" width="40.375" style="165" customWidth="1"/>
    <col min="1284" max="1284" width="5.625" style="165" customWidth="1"/>
    <col min="1285" max="1285" width="8.625" style="165" customWidth="1"/>
    <col min="1286" max="1286" width="9.875" style="165" customWidth="1"/>
    <col min="1287" max="1287" width="13.875" style="165" customWidth="1"/>
    <col min="1288" max="1291" width="11.125" style="165" customWidth="1"/>
    <col min="1292" max="1292" width="75.375" style="165" customWidth="1"/>
    <col min="1293" max="1293" width="45.25390625" style="165" customWidth="1"/>
    <col min="1294" max="1294" width="75.375" style="165" customWidth="1"/>
    <col min="1295" max="1295" width="45.25390625" style="165" customWidth="1"/>
    <col min="1296" max="1536" width="9.125" style="165" customWidth="1"/>
    <col min="1537" max="1537" width="4.375" style="165" customWidth="1"/>
    <col min="1538" max="1538" width="11.625" style="165" customWidth="1"/>
    <col min="1539" max="1539" width="40.375" style="165" customWidth="1"/>
    <col min="1540" max="1540" width="5.625" style="165" customWidth="1"/>
    <col min="1541" max="1541" width="8.625" style="165" customWidth="1"/>
    <col min="1542" max="1542" width="9.875" style="165" customWidth="1"/>
    <col min="1543" max="1543" width="13.875" style="165" customWidth="1"/>
    <col min="1544" max="1547" width="11.125" style="165" customWidth="1"/>
    <col min="1548" max="1548" width="75.375" style="165" customWidth="1"/>
    <col min="1549" max="1549" width="45.25390625" style="165" customWidth="1"/>
    <col min="1550" max="1550" width="75.375" style="165" customWidth="1"/>
    <col min="1551" max="1551" width="45.25390625" style="165" customWidth="1"/>
    <col min="1552" max="1792" width="9.125" style="165" customWidth="1"/>
    <col min="1793" max="1793" width="4.375" style="165" customWidth="1"/>
    <col min="1794" max="1794" width="11.625" style="165" customWidth="1"/>
    <col min="1795" max="1795" width="40.375" style="165" customWidth="1"/>
    <col min="1796" max="1796" width="5.625" style="165" customWidth="1"/>
    <col min="1797" max="1797" width="8.625" style="165" customWidth="1"/>
    <col min="1798" max="1798" width="9.875" style="165" customWidth="1"/>
    <col min="1799" max="1799" width="13.875" style="165" customWidth="1"/>
    <col min="1800" max="1803" width="11.125" style="165" customWidth="1"/>
    <col min="1804" max="1804" width="75.375" style="165" customWidth="1"/>
    <col min="1805" max="1805" width="45.25390625" style="165" customWidth="1"/>
    <col min="1806" max="1806" width="75.375" style="165" customWidth="1"/>
    <col min="1807" max="1807" width="45.25390625" style="165" customWidth="1"/>
    <col min="1808" max="2048" width="9.125" style="165" customWidth="1"/>
    <col min="2049" max="2049" width="4.375" style="165" customWidth="1"/>
    <col min="2050" max="2050" width="11.625" style="165" customWidth="1"/>
    <col min="2051" max="2051" width="40.375" style="165" customWidth="1"/>
    <col min="2052" max="2052" width="5.625" style="165" customWidth="1"/>
    <col min="2053" max="2053" width="8.625" style="165" customWidth="1"/>
    <col min="2054" max="2054" width="9.875" style="165" customWidth="1"/>
    <col min="2055" max="2055" width="13.875" style="165" customWidth="1"/>
    <col min="2056" max="2059" width="11.125" style="165" customWidth="1"/>
    <col min="2060" max="2060" width="75.375" style="165" customWidth="1"/>
    <col min="2061" max="2061" width="45.25390625" style="165" customWidth="1"/>
    <col min="2062" max="2062" width="75.375" style="165" customWidth="1"/>
    <col min="2063" max="2063" width="45.25390625" style="165" customWidth="1"/>
    <col min="2064" max="2304" width="9.125" style="165" customWidth="1"/>
    <col min="2305" max="2305" width="4.375" style="165" customWidth="1"/>
    <col min="2306" max="2306" width="11.625" style="165" customWidth="1"/>
    <col min="2307" max="2307" width="40.375" style="165" customWidth="1"/>
    <col min="2308" max="2308" width="5.625" style="165" customWidth="1"/>
    <col min="2309" max="2309" width="8.625" style="165" customWidth="1"/>
    <col min="2310" max="2310" width="9.875" style="165" customWidth="1"/>
    <col min="2311" max="2311" width="13.875" style="165" customWidth="1"/>
    <col min="2312" max="2315" width="11.125" style="165" customWidth="1"/>
    <col min="2316" max="2316" width="75.375" style="165" customWidth="1"/>
    <col min="2317" max="2317" width="45.25390625" style="165" customWidth="1"/>
    <col min="2318" max="2318" width="75.375" style="165" customWidth="1"/>
    <col min="2319" max="2319" width="45.25390625" style="165" customWidth="1"/>
    <col min="2320" max="2560" width="9.125" style="165" customWidth="1"/>
    <col min="2561" max="2561" width="4.375" style="165" customWidth="1"/>
    <col min="2562" max="2562" width="11.625" style="165" customWidth="1"/>
    <col min="2563" max="2563" width="40.375" style="165" customWidth="1"/>
    <col min="2564" max="2564" width="5.625" style="165" customWidth="1"/>
    <col min="2565" max="2565" width="8.625" style="165" customWidth="1"/>
    <col min="2566" max="2566" width="9.875" style="165" customWidth="1"/>
    <col min="2567" max="2567" width="13.875" style="165" customWidth="1"/>
    <col min="2568" max="2571" width="11.125" style="165" customWidth="1"/>
    <col min="2572" max="2572" width="75.375" style="165" customWidth="1"/>
    <col min="2573" max="2573" width="45.25390625" style="165" customWidth="1"/>
    <col min="2574" max="2574" width="75.375" style="165" customWidth="1"/>
    <col min="2575" max="2575" width="45.25390625" style="165" customWidth="1"/>
    <col min="2576" max="2816" width="9.125" style="165" customWidth="1"/>
    <col min="2817" max="2817" width="4.375" style="165" customWidth="1"/>
    <col min="2818" max="2818" width="11.625" style="165" customWidth="1"/>
    <col min="2819" max="2819" width="40.375" style="165" customWidth="1"/>
    <col min="2820" max="2820" width="5.625" style="165" customWidth="1"/>
    <col min="2821" max="2821" width="8.625" style="165" customWidth="1"/>
    <col min="2822" max="2822" width="9.875" style="165" customWidth="1"/>
    <col min="2823" max="2823" width="13.875" style="165" customWidth="1"/>
    <col min="2824" max="2827" width="11.125" style="165" customWidth="1"/>
    <col min="2828" max="2828" width="75.375" style="165" customWidth="1"/>
    <col min="2829" max="2829" width="45.25390625" style="165" customWidth="1"/>
    <col min="2830" max="2830" width="75.375" style="165" customWidth="1"/>
    <col min="2831" max="2831" width="45.25390625" style="165" customWidth="1"/>
    <col min="2832" max="3072" width="9.125" style="165" customWidth="1"/>
    <col min="3073" max="3073" width="4.375" style="165" customWidth="1"/>
    <col min="3074" max="3074" width="11.625" style="165" customWidth="1"/>
    <col min="3075" max="3075" width="40.375" style="165" customWidth="1"/>
    <col min="3076" max="3076" width="5.625" style="165" customWidth="1"/>
    <col min="3077" max="3077" width="8.625" style="165" customWidth="1"/>
    <col min="3078" max="3078" width="9.875" style="165" customWidth="1"/>
    <col min="3079" max="3079" width="13.875" style="165" customWidth="1"/>
    <col min="3080" max="3083" width="11.125" style="165" customWidth="1"/>
    <col min="3084" max="3084" width="75.375" style="165" customWidth="1"/>
    <col min="3085" max="3085" width="45.25390625" style="165" customWidth="1"/>
    <col min="3086" max="3086" width="75.375" style="165" customWidth="1"/>
    <col min="3087" max="3087" width="45.25390625" style="165" customWidth="1"/>
    <col min="3088" max="3328" width="9.125" style="165" customWidth="1"/>
    <col min="3329" max="3329" width="4.375" style="165" customWidth="1"/>
    <col min="3330" max="3330" width="11.625" style="165" customWidth="1"/>
    <col min="3331" max="3331" width="40.375" style="165" customWidth="1"/>
    <col min="3332" max="3332" width="5.625" style="165" customWidth="1"/>
    <col min="3333" max="3333" width="8.625" style="165" customWidth="1"/>
    <col min="3334" max="3334" width="9.875" style="165" customWidth="1"/>
    <col min="3335" max="3335" width="13.875" style="165" customWidth="1"/>
    <col min="3336" max="3339" width="11.125" style="165" customWidth="1"/>
    <col min="3340" max="3340" width="75.375" style="165" customWidth="1"/>
    <col min="3341" max="3341" width="45.25390625" style="165" customWidth="1"/>
    <col min="3342" max="3342" width="75.375" style="165" customWidth="1"/>
    <col min="3343" max="3343" width="45.25390625" style="165" customWidth="1"/>
    <col min="3344" max="3584" width="9.125" style="165" customWidth="1"/>
    <col min="3585" max="3585" width="4.375" style="165" customWidth="1"/>
    <col min="3586" max="3586" width="11.625" style="165" customWidth="1"/>
    <col min="3587" max="3587" width="40.375" style="165" customWidth="1"/>
    <col min="3588" max="3588" width="5.625" style="165" customWidth="1"/>
    <col min="3589" max="3589" width="8.625" style="165" customWidth="1"/>
    <col min="3590" max="3590" width="9.875" style="165" customWidth="1"/>
    <col min="3591" max="3591" width="13.875" style="165" customWidth="1"/>
    <col min="3592" max="3595" width="11.125" style="165" customWidth="1"/>
    <col min="3596" max="3596" width="75.375" style="165" customWidth="1"/>
    <col min="3597" max="3597" width="45.25390625" style="165" customWidth="1"/>
    <col min="3598" max="3598" width="75.375" style="165" customWidth="1"/>
    <col min="3599" max="3599" width="45.25390625" style="165" customWidth="1"/>
    <col min="3600" max="3840" width="9.125" style="165" customWidth="1"/>
    <col min="3841" max="3841" width="4.375" style="165" customWidth="1"/>
    <col min="3842" max="3842" width="11.625" style="165" customWidth="1"/>
    <col min="3843" max="3843" width="40.375" style="165" customWidth="1"/>
    <col min="3844" max="3844" width="5.625" style="165" customWidth="1"/>
    <col min="3845" max="3845" width="8.625" style="165" customWidth="1"/>
    <col min="3846" max="3846" width="9.875" style="165" customWidth="1"/>
    <col min="3847" max="3847" width="13.875" style="165" customWidth="1"/>
    <col min="3848" max="3851" width="11.125" style="165" customWidth="1"/>
    <col min="3852" max="3852" width="75.375" style="165" customWidth="1"/>
    <col min="3853" max="3853" width="45.25390625" style="165" customWidth="1"/>
    <col min="3854" max="3854" width="75.375" style="165" customWidth="1"/>
    <col min="3855" max="3855" width="45.25390625" style="165" customWidth="1"/>
    <col min="3856" max="4096" width="9.125" style="165" customWidth="1"/>
    <col min="4097" max="4097" width="4.375" style="165" customWidth="1"/>
    <col min="4098" max="4098" width="11.625" style="165" customWidth="1"/>
    <col min="4099" max="4099" width="40.375" style="165" customWidth="1"/>
    <col min="4100" max="4100" width="5.625" style="165" customWidth="1"/>
    <col min="4101" max="4101" width="8.625" style="165" customWidth="1"/>
    <col min="4102" max="4102" width="9.875" style="165" customWidth="1"/>
    <col min="4103" max="4103" width="13.875" style="165" customWidth="1"/>
    <col min="4104" max="4107" width="11.125" style="165" customWidth="1"/>
    <col min="4108" max="4108" width="75.375" style="165" customWidth="1"/>
    <col min="4109" max="4109" width="45.25390625" style="165" customWidth="1"/>
    <col min="4110" max="4110" width="75.375" style="165" customWidth="1"/>
    <col min="4111" max="4111" width="45.25390625" style="165" customWidth="1"/>
    <col min="4112" max="4352" width="9.125" style="165" customWidth="1"/>
    <col min="4353" max="4353" width="4.375" style="165" customWidth="1"/>
    <col min="4354" max="4354" width="11.625" style="165" customWidth="1"/>
    <col min="4355" max="4355" width="40.375" style="165" customWidth="1"/>
    <col min="4356" max="4356" width="5.625" style="165" customWidth="1"/>
    <col min="4357" max="4357" width="8.625" style="165" customWidth="1"/>
    <col min="4358" max="4358" width="9.875" style="165" customWidth="1"/>
    <col min="4359" max="4359" width="13.875" style="165" customWidth="1"/>
    <col min="4360" max="4363" width="11.125" style="165" customWidth="1"/>
    <col min="4364" max="4364" width="75.375" style="165" customWidth="1"/>
    <col min="4365" max="4365" width="45.25390625" style="165" customWidth="1"/>
    <col min="4366" max="4366" width="75.375" style="165" customWidth="1"/>
    <col min="4367" max="4367" width="45.25390625" style="165" customWidth="1"/>
    <col min="4368" max="4608" width="9.125" style="165" customWidth="1"/>
    <col min="4609" max="4609" width="4.375" style="165" customWidth="1"/>
    <col min="4610" max="4610" width="11.625" style="165" customWidth="1"/>
    <col min="4611" max="4611" width="40.375" style="165" customWidth="1"/>
    <col min="4612" max="4612" width="5.625" style="165" customWidth="1"/>
    <col min="4613" max="4613" width="8.625" style="165" customWidth="1"/>
    <col min="4614" max="4614" width="9.875" style="165" customWidth="1"/>
    <col min="4615" max="4615" width="13.875" style="165" customWidth="1"/>
    <col min="4616" max="4619" width="11.125" style="165" customWidth="1"/>
    <col min="4620" max="4620" width="75.375" style="165" customWidth="1"/>
    <col min="4621" max="4621" width="45.25390625" style="165" customWidth="1"/>
    <col min="4622" max="4622" width="75.375" style="165" customWidth="1"/>
    <col min="4623" max="4623" width="45.25390625" style="165" customWidth="1"/>
    <col min="4624" max="4864" width="9.125" style="165" customWidth="1"/>
    <col min="4865" max="4865" width="4.375" style="165" customWidth="1"/>
    <col min="4866" max="4866" width="11.625" style="165" customWidth="1"/>
    <col min="4867" max="4867" width="40.375" style="165" customWidth="1"/>
    <col min="4868" max="4868" width="5.625" style="165" customWidth="1"/>
    <col min="4869" max="4869" width="8.625" style="165" customWidth="1"/>
    <col min="4870" max="4870" width="9.875" style="165" customWidth="1"/>
    <col min="4871" max="4871" width="13.875" style="165" customWidth="1"/>
    <col min="4872" max="4875" width="11.125" style="165" customWidth="1"/>
    <col min="4876" max="4876" width="75.375" style="165" customWidth="1"/>
    <col min="4877" max="4877" width="45.25390625" style="165" customWidth="1"/>
    <col min="4878" max="4878" width="75.375" style="165" customWidth="1"/>
    <col min="4879" max="4879" width="45.25390625" style="165" customWidth="1"/>
    <col min="4880" max="5120" width="9.125" style="165" customWidth="1"/>
    <col min="5121" max="5121" width="4.375" style="165" customWidth="1"/>
    <col min="5122" max="5122" width="11.625" style="165" customWidth="1"/>
    <col min="5123" max="5123" width="40.375" style="165" customWidth="1"/>
    <col min="5124" max="5124" width="5.625" style="165" customWidth="1"/>
    <col min="5125" max="5125" width="8.625" style="165" customWidth="1"/>
    <col min="5126" max="5126" width="9.875" style="165" customWidth="1"/>
    <col min="5127" max="5127" width="13.875" style="165" customWidth="1"/>
    <col min="5128" max="5131" width="11.125" style="165" customWidth="1"/>
    <col min="5132" max="5132" width="75.375" style="165" customWidth="1"/>
    <col min="5133" max="5133" width="45.25390625" style="165" customWidth="1"/>
    <col min="5134" max="5134" width="75.375" style="165" customWidth="1"/>
    <col min="5135" max="5135" width="45.25390625" style="165" customWidth="1"/>
    <col min="5136" max="5376" width="9.125" style="165" customWidth="1"/>
    <col min="5377" max="5377" width="4.375" style="165" customWidth="1"/>
    <col min="5378" max="5378" width="11.625" style="165" customWidth="1"/>
    <col min="5379" max="5379" width="40.375" style="165" customWidth="1"/>
    <col min="5380" max="5380" width="5.625" style="165" customWidth="1"/>
    <col min="5381" max="5381" width="8.625" style="165" customWidth="1"/>
    <col min="5382" max="5382" width="9.875" style="165" customWidth="1"/>
    <col min="5383" max="5383" width="13.875" style="165" customWidth="1"/>
    <col min="5384" max="5387" width="11.125" style="165" customWidth="1"/>
    <col min="5388" max="5388" width="75.375" style="165" customWidth="1"/>
    <col min="5389" max="5389" width="45.25390625" style="165" customWidth="1"/>
    <col min="5390" max="5390" width="75.375" style="165" customWidth="1"/>
    <col min="5391" max="5391" width="45.25390625" style="165" customWidth="1"/>
    <col min="5392" max="5632" width="9.125" style="165" customWidth="1"/>
    <col min="5633" max="5633" width="4.375" style="165" customWidth="1"/>
    <col min="5634" max="5634" width="11.625" style="165" customWidth="1"/>
    <col min="5635" max="5635" width="40.375" style="165" customWidth="1"/>
    <col min="5636" max="5636" width="5.625" style="165" customWidth="1"/>
    <col min="5637" max="5637" width="8.625" style="165" customWidth="1"/>
    <col min="5638" max="5638" width="9.875" style="165" customWidth="1"/>
    <col min="5639" max="5639" width="13.875" style="165" customWidth="1"/>
    <col min="5640" max="5643" width="11.125" style="165" customWidth="1"/>
    <col min="5644" max="5644" width="75.375" style="165" customWidth="1"/>
    <col min="5645" max="5645" width="45.25390625" style="165" customWidth="1"/>
    <col min="5646" max="5646" width="75.375" style="165" customWidth="1"/>
    <col min="5647" max="5647" width="45.25390625" style="165" customWidth="1"/>
    <col min="5648" max="5888" width="9.125" style="165" customWidth="1"/>
    <col min="5889" max="5889" width="4.375" style="165" customWidth="1"/>
    <col min="5890" max="5890" width="11.625" style="165" customWidth="1"/>
    <col min="5891" max="5891" width="40.375" style="165" customWidth="1"/>
    <col min="5892" max="5892" width="5.625" style="165" customWidth="1"/>
    <col min="5893" max="5893" width="8.625" style="165" customWidth="1"/>
    <col min="5894" max="5894" width="9.875" style="165" customWidth="1"/>
    <col min="5895" max="5895" width="13.875" style="165" customWidth="1"/>
    <col min="5896" max="5899" width="11.125" style="165" customWidth="1"/>
    <col min="5900" max="5900" width="75.375" style="165" customWidth="1"/>
    <col min="5901" max="5901" width="45.25390625" style="165" customWidth="1"/>
    <col min="5902" max="5902" width="75.375" style="165" customWidth="1"/>
    <col min="5903" max="5903" width="45.25390625" style="165" customWidth="1"/>
    <col min="5904" max="6144" width="9.125" style="165" customWidth="1"/>
    <col min="6145" max="6145" width="4.375" style="165" customWidth="1"/>
    <col min="6146" max="6146" width="11.625" style="165" customWidth="1"/>
    <col min="6147" max="6147" width="40.375" style="165" customWidth="1"/>
    <col min="6148" max="6148" width="5.625" style="165" customWidth="1"/>
    <col min="6149" max="6149" width="8.625" style="165" customWidth="1"/>
    <col min="6150" max="6150" width="9.875" style="165" customWidth="1"/>
    <col min="6151" max="6151" width="13.875" style="165" customWidth="1"/>
    <col min="6152" max="6155" width="11.125" style="165" customWidth="1"/>
    <col min="6156" max="6156" width="75.375" style="165" customWidth="1"/>
    <col min="6157" max="6157" width="45.25390625" style="165" customWidth="1"/>
    <col min="6158" max="6158" width="75.375" style="165" customWidth="1"/>
    <col min="6159" max="6159" width="45.25390625" style="165" customWidth="1"/>
    <col min="6160" max="6400" width="9.125" style="165" customWidth="1"/>
    <col min="6401" max="6401" width="4.375" style="165" customWidth="1"/>
    <col min="6402" max="6402" width="11.625" style="165" customWidth="1"/>
    <col min="6403" max="6403" width="40.375" style="165" customWidth="1"/>
    <col min="6404" max="6404" width="5.625" style="165" customWidth="1"/>
    <col min="6405" max="6405" width="8.625" style="165" customWidth="1"/>
    <col min="6406" max="6406" width="9.875" style="165" customWidth="1"/>
    <col min="6407" max="6407" width="13.875" style="165" customWidth="1"/>
    <col min="6408" max="6411" width="11.125" style="165" customWidth="1"/>
    <col min="6412" max="6412" width="75.375" style="165" customWidth="1"/>
    <col min="6413" max="6413" width="45.25390625" style="165" customWidth="1"/>
    <col min="6414" max="6414" width="75.375" style="165" customWidth="1"/>
    <col min="6415" max="6415" width="45.25390625" style="165" customWidth="1"/>
    <col min="6416" max="6656" width="9.125" style="165" customWidth="1"/>
    <col min="6657" max="6657" width="4.375" style="165" customWidth="1"/>
    <col min="6658" max="6658" width="11.625" style="165" customWidth="1"/>
    <col min="6659" max="6659" width="40.375" style="165" customWidth="1"/>
    <col min="6660" max="6660" width="5.625" style="165" customWidth="1"/>
    <col min="6661" max="6661" width="8.625" style="165" customWidth="1"/>
    <col min="6662" max="6662" width="9.875" style="165" customWidth="1"/>
    <col min="6663" max="6663" width="13.875" style="165" customWidth="1"/>
    <col min="6664" max="6667" width="11.125" style="165" customWidth="1"/>
    <col min="6668" max="6668" width="75.375" style="165" customWidth="1"/>
    <col min="6669" max="6669" width="45.25390625" style="165" customWidth="1"/>
    <col min="6670" max="6670" width="75.375" style="165" customWidth="1"/>
    <col min="6671" max="6671" width="45.25390625" style="165" customWidth="1"/>
    <col min="6672" max="6912" width="9.125" style="165" customWidth="1"/>
    <col min="6913" max="6913" width="4.375" style="165" customWidth="1"/>
    <col min="6914" max="6914" width="11.625" style="165" customWidth="1"/>
    <col min="6915" max="6915" width="40.375" style="165" customWidth="1"/>
    <col min="6916" max="6916" width="5.625" style="165" customWidth="1"/>
    <col min="6917" max="6917" width="8.625" style="165" customWidth="1"/>
    <col min="6918" max="6918" width="9.875" style="165" customWidth="1"/>
    <col min="6919" max="6919" width="13.875" style="165" customWidth="1"/>
    <col min="6920" max="6923" width="11.125" style="165" customWidth="1"/>
    <col min="6924" max="6924" width="75.375" style="165" customWidth="1"/>
    <col min="6925" max="6925" width="45.25390625" style="165" customWidth="1"/>
    <col min="6926" max="6926" width="75.375" style="165" customWidth="1"/>
    <col min="6927" max="6927" width="45.25390625" style="165" customWidth="1"/>
    <col min="6928" max="7168" width="9.125" style="165" customWidth="1"/>
    <col min="7169" max="7169" width="4.375" style="165" customWidth="1"/>
    <col min="7170" max="7170" width="11.625" style="165" customWidth="1"/>
    <col min="7171" max="7171" width="40.375" style="165" customWidth="1"/>
    <col min="7172" max="7172" width="5.625" style="165" customWidth="1"/>
    <col min="7173" max="7173" width="8.625" style="165" customWidth="1"/>
    <col min="7174" max="7174" width="9.875" style="165" customWidth="1"/>
    <col min="7175" max="7175" width="13.875" style="165" customWidth="1"/>
    <col min="7176" max="7179" width="11.125" style="165" customWidth="1"/>
    <col min="7180" max="7180" width="75.375" style="165" customWidth="1"/>
    <col min="7181" max="7181" width="45.25390625" style="165" customWidth="1"/>
    <col min="7182" max="7182" width="75.375" style="165" customWidth="1"/>
    <col min="7183" max="7183" width="45.25390625" style="165" customWidth="1"/>
    <col min="7184" max="7424" width="9.125" style="165" customWidth="1"/>
    <col min="7425" max="7425" width="4.375" style="165" customWidth="1"/>
    <col min="7426" max="7426" width="11.625" style="165" customWidth="1"/>
    <col min="7427" max="7427" width="40.375" style="165" customWidth="1"/>
    <col min="7428" max="7428" width="5.625" style="165" customWidth="1"/>
    <col min="7429" max="7429" width="8.625" style="165" customWidth="1"/>
    <col min="7430" max="7430" width="9.875" style="165" customWidth="1"/>
    <col min="7431" max="7431" width="13.875" style="165" customWidth="1"/>
    <col min="7432" max="7435" width="11.125" style="165" customWidth="1"/>
    <col min="7436" max="7436" width="75.375" style="165" customWidth="1"/>
    <col min="7437" max="7437" width="45.25390625" style="165" customWidth="1"/>
    <col min="7438" max="7438" width="75.375" style="165" customWidth="1"/>
    <col min="7439" max="7439" width="45.25390625" style="165" customWidth="1"/>
    <col min="7440" max="7680" width="9.125" style="165" customWidth="1"/>
    <col min="7681" max="7681" width="4.375" style="165" customWidth="1"/>
    <col min="7682" max="7682" width="11.625" style="165" customWidth="1"/>
    <col min="7683" max="7683" width="40.375" style="165" customWidth="1"/>
    <col min="7684" max="7684" width="5.625" style="165" customWidth="1"/>
    <col min="7685" max="7685" width="8.625" style="165" customWidth="1"/>
    <col min="7686" max="7686" width="9.875" style="165" customWidth="1"/>
    <col min="7687" max="7687" width="13.875" style="165" customWidth="1"/>
    <col min="7688" max="7691" width="11.125" style="165" customWidth="1"/>
    <col min="7692" max="7692" width="75.375" style="165" customWidth="1"/>
    <col min="7693" max="7693" width="45.25390625" style="165" customWidth="1"/>
    <col min="7694" max="7694" width="75.375" style="165" customWidth="1"/>
    <col min="7695" max="7695" width="45.25390625" style="165" customWidth="1"/>
    <col min="7696" max="7936" width="9.125" style="165" customWidth="1"/>
    <col min="7937" max="7937" width="4.375" style="165" customWidth="1"/>
    <col min="7938" max="7938" width="11.625" style="165" customWidth="1"/>
    <col min="7939" max="7939" width="40.375" style="165" customWidth="1"/>
    <col min="7940" max="7940" width="5.625" style="165" customWidth="1"/>
    <col min="7941" max="7941" width="8.625" style="165" customWidth="1"/>
    <col min="7942" max="7942" width="9.875" style="165" customWidth="1"/>
    <col min="7943" max="7943" width="13.875" style="165" customWidth="1"/>
    <col min="7944" max="7947" width="11.125" style="165" customWidth="1"/>
    <col min="7948" max="7948" width="75.375" style="165" customWidth="1"/>
    <col min="7949" max="7949" width="45.25390625" style="165" customWidth="1"/>
    <col min="7950" max="7950" width="75.375" style="165" customWidth="1"/>
    <col min="7951" max="7951" width="45.25390625" style="165" customWidth="1"/>
    <col min="7952" max="8192" width="9.125" style="165" customWidth="1"/>
    <col min="8193" max="8193" width="4.375" style="165" customWidth="1"/>
    <col min="8194" max="8194" width="11.625" style="165" customWidth="1"/>
    <col min="8195" max="8195" width="40.375" style="165" customWidth="1"/>
    <col min="8196" max="8196" width="5.625" style="165" customWidth="1"/>
    <col min="8197" max="8197" width="8.625" style="165" customWidth="1"/>
    <col min="8198" max="8198" width="9.875" style="165" customWidth="1"/>
    <col min="8199" max="8199" width="13.875" style="165" customWidth="1"/>
    <col min="8200" max="8203" width="11.125" style="165" customWidth="1"/>
    <col min="8204" max="8204" width="75.375" style="165" customWidth="1"/>
    <col min="8205" max="8205" width="45.25390625" style="165" customWidth="1"/>
    <col min="8206" max="8206" width="75.375" style="165" customWidth="1"/>
    <col min="8207" max="8207" width="45.25390625" style="165" customWidth="1"/>
    <col min="8208" max="8448" width="9.125" style="165" customWidth="1"/>
    <col min="8449" max="8449" width="4.375" style="165" customWidth="1"/>
    <col min="8450" max="8450" width="11.625" style="165" customWidth="1"/>
    <col min="8451" max="8451" width="40.375" style="165" customWidth="1"/>
    <col min="8452" max="8452" width="5.625" style="165" customWidth="1"/>
    <col min="8453" max="8453" width="8.625" style="165" customWidth="1"/>
    <col min="8454" max="8454" width="9.875" style="165" customWidth="1"/>
    <col min="8455" max="8455" width="13.875" style="165" customWidth="1"/>
    <col min="8456" max="8459" width="11.125" style="165" customWidth="1"/>
    <col min="8460" max="8460" width="75.375" style="165" customWidth="1"/>
    <col min="8461" max="8461" width="45.25390625" style="165" customWidth="1"/>
    <col min="8462" max="8462" width="75.375" style="165" customWidth="1"/>
    <col min="8463" max="8463" width="45.25390625" style="165" customWidth="1"/>
    <col min="8464" max="8704" width="9.125" style="165" customWidth="1"/>
    <col min="8705" max="8705" width="4.375" style="165" customWidth="1"/>
    <col min="8706" max="8706" width="11.625" style="165" customWidth="1"/>
    <col min="8707" max="8707" width="40.375" style="165" customWidth="1"/>
    <col min="8708" max="8708" width="5.625" style="165" customWidth="1"/>
    <col min="8709" max="8709" width="8.625" style="165" customWidth="1"/>
    <col min="8710" max="8710" width="9.875" style="165" customWidth="1"/>
    <col min="8711" max="8711" width="13.875" style="165" customWidth="1"/>
    <col min="8712" max="8715" width="11.125" style="165" customWidth="1"/>
    <col min="8716" max="8716" width="75.375" style="165" customWidth="1"/>
    <col min="8717" max="8717" width="45.25390625" style="165" customWidth="1"/>
    <col min="8718" max="8718" width="75.375" style="165" customWidth="1"/>
    <col min="8719" max="8719" width="45.25390625" style="165" customWidth="1"/>
    <col min="8720" max="8960" width="9.125" style="165" customWidth="1"/>
    <col min="8961" max="8961" width="4.375" style="165" customWidth="1"/>
    <col min="8962" max="8962" width="11.625" style="165" customWidth="1"/>
    <col min="8963" max="8963" width="40.375" style="165" customWidth="1"/>
    <col min="8964" max="8964" width="5.625" style="165" customWidth="1"/>
    <col min="8965" max="8965" width="8.625" style="165" customWidth="1"/>
    <col min="8966" max="8966" width="9.875" style="165" customWidth="1"/>
    <col min="8967" max="8967" width="13.875" style="165" customWidth="1"/>
    <col min="8968" max="8971" width="11.125" style="165" customWidth="1"/>
    <col min="8972" max="8972" width="75.375" style="165" customWidth="1"/>
    <col min="8973" max="8973" width="45.25390625" style="165" customWidth="1"/>
    <col min="8974" max="8974" width="75.375" style="165" customWidth="1"/>
    <col min="8975" max="8975" width="45.25390625" style="165" customWidth="1"/>
    <col min="8976" max="9216" width="9.125" style="165" customWidth="1"/>
    <col min="9217" max="9217" width="4.375" style="165" customWidth="1"/>
    <col min="9218" max="9218" width="11.625" style="165" customWidth="1"/>
    <col min="9219" max="9219" width="40.375" style="165" customWidth="1"/>
    <col min="9220" max="9220" width="5.625" style="165" customWidth="1"/>
    <col min="9221" max="9221" width="8.625" style="165" customWidth="1"/>
    <col min="9222" max="9222" width="9.875" style="165" customWidth="1"/>
    <col min="9223" max="9223" width="13.875" style="165" customWidth="1"/>
    <col min="9224" max="9227" width="11.125" style="165" customWidth="1"/>
    <col min="9228" max="9228" width="75.375" style="165" customWidth="1"/>
    <col min="9229" max="9229" width="45.25390625" style="165" customWidth="1"/>
    <col min="9230" max="9230" width="75.375" style="165" customWidth="1"/>
    <col min="9231" max="9231" width="45.25390625" style="165" customWidth="1"/>
    <col min="9232" max="9472" width="9.125" style="165" customWidth="1"/>
    <col min="9473" max="9473" width="4.375" style="165" customWidth="1"/>
    <col min="9474" max="9474" width="11.625" style="165" customWidth="1"/>
    <col min="9475" max="9475" width="40.375" style="165" customWidth="1"/>
    <col min="9476" max="9476" width="5.625" style="165" customWidth="1"/>
    <col min="9477" max="9477" width="8.625" style="165" customWidth="1"/>
    <col min="9478" max="9478" width="9.875" style="165" customWidth="1"/>
    <col min="9479" max="9479" width="13.875" style="165" customWidth="1"/>
    <col min="9480" max="9483" width="11.125" style="165" customWidth="1"/>
    <col min="9484" max="9484" width="75.375" style="165" customWidth="1"/>
    <col min="9485" max="9485" width="45.25390625" style="165" customWidth="1"/>
    <col min="9486" max="9486" width="75.375" style="165" customWidth="1"/>
    <col min="9487" max="9487" width="45.25390625" style="165" customWidth="1"/>
    <col min="9488" max="9728" width="9.125" style="165" customWidth="1"/>
    <col min="9729" max="9729" width="4.375" style="165" customWidth="1"/>
    <col min="9730" max="9730" width="11.625" style="165" customWidth="1"/>
    <col min="9731" max="9731" width="40.375" style="165" customWidth="1"/>
    <col min="9732" max="9732" width="5.625" style="165" customWidth="1"/>
    <col min="9733" max="9733" width="8.625" style="165" customWidth="1"/>
    <col min="9734" max="9734" width="9.875" style="165" customWidth="1"/>
    <col min="9735" max="9735" width="13.875" style="165" customWidth="1"/>
    <col min="9736" max="9739" width="11.125" style="165" customWidth="1"/>
    <col min="9740" max="9740" width="75.375" style="165" customWidth="1"/>
    <col min="9741" max="9741" width="45.25390625" style="165" customWidth="1"/>
    <col min="9742" max="9742" width="75.375" style="165" customWidth="1"/>
    <col min="9743" max="9743" width="45.25390625" style="165" customWidth="1"/>
    <col min="9744" max="9984" width="9.125" style="165" customWidth="1"/>
    <col min="9985" max="9985" width="4.375" style="165" customWidth="1"/>
    <col min="9986" max="9986" width="11.625" style="165" customWidth="1"/>
    <col min="9987" max="9987" width="40.375" style="165" customWidth="1"/>
    <col min="9988" max="9988" width="5.625" style="165" customWidth="1"/>
    <col min="9989" max="9989" width="8.625" style="165" customWidth="1"/>
    <col min="9990" max="9990" width="9.875" style="165" customWidth="1"/>
    <col min="9991" max="9991" width="13.875" style="165" customWidth="1"/>
    <col min="9992" max="9995" width="11.125" style="165" customWidth="1"/>
    <col min="9996" max="9996" width="75.375" style="165" customWidth="1"/>
    <col min="9997" max="9997" width="45.25390625" style="165" customWidth="1"/>
    <col min="9998" max="9998" width="75.375" style="165" customWidth="1"/>
    <col min="9999" max="9999" width="45.25390625" style="165" customWidth="1"/>
    <col min="10000" max="10240" width="9.125" style="165" customWidth="1"/>
    <col min="10241" max="10241" width="4.375" style="165" customWidth="1"/>
    <col min="10242" max="10242" width="11.625" style="165" customWidth="1"/>
    <col min="10243" max="10243" width="40.375" style="165" customWidth="1"/>
    <col min="10244" max="10244" width="5.625" style="165" customWidth="1"/>
    <col min="10245" max="10245" width="8.625" style="165" customWidth="1"/>
    <col min="10246" max="10246" width="9.875" style="165" customWidth="1"/>
    <col min="10247" max="10247" width="13.875" style="165" customWidth="1"/>
    <col min="10248" max="10251" width="11.125" style="165" customWidth="1"/>
    <col min="10252" max="10252" width="75.375" style="165" customWidth="1"/>
    <col min="10253" max="10253" width="45.25390625" style="165" customWidth="1"/>
    <col min="10254" max="10254" width="75.375" style="165" customWidth="1"/>
    <col min="10255" max="10255" width="45.25390625" style="165" customWidth="1"/>
    <col min="10256" max="10496" width="9.125" style="165" customWidth="1"/>
    <col min="10497" max="10497" width="4.375" style="165" customWidth="1"/>
    <col min="10498" max="10498" width="11.625" style="165" customWidth="1"/>
    <col min="10499" max="10499" width="40.375" style="165" customWidth="1"/>
    <col min="10500" max="10500" width="5.625" style="165" customWidth="1"/>
    <col min="10501" max="10501" width="8.625" style="165" customWidth="1"/>
    <col min="10502" max="10502" width="9.875" style="165" customWidth="1"/>
    <col min="10503" max="10503" width="13.875" style="165" customWidth="1"/>
    <col min="10504" max="10507" width="11.125" style="165" customWidth="1"/>
    <col min="10508" max="10508" width="75.375" style="165" customWidth="1"/>
    <col min="10509" max="10509" width="45.25390625" style="165" customWidth="1"/>
    <col min="10510" max="10510" width="75.375" style="165" customWidth="1"/>
    <col min="10511" max="10511" width="45.25390625" style="165" customWidth="1"/>
    <col min="10512" max="10752" width="9.125" style="165" customWidth="1"/>
    <col min="10753" max="10753" width="4.375" style="165" customWidth="1"/>
    <col min="10754" max="10754" width="11.625" style="165" customWidth="1"/>
    <col min="10755" max="10755" width="40.375" style="165" customWidth="1"/>
    <col min="10756" max="10756" width="5.625" style="165" customWidth="1"/>
    <col min="10757" max="10757" width="8.625" style="165" customWidth="1"/>
    <col min="10758" max="10758" width="9.875" style="165" customWidth="1"/>
    <col min="10759" max="10759" width="13.875" style="165" customWidth="1"/>
    <col min="10760" max="10763" width="11.125" style="165" customWidth="1"/>
    <col min="10764" max="10764" width="75.375" style="165" customWidth="1"/>
    <col min="10765" max="10765" width="45.25390625" style="165" customWidth="1"/>
    <col min="10766" max="10766" width="75.375" style="165" customWidth="1"/>
    <col min="10767" max="10767" width="45.25390625" style="165" customWidth="1"/>
    <col min="10768" max="11008" width="9.125" style="165" customWidth="1"/>
    <col min="11009" max="11009" width="4.375" style="165" customWidth="1"/>
    <col min="11010" max="11010" width="11.625" style="165" customWidth="1"/>
    <col min="11011" max="11011" width="40.375" style="165" customWidth="1"/>
    <col min="11012" max="11012" width="5.625" style="165" customWidth="1"/>
    <col min="11013" max="11013" width="8.625" style="165" customWidth="1"/>
    <col min="11014" max="11014" width="9.875" style="165" customWidth="1"/>
    <col min="11015" max="11015" width="13.875" style="165" customWidth="1"/>
    <col min="11016" max="11019" width="11.125" style="165" customWidth="1"/>
    <col min="11020" max="11020" width="75.375" style="165" customWidth="1"/>
    <col min="11021" max="11021" width="45.25390625" style="165" customWidth="1"/>
    <col min="11022" max="11022" width="75.375" style="165" customWidth="1"/>
    <col min="11023" max="11023" width="45.25390625" style="165" customWidth="1"/>
    <col min="11024" max="11264" width="9.125" style="165" customWidth="1"/>
    <col min="11265" max="11265" width="4.375" style="165" customWidth="1"/>
    <col min="11266" max="11266" width="11.625" style="165" customWidth="1"/>
    <col min="11267" max="11267" width="40.375" style="165" customWidth="1"/>
    <col min="11268" max="11268" width="5.625" style="165" customWidth="1"/>
    <col min="11269" max="11269" width="8.625" style="165" customWidth="1"/>
    <col min="11270" max="11270" width="9.875" style="165" customWidth="1"/>
    <col min="11271" max="11271" width="13.875" style="165" customWidth="1"/>
    <col min="11272" max="11275" width="11.125" style="165" customWidth="1"/>
    <col min="11276" max="11276" width="75.375" style="165" customWidth="1"/>
    <col min="11277" max="11277" width="45.25390625" style="165" customWidth="1"/>
    <col min="11278" max="11278" width="75.375" style="165" customWidth="1"/>
    <col min="11279" max="11279" width="45.25390625" style="165" customWidth="1"/>
    <col min="11280" max="11520" width="9.125" style="165" customWidth="1"/>
    <col min="11521" max="11521" width="4.375" style="165" customWidth="1"/>
    <col min="11522" max="11522" width="11.625" style="165" customWidth="1"/>
    <col min="11523" max="11523" width="40.375" style="165" customWidth="1"/>
    <col min="11524" max="11524" width="5.625" style="165" customWidth="1"/>
    <col min="11525" max="11525" width="8.625" style="165" customWidth="1"/>
    <col min="11526" max="11526" width="9.875" style="165" customWidth="1"/>
    <col min="11527" max="11527" width="13.875" style="165" customWidth="1"/>
    <col min="11528" max="11531" width="11.125" style="165" customWidth="1"/>
    <col min="11532" max="11532" width="75.375" style="165" customWidth="1"/>
    <col min="11533" max="11533" width="45.25390625" style="165" customWidth="1"/>
    <col min="11534" max="11534" width="75.375" style="165" customWidth="1"/>
    <col min="11535" max="11535" width="45.25390625" style="165" customWidth="1"/>
    <col min="11536" max="11776" width="9.125" style="165" customWidth="1"/>
    <col min="11777" max="11777" width="4.375" style="165" customWidth="1"/>
    <col min="11778" max="11778" width="11.625" style="165" customWidth="1"/>
    <col min="11779" max="11779" width="40.375" style="165" customWidth="1"/>
    <col min="11780" max="11780" width="5.625" style="165" customWidth="1"/>
    <col min="11781" max="11781" width="8.625" style="165" customWidth="1"/>
    <col min="11782" max="11782" width="9.875" style="165" customWidth="1"/>
    <col min="11783" max="11783" width="13.875" style="165" customWidth="1"/>
    <col min="11784" max="11787" width="11.125" style="165" customWidth="1"/>
    <col min="11788" max="11788" width="75.375" style="165" customWidth="1"/>
    <col min="11789" max="11789" width="45.25390625" style="165" customWidth="1"/>
    <col min="11790" max="11790" width="75.375" style="165" customWidth="1"/>
    <col min="11791" max="11791" width="45.25390625" style="165" customWidth="1"/>
    <col min="11792" max="12032" width="9.125" style="165" customWidth="1"/>
    <col min="12033" max="12033" width="4.375" style="165" customWidth="1"/>
    <col min="12034" max="12034" width="11.625" style="165" customWidth="1"/>
    <col min="12035" max="12035" width="40.375" style="165" customWidth="1"/>
    <col min="12036" max="12036" width="5.625" style="165" customWidth="1"/>
    <col min="12037" max="12037" width="8.625" style="165" customWidth="1"/>
    <col min="12038" max="12038" width="9.875" style="165" customWidth="1"/>
    <col min="12039" max="12039" width="13.875" style="165" customWidth="1"/>
    <col min="12040" max="12043" width="11.125" style="165" customWidth="1"/>
    <col min="12044" max="12044" width="75.375" style="165" customWidth="1"/>
    <col min="12045" max="12045" width="45.25390625" style="165" customWidth="1"/>
    <col min="12046" max="12046" width="75.375" style="165" customWidth="1"/>
    <col min="12047" max="12047" width="45.25390625" style="165" customWidth="1"/>
    <col min="12048" max="12288" width="9.125" style="165" customWidth="1"/>
    <col min="12289" max="12289" width="4.375" style="165" customWidth="1"/>
    <col min="12290" max="12290" width="11.625" style="165" customWidth="1"/>
    <col min="12291" max="12291" width="40.375" style="165" customWidth="1"/>
    <col min="12292" max="12292" width="5.625" style="165" customWidth="1"/>
    <col min="12293" max="12293" width="8.625" style="165" customWidth="1"/>
    <col min="12294" max="12294" width="9.875" style="165" customWidth="1"/>
    <col min="12295" max="12295" width="13.875" style="165" customWidth="1"/>
    <col min="12296" max="12299" width="11.125" style="165" customWidth="1"/>
    <col min="12300" max="12300" width="75.375" style="165" customWidth="1"/>
    <col min="12301" max="12301" width="45.25390625" style="165" customWidth="1"/>
    <col min="12302" max="12302" width="75.375" style="165" customWidth="1"/>
    <col min="12303" max="12303" width="45.25390625" style="165" customWidth="1"/>
    <col min="12304" max="12544" width="9.125" style="165" customWidth="1"/>
    <col min="12545" max="12545" width="4.375" style="165" customWidth="1"/>
    <col min="12546" max="12546" width="11.625" style="165" customWidth="1"/>
    <col min="12547" max="12547" width="40.375" style="165" customWidth="1"/>
    <col min="12548" max="12548" width="5.625" style="165" customWidth="1"/>
    <col min="12549" max="12549" width="8.625" style="165" customWidth="1"/>
    <col min="12550" max="12550" width="9.875" style="165" customWidth="1"/>
    <col min="12551" max="12551" width="13.875" style="165" customWidth="1"/>
    <col min="12552" max="12555" width="11.125" style="165" customWidth="1"/>
    <col min="12556" max="12556" width="75.375" style="165" customWidth="1"/>
    <col min="12557" max="12557" width="45.25390625" style="165" customWidth="1"/>
    <col min="12558" max="12558" width="75.375" style="165" customWidth="1"/>
    <col min="12559" max="12559" width="45.25390625" style="165" customWidth="1"/>
    <col min="12560" max="12800" width="9.125" style="165" customWidth="1"/>
    <col min="12801" max="12801" width="4.375" style="165" customWidth="1"/>
    <col min="12802" max="12802" width="11.625" style="165" customWidth="1"/>
    <col min="12803" max="12803" width="40.375" style="165" customWidth="1"/>
    <col min="12804" max="12804" width="5.625" style="165" customWidth="1"/>
    <col min="12805" max="12805" width="8.625" style="165" customWidth="1"/>
    <col min="12806" max="12806" width="9.875" style="165" customWidth="1"/>
    <col min="12807" max="12807" width="13.875" style="165" customWidth="1"/>
    <col min="12808" max="12811" width="11.125" style="165" customWidth="1"/>
    <col min="12812" max="12812" width="75.375" style="165" customWidth="1"/>
    <col min="12813" max="12813" width="45.25390625" style="165" customWidth="1"/>
    <col min="12814" max="12814" width="75.375" style="165" customWidth="1"/>
    <col min="12815" max="12815" width="45.25390625" style="165" customWidth="1"/>
    <col min="12816" max="13056" width="9.125" style="165" customWidth="1"/>
    <col min="13057" max="13057" width="4.375" style="165" customWidth="1"/>
    <col min="13058" max="13058" width="11.625" style="165" customWidth="1"/>
    <col min="13059" max="13059" width="40.375" style="165" customWidth="1"/>
    <col min="13060" max="13060" width="5.625" style="165" customWidth="1"/>
    <col min="13061" max="13061" width="8.625" style="165" customWidth="1"/>
    <col min="13062" max="13062" width="9.875" style="165" customWidth="1"/>
    <col min="13063" max="13063" width="13.875" style="165" customWidth="1"/>
    <col min="13064" max="13067" width="11.125" style="165" customWidth="1"/>
    <col min="13068" max="13068" width="75.375" style="165" customWidth="1"/>
    <col min="13069" max="13069" width="45.25390625" style="165" customWidth="1"/>
    <col min="13070" max="13070" width="75.375" style="165" customWidth="1"/>
    <col min="13071" max="13071" width="45.25390625" style="165" customWidth="1"/>
    <col min="13072" max="13312" width="9.125" style="165" customWidth="1"/>
    <col min="13313" max="13313" width="4.375" style="165" customWidth="1"/>
    <col min="13314" max="13314" width="11.625" style="165" customWidth="1"/>
    <col min="13315" max="13315" width="40.375" style="165" customWidth="1"/>
    <col min="13316" max="13316" width="5.625" style="165" customWidth="1"/>
    <col min="13317" max="13317" width="8.625" style="165" customWidth="1"/>
    <col min="13318" max="13318" width="9.875" style="165" customWidth="1"/>
    <col min="13319" max="13319" width="13.875" style="165" customWidth="1"/>
    <col min="13320" max="13323" width="11.125" style="165" customWidth="1"/>
    <col min="13324" max="13324" width="75.375" style="165" customWidth="1"/>
    <col min="13325" max="13325" width="45.25390625" style="165" customWidth="1"/>
    <col min="13326" max="13326" width="75.375" style="165" customWidth="1"/>
    <col min="13327" max="13327" width="45.25390625" style="165" customWidth="1"/>
    <col min="13328" max="13568" width="9.125" style="165" customWidth="1"/>
    <col min="13569" max="13569" width="4.375" style="165" customWidth="1"/>
    <col min="13570" max="13570" width="11.625" style="165" customWidth="1"/>
    <col min="13571" max="13571" width="40.375" style="165" customWidth="1"/>
    <col min="13572" max="13572" width="5.625" style="165" customWidth="1"/>
    <col min="13573" max="13573" width="8.625" style="165" customWidth="1"/>
    <col min="13574" max="13574" width="9.875" style="165" customWidth="1"/>
    <col min="13575" max="13575" width="13.875" style="165" customWidth="1"/>
    <col min="13576" max="13579" width="11.125" style="165" customWidth="1"/>
    <col min="13580" max="13580" width="75.375" style="165" customWidth="1"/>
    <col min="13581" max="13581" width="45.25390625" style="165" customWidth="1"/>
    <col min="13582" max="13582" width="75.375" style="165" customWidth="1"/>
    <col min="13583" max="13583" width="45.25390625" style="165" customWidth="1"/>
    <col min="13584" max="13824" width="9.125" style="165" customWidth="1"/>
    <col min="13825" max="13825" width="4.375" style="165" customWidth="1"/>
    <col min="13826" max="13826" width="11.625" style="165" customWidth="1"/>
    <col min="13827" max="13827" width="40.375" style="165" customWidth="1"/>
    <col min="13828" max="13828" width="5.625" style="165" customWidth="1"/>
    <col min="13829" max="13829" width="8.625" style="165" customWidth="1"/>
    <col min="13830" max="13830" width="9.875" style="165" customWidth="1"/>
    <col min="13831" max="13831" width="13.875" style="165" customWidth="1"/>
    <col min="13832" max="13835" width="11.125" style="165" customWidth="1"/>
    <col min="13836" max="13836" width="75.375" style="165" customWidth="1"/>
    <col min="13837" max="13837" width="45.25390625" style="165" customWidth="1"/>
    <col min="13838" max="13838" width="75.375" style="165" customWidth="1"/>
    <col min="13839" max="13839" width="45.25390625" style="165" customWidth="1"/>
    <col min="13840" max="14080" width="9.125" style="165" customWidth="1"/>
    <col min="14081" max="14081" width="4.375" style="165" customWidth="1"/>
    <col min="14082" max="14082" width="11.625" style="165" customWidth="1"/>
    <col min="14083" max="14083" width="40.375" style="165" customWidth="1"/>
    <col min="14084" max="14084" width="5.625" style="165" customWidth="1"/>
    <col min="14085" max="14085" width="8.625" style="165" customWidth="1"/>
    <col min="14086" max="14086" width="9.875" style="165" customWidth="1"/>
    <col min="14087" max="14087" width="13.875" style="165" customWidth="1"/>
    <col min="14088" max="14091" width="11.125" style="165" customWidth="1"/>
    <col min="14092" max="14092" width="75.375" style="165" customWidth="1"/>
    <col min="14093" max="14093" width="45.25390625" style="165" customWidth="1"/>
    <col min="14094" max="14094" width="75.375" style="165" customWidth="1"/>
    <col min="14095" max="14095" width="45.25390625" style="165" customWidth="1"/>
    <col min="14096" max="14336" width="9.125" style="165" customWidth="1"/>
    <col min="14337" max="14337" width="4.375" style="165" customWidth="1"/>
    <col min="14338" max="14338" width="11.625" style="165" customWidth="1"/>
    <col min="14339" max="14339" width="40.375" style="165" customWidth="1"/>
    <col min="14340" max="14340" width="5.625" style="165" customWidth="1"/>
    <col min="14341" max="14341" width="8.625" style="165" customWidth="1"/>
    <col min="14342" max="14342" width="9.875" style="165" customWidth="1"/>
    <col min="14343" max="14343" width="13.875" style="165" customWidth="1"/>
    <col min="14344" max="14347" width="11.125" style="165" customWidth="1"/>
    <col min="14348" max="14348" width="75.375" style="165" customWidth="1"/>
    <col min="14349" max="14349" width="45.25390625" style="165" customWidth="1"/>
    <col min="14350" max="14350" width="75.375" style="165" customWidth="1"/>
    <col min="14351" max="14351" width="45.25390625" style="165" customWidth="1"/>
    <col min="14352" max="14592" width="9.125" style="165" customWidth="1"/>
    <col min="14593" max="14593" width="4.375" style="165" customWidth="1"/>
    <col min="14594" max="14594" width="11.625" style="165" customWidth="1"/>
    <col min="14595" max="14595" width="40.375" style="165" customWidth="1"/>
    <col min="14596" max="14596" width="5.625" style="165" customWidth="1"/>
    <col min="14597" max="14597" width="8.625" style="165" customWidth="1"/>
    <col min="14598" max="14598" width="9.875" style="165" customWidth="1"/>
    <col min="14599" max="14599" width="13.875" style="165" customWidth="1"/>
    <col min="14600" max="14603" width="11.125" style="165" customWidth="1"/>
    <col min="14604" max="14604" width="75.375" style="165" customWidth="1"/>
    <col min="14605" max="14605" width="45.25390625" style="165" customWidth="1"/>
    <col min="14606" max="14606" width="75.375" style="165" customWidth="1"/>
    <col min="14607" max="14607" width="45.25390625" style="165" customWidth="1"/>
    <col min="14608" max="14848" width="9.125" style="165" customWidth="1"/>
    <col min="14849" max="14849" width="4.375" style="165" customWidth="1"/>
    <col min="14850" max="14850" width="11.625" style="165" customWidth="1"/>
    <col min="14851" max="14851" width="40.375" style="165" customWidth="1"/>
    <col min="14852" max="14852" width="5.625" style="165" customWidth="1"/>
    <col min="14853" max="14853" width="8.625" style="165" customWidth="1"/>
    <col min="14854" max="14854" width="9.875" style="165" customWidth="1"/>
    <col min="14855" max="14855" width="13.875" style="165" customWidth="1"/>
    <col min="14856" max="14859" width="11.125" style="165" customWidth="1"/>
    <col min="14860" max="14860" width="75.375" style="165" customWidth="1"/>
    <col min="14861" max="14861" width="45.25390625" style="165" customWidth="1"/>
    <col min="14862" max="14862" width="75.375" style="165" customWidth="1"/>
    <col min="14863" max="14863" width="45.25390625" style="165" customWidth="1"/>
    <col min="14864" max="15104" width="9.125" style="165" customWidth="1"/>
    <col min="15105" max="15105" width="4.375" style="165" customWidth="1"/>
    <col min="15106" max="15106" width="11.625" style="165" customWidth="1"/>
    <col min="15107" max="15107" width="40.375" style="165" customWidth="1"/>
    <col min="15108" max="15108" width="5.625" style="165" customWidth="1"/>
    <col min="15109" max="15109" width="8.625" style="165" customWidth="1"/>
    <col min="15110" max="15110" width="9.875" style="165" customWidth="1"/>
    <col min="15111" max="15111" width="13.875" style="165" customWidth="1"/>
    <col min="15112" max="15115" width="11.125" style="165" customWidth="1"/>
    <col min="15116" max="15116" width="75.375" style="165" customWidth="1"/>
    <col min="15117" max="15117" width="45.25390625" style="165" customWidth="1"/>
    <col min="15118" max="15118" width="75.375" style="165" customWidth="1"/>
    <col min="15119" max="15119" width="45.25390625" style="165" customWidth="1"/>
    <col min="15120" max="15360" width="9.125" style="165" customWidth="1"/>
    <col min="15361" max="15361" width="4.375" style="165" customWidth="1"/>
    <col min="15362" max="15362" width="11.625" style="165" customWidth="1"/>
    <col min="15363" max="15363" width="40.375" style="165" customWidth="1"/>
    <col min="15364" max="15364" width="5.625" style="165" customWidth="1"/>
    <col min="15365" max="15365" width="8.625" style="165" customWidth="1"/>
    <col min="15366" max="15366" width="9.875" style="165" customWidth="1"/>
    <col min="15367" max="15367" width="13.875" style="165" customWidth="1"/>
    <col min="15368" max="15371" width="11.125" style="165" customWidth="1"/>
    <col min="15372" max="15372" width="75.375" style="165" customWidth="1"/>
    <col min="15373" max="15373" width="45.25390625" style="165" customWidth="1"/>
    <col min="15374" max="15374" width="75.375" style="165" customWidth="1"/>
    <col min="15375" max="15375" width="45.25390625" style="165" customWidth="1"/>
    <col min="15376" max="15616" width="9.125" style="165" customWidth="1"/>
    <col min="15617" max="15617" width="4.375" style="165" customWidth="1"/>
    <col min="15618" max="15618" width="11.625" style="165" customWidth="1"/>
    <col min="15619" max="15619" width="40.375" style="165" customWidth="1"/>
    <col min="15620" max="15620" width="5.625" style="165" customWidth="1"/>
    <col min="15621" max="15621" width="8.625" style="165" customWidth="1"/>
    <col min="15622" max="15622" width="9.875" style="165" customWidth="1"/>
    <col min="15623" max="15623" width="13.875" style="165" customWidth="1"/>
    <col min="15624" max="15627" width="11.125" style="165" customWidth="1"/>
    <col min="15628" max="15628" width="75.375" style="165" customWidth="1"/>
    <col min="15629" max="15629" width="45.25390625" style="165" customWidth="1"/>
    <col min="15630" max="15630" width="75.375" style="165" customWidth="1"/>
    <col min="15631" max="15631" width="45.25390625" style="165" customWidth="1"/>
    <col min="15632" max="15872" width="9.125" style="165" customWidth="1"/>
    <col min="15873" max="15873" width="4.375" style="165" customWidth="1"/>
    <col min="15874" max="15874" width="11.625" style="165" customWidth="1"/>
    <col min="15875" max="15875" width="40.375" style="165" customWidth="1"/>
    <col min="15876" max="15876" width="5.625" style="165" customWidth="1"/>
    <col min="15877" max="15877" width="8.625" style="165" customWidth="1"/>
    <col min="15878" max="15878" width="9.875" style="165" customWidth="1"/>
    <col min="15879" max="15879" width="13.875" style="165" customWidth="1"/>
    <col min="15880" max="15883" width="11.125" style="165" customWidth="1"/>
    <col min="15884" max="15884" width="75.375" style="165" customWidth="1"/>
    <col min="15885" max="15885" width="45.25390625" style="165" customWidth="1"/>
    <col min="15886" max="15886" width="75.375" style="165" customWidth="1"/>
    <col min="15887" max="15887" width="45.25390625" style="165" customWidth="1"/>
    <col min="15888" max="16128" width="9.125" style="165" customWidth="1"/>
    <col min="16129" max="16129" width="4.375" style="165" customWidth="1"/>
    <col min="16130" max="16130" width="11.625" style="165" customWidth="1"/>
    <col min="16131" max="16131" width="40.375" style="165" customWidth="1"/>
    <col min="16132" max="16132" width="5.625" style="165" customWidth="1"/>
    <col min="16133" max="16133" width="8.625" style="165" customWidth="1"/>
    <col min="16134" max="16134" width="9.875" style="165" customWidth="1"/>
    <col min="16135" max="16135" width="13.875" style="165" customWidth="1"/>
    <col min="16136" max="16139" width="11.125" style="165" customWidth="1"/>
    <col min="16140" max="16140" width="75.375" style="165" customWidth="1"/>
    <col min="16141" max="16141" width="45.25390625" style="165" customWidth="1"/>
    <col min="16142" max="16142" width="75.375" style="165" customWidth="1"/>
    <col min="16143" max="16143" width="45.25390625" style="165" customWidth="1"/>
    <col min="16144" max="16384" width="9.125" style="165" customWidth="1"/>
  </cols>
  <sheetData>
    <row r="1" spans="1:7" ht="15.75">
      <c r="A1" s="164" t="s">
        <v>79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9064 DEBLÍNSKÝ ZÁMEK ZNOJMO</v>
      </c>
      <c r="D3" s="109"/>
      <c r="E3" s="169" t="s">
        <v>64</v>
      </c>
      <c r="F3" s="170">
        <f>Rekapitulace!H1</f>
        <v>90640030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0030 císařský sál - staveb.údržba</v>
      </c>
      <c r="D4" s="117"/>
      <c r="E4" s="173" t="str">
        <f>Rekapitulace!G2</f>
        <v>DEBLÍNSKÝ ZÁMEK ZNOJMO - císařský sál - staveb.údr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85</v>
      </c>
      <c r="C7" s="186" t="s">
        <v>86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87</v>
      </c>
      <c r="C8" s="195" t="s">
        <v>88</v>
      </c>
      <c r="D8" s="196" t="s">
        <v>89</v>
      </c>
      <c r="E8" s="197">
        <v>12</v>
      </c>
      <c r="F8" s="197">
        <v>0</v>
      </c>
      <c r="G8" s="198">
        <f>E8*F8</f>
        <v>0</v>
      </c>
      <c r="H8" s="199">
        <v>0.0315</v>
      </c>
      <c r="I8" s="199">
        <f>E8*H8</f>
        <v>0.378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17" ht="12.75">
      <c r="A9" s="200"/>
      <c r="B9" s="201"/>
      <c r="C9" s="203" t="s">
        <v>206</v>
      </c>
      <c r="D9" s="204"/>
      <c r="E9" s="205">
        <v>12</v>
      </c>
      <c r="F9" s="206"/>
      <c r="G9" s="207"/>
      <c r="H9" s="208"/>
      <c r="I9" s="209"/>
      <c r="J9" s="208"/>
      <c r="K9" s="209"/>
      <c r="M9" s="202" t="s">
        <v>90</v>
      </c>
      <c r="O9" s="202"/>
      <c r="Q9" s="192"/>
    </row>
    <row r="10" spans="1:59" ht="12.75">
      <c r="A10" s="210"/>
      <c r="B10" s="211" t="s">
        <v>77</v>
      </c>
      <c r="C10" s="212" t="str">
        <f>CONCATENATE(B7," ",C7)</f>
        <v>6 Úpravy povrchu, podlahy</v>
      </c>
      <c r="D10" s="213"/>
      <c r="E10" s="214"/>
      <c r="F10" s="215"/>
      <c r="G10" s="216">
        <f>SUM(G7:G9)</f>
        <v>0</v>
      </c>
      <c r="H10" s="217"/>
      <c r="I10" s="218">
        <f>SUM(I7:I9)</f>
        <v>0.378</v>
      </c>
      <c r="J10" s="217"/>
      <c r="K10" s="218">
        <f>SUM(K7:K9)</f>
        <v>0</v>
      </c>
      <c r="Q10" s="192">
        <v>4</v>
      </c>
      <c r="BC10" s="219">
        <f>SUM(BC7:BC9)</f>
        <v>0</v>
      </c>
      <c r="BD10" s="219">
        <f>SUM(BD7:BD9)</f>
        <v>0</v>
      </c>
      <c r="BE10" s="219">
        <f>SUM(BE7:BE9)</f>
        <v>0</v>
      </c>
      <c r="BF10" s="219">
        <f>SUM(BF7:BF9)</f>
        <v>0</v>
      </c>
      <c r="BG10" s="219">
        <f>SUM(BG7:BG9)</f>
        <v>0</v>
      </c>
    </row>
    <row r="11" spans="1:17" ht="12.75">
      <c r="A11" s="184" t="s">
        <v>76</v>
      </c>
      <c r="B11" s="185" t="s">
        <v>91</v>
      </c>
      <c r="C11" s="186" t="s">
        <v>92</v>
      </c>
      <c r="D11" s="187"/>
      <c r="E11" s="188"/>
      <c r="F11" s="188"/>
      <c r="G11" s="189"/>
      <c r="H11" s="190"/>
      <c r="I11" s="191"/>
      <c r="J11" s="190"/>
      <c r="K11" s="191"/>
      <c r="Q11" s="192">
        <v>1</v>
      </c>
    </row>
    <row r="12" spans="1:82" ht="12.75">
      <c r="A12" s="193">
        <v>2</v>
      </c>
      <c r="B12" s="194" t="s">
        <v>93</v>
      </c>
      <c r="C12" s="195" t="s">
        <v>94</v>
      </c>
      <c r="D12" s="196" t="s">
        <v>89</v>
      </c>
      <c r="E12" s="197">
        <v>48.5</v>
      </c>
      <c r="F12" s="197">
        <v>0</v>
      </c>
      <c r="G12" s="198">
        <f>E12*F12</f>
        <v>0</v>
      </c>
      <c r="H12" s="199">
        <v>3.99999999999845E-05</v>
      </c>
      <c r="I12" s="199">
        <f>E12*H12</f>
        <v>0.0019399999999992483</v>
      </c>
      <c r="J12" s="199">
        <v>0</v>
      </c>
      <c r="K12" s="199">
        <f>E12*J12</f>
        <v>0</v>
      </c>
      <c r="Q12" s="192">
        <v>2</v>
      </c>
      <c r="AA12" s="165">
        <v>1</v>
      </c>
      <c r="AB12" s="165">
        <v>1</v>
      </c>
      <c r="AC12" s="165">
        <v>1</v>
      </c>
      <c r="BB12" s="165">
        <v>1</v>
      </c>
      <c r="BC12" s="165">
        <f>IF(BB12=1,G12,0)</f>
        <v>0</v>
      </c>
      <c r="BD12" s="165">
        <f>IF(BB12=2,G12,0)</f>
        <v>0</v>
      </c>
      <c r="BE12" s="165">
        <f>IF(BB12=3,G12,0)</f>
        <v>0</v>
      </c>
      <c r="BF12" s="165">
        <f>IF(BB12=4,G12,0)</f>
        <v>0</v>
      </c>
      <c r="BG12" s="165">
        <f>IF(BB12=5,G12,0)</f>
        <v>0</v>
      </c>
      <c r="CA12" s="165">
        <v>1</v>
      </c>
      <c r="CB12" s="165">
        <v>1</v>
      </c>
      <c r="CC12" s="192"/>
      <c r="CD12" s="192"/>
    </row>
    <row r="13" spans="1:17" ht="12.75">
      <c r="A13" s="200"/>
      <c r="B13" s="201"/>
      <c r="C13" s="203" t="s">
        <v>95</v>
      </c>
      <c r="D13" s="204"/>
      <c r="E13" s="205">
        <v>45</v>
      </c>
      <c r="F13" s="206"/>
      <c r="G13" s="207"/>
      <c r="H13" s="208"/>
      <c r="I13" s="209"/>
      <c r="J13" s="208"/>
      <c r="K13" s="209"/>
      <c r="M13" s="202" t="s">
        <v>95</v>
      </c>
      <c r="O13" s="202"/>
      <c r="Q13" s="192"/>
    </row>
    <row r="14" spans="1:17" ht="12.75">
      <c r="A14" s="200"/>
      <c r="B14" s="201"/>
      <c r="C14" s="203" t="s">
        <v>96</v>
      </c>
      <c r="D14" s="204"/>
      <c r="E14" s="205">
        <v>0</v>
      </c>
      <c r="F14" s="206"/>
      <c r="G14" s="207"/>
      <c r="H14" s="208"/>
      <c r="I14" s="209"/>
      <c r="J14" s="208"/>
      <c r="K14" s="209"/>
      <c r="M14" s="202" t="s">
        <v>96</v>
      </c>
      <c r="O14" s="202"/>
      <c r="Q14" s="192"/>
    </row>
    <row r="15" spans="1:17" ht="12.75">
      <c r="A15" s="200"/>
      <c r="B15" s="201"/>
      <c r="C15" s="203" t="s">
        <v>97</v>
      </c>
      <c r="D15" s="204"/>
      <c r="E15" s="205">
        <v>3.5</v>
      </c>
      <c r="F15" s="206"/>
      <c r="G15" s="207"/>
      <c r="H15" s="208"/>
      <c r="I15" s="209"/>
      <c r="J15" s="208"/>
      <c r="K15" s="209"/>
      <c r="M15" s="202" t="s">
        <v>97</v>
      </c>
      <c r="O15" s="202"/>
      <c r="Q15" s="192"/>
    </row>
    <row r="16" spans="1:59" ht="12.75">
      <c r="A16" s="210"/>
      <c r="B16" s="211" t="s">
        <v>77</v>
      </c>
      <c r="C16" s="212" t="str">
        <f>CONCATENATE(B11," ",C11)</f>
        <v>61 Upravy povrchů vnitřní</v>
      </c>
      <c r="D16" s="213"/>
      <c r="E16" s="214"/>
      <c r="F16" s="215"/>
      <c r="G16" s="216">
        <f>SUM(G11:G15)</f>
        <v>0</v>
      </c>
      <c r="H16" s="217"/>
      <c r="I16" s="218">
        <f>SUM(I11:I15)</f>
        <v>0.0019399999999992483</v>
      </c>
      <c r="J16" s="217"/>
      <c r="K16" s="218">
        <f>SUM(K11:K15)</f>
        <v>0</v>
      </c>
      <c r="Q16" s="192">
        <v>4</v>
      </c>
      <c r="BC16" s="219">
        <f>SUM(BC11:BC15)</f>
        <v>0</v>
      </c>
      <c r="BD16" s="219">
        <f>SUM(BD11:BD15)</f>
        <v>0</v>
      </c>
      <c r="BE16" s="219">
        <f>SUM(BE11:BE15)</f>
        <v>0</v>
      </c>
      <c r="BF16" s="219">
        <f>SUM(BF11:BF15)</f>
        <v>0</v>
      </c>
      <c r="BG16" s="219">
        <f>SUM(BG11:BG15)</f>
        <v>0</v>
      </c>
    </row>
    <row r="17" spans="1:17" ht="12.75">
      <c r="A17" s="184" t="s">
        <v>76</v>
      </c>
      <c r="B17" s="185" t="s">
        <v>98</v>
      </c>
      <c r="C17" s="186" t="s">
        <v>99</v>
      </c>
      <c r="D17" s="187"/>
      <c r="E17" s="188"/>
      <c r="F17" s="188"/>
      <c r="G17" s="189"/>
      <c r="H17" s="190"/>
      <c r="I17" s="191"/>
      <c r="J17" s="190"/>
      <c r="K17" s="191"/>
      <c r="Q17" s="192">
        <v>1</v>
      </c>
    </row>
    <row r="18" spans="1:82" ht="12.75">
      <c r="A18" s="193">
        <v>3</v>
      </c>
      <c r="B18" s="194" t="s">
        <v>100</v>
      </c>
      <c r="C18" s="195" t="s">
        <v>101</v>
      </c>
      <c r="D18" s="196" t="s">
        <v>89</v>
      </c>
      <c r="E18" s="197">
        <v>146.013</v>
      </c>
      <c r="F18" s="197">
        <v>0</v>
      </c>
      <c r="G18" s="198">
        <f>E18*F18</f>
        <v>0</v>
      </c>
      <c r="H18" s="199">
        <v>0.00592000000000326</v>
      </c>
      <c r="I18" s="199">
        <f>E18*H18</f>
        <v>0.8643969600004761</v>
      </c>
      <c r="J18" s="199">
        <v>0</v>
      </c>
      <c r="K18" s="199">
        <f>E18*J18</f>
        <v>0</v>
      </c>
      <c r="Q18" s="192">
        <v>2</v>
      </c>
      <c r="AA18" s="165">
        <v>1</v>
      </c>
      <c r="AB18" s="165">
        <v>1</v>
      </c>
      <c r="AC18" s="165">
        <v>1</v>
      </c>
      <c r="BB18" s="165">
        <v>1</v>
      </c>
      <c r="BC18" s="165">
        <f>IF(BB18=1,G18,0)</f>
        <v>0</v>
      </c>
      <c r="BD18" s="165">
        <f>IF(BB18=2,G18,0)</f>
        <v>0</v>
      </c>
      <c r="BE18" s="165">
        <f>IF(BB18=3,G18,0)</f>
        <v>0</v>
      </c>
      <c r="BF18" s="165">
        <f>IF(BB18=4,G18,0)</f>
        <v>0</v>
      </c>
      <c r="BG18" s="165">
        <f>IF(BB18=5,G18,0)</f>
        <v>0</v>
      </c>
      <c r="CA18" s="165">
        <v>1</v>
      </c>
      <c r="CB18" s="165">
        <v>1</v>
      </c>
      <c r="CC18" s="192"/>
      <c r="CD18" s="192"/>
    </row>
    <row r="19" spans="1:17" ht="12.75">
      <c r="A19" s="200"/>
      <c r="B19" s="201"/>
      <c r="C19" s="203" t="s">
        <v>102</v>
      </c>
      <c r="D19" s="204"/>
      <c r="E19" s="205">
        <v>136.2747</v>
      </c>
      <c r="F19" s="206"/>
      <c r="G19" s="207"/>
      <c r="H19" s="208"/>
      <c r="I19" s="209"/>
      <c r="J19" s="208"/>
      <c r="K19" s="209"/>
      <c r="M19" s="202" t="s">
        <v>102</v>
      </c>
      <c r="O19" s="202"/>
      <c r="Q19" s="192"/>
    </row>
    <row r="20" spans="1:17" ht="12.75">
      <c r="A20" s="200"/>
      <c r="B20" s="201"/>
      <c r="C20" s="203" t="s">
        <v>103</v>
      </c>
      <c r="D20" s="204"/>
      <c r="E20" s="205">
        <v>9.7384</v>
      </c>
      <c r="F20" s="206"/>
      <c r="G20" s="207"/>
      <c r="H20" s="208"/>
      <c r="I20" s="209"/>
      <c r="J20" s="208"/>
      <c r="K20" s="209"/>
      <c r="M20" s="202" t="s">
        <v>103</v>
      </c>
      <c r="O20" s="202"/>
      <c r="Q20" s="192"/>
    </row>
    <row r="21" spans="1:59" ht="12.75">
      <c r="A21" s="210"/>
      <c r="B21" s="211" t="s">
        <v>77</v>
      </c>
      <c r="C21" s="212" t="str">
        <f>CONCATENATE(B17," ",C17)</f>
        <v>94 Lešení a stavební výtahy</v>
      </c>
      <c r="D21" s="213"/>
      <c r="E21" s="214"/>
      <c r="F21" s="215"/>
      <c r="G21" s="216">
        <f>SUM(G17:G20)</f>
        <v>0</v>
      </c>
      <c r="H21" s="217"/>
      <c r="I21" s="218">
        <f>SUM(I17:I20)</f>
        <v>0.8643969600004761</v>
      </c>
      <c r="J21" s="217"/>
      <c r="K21" s="218">
        <f>SUM(K17:K20)</f>
        <v>0</v>
      </c>
      <c r="Q21" s="192">
        <v>4</v>
      </c>
      <c r="BC21" s="219">
        <f>SUM(BC17:BC20)</f>
        <v>0</v>
      </c>
      <c r="BD21" s="219">
        <f>SUM(BD17:BD20)</f>
        <v>0</v>
      </c>
      <c r="BE21" s="219">
        <f>SUM(BE17:BE20)</f>
        <v>0</v>
      </c>
      <c r="BF21" s="219">
        <f>SUM(BF17:BF20)</f>
        <v>0</v>
      </c>
      <c r="BG21" s="219">
        <f>SUM(BG17:BG20)</f>
        <v>0</v>
      </c>
    </row>
    <row r="22" spans="1:17" ht="12.75">
      <c r="A22" s="184" t="s">
        <v>76</v>
      </c>
      <c r="B22" s="185" t="s">
        <v>104</v>
      </c>
      <c r="C22" s="186" t="s">
        <v>105</v>
      </c>
      <c r="D22" s="187"/>
      <c r="E22" s="188"/>
      <c r="F22" s="188"/>
      <c r="G22" s="189"/>
      <c r="H22" s="190"/>
      <c r="I22" s="191"/>
      <c r="J22" s="190"/>
      <c r="K22" s="191"/>
      <c r="Q22" s="192">
        <v>1</v>
      </c>
    </row>
    <row r="23" spans="1:82" ht="12.75">
      <c r="A23" s="193">
        <v>4</v>
      </c>
      <c r="B23" s="194" t="s">
        <v>106</v>
      </c>
      <c r="C23" s="195" t="s">
        <v>107</v>
      </c>
      <c r="D23" s="196" t="s">
        <v>89</v>
      </c>
      <c r="E23" s="197">
        <v>97</v>
      </c>
      <c r="F23" s="197">
        <v>0</v>
      </c>
      <c r="G23" s="198">
        <f>E23*F23</f>
        <v>0</v>
      </c>
      <c r="H23" s="199">
        <v>1.99999999999922E-05</v>
      </c>
      <c r="I23" s="199">
        <f>E23*H23</f>
        <v>0.0019399999999992433</v>
      </c>
      <c r="J23" s="199">
        <v>0</v>
      </c>
      <c r="K23" s="199">
        <f>E23*J23</f>
        <v>0</v>
      </c>
      <c r="Q23" s="192">
        <v>2</v>
      </c>
      <c r="AA23" s="165">
        <v>1</v>
      </c>
      <c r="AB23" s="165">
        <v>1</v>
      </c>
      <c r="AC23" s="165">
        <v>1</v>
      </c>
      <c r="BB23" s="165">
        <v>1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1</v>
      </c>
      <c r="CB23" s="165">
        <v>1</v>
      </c>
      <c r="CC23" s="192"/>
      <c r="CD23" s="192"/>
    </row>
    <row r="24" spans="1:17" ht="12.75">
      <c r="A24" s="200"/>
      <c r="B24" s="201"/>
      <c r="C24" s="203" t="s">
        <v>108</v>
      </c>
      <c r="D24" s="204"/>
      <c r="E24" s="205">
        <v>97</v>
      </c>
      <c r="F24" s="206"/>
      <c r="G24" s="207"/>
      <c r="H24" s="208"/>
      <c r="I24" s="209"/>
      <c r="J24" s="208"/>
      <c r="K24" s="209"/>
      <c r="M24" s="202" t="s">
        <v>108</v>
      </c>
      <c r="O24" s="202"/>
      <c r="Q24" s="192"/>
    </row>
    <row r="25" spans="1:82" ht="12.75">
      <c r="A25" s="193">
        <v>5</v>
      </c>
      <c r="B25" s="194" t="s">
        <v>109</v>
      </c>
      <c r="C25" s="195" t="s">
        <v>110</v>
      </c>
      <c r="D25" s="196" t="s">
        <v>89</v>
      </c>
      <c r="E25" s="197">
        <v>148.5905</v>
      </c>
      <c r="F25" s="197">
        <v>0</v>
      </c>
      <c r="G25" s="198">
        <f>E25*F25</f>
        <v>0</v>
      </c>
      <c r="H25" s="199">
        <v>0</v>
      </c>
      <c r="I25" s="199">
        <f>E25*H25</f>
        <v>0</v>
      </c>
      <c r="J25" s="199">
        <v>0</v>
      </c>
      <c r="K25" s="199">
        <f>E25*J25</f>
        <v>0</v>
      </c>
      <c r="Q25" s="192">
        <v>2</v>
      </c>
      <c r="AA25" s="165">
        <v>1</v>
      </c>
      <c r="AB25" s="165">
        <v>1</v>
      </c>
      <c r="AC25" s="165">
        <v>1</v>
      </c>
      <c r="BB25" s="165">
        <v>1</v>
      </c>
      <c r="BC25" s="165">
        <f>IF(BB25=1,G25,0)</f>
        <v>0</v>
      </c>
      <c r="BD25" s="165">
        <f>IF(BB25=2,G25,0)</f>
        <v>0</v>
      </c>
      <c r="BE25" s="165">
        <f>IF(BB25=3,G25,0)</f>
        <v>0</v>
      </c>
      <c r="BF25" s="165">
        <f>IF(BB25=4,G25,0)</f>
        <v>0</v>
      </c>
      <c r="BG25" s="165">
        <f>IF(BB25=5,G25,0)</f>
        <v>0</v>
      </c>
      <c r="CA25" s="165">
        <v>1</v>
      </c>
      <c r="CB25" s="165">
        <v>1</v>
      </c>
      <c r="CC25" s="192"/>
      <c r="CD25" s="192"/>
    </row>
    <row r="26" spans="1:17" ht="12.75">
      <c r="A26" s="200"/>
      <c r="B26" s="201"/>
      <c r="C26" s="203" t="s">
        <v>111</v>
      </c>
      <c r="D26" s="204"/>
      <c r="E26" s="205">
        <v>148.5905</v>
      </c>
      <c r="F26" s="206"/>
      <c r="G26" s="207"/>
      <c r="H26" s="208"/>
      <c r="I26" s="209"/>
      <c r="J26" s="208"/>
      <c r="K26" s="209"/>
      <c r="M26" s="230">
        <v>1485905</v>
      </c>
      <c r="O26" s="202"/>
      <c r="Q26" s="192"/>
    </row>
    <row r="27" spans="1:82" ht="12.75">
      <c r="A27" s="193">
        <v>6</v>
      </c>
      <c r="B27" s="194" t="s">
        <v>112</v>
      </c>
      <c r="C27" s="195" t="s">
        <v>113</v>
      </c>
      <c r="D27" s="196" t="s">
        <v>89</v>
      </c>
      <c r="E27" s="197">
        <v>148.5905</v>
      </c>
      <c r="F27" s="197">
        <v>0</v>
      </c>
      <c r="G27" s="198">
        <f>E27*F27</f>
        <v>0</v>
      </c>
      <c r="H27" s="199">
        <v>0</v>
      </c>
      <c r="I27" s="199">
        <f>E27*H27</f>
        <v>0</v>
      </c>
      <c r="J27" s="199">
        <v>0</v>
      </c>
      <c r="K27" s="199">
        <f>E27*J27</f>
        <v>0</v>
      </c>
      <c r="Q27" s="192">
        <v>2</v>
      </c>
      <c r="AA27" s="165">
        <v>12</v>
      </c>
      <c r="AB27" s="165">
        <v>0</v>
      </c>
      <c r="AC27" s="165">
        <v>6</v>
      </c>
      <c r="BB27" s="165">
        <v>1</v>
      </c>
      <c r="BC27" s="165">
        <f>IF(BB27=1,G27,0)</f>
        <v>0</v>
      </c>
      <c r="BD27" s="165">
        <f>IF(BB27=2,G27,0)</f>
        <v>0</v>
      </c>
      <c r="BE27" s="165">
        <f>IF(BB27=3,G27,0)</f>
        <v>0</v>
      </c>
      <c r="BF27" s="165">
        <f>IF(BB27=4,G27,0)</f>
        <v>0</v>
      </c>
      <c r="BG27" s="165">
        <f>IF(BB27=5,G27,0)</f>
        <v>0</v>
      </c>
      <c r="CA27" s="165">
        <v>12</v>
      </c>
      <c r="CB27" s="165">
        <v>0</v>
      </c>
      <c r="CC27" s="192"/>
      <c r="CD27" s="192"/>
    </row>
    <row r="28" spans="1:59" ht="12.75">
      <c r="A28" s="210"/>
      <c r="B28" s="211" t="s">
        <v>77</v>
      </c>
      <c r="C28" s="212" t="str">
        <f>CONCATENATE(B22," ",C22)</f>
        <v>95 Dokončovací konstrukce na pozemních stavbách</v>
      </c>
      <c r="D28" s="213"/>
      <c r="E28" s="214"/>
      <c r="F28" s="215"/>
      <c r="G28" s="216">
        <f>SUM(G22:G27)</f>
        <v>0</v>
      </c>
      <c r="H28" s="217"/>
      <c r="I28" s="218">
        <f>SUM(I22:I27)</f>
        <v>0.0019399999999992433</v>
      </c>
      <c r="J28" s="217"/>
      <c r="K28" s="218">
        <f>SUM(K22:K27)</f>
        <v>0</v>
      </c>
      <c r="Q28" s="192">
        <v>4</v>
      </c>
      <c r="BC28" s="219">
        <f>SUM(BC22:BC27)</f>
        <v>0</v>
      </c>
      <c r="BD28" s="219">
        <f>SUM(BD22:BD27)</f>
        <v>0</v>
      </c>
      <c r="BE28" s="219">
        <f>SUM(BE22:BE27)</f>
        <v>0</v>
      </c>
      <c r="BF28" s="219">
        <f>SUM(BF22:BF27)</f>
        <v>0</v>
      </c>
      <c r="BG28" s="219">
        <f>SUM(BG22:BG27)</f>
        <v>0</v>
      </c>
    </row>
    <row r="29" spans="1:17" ht="12.75">
      <c r="A29" s="184" t="s">
        <v>76</v>
      </c>
      <c r="B29" s="185" t="s">
        <v>114</v>
      </c>
      <c r="C29" s="186" t="s">
        <v>115</v>
      </c>
      <c r="D29" s="187"/>
      <c r="E29" s="188"/>
      <c r="F29" s="188"/>
      <c r="G29" s="189"/>
      <c r="H29" s="190"/>
      <c r="I29" s="191"/>
      <c r="J29" s="190"/>
      <c r="K29" s="191"/>
      <c r="Q29" s="192">
        <v>1</v>
      </c>
    </row>
    <row r="30" spans="1:82" ht="12.75">
      <c r="A30" s="193">
        <v>7</v>
      </c>
      <c r="B30" s="194" t="s">
        <v>116</v>
      </c>
      <c r="C30" s="195" t="s">
        <v>117</v>
      </c>
      <c r="D30" s="196" t="s">
        <v>89</v>
      </c>
      <c r="E30" s="197">
        <v>12</v>
      </c>
      <c r="F30" s="197">
        <v>0</v>
      </c>
      <c r="G30" s="198">
        <f>E30*F30</f>
        <v>0</v>
      </c>
      <c r="H30" s="199">
        <v>0</v>
      </c>
      <c r="I30" s="199">
        <f>E30*H30</f>
        <v>0</v>
      </c>
      <c r="J30" s="199">
        <v>0</v>
      </c>
      <c r="K30" s="199">
        <f>E30*J30</f>
        <v>0</v>
      </c>
      <c r="Q30" s="192">
        <v>2</v>
      </c>
      <c r="AA30" s="165">
        <v>1</v>
      </c>
      <c r="AB30" s="165">
        <v>1</v>
      </c>
      <c r="AC30" s="165">
        <v>1</v>
      </c>
      <c r="BB30" s="165">
        <v>1</v>
      </c>
      <c r="BC30" s="165">
        <f>IF(BB30=1,G30,0)</f>
        <v>0</v>
      </c>
      <c r="BD30" s="165">
        <f>IF(BB30=2,G30,0)</f>
        <v>0</v>
      </c>
      <c r="BE30" s="165">
        <f>IF(BB30=3,G30,0)</f>
        <v>0</v>
      </c>
      <c r="BF30" s="165">
        <f>IF(BB30=4,G30,0)</f>
        <v>0</v>
      </c>
      <c r="BG30" s="165">
        <f>IF(BB30=5,G30,0)</f>
        <v>0</v>
      </c>
      <c r="CA30" s="165">
        <v>1</v>
      </c>
      <c r="CB30" s="165">
        <v>1</v>
      </c>
      <c r="CC30" s="192"/>
      <c r="CD30" s="192"/>
    </row>
    <row r="31" spans="1:17" ht="12.75">
      <c r="A31" s="200"/>
      <c r="B31" s="201"/>
      <c r="C31" s="203" t="s">
        <v>118</v>
      </c>
      <c r="D31" s="204"/>
      <c r="E31" s="205">
        <v>12</v>
      </c>
      <c r="F31" s="206"/>
      <c r="G31" s="207"/>
      <c r="H31" s="208"/>
      <c r="I31" s="209"/>
      <c r="J31" s="208"/>
      <c r="K31" s="209"/>
      <c r="M31" s="202" t="s">
        <v>118</v>
      </c>
      <c r="O31" s="202"/>
      <c r="Q31" s="192"/>
    </row>
    <row r="32" spans="1:59" ht="12.75">
      <c r="A32" s="210"/>
      <c r="B32" s="211" t="s">
        <v>77</v>
      </c>
      <c r="C32" s="212" t="str">
        <f>CONCATENATE(B29," ",C29)</f>
        <v>97 Prorážení otvorů</v>
      </c>
      <c r="D32" s="213"/>
      <c r="E32" s="214"/>
      <c r="F32" s="215"/>
      <c r="G32" s="216">
        <f>SUM(G29:G31)</f>
        <v>0</v>
      </c>
      <c r="H32" s="217"/>
      <c r="I32" s="218">
        <f>SUM(I29:I31)</f>
        <v>0</v>
      </c>
      <c r="J32" s="217"/>
      <c r="K32" s="218">
        <f>SUM(K29:K31)</f>
        <v>0</v>
      </c>
      <c r="Q32" s="192">
        <v>4</v>
      </c>
      <c r="BC32" s="219">
        <f>SUM(BC29:BC31)</f>
        <v>0</v>
      </c>
      <c r="BD32" s="219">
        <f>SUM(BD29:BD31)</f>
        <v>0</v>
      </c>
      <c r="BE32" s="219">
        <f>SUM(BE29:BE31)</f>
        <v>0</v>
      </c>
      <c r="BF32" s="219">
        <f>SUM(BF29:BF31)</f>
        <v>0</v>
      </c>
      <c r="BG32" s="219">
        <f>SUM(BG29:BG31)</f>
        <v>0</v>
      </c>
    </row>
    <row r="33" spans="1:17" ht="12.75">
      <c r="A33" s="184" t="s">
        <v>76</v>
      </c>
      <c r="B33" s="185" t="s">
        <v>119</v>
      </c>
      <c r="C33" s="186" t="s">
        <v>120</v>
      </c>
      <c r="D33" s="187"/>
      <c r="E33" s="188"/>
      <c r="F33" s="188"/>
      <c r="G33" s="189"/>
      <c r="H33" s="190"/>
      <c r="I33" s="191"/>
      <c r="J33" s="190"/>
      <c r="K33" s="191"/>
      <c r="Q33" s="192">
        <v>1</v>
      </c>
    </row>
    <row r="34" spans="1:82" ht="12.75">
      <c r="A34" s="193">
        <v>8</v>
      </c>
      <c r="B34" s="194" t="s">
        <v>121</v>
      </c>
      <c r="C34" s="195" t="s">
        <v>122</v>
      </c>
      <c r="D34" s="196" t="s">
        <v>123</v>
      </c>
      <c r="E34" s="197">
        <v>1.2463</v>
      </c>
      <c r="F34" s="197">
        <v>0</v>
      </c>
      <c r="G34" s="198">
        <f>E34*F34</f>
        <v>0</v>
      </c>
      <c r="H34" s="199">
        <v>0</v>
      </c>
      <c r="I34" s="199">
        <f>E34*H34</f>
        <v>0</v>
      </c>
      <c r="J34" s="199">
        <v>0</v>
      </c>
      <c r="K34" s="199">
        <f>E34*J34</f>
        <v>0</v>
      </c>
      <c r="Q34" s="192">
        <v>2</v>
      </c>
      <c r="AA34" s="165">
        <v>1</v>
      </c>
      <c r="AB34" s="165">
        <v>1</v>
      </c>
      <c r="AC34" s="165">
        <v>1</v>
      </c>
      <c r="BB34" s="165">
        <v>1</v>
      </c>
      <c r="BC34" s="165">
        <f>IF(BB34=1,G34,0)</f>
        <v>0</v>
      </c>
      <c r="BD34" s="165">
        <f>IF(BB34=2,G34,0)</f>
        <v>0</v>
      </c>
      <c r="BE34" s="165">
        <f>IF(BB34=3,G34,0)</f>
        <v>0</v>
      </c>
      <c r="BF34" s="165">
        <f>IF(BB34=4,G34,0)</f>
        <v>0</v>
      </c>
      <c r="BG34" s="165">
        <f>IF(BB34=5,G34,0)</f>
        <v>0</v>
      </c>
      <c r="CA34" s="165">
        <v>1</v>
      </c>
      <c r="CB34" s="165">
        <v>1</v>
      </c>
      <c r="CC34" s="192"/>
      <c r="CD34" s="192"/>
    </row>
    <row r="35" spans="1:59" ht="12.75">
      <c r="A35" s="210"/>
      <c r="B35" s="211" t="s">
        <v>77</v>
      </c>
      <c r="C35" s="212" t="str">
        <f>CONCATENATE(B33," ",C33)</f>
        <v>99 Staveništní přesun hmot</v>
      </c>
      <c r="D35" s="213"/>
      <c r="E35" s="214"/>
      <c r="F35" s="215"/>
      <c r="G35" s="216">
        <f>SUM(G33:G34)</f>
        <v>0</v>
      </c>
      <c r="H35" s="217"/>
      <c r="I35" s="218">
        <f>SUM(I33:I34)</f>
        <v>0</v>
      </c>
      <c r="J35" s="217"/>
      <c r="K35" s="218">
        <f>SUM(K33:K34)</f>
        <v>0</v>
      </c>
      <c r="Q35" s="192">
        <v>4</v>
      </c>
      <c r="BC35" s="219">
        <f>SUM(BC33:BC34)</f>
        <v>0</v>
      </c>
      <c r="BD35" s="219">
        <f>SUM(BD33:BD34)</f>
        <v>0</v>
      </c>
      <c r="BE35" s="219">
        <f>SUM(BE33:BE34)</f>
        <v>0</v>
      </c>
      <c r="BF35" s="219">
        <f>SUM(BF33:BF34)</f>
        <v>0</v>
      </c>
      <c r="BG35" s="219">
        <f>SUM(BG33:BG34)</f>
        <v>0</v>
      </c>
    </row>
    <row r="36" spans="1:17" ht="12.75">
      <c r="A36" s="184" t="s">
        <v>76</v>
      </c>
      <c r="B36" s="185" t="s">
        <v>124</v>
      </c>
      <c r="C36" s="186" t="s">
        <v>125</v>
      </c>
      <c r="D36" s="187"/>
      <c r="E36" s="188"/>
      <c r="F36" s="188"/>
      <c r="G36" s="189"/>
      <c r="H36" s="190"/>
      <c r="I36" s="191"/>
      <c r="J36" s="190"/>
      <c r="K36" s="191"/>
      <c r="Q36" s="192">
        <v>1</v>
      </c>
    </row>
    <row r="37" spans="1:82" ht="12.75">
      <c r="A37" s="193">
        <v>9</v>
      </c>
      <c r="B37" s="194" t="s">
        <v>126</v>
      </c>
      <c r="C37" s="195" t="s">
        <v>127</v>
      </c>
      <c r="D37" s="196" t="s">
        <v>128</v>
      </c>
      <c r="E37" s="197">
        <v>59.667</v>
      </c>
      <c r="F37" s="197">
        <v>0</v>
      </c>
      <c r="G37" s="198">
        <f>E37*F37</f>
        <v>0</v>
      </c>
      <c r="H37" s="199">
        <v>0</v>
      </c>
      <c r="I37" s="199">
        <f>E37*H37</f>
        <v>0</v>
      </c>
      <c r="J37" s="199">
        <v>0</v>
      </c>
      <c r="K37" s="199">
        <f>E37*J37</f>
        <v>0</v>
      </c>
      <c r="Q37" s="192">
        <v>2</v>
      </c>
      <c r="AA37" s="165">
        <v>1</v>
      </c>
      <c r="AB37" s="165">
        <v>7</v>
      </c>
      <c r="AC37" s="165">
        <v>7</v>
      </c>
      <c r="BB37" s="165">
        <v>2</v>
      </c>
      <c r="BC37" s="165">
        <f>IF(BB37=1,G37,0)</f>
        <v>0</v>
      </c>
      <c r="BD37" s="165">
        <f>IF(BB37=2,G37,0)</f>
        <v>0</v>
      </c>
      <c r="BE37" s="165">
        <f>IF(BB37=3,G37,0)</f>
        <v>0</v>
      </c>
      <c r="BF37" s="165">
        <f>IF(BB37=4,G37,0)</f>
        <v>0</v>
      </c>
      <c r="BG37" s="165">
        <f>IF(BB37=5,G37,0)</f>
        <v>0</v>
      </c>
      <c r="CA37" s="165">
        <v>1</v>
      </c>
      <c r="CB37" s="165">
        <v>7</v>
      </c>
      <c r="CC37" s="192"/>
      <c r="CD37" s="192"/>
    </row>
    <row r="38" spans="1:17" ht="12.75">
      <c r="A38" s="200"/>
      <c r="B38" s="201"/>
      <c r="C38" s="203" t="s">
        <v>129</v>
      </c>
      <c r="D38" s="204"/>
      <c r="E38" s="205">
        <v>49.958</v>
      </c>
      <c r="F38" s="206"/>
      <c r="G38" s="207"/>
      <c r="H38" s="208"/>
      <c r="I38" s="209"/>
      <c r="J38" s="208"/>
      <c r="K38" s="209"/>
      <c r="M38" s="202" t="s">
        <v>129</v>
      </c>
      <c r="O38" s="202"/>
      <c r="Q38" s="192"/>
    </row>
    <row r="39" spans="1:17" ht="12.75">
      <c r="A39" s="200"/>
      <c r="B39" s="201"/>
      <c r="C39" s="203" t="s">
        <v>130</v>
      </c>
      <c r="D39" s="204"/>
      <c r="E39" s="205">
        <v>0.6</v>
      </c>
      <c r="F39" s="206"/>
      <c r="G39" s="207"/>
      <c r="H39" s="208"/>
      <c r="I39" s="209"/>
      <c r="J39" s="208"/>
      <c r="K39" s="209"/>
      <c r="M39" s="202" t="s">
        <v>130</v>
      </c>
      <c r="O39" s="202"/>
      <c r="Q39" s="192"/>
    </row>
    <row r="40" spans="1:17" ht="12.75">
      <c r="A40" s="200"/>
      <c r="B40" s="201"/>
      <c r="C40" s="203" t="s">
        <v>131</v>
      </c>
      <c r="D40" s="204"/>
      <c r="E40" s="205">
        <v>9.109</v>
      </c>
      <c r="F40" s="206"/>
      <c r="G40" s="207"/>
      <c r="H40" s="208"/>
      <c r="I40" s="209"/>
      <c r="J40" s="208"/>
      <c r="K40" s="209"/>
      <c r="M40" s="202" t="s">
        <v>131</v>
      </c>
      <c r="O40" s="202"/>
      <c r="Q40" s="192"/>
    </row>
    <row r="41" spans="1:82" ht="12.75">
      <c r="A41" s="193">
        <v>10</v>
      </c>
      <c r="B41" s="194" t="s">
        <v>132</v>
      </c>
      <c r="C41" s="195" t="s">
        <v>133</v>
      </c>
      <c r="D41" s="196" t="s">
        <v>128</v>
      </c>
      <c r="E41" s="197">
        <v>59.667</v>
      </c>
      <c r="F41" s="197">
        <v>0</v>
      </c>
      <c r="G41" s="198">
        <f>E41*F41</f>
        <v>0</v>
      </c>
      <c r="H41" s="199">
        <v>0</v>
      </c>
      <c r="I41" s="199">
        <f>E41*H41</f>
        <v>0</v>
      </c>
      <c r="J41" s="199">
        <v>0</v>
      </c>
      <c r="K41" s="199">
        <f>E41*J41</f>
        <v>0</v>
      </c>
      <c r="Q41" s="192">
        <v>2</v>
      </c>
      <c r="AA41" s="165">
        <v>1</v>
      </c>
      <c r="AB41" s="165">
        <v>7</v>
      </c>
      <c r="AC41" s="165">
        <v>7</v>
      </c>
      <c r="BB41" s="165">
        <v>2</v>
      </c>
      <c r="BC41" s="165">
        <f>IF(BB41=1,G41,0)</f>
        <v>0</v>
      </c>
      <c r="BD41" s="165">
        <f>IF(BB41=2,G41,0)</f>
        <v>0</v>
      </c>
      <c r="BE41" s="165">
        <f>IF(BB41=3,G41,0)</f>
        <v>0</v>
      </c>
      <c r="BF41" s="165">
        <f>IF(BB41=4,G41,0)</f>
        <v>0</v>
      </c>
      <c r="BG41" s="165">
        <f>IF(BB41=5,G41,0)</f>
        <v>0</v>
      </c>
      <c r="CA41" s="165">
        <v>1</v>
      </c>
      <c r="CB41" s="165">
        <v>7</v>
      </c>
      <c r="CC41" s="192"/>
      <c r="CD41" s="192"/>
    </row>
    <row r="42" spans="1:17" ht="12.75">
      <c r="A42" s="200"/>
      <c r="B42" s="201"/>
      <c r="C42" s="203" t="s">
        <v>134</v>
      </c>
      <c r="D42" s="204"/>
      <c r="E42" s="205">
        <v>59.667</v>
      </c>
      <c r="F42" s="206"/>
      <c r="G42" s="207"/>
      <c r="H42" s="208"/>
      <c r="I42" s="209"/>
      <c r="J42" s="208"/>
      <c r="K42" s="209"/>
      <c r="M42" s="230">
        <v>596670</v>
      </c>
      <c r="O42" s="202"/>
      <c r="Q42" s="192"/>
    </row>
    <row r="43" spans="1:82" ht="12.75">
      <c r="A43" s="193">
        <v>11</v>
      </c>
      <c r="B43" s="194" t="s">
        <v>135</v>
      </c>
      <c r="C43" s="195" t="s">
        <v>136</v>
      </c>
      <c r="D43" s="196" t="s">
        <v>137</v>
      </c>
      <c r="E43" s="197">
        <v>29.7181</v>
      </c>
      <c r="F43" s="197">
        <v>0</v>
      </c>
      <c r="G43" s="198">
        <f>E43*F43</f>
        <v>0</v>
      </c>
      <c r="H43" s="199">
        <v>0.0176999999999907</v>
      </c>
      <c r="I43" s="199">
        <f>E43*H43</f>
        <v>0.5260103699997236</v>
      </c>
      <c r="J43" s="199">
        <v>0</v>
      </c>
      <c r="K43" s="199">
        <f>E43*J43</f>
        <v>0</v>
      </c>
      <c r="Q43" s="192">
        <v>2</v>
      </c>
      <c r="AA43" s="165">
        <v>1</v>
      </c>
      <c r="AB43" s="165">
        <v>7</v>
      </c>
      <c r="AC43" s="165">
        <v>7</v>
      </c>
      <c r="BB43" s="165">
        <v>2</v>
      </c>
      <c r="BC43" s="165">
        <f>IF(BB43=1,G43,0)</f>
        <v>0</v>
      </c>
      <c r="BD43" s="165">
        <f>IF(BB43=2,G43,0)</f>
        <v>0</v>
      </c>
      <c r="BE43" s="165">
        <f>IF(BB43=3,G43,0)</f>
        <v>0</v>
      </c>
      <c r="BF43" s="165">
        <f>IF(BB43=4,G43,0)</f>
        <v>0</v>
      </c>
      <c r="BG43" s="165">
        <f>IF(BB43=5,G43,0)</f>
        <v>0</v>
      </c>
      <c r="CA43" s="165">
        <v>1</v>
      </c>
      <c r="CB43" s="165">
        <v>7</v>
      </c>
      <c r="CC43" s="192"/>
      <c r="CD43" s="192"/>
    </row>
    <row r="44" spans="1:17" ht="12.75">
      <c r="A44" s="200"/>
      <c r="B44" s="201"/>
      <c r="C44" s="203" t="s">
        <v>138</v>
      </c>
      <c r="D44" s="204"/>
      <c r="E44" s="205">
        <v>29.7181</v>
      </c>
      <c r="F44" s="206"/>
      <c r="G44" s="207"/>
      <c r="H44" s="208"/>
      <c r="I44" s="209"/>
      <c r="J44" s="208"/>
      <c r="K44" s="209"/>
      <c r="M44" s="202" t="s">
        <v>138</v>
      </c>
      <c r="O44" s="202"/>
      <c r="Q44" s="192"/>
    </row>
    <row r="45" spans="1:82" ht="12.75">
      <c r="A45" s="193">
        <v>12</v>
      </c>
      <c r="B45" s="194" t="s">
        <v>139</v>
      </c>
      <c r="C45" s="195" t="s">
        <v>140</v>
      </c>
      <c r="D45" s="196" t="s">
        <v>89</v>
      </c>
      <c r="E45" s="197">
        <v>148.5905</v>
      </c>
      <c r="F45" s="197">
        <v>0</v>
      </c>
      <c r="G45" s="198">
        <f>E45*F45</f>
        <v>0</v>
      </c>
      <c r="H45" s="199">
        <v>0.000159999999999938</v>
      </c>
      <c r="I45" s="199">
        <f>E45*H45</f>
        <v>0.023774479999990786</v>
      </c>
      <c r="J45" s="199">
        <v>0</v>
      </c>
      <c r="K45" s="199">
        <f>E45*J45</f>
        <v>0</v>
      </c>
      <c r="Q45" s="192">
        <v>2</v>
      </c>
      <c r="AA45" s="165">
        <v>1</v>
      </c>
      <c r="AB45" s="165">
        <v>7</v>
      </c>
      <c r="AC45" s="165">
        <v>7</v>
      </c>
      <c r="BB45" s="165">
        <v>2</v>
      </c>
      <c r="BC45" s="165">
        <f>IF(BB45=1,G45,0)</f>
        <v>0</v>
      </c>
      <c r="BD45" s="165">
        <f>IF(BB45=2,G45,0)</f>
        <v>0</v>
      </c>
      <c r="BE45" s="165">
        <f>IF(BB45=3,G45,0)</f>
        <v>0</v>
      </c>
      <c r="BF45" s="165">
        <f>IF(BB45=4,G45,0)</f>
        <v>0</v>
      </c>
      <c r="BG45" s="165">
        <f>IF(BB45=5,G45,0)</f>
        <v>0</v>
      </c>
      <c r="CA45" s="165">
        <v>1</v>
      </c>
      <c r="CB45" s="165">
        <v>7</v>
      </c>
      <c r="CC45" s="192"/>
      <c r="CD45" s="192"/>
    </row>
    <row r="46" spans="1:17" ht="12.75">
      <c r="A46" s="200"/>
      <c r="B46" s="201"/>
      <c r="C46" s="203" t="s">
        <v>111</v>
      </c>
      <c r="D46" s="204"/>
      <c r="E46" s="205">
        <v>148.5905</v>
      </c>
      <c r="F46" s="206"/>
      <c r="G46" s="207"/>
      <c r="H46" s="208"/>
      <c r="I46" s="209"/>
      <c r="J46" s="208"/>
      <c r="K46" s="209"/>
      <c r="M46" s="230">
        <v>1485905</v>
      </c>
      <c r="O46" s="202"/>
      <c r="Q46" s="192"/>
    </row>
    <row r="47" spans="1:82" ht="12.75">
      <c r="A47" s="193">
        <v>13</v>
      </c>
      <c r="B47" s="194" t="s">
        <v>141</v>
      </c>
      <c r="C47" s="195" t="s">
        <v>142</v>
      </c>
      <c r="D47" s="196" t="s">
        <v>89</v>
      </c>
      <c r="E47" s="197">
        <v>148.5905</v>
      </c>
      <c r="F47" s="197">
        <v>0</v>
      </c>
      <c r="G47" s="198">
        <f>E47*F47</f>
        <v>0</v>
      </c>
      <c r="H47" s="199">
        <v>0.000240000000000018</v>
      </c>
      <c r="I47" s="199">
        <f>E47*H47</f>
        <v>0.03566172000000267</v>
      </c>
      <c r="J47" s="199">
        <v>0</v>
      </c>
      <c r="K47" s="199">
        <f>E47*J47</f>
        <v>0</v>
      </c>
      <c r="Q47" s="192">
        <v>2</v>
      </c>
      <c r="AA47" s="165">
        <v>1</v>
      </c>
      <c r="AB47" s="165">
        <v>7</v>
      </c>
      <c r="AC47" s="165">
        <v>7</v>
      </c>
      <c r="BB47" s="165">
        <v>2</v>
      </c>
      <c r="BC47" s="165">
        <f>IF(BB47=1,G47,0)</f>
        <v>0</v>
      </c>
      <c r="BD47" s="165">
        <f>IF(BB47=2,G47,0)</f>
        <v>0</v>
      </c>
      <c r="BE47" s="165">
        <f>IF(BB47=3,G47,0)</f>
        <v>0</v>
      </c>
      <c r="BF47" s="165">
        <f>IF(BB47=4,G47,0)</f>
        <v>0</v>
      </c>
      <c r="BG47" s="165">
        <f>IF(BB47=5,G47,0)</f>
        <v>0</v>
      </c>
      <c r="CA47" s="165">
        <v>1</v>
      </c>
      <c r="CB47" s="165">
        <v>7</v>
      </c>
      <c r="CC47" s="192"/>
      <c r="CD47" s="192"/>
    </row>
    <row r="48" spans="1:17" ht="12.75">
      <c r="A48" s="200"/>
      <c r="B48" s="201"/>
      <c r="C48" s="203" t="s">
        <v>111</v>
      </c>
      <c r="D48" s="204"/>
      <c r="E48" s="205">
        <v>148.5905</v>
      </c>
      <c r="F48" s="206"/>
      <c r="G48" s="207"/>
      <c r="H48" s="208"/>
      <c r="I48" s="209"/>
      <c r="J48" s="208"/>
      <c r="K48" s="209"/>
      <c r="M48" s="230">
        <v>1485905</v>
      </c>
      <c r="O48" s="202"/>
      <c r="Q48" s="192"/>
    </row>
    <row r="49" spans="1:82" ht="12.75">
      <c r="A49" s="193">
        <v>14</v>
      </c>
      <c r="B49" s="194" t="s">
        <v>143</v>
      </c>
      <c r="C49" s="195" t="s">
        <v>144</v>
      </c>
      <c r="D49" s="196" t="s">
        <v>89</v>
      </c>
      <c r="E49" s="197">
        <v>297.181</v>
      </c>
      <c r="F49" s="197">
        <v>0</v>
      </c>
      <c r="G49" s="198">
        <f>E49*F49</f>
        <v>0</v>
      </c>
      <c r="H49" s="199">
        <v>9.99999999999612E-06</v>
      </c>
      <c r="I49" s="199">
        <f>E49*H49</f>
        <v>0.0029718099999988465</v>
      </c>
      <c r="J49" s="199">
        <v>0</v>
      </c>
      <c r="K49" s="199">
        <f>E49*J49</f>
        <v>0</v>
      </c>
      <c r="Q49" s="192">
        <v>2</v>
      </c>
      <c r="AA49" s="165">
        <v>1</v>
      </c>
      <c r="AB49" s="165">
        <v>7</v>
      </c>
      <c r="AC49" s="165">
        <v>7</v>
      </c>
      <c r="BB49" s="165">
        <v>2</v>
      </c>
      <c r="BC49" s="165">
        <f>IF(BB49=1,G49,0)</f>
        <v>0</v>
      </c>
      <c r="BD49" s="165">
        <f>IF(BB49=2,G49,0)</f>
        <v>0</v>
      </c>
      <c r="BE49" s="165">
        <f>IF(BB49=3,G49,0)</f>
        <v>0</v>
      </c>
      <c r="BF49" s="165">
        <f>IF(BB49=4,G49,0)</f>
        <v>0</v>
      </c>
      <c r="BG49" s="165">
        <f>IF(BB49=5,G49,0)</f>
        <v>0</v>
      </c>
      <c r="CA49" s="165">
        <v>1</v>
      </c>
      <c r="CB49" s="165">
        <v>7</v>
      </c>
      <c r="CC49" s="192"/>
      <c r="CD49" s="192"/>
    </row>
    <row r="50" spans="1:17" ht="12.75">
      <c r="A50" s="200"/>
      <c r="B50" s="201"/>
      <c r="C50" s="203" t="s">
        <v>145</v>
      </c>
      <c r="D50" s="204"/>
      <c r="E50" s="205">
        <v>297.181</v>
      </c>
      <c r="F50" s="206"/>
      <c r="G50" s="207"/>
      <c r="H50" s="208"/>
      <c r="I50" s="209"/>
      <c r="J50" s="208"/>
      <c r="K50" s="209"/>
      <c r="M50" s="202" t="s">
        <v>145</v>
      </c>
      <c r="O50" s="202"/>
      <c r="Q50" s="192"/>
    </row>
    <row r="51" spans="1:82" ht="33.75">
      <c r="A51" s="193">
        <v>15</v>
      </c>
      <c r="B51" s="194" t="s">
        <v>146</v>
      </c>
      <c r="C51" s="195" t="s">
        <v>147</v>
      </c>
      <c r="D51" s="196" t="s">
        <v>89</v>
      </c>
      <c r="E51" s="197">
        <v>148.5905</v>
      </c>
      <c r="F51" s="197">
        <v>0</v>
      </c>
      <c r="G51" s="198">
        <f>E51*F51</f>
        <v>0</v>
      </c>
      <c r="H51" s="199">
        <v>0.0001</v>
      </c>
      <c r="I51" s="199">
        <f>E51*H51</f>
        <v>0.01485905</v>
      </c>
      <c r="J51" s="199">
        <v>0</v>
      </c>
      <c r="K51" s="199">
        <f>E51*J51</f>
        <v>0</v>
      </c>
      <c r="Q51" s="192">
        <v>2</v>
      </c>
      <c r="AA51" s="165">
        <v>1</v>
      </c>
      <c r="AB51" s="165">
        <v>7</v>
      </c>
      <c r="AC51" s="165">
        <v>7</v>
      </c>
      <c r="BB51" s="165">
        <v>2</v>
      </c>
      <c r="BC51" s="165">
        <f>IF(BB51=1,G51,0)</f>
        <v>0</v>
      </c>
      <c r="BD51" s="165">
        <f>IF(BB51=2,G51,0)</f>
        <v>0</v>
      </c>
      <c r="BE51" s="165">
        <f>IF(BB51=3,G51,0)</f>
        <v>0</v>
      </c>
      <c r="BF51" s="165">
        <f>IF(BB51=4,G51,0)</f>
        <v>0</v>
      </c>
      <c r="BG51" s="165">
        <f>IF(BB51=5,G51,0)</f>
        <v>0</v>
      </c>
      <c r="CA51" s="165">
        <v>1</v>
      </c>
      <c r="CB51" s="165">
        <v>7</v>
      </c>
      <c r="CC51" s="192"/>
      <c r="CD51" s="192"/>
    </row>
    <row r="52" spans="1:17" ht="12.75">
      <c r="A52" s="200"/>
      <c r="B52" s="201"/>
      <c r="C52" s="203" t="s">
        <v>148</v>
      </c>
      <c r="D52" s="204"/>
      <c r="E52" s="205">
        <v>148.5905</v>
      </c>
      <c r="F52" s="206"/>
      <c r="G52" s="207"/>
      <c r="H52" s="208"/>
      <c r="I52" s="209"/>
      <c r="J52" s="208"/>
      <c r="K52" s="209"/>
      <c r="M52" s="202" t="s">
        <v>148</v>
      </c>
      <c r="O52" s="202"/>
      <c r="Q52" s="192"/>
    </row>
    <row r="53" spans="1:82" ht="22.5">
      <c r="A53" s="193">
        <v>16</v>
      </c>
      <c r="B53" s="194" t="s">
        <v>149</v>
      </c>
      <c r="C53" s="195" t="s">
        <v>150</v>
      </c>
      <c r="D53" s="196" t="s">
        <v>89</v>
      </c>
      <c r="E53" s="197">
        <v>30</v>
      </c>
      <c r="F53" s="197">
        <v>0</v>
      </c>
      <c r="G53" s="198">
        <f>E53*F53</f>
        <v>0</v>
      </c>
      <c r="H53" s="199">
        <v>0</v>
      </c>
      <c r="I53" s="199">
        <f>E53*H53</f>
        <v>0</v>
      </c>
      <c r="J53" s="199">
        <v>0</v>
      </c>
      <c r="K53" s="199">
        <f>E53*J53</f>
        <v>0</v>
      </c>
      <c r="Q53" s="192">
        <v>2</v>
      </c>
      <c r="AA53" s="165">
        <v>12</v>
      </c>
      <c r="AB53" s="165">
        <v>0</v>
      </c>
      <c r="AC53" s="165">
        <v>16</v>
      </c>
      <c r="BB53" s="165">
        <v>2</v>
      </c>
      <c r="BC53" s="165">
        <f>IF(BB53=1,G53,0)</f>
        <v>0</v>
      </c>
      <c r="BD53" s="165">
        <f>IF(BB53=2,G53,0)</f>
        <v>0</v>
      </c>
      <c r="BE53" s="165">
        <f>IF(BB53=3,G53,0)</f>
        <v>0</v>
      </c>
      <c r="BF53" s="165">
        <f>IF(BB53=4,G53,0)</f>
        <v>0</v>
      </c>
      <c r="BG53" s="165">
        <f>IF(BB53=5,G53,0)</f>
        <v>0</v>
      </c>
      <c r="CA53" s="165">
        <v>12</v>
      </c>
      <c r="CB53" s="165">
        <v>0</v>
      </c>
      <c r="CC53" s="192"/>
      <c r="CD53" s="192"/>
    </row>
    <row r="54" spans="1:17" ht="12.75">
      <c r="A54" s="200"/>
      <c r="B54" s="201"/>
      <c r="C54" s="203" t="s">
        <v>151</v>
      </c>
      <c r="D54" s="204"/>
      <c r="E54" s="205">
        <v>30</v>
      </c>
      <c r="F54" s="206"/>
      <c r="G54" s="207"/>
      <c r="H54" s="208"/>
      <c r="I54" s="209"/>
      <c r="J54" s="208"/>
      <c r="K54" s="209"/>
      <c r="M54" s="202">
        <v>30</v>
      </c>
      <c r="O54" s="202"/>
      <c r="Q54" s="192"/>
    </row>
    <row r="55" spans="1:82" ht="12.75">
      <c r="A55" s="193">
        <v>17</v>
      </c>
      <c r="B55" s="194" t="s">
        <v>152</v>
      </c>
      <c r="C55" s="195" t="s">
        <v>153</v>
      </c>
      <c r="D55" s="196" t="s">
        <v>128</v>
      </c>
      <c r="E55" s="197">
        <v>65.6337</v>
      </c>
      <c r="F55" s="197">
        <v>0</v>
      </c>
      <c r="G55" s="198">
        <f>E55*F55</f>
        <v>0</v>
      </c>
      <c r="H55" s="199">
        <v>0.000199999999999978</v>
      </c>
      <c r="I55" s="199">
        <f>E55*H55</f>
        <v>0.013126739999998556</v>
      </c>
      <c r="J55" s="199">
        <v>0</v>
      </c>
      <c r="K55" s="199">
        <f>E55*J55</f>
        <v>0</v>
      </c>
      <c r="Q55" s="192">
        <v>2</v>
      </c>
      <c r="AA55" s="165">
        <v>3</v>
      </c>
      <c r="AB55" s="165">
        <v>7</v>
      </c>
      <c r="AC55" s="165">
        <v>61413330</v>
      </c>
      <c r="BB55" s="165">
        <v>2</v>
      </c>
      <c r="BC55" s="165">
        <f>IF(BB55=1,G55,0)</f>
        <v>0</v>
      </c>
      <c r="BD55" s="165">
        <f>IF(BB55=2,G55,0)</f>
        <v>0</v>
      </c>
      <c r="BE55" s="165">
        <f>IF(BB55=3,G55,0)</f>
        <v>0</v>
      </c>
      <c r="BF55" s="165">
        <f>IF(BB55=4,G55,0)</f>
        <v>0</v>
      </c>
      <c r="BG55" s="165">
        <f>IF(BB55=5,G55,0)</f>
        <v>0</v>
      </c>
      <c r="CA55" s="165">
        <v>3</v>
      </c>
      <c r="CB55" s="165">
        <v>7</v>
      </c>
      <c r="CC55" s="192"/>
      <c r="CD55" s="192"/>
    </row>
    <row r="56" spans="1:17" ht="12.75">
      <c r="A56" s="200"/>
      <c r="B56" s="201"/>
      <c r="C56" s="203" t="s">
        <v>154</v>
      </c>
      <c r="D56" s="204"/>
      <c r="E56" s="205">
        <v>65.6337</v>
      </c>
      <c r="F56" s="206"/>
      <c r="G56" s="207"/>
      <c r="H56" s="208"/>
      <c r="I56" s="209"/>
      <c r="J56" s="208"/>
      <c r="K56" s="209"/>
      <c r="M56" s="202" t="s">
        <v>154</v>
      </c>
      <c r="O56" s="202"/>
      <c r="Q56" s="192"/>
    </row>
    <row r="57" spans="1:82" ht="12.75">
      <c r="A57" s="193">
        <v>18</v>
      </c>
      <c r="B57" s="194" t="s">
        <v>155</v>
      </c>
      <c r="C57" s="195" t="s">
        <v>156</v>
      </c>
      <c r="D57" s="196" t="s">
        <v>123</v>
      </c>
      <c r="E57" s="197">
        <v>0.6164</v>
      </c>
      <c r="F57" s="197">
        <v>0</v>
      </c>
      <c r="G57" s="198">
        <f>E57*F57</f>
        <v>0</v>
      </c>
      <c r="H57" s="199">
        <v>0</v>
      </c>
      <c r="I57" s="199">
        <f>E57*H57</f>
        <v>0</v>
      </c>
      <c r="J57" s="199">
        <v>0</v>
      </c>
      <c r="K57" s="199">
        <f>E57*J57</f>
        <v>0</v>
      </c>
      <c r="Q57" s="192">
        <v>2</v>
      </c>
      <c r="AA57" s="165">
        <v>1</v>
      </c>
      <c r="AB57" s="165">
        <v>7</v>
      </c>
      <c r="AC57" s="165">
        <v>7</v>
      </c>
      <c r="BB57" s="165">
        <v>2</v>
      </c>
      <c r="BC57" s="165">
        <f>IF(BB57=1,G57,0)</f>
        <v>0</v>
      </c>
      <c r="BD57" s="165">
        <f>IF(BB57=2,G57,0)</f>
        <v>0</v>
      </c>
      <c r="BE57" s="165">
        <f>IF(BB57=3,G57,0)</f>
        <v>0</v>
      </c>
      <c r="BF57" s="165">
        <f>IF(BB57=4,G57,0)</f>
        <v>0</v>
      </c>
      <c r="BG57" s="165">
        <f>IF(BB57=5,G57,0)</f>
        <v>0</v>
      </c>
      <c r="CA57" s="165">
        <v>1</v>
      </c>
      <c r="CB57" s="165">
        <v>7</v>
      </c>
      <c r="CC57" s="192"/>
      <c r="CD57" s="192"/>
    </row>
    <row r="58" spans="1:59" ht="12.75">
      <c r="A58" s="210"/>
      <c r="B58" s="211" t="s">
        <v>77</v>
      </c>
      <c r="C58" s="212" t="str">
        <f>CONCATENATE(B36," ",C36)</f>
        <v>775 Podlahy vlysové a parketové</v>
      </c>
      <c r="D58" s="213"/>
      <c r="E58" s="214"/>
      <c r="F58" s="215"/>
      <c r="G58" s="216">
        <f>SUM(G36:G57)</f>
        <v>0</v>
      </c>
      <c r="H58" s="217"/>
      <c r="I58" s="218">
        <f>SUM(I36:I57)</f>
        <v>0.6164041699997145</v>
      </c>
      <c r="J58" s="217"/>
      <c r="K58" s="218">
        <f>SUM(K36:K57)</f>
        <v>0</v>
      </c>
      <c r="Q58" s="192">
        <v>4</v>
      </c>
      <c r="BC58" s="219">
        <f>SUM(BC36:BC57)</f>
        <v>0</v>
      </c>
      <c r="BD58" s="219">
        <f>SUM(BD36:BD57)</f>
        <v>0</v>
      </c>
      <c r="BE58" s="219">
        <f>SUM(BE36:BE57)</f>
        <v>0</v>
      </c>
      <c r="BF58" s="219">
        <f>SUM(BF36:BF57)</f>
        <v>0</v>
      </c>
      <c r="BG58" s="219">
        <f>SUM(BG36:BG57)</f>
        <v>0</v>
      </c>
    </row>
    <row r="59" spans="1:17" ht="12.75">
      <c r="A59" s="184" t="s">
        <v>76</v>
      </c>
      <c r="B59" s="185" t="s">
        <v>157</v>
      </c>
      <c r="C59" s="186" t="s">
        <v>158</v>
      </c>
      <c r="D59" s="187"/>
      <c r="E59" s="188"/>
      <c r="F59" s="188"/>
      <c r="G59" s="189"/>
      <c r="H59" s="190"/>
      <c r="I59" s="191"/>
      <c r="J59" s="190"/>
      <c r="K59" s="191"/>
      <c r="Q59" s="192">
        <v>1</v>
      </c>
    </row>
    <row r="60" spans="1:82" ht="22.5">
      <c r="A60" s="193">
        <v>19</v>
      </c>
      <c r="B60" s="194" t="s">
        <v>159</v>
      </c>
      <c r="C60" s="195" t="s">
        <v>160</v>
      </c>
      <c r="D60" s="196" t="s">
        <v>89</v>
      </c>
      <c r="E60" s="197">
        <v>562.4834</v>
      </c>
      <c r="F60" s="197">
        <v>0</v>
      </c>
      <c r="G60" s="198">
        <f>E60*F60</f>
        <v>0</v>
      </c>
      <c r="H60" s="199">
        <v>7E-05</v>
      </c>
      <c r="I60" s="199">
        <f>E60*H60</f>
        <v>0.039373837999999994</v>
      </c>
      <c r="J60" s="199">
        <v>0</v>
      </c>
      <c r="K60" s="199">
        <f>E60*J60</f>
        <v>0</v>
      </c>
      <c r="Q60" s="192">
        <v>2</v>
      </c>
      <c r="AA60" s="165">
        <v>1</v>
      </c>
      <c r="AB60" s="165">
        <v>7</v>
      </c>
      <c r="AC60" s="165">
        <v>7</v>
      </c>
      <c r="BB60" s="165">
        <v>2</v>
      </c>
      <c r="BC60" s="165">
        <f>IF(BB60=1,G60,0)</f>
        <v>0</v>
      </c>
      <c r="BD60" s="165">
        <f>IF(BB60=2,G60,0)</f>
        <v>0</v>
      </c>
      <c r="BE60" s="165">
        <f>IF(BB60=3,G60,0)</f>
        <v>0</v>
      </c>
      <c r="BF60" s="165">
        <f>IF(BB60=4,G60,0)</f>
        <v>0</v>
      </c>
      <c r="BG60" s="165">
        <f>IF(BB60=5,G60,0)</f>
        <v>0</v>
      </c>
      <c r="CA60" s="165">
        <v>1</v>
      </c>
      <c r="CB60" s="165">
        <v>7</v>
      </c>
      <c r="CC60" s="192"/>
      <c r="CD60" s="192"/>
    </row>
    <row r="61" spans="1:17" ht="12.75">
      <c r="A61" s="200"/>
      <c r="B61" s="201"/>
      <c r="C61" s="203" t="s">
        <v>161</v>
      </c>
      <c r="D61" s="204"/>
      <c r="E61" s="205">
        <v>562.4834</v>
      </c>
      <c r="F61" s="206"/>
      <c r="G61" s="207"/>
      <c r="H61" s="208"/>
      <c r="I61" s="209"/>
      <c r="J61" s="208"/>
      <c r="K61" s="209"/>
      <c r="M61" s="230">
        <v>5624834</v>
      </c>
      <c r="O61" s="202"/>
      <c r="Q61" s="192"/>
    </row>
    <row r="62" spans="1:82" ht="22.5">
      <c r="A62" s="193">
        <v>20</v>
      </c>
      <c r="B62" s="194" t="s">
        <v>162</v>
      </c>
      <c r="C62" s="195" t="s">
        <v>163</v>
      </c>
      <c r="D62" s="196" t="s">
        <v>89</v>
      </c>
      <c r="E62" s="197">
        <v>562.4834</v>
      </c>
      <c r="F62" s="197">
        <v>0</v>
      </c>
      <c r="G62" s="198">
        <f>E62*F62</f>
        <v>0</v>
      </c>
      <c r="H62" s="199">
        <v>0.00029</v>
      </c>
      <c r="I62" s="199">
        <f>E62*H62</f>
        <v>0.163120186</v>
      </c>
      <c r="J62" s="199">
        <v>0</v>
      </c>
      <c r="K62" s="199">
        <f>E62*J62</f>
        <v>0</v>
      </c>
      <c r="Q62" s="192">
        <v>2</v>
      </c>
      <c r="AA62" s="165">
        <v>1</v>
      </c>
      <c r="AB62" s="165">
        <v>7</v>
      </c>
      <c r="AC62" s="165">
        <v>7</v>
      </c>
      <c r="BB62" s="165">
        <v>2</v>
      </c>
      <c r="BC62" s="165">
        <f>IF(BB62=1,G62,0)</f>
        <v>0</v>
      </c>
      <c r="BD62" s="165">
        <f>IF(BB62=2,G62,0)</f>
        <v>0</v>
      </c>
      <c r="BE62" s="165">
        <f>IF(BB62=3,G62,0)</f>
        <v>0</v>
      </c>
      <c r="BF62" s="165">
        <f>IF(BB62=4,G62,0)</f>
        <v>0</v>
      </c>
      <c r="BG62" s="165">
        <f>IF(BB62=5,G62,0)</f>
        <v>0</v>
      </c>
      <c r="CA62" s="165">
        <v>1</v>
      </c>
      <c r="CB62" s="165">
        <v>7</v>
      </c>
      <c r="CC62" s="192"/>
      <c r="CD62" s="192"/>
    </row>
    <row r="63" spans="1:17" ht="12.75">
      <c r="A63" s="200"/>
      <c r="B63" s="201"/>
      <c r="C63" s="203" t="s">
        <v>161</v>
      </c>
      <c r="D63" s="204"/>
      <c r="E63" s="205">
        <v>562.4834</v>
      </c>
      <c r="F63" s="206"/>
      <c r="G63" s="207"/>
      <c r="H63" s="208"/>
      <c r="I63" s="209"/>
      <c r="J63" s="208"/>
      <c r="K63" s="209"/>
      <c r="M63" s="230">
        <v>5624834</v>
      </c>
      <c r="O63" s="202"/>
      <c r="Q63" s="192"/>
    </row>
    <row r="64" spans="1:82" ht="12.75">
      <c r="A64" s="193">
        <v>21</v>
      </c>
      <c r="B64" s="194" t="s">
        <v>164</v>
      </c>
      <c r="C64" s="195" t="s">
        <v>165</v>
      </c>
      <c r="D64" s="196" t="s">
        <v>89</v>
      </c>
      <c r="E64" s="197">
        <v>562.4834</v>
      </c>
      <c r="F64" s="197">
        <v>0</v>
      </c>
      <c r="G64" s="198">
        <f>E64*F64</f>
        <v>0</v>
      </c>
      <c r="H64" s="199">
        <v>0</v>
      </c>
      <c r="I64" s="199">
        <f>E64*H64</f>
        <v>0</v>
      </c>
      <c r="J64" s="199">
        <v>0</v>
      </c>
      <c r="K64" s="199">
        <f>E64*J64</f>
        <v>0</v>
      </c>
      <c r="Q64" s="192">
        <v>2</v>
      </c>
      <c r="AA64" s="165">
        <v>1</v>
      </c>
      <c r="AB64" s="165">
        <v>7</v>
      </c>
      <c r="AC64" s="165">
        <v>7</v>
      </c>
      <c r="BB64" s="165">
        <v>2</v>
      </c>
      <c r="BC64" s="165">
        <f>IF(BB64=1,G64,0)</f>
        <v>0</v>
      </c>
      <c r="BD64" s="165">
        <f>IF(BB64=2,G64,0)</f>
        <v>0</v>
      </c>
      <c r="BE64" s="165">
        <f>IF(BB64=3,G64,0)</f>
        <v>0</v>
      </c>
      <c r="BF64" s="165">
        <f>IF(BB64=4,G64,0)</f>
        <v>0</v>
      </c>
      <c r="BG64" s="165">
        <f>IF(BB64=5,G64,0)</f>
        <v>0</v>
      </c>
      <c r="CA64" s="165">
        <v>1</v>
      </c>
      <c r="CB64" s="165">
        <v>7</v>
      </c>
      <c r="CC64" s="192"/>
      <c r="CD64" s="192"/>
    </row>
    <row r="65" spans="1:17" ht="12.75">
      <c r="A65" s="200"/>
      <c r="B65" s="201"/>
      <c r="C65" s="203" t="s">
        <v>166</v>
      </c>
      <c r="D65" s="204"/>
      <c r="E65" s="205">
        <v>342.5886</v>
      </c>
      <c r="F65" s="206"/>
      <c r="G65" s="207"/>
      <c r="H65" s="208"/>
      <c r="I65" s="209"/>
      <c r="J65" s="208"/>
      <c r="K65" s="209"/>
      <c r="M65" s="202" t="s">
        <v>166</v>
      </c>
      <c r="O65" s="202"/>
      <c r="Q65" s="192"/>
    </row>
    <row r="66" spans="1:17" ht="12.75">
      <c r="A66" s="200"/>
      <c r="B66" s="201"/>
      <c r="C66" s="203" t="s">
        <v>167</v>
      </c>
      <c r="D66" s="204"/>
      <c r="E66" s="205">
        <v>-56.351</v>
      </c>
      <c r="F66" s="206"/>
      <c r="G66" s="207"/>
      <c r="H66" s="208"/>
      <c r="I66" s="209"/>
      <c r="J66" s="208"/>
      <c r="K66" s="209"/>
      <c r="M66" s="202" t="s">
        <v>167</v>
      </c>
      <c r="O66" s="202"/>
      <c r="Q66" s="192"/>
    </row>
    <row r="67" spans="1:17" ht="12.75">
      <c r="A67" s="200"/>
      <c r="B67" s="201"/>
      <c r="C67" s="203" t="s">
        <v>168</v>
      </c>
      <c r="D67" s="204"/>
      <c r="E67" s="205">
        <v>18.8664</v>
      </c>
      <c r="F67" s="206"/>
      <c r="G67" s="207"/>
      <c r="H67" s="208"/>
      <c r="I67" s="209"/>
      <c r="J67" s="208"/>
      <c r="K67" s="209"/>
      <c r="M67" s="202" t="s">
        <v>168</v>
      </c>
      <c r="O67" s="202"/>
      <c r="Q67" s="192"/>
    </row>
    <row r="68" spans="1:17" ht="12.75">
      <c r="A68" s="200"/>
      <c r="B68" s="201"/>
      <c r="C68" s="203" t="s">
        <v>169</v>
      </c>
      <c r="D68" s="204"/>
      <c r="E68" s="205">
        <v>104.9664</v>
      </c>
      <c r="F68" s="206"/>
      <c r="G68" s="207"/>
      <c r="H68" s="208"/>
      <c r="I68" s="209"/>
      <c r="J68" s="208"/>
      <c r="K68" s="209"/>
      <c r="M68" s="202" t="s">
        <v>169</v>
      </c>
      <c r="O68" s="202"/>
      <c r="Q68" s="192"/>
    </row>
    <row r="69" spans="1:17" ht="12.75">
      <c r="A69" s="200"/>
      <c r="B69" s="201"/>
      <c r="C69" s="203" t="s">
        <v>170</v>
      </c>
      <c r="D69" s="204"/>
      <c r="E69" s="205">
        <v>6.4</v>
      </c>
      <c r="F69" s="206"/>
      <c r="G69" s="207"/>
      <c r="H69" s="208"/>
      <c r="I69" s="209"/>
      <c r="J69" s="208"/>
      <c r="K69" s="209"/>
      <c r="M69" s="202" t="s">
        <v>170</v>
      </c>
      <c r="O69" s="202"/>
      <c r="Q69" s="192"/>
    </row>
    <row r="70" spans="1:17" ht="12.75">
      <c r="A70" s="200"/>
      <c r="B70" s="201"/>
      <c r="C70" s="203" t="s">
        <v>171</v>
      </c>
      <c r="D70" s="204"/>
      <c r="E70" s="205">
        <v>146.013</v>
      </c>
      <c r="F70" s="206"/>
      <c r="G70" s="207"/>
      <c r="H70" s="208"/>
      <c r="I70" s="209"/>
      <c r="J70" s="208"/>
      <c r="K70" s="209"/>
      <c r="M70" s="202" t="s">
        <v>171</v>
      </c>
      <c r="O70" s="202"/>
      <c r="Q70" s="192"/>
    </row>
    <row r="71" spans="1:82" ht="12.75">
      <c r="A71" s="193">
        <v>22</v>
      </c>
      <c r="B71" s="194" t="s">
        <v>172</v>
      </c>
      <c r="C71" s="195" t="s">
        <v>173</v>
      </c>
      <c r="D71" s="196" t="s">
        <v>89</v>
      </c>
      <c r="E71" s="197">
        <v>562.4834</v>
      </c>
      <c r="F71" s="197">
        <v>0</v>
      </c>
      <c r="G71" s="198">
        <f>E71*F71</f>
        <v>0</v>
      </c>
      <c r="H71" s="199">
        <v>0.000340000000000007</v>
      </c>
      <c r="I71" s="199">
        <f>E71*H71</f>
        <v>0.19124435600000395</v>
      </c>
      <c r="J71" s="199">
        <v>0</v>
      </c>
      <c r="K71" s="199">
        <f>E71*J71</f>
        <v>0</v>
      </c>
      <c r="Q71" s="192">
        <v>2</v>
      </c>
      <c r="AA71" s="165">
        <v>1</v>
      </c>
      <c r="AB71" s="165">
        <v>7</v>
      </c>
      <c r="AC71" s="165">
        <v>7</v>
      </c>
      <c r="BB71" s="165">
        <v>2</v>
      </c>
      <c r="BC71" s="165">
        <f>IF(BB71=1,G71,0)</f>
        <v>0</v>
      </c>
      <c r="BD71" s="165">
        <f>IF(BB71=2,G71,0)</f>
        <v>0</v>
      </c>
      <c r="BE71" s="165">
        <f>IF(BB71=3,G71,0)</f>
        <v>0</v>
      </c>
      <c r="BF71" s="165">
        <f>IF(BB71=4,G71,0)</f>
        <v>0</v>
      </c>
      <c r="BG71" s="165">
        <f>IF(BB71=5,G71,0)</f>
        <v>0</v>
      </c>
      <c r="CA71" s="165">
        <v>1</v>
      </c>
      <c r="CB71" s="165">
        <v>7</v>
      </c>
      <c r="CC71" s="192"/>
      <c r="CD71" s="192"/>
    </row>
    <row r="72" spans="1:17" ht="12.75">
      <c r="A72" s="200"/>
      <c r="B72" s="201"/>
      <c r="C72" s="203" t="s">
        <v>161</v>
      </c>
      <c r="D72" s="204"/>
      <c r="E72" s="205">
        <v>562.4834</v>
      </c>
      <c r="F72" s="206"/>
      <c r="G72" s="207"/>
      <c r="H72" s="208"/>
      <c r="I72" s="209"/>
      <c r="J72" s="208"/>
      <c r="K72" s="209"/>
      <c r="M72" s="230">
        <v>5624834</v>
      </c>
      <c r="O72" s="202"/>
      <c r="Q72" s="192"/>
    </row>
    <row r="73" spans="1:59" ht="12.75">
      <c r="A73" s="210"/>
      <c r="B73" s="211" t="s">
        <v>77</v>
      </c>
      <c r="C73" s="212" t="str">
        <f>CONCATENATE(B59," ",C59)</f>
        <v>784 Malby</v>
      </c>
      <c r="D73" s="213"/>
      <c r="E73" s="214"/>
      <c r="F73" s="215"/>
      <c r="G73" s="216">
        <f>SUM(G59:G72)</f>
        <v>0</v>
      </c>
      <c r="H73" s="217"/>
      <c r="I73" s="218">
        <f>SUM(I59:I72)</f>
        <v>0.39373838000000394</v>
      </c>
      <c r="J73" s="217"/>
      <c r="K73" s="218">
        <f>SUM(K59:K72)</f>
        <v>0</v>
      </c>
      <c r="Q73" s="192">
        <v>4</v>
      </c>
      <c r="BC73" s="219">
        <f>SUM(BC59:BC72)</f>
        <v>0</v>
      </c>
      <c r="BD73" s="219">
        <f>SUM(BD59:BD72)</f>
        <v>0</v>
      </c>
      <c r="BE73" s="219">
        <f>SUM(BE59:BE72)</f>
        <v>0</v>
      </c>
      <c r="BF73" s="219">
        <f>SUM(BF59:BF72)</f>
        <v>0</v>
      </c>
      <c r="BG73" s="219">
        <f>SUM(BG59:BG72)</f>
        <v>0</v>
      </c>
    </row>
    <row r="74" spans="1:17" ht="12.75">
      <c r="A74" s="184" t="s">
        <v>76</v>
      </c>
      <c r="B74" s="185" t="s">
        <v>174</v>
      </c>
      <c r="C74" s="186" t="s">
        <v>175</v>
      </c>
      <c r="D74" s="187"/>
      <c r="E74" s="188"/>
      <c r="F74" s="188"/>
      <c r="G74" s="189"/>
      <c r="H74" s="190"/>
      <c r="I74" s="191"/>
      <c r="J74" s="190"/>
      <c r="K74" s="191"/>
      <c r="Q74" s="192">
        <v>1</v>
      </c>
    </row>
    <row r="75" spans="1:82" ht="12.75">
      <c r="A75" s="193">
        <v>23</v>
      </c>
      <c r="B75" s="194" t="s">
        <v>176</v>
      </c>
      <c r="C75" s="195" t="s">
        <v>177</v>
      </c>
      <c r="D75" s="196" t="s">
        <v>89</v>
      </c>
      <c r="E75" s="197">
        <v>146.013</v>
      </c>
      <c r="F75" s="197">
        <v>0</v>
      </c>
      <c r="G75" s="198">
        <f>E75*F75</f>
        <v>0</v>
      </c>
      <c r="H75" s="199">
        <v>0</v>
      </c>
      <c r="I75" s="199">
        <f>E75*H75</f>
        <v>0</v>
      </c>
      <c r="J75" s="199">
        <v>0</v>
      </c>
      <c r="K75" s="199">
        <f>E75*J75</f>
        <v>0</v>
      </c>
      <c r="Q75" s="192">
        <v>2</v>
      </c>
      <c r="AA75" s="165">
        <v>12</v>
      </c>
      <c r="AB75" s="165">
        <v>0</v>
      </c>
      <c r="AC75" s="165">
        <v>23</v>
      </c>
      <c r="BB75" s="165">
        <v>2</v>
      </c>
      <c r="BC75" s="165">
        <f>IF(BB75=1,G75,0)</f>
        <v>0</v>
      </c>
      <c r="BD75" s="165">
        <f>IF(BB75=2,G75,0)</f>
        <v>0</v>
      </c>
      <c r="BE75" s="165">
        <f>IF(BB75=3,G75,0)</f>
        <v>0</v>
      </c>
      <c r="BF75" s="165">
        <f>IF(BB75=4,G75,0)</f>
        <v>0</v>
      </c>
      <c r="BG75" s="165">
        <f>IF(BB75=5,G75,0)</f>
        <v>0</v>
      </c>
      <c r="CA75" s="165">
        <v>12</v>
      </c>
      <c r="CB75" s="165">
        <v>0</v>
      </c>
      <c r="CC75" s="192"/>
      <c r="CD75" s="192"/>
    </row>
    <row r="76" spans="1:17" ht="12.75">
      <c r="A76" s="200"/>
      <c r="B76" s="201"/>
      <c r="C76" s="203" t="s">
        <v>178</v>
      </c>
      <c r="D76" s="204"/>
      <c r="E76" s="205">
        <v>146.013</v>
      </c>
      <c r="F76" s="206"/>
      <c r="G76" s="207"/>
      <c r="H76" s="208"/>
      <c r="I76" s="209"/>
      <c r="J76" s="208"/>
      <c r="K76" s="209"/>
      <c r="M76" s="230">
        <v>146013</v>
      </c>
      <c r="O76" s="202"/>
      <c r="Q76" s="192"/>
    </row>
    <row r="77" spans="1:82" ht="22.5">
      <c r="A77" s="193">
        <v>24</v>
      </c>
      <c r="B77" s="194" t="s">
        <v>179</v>
      </c>
      <c r="C77" s="195" t="s">
        <v>180</v>
      </c>
      <c r="D77" s="196" t="s">
        <v>89</v>
      </c>
      <c r="E77" s="197">
        <v>146.013</v>
      </c>
      <c r="F77" s="197">
        <v>0</v>
      </c>
      <c r="G77" s="198">
        <f>E77*F77</f>
        <v>0</v>
      </c>
      <c r="H77" s="199">
        <v>0</v>
      </c>
      <c r="I77" s="199">
        <f>E77*H77</f>
        <v>0</v>
      </c>
      <c r="J77" s="199">
        <v>0</v>
      </c>
      <c r="K77" s="199">
        <f>E77*J77</f>
        <v>0</v>
      </c>
      <c r="Q77" s="192">
        <v>2</v>
      </c>
      <c r="AA77" s="165">
        <v>12</v>
      </c>
      <c r="AB77" s="165">
        <v>0</v>
      </c>
      <c r="AC77" s="165">
        <v>24</v>
      </c>
      <c r="BB77" s="165">
        <v>2</v>
      </c>
      <c r="BC77" s="165">
        <f>IF(BB77=1,G77,0)</f>
        <v>0</v>
      </c>
      <c r="BD77" s="165">
        <f>IF(BB77=2,G77,0)</f>
        <v>0</v>
      </c>
      <c r="BE77" s="165">
        <f>IF(BB77=3,G77,0)</f>
        <v>0</v>
      </c>
      <c r="BF77" s="165">
        <f>IF(BB77=4,G77,0)</f>
        <v>0</v>
      </c>
      <c r="BG77" s="165">
        <f>IF(BB77=5,G77,0)</f>
        <v>0</v>
      </c>
      <c r="CA77" s="165">
        <v>12</v>
      </c>
      <c r="CB77" s="165">
        <v>0</v>
      </c>
      <c r="CC77" s="192"/>
      <c r="CD77" s="192"/>
    </row>
    <row r="78" spans="1:17" ht="12.75">
      <c r="A78" s="200"/>
      <c r="B78" s="201"/>
      <c r="C78" s="203" t="s">
        <v>178</v>
      </c>
      <c r="D78" s="204"/>
      <c r="E78" s="205">
        <v>146.013</v>
      </c>
      <c r="F78" s="206"/>
      <c r="G78" s="207"/>
      <c r="H78" s="208"/>
      <c r="I78" s="209"/>
      <c r="J78" s="208"/>
      <c r="K78" s="209"/>
      <c r="M78" s="230">
        <v>146013</v>
      </c>
      <c r="O78" s="202"/>
      <c r="Q78" s="192"/>
    </row>
    <row r="79" spans="1:59" ht="12.75">
      <c r="A79" s="210"/>
      <c r="B79" s="211" t="s">
        <v>77</v>
      </c>
      <c r="C79" s="212" t="str">
        <f>CONCATENATE(B74," ",C74)</f>
        <v>799 Ostatní</v>
      </c>
      <c r="D79" s="213"/>
      <c r="E79" s="214"/>
      <c r="F79" s="215"/>
      <c r="G79" s="216">
        <f>SUM(G74:G78)</f>
        <v>0</v>
      </c>
      <c r="H79" s="217"/>
      <c r="I79" s="218">
        <f>SUM(I74:I78)</f>
        <v>0</v>
      </c>
      <c r="J79" s="217"/>
      <c r="K79" s="218">
        <f>SUM(K74:K78)</f>
        <v>0</v>
      </c>
      <c r="Q79" s="192">
        <v>4</v>
      </c>
      <c r="BC79" s="219">
        <f>SUM(BC74:BC78)</f>
        <v>0</v>
      </c>
      <c r="BD79" s="219">
        <f>SUM(BD74:BD78)</f>
        <v>0</v>
      </c>
      <c r="BE79" s="219">
        <f>SUM(BE74:BE78)</f>
        <v>0</v>
      </c>
      <c r="BF79" s="219">
        <f>SUM(BF74:BF78)</f>
        <v>0</v>
      </c>
      <c r="BG79" s="219">
        <f>SUM(BG74:BG78)</f>
        <v>0</v>
      </c>
    </row>
    <row r="80" spans="1:17" ht="12.75">
      <c r="A80" s="184" t="s">
        <v>76</v>
      </c>
      <c r="B80" s="185" t="s">
        <v>181</v>
      </c>
      <c r="C80" s="186" t="s">
        <v>182</v>
      </c>
      <c r="D80" s="187"/>
      <c r="E80" s="188"/>
      <c r="F80" s="188"/>
      <c r="G80" s="189"/>
      <c r="H80" s="190"/>
      <c r="I80" s="191"/>
      <c r="J80" s="190"/>
      <c r="K80" s="191"/>
      <c r="Q80" s="192">
        <v>1</v>
      </c>
    </row>
    <row r="81" spans="1:82" ht="22.5">
      <c r="A81" s="193">
        <v>25</v>
      </c>
      <c r="B81" s="194" t="s">
        <v>183</v>
      </c>
      <c r="C81" s="195" t="s">
        <v>184</v>
      </c>
      <c r="D81" s="196" t="s">
        <v>185</v>
      </c>
      <c r="E81" s="197">
        <v>1</v>
      </c>
      <c r="F81" s="197">
        <v>0</v>
      </c>
      <c r="G81" s="198">
        <f>E81*F81</f>
        <v>0</v>
      </c>
      <c r="H81" s="199">
        <v>0</v>
      </c>
      <c r="I81" s="199">
        <f>E81*H81</f>
        <v>0</v>
      </c>
      <c r="J81" s="199">
        <v>0</v>
      </c>
      <c r="K81" s="199">
        <f>E81*J81</f>
        <v>0</v>
      </c>
      <c r="Q81" s="192">
        <v>2</v>
      </c>
      <c r="AA81" s="165">
        <v>12</v>
      </c>
      <c r="AB81" s="165">
        <v>0</v>
      </c>
      <c r="AC81" s="165">
        <v>25</v>
      </c>
      <c r="BB81" s="165">
        <v>4</v>
      </c>
      <c r="BC81" s="165">
        <f>IF(BB81=1,G81,0)</f>
        <v>0</v>
      </c>
      <c r="BD81" s="165">
        <f>IF(BB81=2,G81,0)</f>
        <v>0</v>
      </c>
      <c r="BE81" s="165">
        <f>IF(BB81=3,G81,0)</f>
        <v>0</v>
      </c>
      <c r="BF81" s="165">
        <f>IF(BB81=4,G81,0)</f>
        <v>0</v>
      </c>
      <c r="BG81" s="165">
        <f>IF(BB81=5,G81,0)</f>
        <v>0</v>
      </c>
      <c r="CA81" s="165">
        <v>12</v>
      </c>
      <c r="CB81" s="165">
        <v>0</v>
      </c>
      <c r="CC81" s="192"/>
      <c r="CD81" s="192"/>
    </row>
    <row r="82" spans="1:82" ht="12.75">
      <c r="A82" s="193">
        <v>26</v>
      </c>
      <c r="B82" s="194" t="s">
        <v>186</v>
      </c>
      <c r="C82" s="195" t="s">
        <v>187</v>
      </c>
      <c r="D82" s="196" t="s">
        <v>185</v>
      </c>
      <c r="E82" s="197">
        <v>1</v>
      </c>
      <c r="F82" s="197">
        <v>0</v>
      </c>
      <c r="G82" s="198">
        <f>E82*F82</f>
        <v>0</v>
      </c>
      <c r="H82" s="199">
        <v>0</v>
      </c>
      <c r="I82" s="199">
        <f>E82*H82</f>
        <v>0</v>
      </c>
      <c r="J82" s="199">
        <v>0</v>
      </c>
      <c r="K82" s="199">
        <f>E82*J82</f>
        <v>0</v>
      </c>
      <c r="Q82" s="192">
        <v>2</v>
      </c>
      <c r="AA82" s="165">
        <v>12</v>
      </c>
      <c r="AB82" s="165">
        <v>0</v>
      </c>
      <c r="AC82" s="165">
        <v>26</v>
      </c>
      <c r="BB82" s="165">
        <v>4</v>
      </c>
      <c r="BC82" s="165">
        <f>IF(BB82=1,G82,0)</f>
        <v>0</v>
      </c>
      <c r="BD82" s="165">
        <f>IF(BB82=2,G82,0)</f>
        <v>0</v>
      </c>
      <c r="BE82" s="165">
        <f>IF(BB82=3,G82,0)</f>
        <v>0</v>
      </c>
      <c r="BF82" s="165">
        <f>IF(BB82=4,G82,0)</f>
        <v>0</v>
      </c>
      <c r="BG82" s="165">
        <f>IF(BB82=5,G82,0)</f>
        <v>0</v>
      </c>
      <c r="CA82" s="165">
        <v>12</v>
      </c>
      <c r="CB82" s="165">
        <v>0</v>
      </c>
      <c r="CC82" s="192"/>
      <c r="CD82" s="192"/>
    </row>
    <row r="83" spans="1:59" ht="12.75">
      <c r="A83" s="210"/>
      <c r="B83" s="211" t="s">
        <v>77</v>
      </c>
      <c r="C83" s="212" t="str">
        <f>CONCATENATE(B80," ",C80)</f>
        <v>M21 Elektromontáže</v>
      </c>
      <c r="D83" s="213"/>
      <c r="E83" s="214"/>
      <c r="F83" s="215"/>
      <c r="G83" s="216">
        <f>SUM(G80:G82)</f>
        <v>0</v>
      </c>
      <c r="H83" s="217"/>
      <c r="I83" s="218">
        <f>SUM(I80:I82)</f>
        <v>0</v>
      </c>
      <c r="J83" s="217"/>
      <c r="K83" s="218">
        <f>SUM(K80:K82)</f>
        <v>0</v>
      </c>
      <c r="Q83" s="192">
        <v>4</v>
      </c>
      <c r="BC83" s="219">
        <f>SUM(BC80:BC82)</f>
        <v>0</v>
      </c>
      <c r="BD83" s="219">
        <f>SUM(BD80:BD82)</f>
        <v>0</v>
      </c>
      <c r="BE83" s="219">
        <f>SUM(BE80:BE82)</f>
        <v>0</v>
      </c>
      <c r="BF83" s="219">
        <f>SUM(BF80:BF82)</f>
        <v>0</v>
      </c>
      <c r="BG83" s="219">
        <f>SUM(BG80:BG82)</f>
        <v>0</v>
      </c>
    </row>
    <row r="84" spans="1:17" ht="12.75">
      <c r="A84" s="184" t="s">
        <v>76</v>
      </c>
      <c r="B84" s="185" t="s">
        <v>188</v>
      </c>
      <c r="C84" s="186" t="s">
        <v>189</v>
      </c>
      <c r="D84" s="187"/>
      <c r="E84" s="188"/>
      <c r="F84" s="188"/>
      <c r="G84" s="189"/>
      <c r="H84" s="190"/>
      <c r="I84" s="191"/>
      <c r="J84" s="190"/>
      <c r="K84" s="191"/>
      <c r="Q84" s="192">
        <v>1</v>
      </c>
    </row>
    <row r="85" spans="1:82" ht="12.75">
      <c r="A85" s="193">
        <v>27</v>
      </c>
      <c r="B85" s="194" t="s">
        <v>190</v>
      </c>
      <c r="C85" s="195" t="s">
        <v>191</v>
      </c>
      <c r="D85" s="196" t="s">
        <v>123</v>
      </c>
      <c r="E85" s="197">
        <v>0.6117</v>
      </c>
      <c r="F85" s="197">
        <v>0</v>
      </c>
      <c r="G85" s="198">
        <f>E85*F85</f>
        <v>0</v>
      </c>
      <c r="H85" s="199">
        <v>0</v>
      </c>
      <c r="I85" s="199">
        <f>E85*H85</f>
        <v>0</v>
      </c>
      <c r="J85" s="199">
        <v>0</v>
      </c>
      <c r="K85" s="199">
        <f>E85*J85</f>
        <v>0</v>
      </c>
      <c r="Q85" s="192">
        <v>2</v>
      </c>
      <c r="AA85" s="165">
        <v>1</v>
      </c>
      <c r="AB85" s="165">
        <v>10</v>
      </c>
      <c r="AC85" s="165">
        <v>10</v>
      </c>
      <c r="BB85" s="165">
        <v>1</v>
      </c>
      <c r="BC85" s="165">
        <f>IF(BB85=1,G85,0)</f>
        <v>0</v>
      </c>
      <c r="BD85" s="165">
        <f>IF(BB85=2,G85,0)</f>
        <v>0</v>
      </c>
      <c r="BE85" s="165">
        <f>IF(BB85=3,G85,0)</f>
        <v>0</v>
      </c>
      <c r="BF85" s="165">
        <f>IF(BB85=4,G85,0)</f>
        <v>0</v>
      </c>
      <c r="BG85" s="165">
        <f>IF(BB85=5,G85,0)</f>
        <v>0</v>
      </c>
      <c r="CA85" s="165">
        <v>1</v>
      </c>
      <c r="CB85" s="165">
        <v>10</v>
      </c>
      <c r="CC85" s="192"/>
      <c r="CD85" s="192"/>
    </row>
    <row r="86" spans="1:82" ht="12.75">
      <c r="A86" s="193">
        <v>28</v>
      </c>
      <c r="B86" s="194" t="s">
        <v>192</v>
      </c>
      <c r="C86" s="195" t="s">
        <v>193</v>
      </c>
      <c r="D86" s="196" t="s">
        <v>123</v>
      </c>
      <c r="E86" s="197">
        <v>5.505</v>
      </c>
      <c r="F86" s="197">
        <v>0</v>
      </c>
      <c r="G86" s="198">
        <f>E86*F86</f>
        <v>0</v>
      </c>
      <c r="H86" s="199">
        <v>0</v>
      </c>
      <c r="I86" s="199">
        <f>E86*H86</f>
        <v>0</v>
      </c>
      <c r="J86" s="199">
        <v>0</v>
      </c>
      <c r="K86" s="199">
        <f>E86*J86</f>
        <v>0</v>
      </c>
      <c r="Q86" s="192">
        <v>2</v>
      </c>
      <c r="AA86" s="165">
        <v>1</v>
      </c>
      <c r="AB86" s="165">
        <v>10</v>
      </c>
      <c r="AC86" s="165">
        <v>10</v>
      </c>
      <c r="BB86" s="165">
        <v>1</v>
      </c>
      <c r="BC86" s="165">
        <f>IF(BB86=1,G86,0)</f>
        <v>0</v>
      </c>
      <c r="BD86" s="165">
        <f>IF(BB86=2,G86,0)</f>
        <v>0</v>
      </c>
      <c r="BE86" s="165">
        <f>IF(BB86=3,G86,0)</f>
        <v>0</v>
      </c>
      <c r="BF86" s="165">
        <f>IF(BB86=4,G86,0)</f>
        <v>0</v>
      </c>
      <c r="BG86" s="165">
        <f>IF(BB86=5,G86,0)</f>
        <v>0</v>
      </c>
      <c r="CA86" s="165">
        <v>1</v>
      </c>
      <c r="CB86" s="165">
        <v>10</v>
      </c>
      <c r="CC86" s="192"/>
      <c r="CD86" s="192"/>
    </row>
    <row r="87" spans="1:82" ht="12.75">
      <c r="A87" s="193">
        <v>29</v>
      </c>
      <c r="B87" s="194" t="s">
        <v>194</v>
      </c>
      <c r="C87" s="195" t="s">
        <v>195</v>
      </c>
      <c r="D87" s="196" t="s">
        <v>123</v>
      </c>
      <c r="E87" s="197">
        <v>0.6117</v>
      </c>
      <c r="F87" s="197">
        <v>0</v>
      </c>
      <c r="G87" s="198">
        <f>E87*F87</f>
        <v>0</v>
      </c>
      <c r="H87" s="199">
        <v>0</v>
      </c>
      <c r="I87" s="199">
        <f>E87*H87</f>
        <v>0</v>
      </c>
      <c r="J87" s="199">
        <v>0</v>
      </c>
      <c r="K87" s="199">
        <f>E87*J87</f>
        <v>0</v>
      </c>
      <c r="Q87" s="192">
        <v>2</v>
      </c>
      <c r="AA87" s="165">
        <v>1</v>
      </c>
      <c r="AB87" s="165">
        <v>10</v>
      </c>
      <c r="AC87" s="165">
        <v>10</v>
      </c>
      <c r="BB87" s="165">
        <v>1</v>
      </c>
      <c r="BC87" s="165">
        <f>IF(BB87=1,G87,0)</f>
        <v>0</v>
      </c>
      <c r="BD87" s="165">
        <f>IF(BB87=2,G87,0)</f>
        <v>0</v>
      </c>
      <c r="BE87" s="165">
        <f>IF(BB87=3,G87,0)</f>
        <v>0</v>
      </c>
      <c r="BF87" s="165">
        <f>IF(BB87=4,G87,0)</f>
        <v>0</v>
      </c>
      <c r="BG87" s="165">
        <f>IF(BB87=5,G87,0)</f>
        <v>0</v>
      </c>
      <c r="CA87" s="165">
        <v>1</v>
      </c>
      <c r="CB87" s="165">
        <v>10</v>
      </c>
      <c r="CC87" s="192"/>
      <c r="CD87" s="192"/>
    </row>
    <row r="88" spans="1:82" ht="12.75">
      <c r="A88" s="193">
        <v>30</v>
      </c>
      <c r="B88" s="194" t="s">
        <v>196</v>
      </c>
      <c r="C88" s="195" t="s">
        <v>197</v>
      </c>
      <c r="D88" s="196" t="s">
        <v>123</v>
      </c>
      <c r="E88" s="197">
        <v>0.6117</v>
      </c>
      <c r="F88" s="197">
        <v>0</v>
      </c>
      <c r="G88" s="198">
        <f>E88*F88</f>
        <v>0</v>
      </c>
      <c r="H88" s="199">
        <v>0</v>
      </c>
      <c r="I88" s="199">
        <f>E88*H88</f>
        <v>0</v>
      </c>
      <c r="J88" s="199">
        <v>0</v>
      </c>
      <c r="K88" s="199">
        <f>E88*J88</f>
        <v>0</v>
      </c>
      <c r="Q88" s="192">
        <v>2</v>
      </c>
      <c r="AA88" s="165">
        <v>1</v>
      </c>
      <c r="AB88" s="165">
        <v>10</v>
      </c>
      <c r="AC88" s="165">
        <v>10</v>
      </c>
      <c r="BB88" s="165">
        <v>1</v>
      </c>
      <c r="BC88" s="165">
        <f>IF(BB88=1,G88,0)</f>
        <v>0</v>
      </c>
      <c r="BD88" s="165">
        <f>IF(BB88=2,G88,0)</f>
        <v>0</v>
      </c>
      <c r="BE88" s="165">
        <f>IF(BB88=3,G88,0)</f>
        <v>0</v>
      </c>
      <c r="BF88" s="165">
        <f>IF(BB88=4,G88,0)</f>
        <v>0</v>
      </c>
      <c r="BG88" s="165">
        <f>IF(BB88=5,G88,0)</f>
        <v>0</v>
      </c>
      <c r="CA88" s="165">
        <v>1</v>
      </c>
      <c r="CB88" s="165">
        <v>10</v>
      </c>
      <c r="CC88" s="192"/>
      <c r="CD88" s="192"/>
    </row>
    <row r="89" spans="1:82" ht="12.75">
      <c r="A89" s="193">
        <v>31</v>
      </c>
      <c r="B89" s="194" t="s">
        <v>198</v>
      </c>
      <c r="C89" s="195" t="s">
        <v>199</v>
      </c>
      <c r="D89" s="196" t="s">
        <v>123</v>
      </c>
      <c r="E89" s="197">
        <v>0.6117</v>
      </c>
      <c r="F89" s="197">
        <v>0</v>
      </c>
      <c r="G89" s="198">
        <f>E89*F89</f>
        <v>0</v>
      </c>
      <c r="H89" s="199">
        <v>0</v>
      </c>
      <c r="I89" s="199">
        <f>E89*H89</f>
        <v>0</v>
      </c>
      <c r="J89" s="199">
        <v>0</v>
      </c>
      <c r="K89" s="199">
        <f>E89*J89</f>
        <v>0</v>
      </c>
      <c r="Q89" s="192">
        <v>2</v>
      </c>
      <c r="AA89" s="165">
        <v>1</v>
      </c>
      <c r="AB89" s="165">
        <v>10</v>
      </c>
      <c r="AC89" s="165">
        <v>10</v>
      </c>
      <c r="BB89" s="165">
        <v>1</v>
      </c>
      <c r="BC89" s="165">
        <f>IF(BB89=1,G89,0)</f>
        <v>0</v>
      </c>
      <c r="BD89" s="165">
        <f>IF(BB89=2,G89,0)</f>
        <v>0</v>
      </c>
      <c r="BE89" s="165">
        <f>IF(BB89=3,G89,0)</f>
        <v>0</v>
      </c>
      <c r="BF89" s="165">
        <f>IF(BB89=4,G89,0)</f>
        <v>0</v>
      </c>
      <c r="BG89" s="165">
        <f>IF(BB89=5,G89,0)</f>
        <v>0</v>
      </c>
      <c r="CA89" s="165">
        <v>1</v>
      </c>
      <c r="CB89" s="165">
        <v>10</v>
      </c>
      <c r="CC89" s="192"/>
      <c r="CD89" s="192"/>
    </row>
    <row r="90" spans="1:82" ht="12.75">
      <c r="A90" s="193">
        <v>32</v>
      </c>
      <c r="B90" s="194" t="s">
        <v>200</v>
      </c>
      <c r="C90" s="195" t="s">
        <v>201</v>
      </c>
      <c r="D90" s="196" t="s">
        <v>123</v>
      </c>
      <c r="E90" s="197">
        <v>0.6117</v>
      </c>
      <c r="F90" s="197">
        <v>0</v>
      </c>
      <c r="G90" s="198">
        <f>E90*F90</f>
        <v>0</v>
      </c>
      <c r="H90" s="199">
        <v>0</v>
      </c>
      <c r="I90" s="199">
        <f>E90*H90</f>
        <v>0</v>
      </c>
      <c r="J90" s="199">
        <v>0</v>
      </c>
      <c r="K90" s="199">
        <f>E90*J90</f>
        <v>0</v>
      </c>
      <c r="Q90" s="192">
        <v>2</v>
      </c>
      <c r="AA90" s="165">
        <v>1</v>
      </c>
      <c r="AB90" s="165">
        <v>10</v>
      </c>
      <c r="AC90" s="165">
        <v>10</v>
      </c>
      <c r="BB90" s="165">
        <v>1</v>
      </c>
      <c r="BC90" s="165">
        <f>IF(BB90=1,G90,0)</f>
        <v>0</v>
      </c>
      <c r="BD90" s="165">
        <f>IF(BB90=2,G90,0)</f>
        <v>0</v>
      </c>
      <c r="BE90" s="165">
        <f>IF(BB90=3,G90,0)</f>
        <v>0</v>
      </c>
      <c r="BF90" s="165">
        <f>IF(BB90=4,G90,0)</f>
        <v>0</v>
      </c>
      <c r="BG90" s="165">
        <f>IF(BB90=5,G90,0)</f>
        <v>0</v>
      </c>
      <c r="CA90" s="165">
        <v>1</v>
      </c>
      <c r="CB90" s="165">
        <v>10</v>
      </c>
      <c r="CC90" s="192"/>
      <c r="CD90" s="192"/>
    </row>
    <row r="91" spans="1:59" ht="12.75">
      <c r="A91" s="210"/>
      <c r="B91" s="211" t="s">
        <v>77</v>
      </c>
      <c r="C91" s="212" t="str">
        <f>CONCATENATE(B84," ",C84)</f>
        <v>D96 Přesuny suti a vybouraných hmot</v>
      </c>
      <c r="D91" s="213"/>
      <c r="E91" s="214"/>
      <c r="F91" s="215"/>
      <c r="G91" s="216">
        <f>SUM(G84:G90)</f>
        <v>0</v>
      </c>
      <c r="H91" s="217"/>
      <c r="I91" s="218">
        <f>SUM(I84:I90)</f>
        <v>0</v>
      </c>
      <c r="J91" s="217"/>
      <c r="K91" s="218">
        <f>SUM(K84:K90)</f>
        <v>0</v>
      </c>
      <c r="Q91" s="192">
        <v>4</v>
      </c>
      <c r="BC91" s="219">
        <f>SUM(BC84:BC90)</f>
        <v>0</v>
      </c>
      <c r="BD91" s="219">
        <f>SUM(BD84:BD90)</f>
        <v>0</v>
      </c>
      <c r="BE91" s="219">
        <f>SUM(BE84:BE90)</f>
        <v>0</v>
      </c>
      <c r="BF91" s="219">
        <f>SUM(BF84:BF90)</f>
        <v>0</v>
      </c>
      <c r="BG91" s="219">
        <f>SUM(BG84:BG90)</f>
        <v>0</v>
      </c>
    </row>
    <row r="92" ht="12.75">
      <c r="E92" s="165"/>
    </row>
    <row r="93" ht="12.75">
      <c r="E93" s="165"/>
    </row>
    <row r="94" ht="12.75">
      <c r="E94" s="165"/>
    </row>
    <row r="95" ht="12.75">
      <c r="E95" s="165"/>
    </row>
    <row r="96" ht="12.75">
      <c r="E96" s="165"/>
    </row>
    <row r="97" ht="12.75">
      <c r="E97" s="165"/>
    </row>
    <row r="98" ht="12.75">
      <c r="E98" s="165"/>
    </row>
    <row r="99" ht="12.75">
      <c r="E99" s="165"/>
    </row>
    <row r="100" ht="12.75">
      <c r="E100" s="165"/>
    </row>
    <row r="101" ht="12.75">
      <c r="E101" s="165"/>
    </row>
    <row r="102" ht="12.75">
      <c r="E102" s="165"/>
    </row>
    <row r="103" ht="12.75">
      <c r="E103" s="165"/>
    </row>
    <row r="104" ht="12.75">
      <c r="E104" s="165"/>
    </row>
    <row r="105" ht="12.75">
      <c r="E105" s="165"/>
    </row>
    <row r="106" ht="12.75">
      <c r="E106" s="165"/>
    </row>
    <row r="107" ht="12.75">
      <c r="E107" s="165"/>
    </row>
    <row r="108" ht="12.75">
      <c r="E108" s="165"/>
    </row>
    <row r="109" ht="12.75">
      <c r="E109" s="165"/>
    </row>
    <row r="110" ht="12.75">
      <c r="E110" s="165"/>
    </row>
    <row r="111" ht="12.75">
      <c r="E111" s="165"/>
    </row>
    <row r="112" ht="12.75">
      <c r="E112" s="165"/>
    </row>
    <row r="113" ht="12.75">
      <c r="E113" s="165"/>
    </row>
    <row r="114" ht="12.75">
      <c r="E114" s="165"/>
    </row>
    <row r="115" spans="1:7" ht="12.75">
      <c r="A115" s="208"/>
      <c r="B115" s="208"/>
      <c r="C115" s="208"/>
      <c r="D115" s="208"/>
      <c r="E115" s="208"/>
      <c r="F115" s="208"/>
      <c r="G115" s="208"/>
    </row>
    <row r="116" spans="1:7" ht="12.75">
      <c r="A116" s="208"/>
      <c r="B116" s="208"/>
      <c r="C116" s="208"/>
      <c r="D116" s="208"/>
      <c r="E116" s="208"/>
      <c r="F116" s="208"/>
      <c r="G116" s="208"/>
    </row>
    <row r="117" spans="1:7" ht="12.75">
      <c r="A117" s="208"/>
      <c r="B117" s="208"/>
      <c r="C117" s="208"/>
      <c r="D117" s="208"/>
      <c r="E117" s="208"/>
      <c r="F117" s="208"/>
      <c r="G117" s="208"/>
    </row>
    <row r="118" spans="1:7" ht="12.75">
      <c r="A118" s="208"/>
      <c r="B118" s="208"/>
      <c r="C118" s="208"/>
      <c r="D118" s="208"/>
      <c r="E118" s="208"/>
      <c r="F118" s="208"/>
      <c r="G118" s="208"/>
    </row>
    <row r="119" ht="12.75">
      <c r="E119" s="165"/>
    </row>
    <row r="120" ht="12.75">
      <c r="E120" s="165"/>
    </row>
    <row r="121" ht="12.75">
      <c r="E121" s="165"/>
    </row>
    <row r="122" ht="12.75">
      <c r="E122" s="165"/>
    </row>
    <row r="123" ht="12.75">
      <c r="E123" s="165"/>
    </row>
    <row r="124" ht="12.75">
      <c r="E124" s="165"/>
    </row>
    <row r="125" ht="12.75">
      <c r="E125" s="165"/>
    </row>
    <row r="126" ht="12.75">
      <c r="E126" s="165"/>
    </row>
    <row r="127" ht="12.75">
      <c r="E127" s="165"/>
    </row>
    <row r="128" ht="12.75">
      <c r="E128" s="165"/>
    </row>
    <row r="129" ht="12.75">
      <c r="E129" s="165"/>
    </row>
    <row r="130" ht="12.75">
      <c r="E130" s="165"/>
    </row>
    <row r="131" ht="12.75">
      <c r="E131" s="165"/>
    </row>
    <row r="132" ht="12.75">
      <c r="E132" s="165"/>
    </row>
    <row r="133" ht="12.75">
      <c r="E133" s="165"/>
    </row>
    <row r="134" ht="12.75">
      <c r="E134" s="165"/>
    </row>
    <row r="135" ht="12.75">
      <c r="E135" s="165"/>
    </row>
    <row r="136" ht="12.75">
      <c r="E136" s="165"/>
    </row>
    <row r="137" ht="12.75">
      <c r="E137" s="165"/>
    </row>
    <row r="138" ht="12.75">
      <c r="E138" s="165"/>
    </row>
    <row r="139" ht="12.75">
      <c r="E139" s="165"/>
    </row>
    <row r="140" ht="12.75">
      <c r="E140" s="165"/>
    </row>
    <row r="141" ht="12.75">
      <c r="E141" s="165"/>
    </row>
    <row r="142" ht="12.75">
      <c r="E142" s="165"/>
    </row>
    <row r="143" ht="12.75">
      <c r="E143" s="165"/>
    </row>
    <row r="144" ht="12.75">
      <c r="E144" s="165"/>
    </row>
    <row r="145" ht="12.75">
      <c r="E145" s="165"/>
    </row>
    <row r="146" ht="12.75">
      <c r="E146" s="165"/>
    </row>
    <row r="147" ht="12.75">
      <c r="E147" s="165"/>
    </row>
    <row r="148" ht="12.75">
      <c r="E148" s="165"/>
    </row>
    <row r="149" ht="12.75">
      <c r="E149" s="165"/>
    </row>
    <row r="150" spans="1:2" ht="12.75">
      <c r="A150" s="220"/>
      <c r="B150" s="220"/>
    </row>
    <row r="151" spans="1:7" ht="12.75">
      <c r="A151" s="208"/>
      <c r="B151" s="208"/>
      <c r="C151" s="221"/>
      <c r="D151" s="221"/>
      <c r="E151" s="222"/>
      <c r="F151" s="221"/>
      <c r="G151" s="223"/>
    </row>
    <row r="152" spans="1:7" ht="12.75">
      <c r="A152" s="224"/>
      <c r="B152" s="224"/>
      <c r="C152" s="208"/>
      <c r="D152" s="208"/>
      <c r="E152" s="225"/>
      <c r="F152" s="208"/>
      <c r="G152" s="208"/>
    </row>
    <row r="153" spans="1:7" ht="12.75">
      <c r="A153" s="208"/>
      <c r="B153" s="208"/>
      <c r="C153" s="208"/>
      <c r="D153" s="208"/>
      <c r="E153" s="225"/>
      <c r="F153" s="208"/>
      <c r="G153" s="208"/>
    </row>
    <row r="154" spans="1:7" ht="12.75">
      <c r="A154" s="208"/>
      <c r="B154" s="208"/>
      <c r="C154" s="208"/>
      <c r="D154" s="208"/>
      <c r="E154" s="225"/>
      <c r="F154" s="208"/>
      <c r="G154" s="208"/>
    </row>
    <row r="155" spans="1:7" ht="12.75">
      <c r="A155" s="208"/>
      <c r="B155" s="208"/>
      <c r="C155" s="208"/>
      <c r="D155" s="208"/>
      <c r="E155" s="225"/>
      <c r="F155" s="208"/>
      <c r="G155" s="208"/>
    </row>
    <row r="156" spans="1:7" ht="12.75">
      <c r="A156" s="208"/>
      <c r="B156" s="208"/>
      <c r="C156" s="208"/>
      <c r="D156" s="208"/>
      <c r="E156" s="225"/>
      <c r="F156" s="208"/>
      <c r="G156" s="208"/>
    </row>
    <row r="157" spans="1:7" ht="12.75">
      <c r="A157" s="208"/>
      <c r="B157" s="208"/>
      <c r="C157" s="208"/>
      <c r="D157" s="208"/>
      <c r="E157" s="225"/>
      <c r="F157" s="208"/>
      <c r="G157" s="208"/>
    </row>
    <row r="158" spans="1:7" ht="12.75">
      <c r="A158" s="208"/>
      <c r="B158" s="208"/>
      <c r="C158" s="208"/>
      <c r="D158" s="208"/>
      <c r="E158" s="225"/>
      <c r="F158" s="208"/>
      <c r="G158" s="208"/>
    </row>
    <row r="159" spans="1:7" ht="12.75">
      <c r="A159" s="208"/>
      <c r="B159" s="208"/>
      <c r="C159" s="208"/>
      <c r="D159" s="208"/>
      <c r="E159" s="225"/>
      <c r="F159" s="208"/>
      <c r="G159" s="208"/>
    </row>
    <row r="160" spans="1:7" ht="12.75">
      <c r="A160" s="208"/>
      <c r="B160" s="208"/>
      <c r="C160" s="208"/>
      <c r="D160" s="208"/>
      <c r="E160" s="225"/>
      <c r="F160" s="208"/>
      <c r="G160" s="208"/>
    </row>
    <row r="161" spans="1:7" ht="12.75">
      <c r="A161" s="208"/>
      <c r="B161" s="208"/>
      <c r="C161" s="208"/>
      <c r="D161" s="208"/>
      <c r="E161" s="225"/>
      <c r="F161" s="208"/>
      <c r="G161" s="208"/>
    </row>
    <row r="162" spans="1:7" ht="12.75">
      <c r="A162" s="208"/>
      <c r="B162" s="208"/>
      <c r="C162" s="208"/>
      <c r="D162" s="208"/>
      <c r="E162" s="225"/>
      <c r="F162" s="208"/>
      <c r="G162" s="208"/>
    </row>
    <row r="163" spans="1:7" ht="12.75">
      <c r="A163" s="208"/>
      <c r="B163" s="208"/>
      <c r="C163" s="208"/>
      <c r="D163" s="208"/>
      <c r="E163" s="225"/>
      <c r="F163" s="208"/>
      <c r="G163" s="208"/>
    </row>
    <row r="164" spans="1:7" ht="12.75">
      <c r="A164" s="208"/>
      <c r="B164" s="208"/>
      <c r="C164" s="208"/>
      <c r="D164" s="208"/>
      <c r="E164" s="225"/>
      <c r="F164" s="208"/>
      <c r="G164" s="208"/>
    </row>
  </sheetData>
  <mergeCells count="35">
    <mergeCell ref="C72:D72"/>
    <mergeCell ref="C76:D76"/>
    <mergeCell ref="C78:D78"/>
    <mergeCell ref="C61:D61"/>
    <mergeCell ref="C63:D63"/>
    <mergeCell ref="C65:D65"/>
    <mergeCell ref="C66:D66"/>
    <mergeCell ref="C67:D67"/>
    <mergeCell ref="C68:D68"/>
    <mergeCell ref="C69:D69"/>
    <mergeCell ref="C70:D70"/>
    <mergeCell ref="C38:D38"/>
    <mergeCell ref="C39:D39"/>
    <mergeCell ref="C40:D40"/>
    <mergeCell ref="C42:D42"/>
    <mergeCell ref="C44:D44"/>
    <mergeCell ref="C46:D46"/>
    <mergeCell ref="C48:D48"/>
    <mergeCell ref="C50:D50"/>
    <mergeCell ref="C52:D52"/>
    <mergeCell ref="C31:D31"/>
    <mergeCell ref="C54:D54"/>
    <mergeCell ref="C56:D56"/>
    <mergeCell ref="C19:D19"/>
    <mergeCell ref="C20:D20"/>
    <mergeCell ref="C24:D24"/>
    <mergeCell ref="C26:D26"/>
    <mergeCell ref="C13:D13"/>
    <mergeCell ref="C14:D14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Štancl</dc:creator>
  <cp:keywords/>
  <dc:description/>
  <cp:lastModifiedBy>František Štancl</cp:lastModifiedBy>
  <dcterms:created xsi:type="dcterms:W3CDTF">2018-11-20T13:53:22Z</dcterms:created>
  <dcterms:modified xsi:type="dcterms:W3CDTF">2018-11-20T13:55:37Z</dcterms:modified>
  <cp:category/>
  <cp:version/>
  <cp:contentType/>
  <cp:contentStatus/>
</cp:coreProperties>
</file>