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Rekapitulace" sheetId="1" r:id="rId1"/>
    <sheet name="SO 000" sheetId="2" r:id="rId2"/>
    <sheet name="SO 101" sheetId="3" r:id="rId3"/>
  </sheets>
  <definedNames/>
  <calcPr fullCalcOnLoad="1"/>
</workbook>
</file>

<file path=xl/sharedStrings.xml><?xml version="1.0" encoding="utf-8"?>
<sst xmlns="http://schemas.openxmlformats.org/spreadsheetml/2006/main" count="286" uniqueCount="118">
  <si>
    <t>Firma: Správa a údržba silnic Jihomoravského kraje, příspěvková organizace kraje</t>
  </si>
  <si>
    <t>Soupis objektů s DPH</t>
  </si>
  <si>
    <t>Stavba: II/380 - Brno, Brněnské Ivanovice - Ivanovické náměstí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</si>
  <si>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</si>
  <si>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</si>
  <si>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</si>
  <si>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</si>
  <si>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</si>
  <si>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</si>
  <si>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</si>
  <si>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</si>
  <si>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</si>
  <si>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</si>
  <si>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</si>
  <si>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</si>
  <si>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II/380</t>
  </si>
  <si>
    <t>Brno, Brněnské Ivanovice - Ivanovické náměstí</t>
  </si>
  <si>
    <t>O</t>
  </si>
  <si>
    <t>Rozpočet:</t>
  </si>
  <si>
    <t>0,00</t>
  </si>
  <si>
    <t>15,00</t>
  </si>
  <si>
    <t>21,00</t>
  </si>
  <si>
    <t>3</t>
  </si>
  <si>
    <t>2</t>
  </si>
  <si>
    <t>SO 000</t>
  </si>
  <si>
    <t>Ostatní a vedlejší náklady</t>
  </si>
  <si>
    <t>Typ</t>
  </si>
  <si>
    <t>0</t>
  </si>
  <si>
    <t>Poř. číslo</t>
  </si>
  <si>
    <t>1</t>
  </si>
  <si>
    <t>Kód položky</t>
  </si>
  <si>
    <t xml:space="preserve">Varianta: 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</si>
  <si>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</si>
  <si>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</si>
  <si>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</si>
  <si>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</si>
  <si>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</si>
  <si>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</si>
  <si>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</si>
  <si>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</si>
  <si>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</si>
  <si>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</si>
  <si>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</si>
  <si>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</si>
  <si>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</si>
  <si>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</si>
  <si>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02620</t>
  </si>
  <si>
    <t/>
  </si>
  <si>
    <t>ZKOUŠENÍ KONSTRUKCÍ A PRACÍ NEZÁVISLOU ZKUŠEBNOU</t>
  </si>
  <si>
    <t>KPL</t>
  </si>
  <si>
    <t>PP</t>
  </si>
  <si>
    <t>Výstupy z všech provedených zkoušek</t>
  </si>
  <si>
    <t>VV</t>
  </si>
  <si>
    <t>Celkem: 1=1,000 [A]</t>
  </si>
  <si>
    <t>TS</t>
  </si>
  <si>
    <t>zahrnuje veškeré náklady spojené s objednatelem požadovanými zkouškami</t>
  </si>
  <si>
    <t>02911</t>
  </si>
  <si>
    <t>OSTATNÍ POŽADAVKY - GEODETICKÉ ZAMĚŘENÍ</t>
  </si>
  <si>
    <t>HM</t>
  </si>
  <si>
    <t>Geodetické zaměření skutečného provedení</t>
  </si>
  <si>
    <t>zahrnuje veškeré náklady spojené s objednatelem požadovanými pracemi</t>
  </si>
  <si>
    <t>SO 101</t>
  </si>
  <si>
    <t>Komunikace</t>
  </si>
  <si>
    <t>02720</t>
  </si>
  <si>
    <t>POMOC PRÁCE ZŘÍZ NEBO ZAJIŠŤ REGULACI A OCHRANU DOPRAVY</t>
  </si>
  <si>
    <t>Přechodná úprava dopravního značení a objízdných tras, včetně údržby a úprav během  
stavebních prací v souladu s TP66 - "Zásady pro označování pracovních míst na PK a  
s platnými předpisy pro navrhování DZ na PK, vč. vyhlášky, kterou se provádějí  
pravidla provozu na pozemních komunikacích 294/2015 v platném znění.  
Stávající svislé dopravní značky se pro potřeby PDZ zachovají a dle potřeby zakryjí,  
upraví nebo doplní. Přechodné SDZ (značky, směrovací desky, závory, semafor.  
souprava, světla) se umístí na nosičích a podkladních deskách včetně nutných přesunů  
dle jednotlivých fází (etap) výstavby, dodávka, montáž, demontáž.  
Délka trvání a způsob řešení závisí na prováděcí firmě.  
Vše v režii zhotovitele.</t>
  </si>
  <si>
    <t>zahrnuje veškeré náklady spojené s objednatelem požadovanými zařízeními</t>
  </si>
  <si>
    <t>Zemní práce</t>
  </si>
  <si>
    <t>11372</t>
  </si>
  <si>
    <t>FRÉZOVÁNÍ ZPEVNĚNÝCH PLOCH ASFALTOVÝCH</t>
  </si>
  <si>
    <t>M3</t>
  </si>
  <si>
    <t>Frézování vozovky tl.50mm</t>
  </si>
  <si>
    <t>Celkem: 2200*0,05=110,000 [A]</t>
  </si>
  <si>
    <t>Položka zahrnuje veškerou manipulaci s vybouranou sutí a s vybouranými hmotami vč. likvidace v režii zhotovitele</t>
  </si>
  <si>
    <t>572213</t>
  </si>
  <si>
    <t>SPOJOVACÍ POSTŘIK Z EMULZE DO 0,5KG/M2</t>
  </si>
  <si>
    <t>M2</t>
  </si>
  <si>
    <t>Celkem: 2200=2 200,000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</si>
  <si>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</si>
  <si>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574A44</t>
  </si>
  <si>
    <t>ASFALTOVÝ BETON PRO OBRUSNÉ VRSTVY ACO 11+, TL. 50MM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</si>
  <si>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</si>
  <si>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7</t>
  </si>
  <si>
    <t>577A1</t>
  </si>
  <si>
    <t>VÝSPRAVA TRHLIN ASFALTOVOU ZÁLIVKOU</t>
  </si>
  <si>
    <t>M</t>
  </si>
  <si>
    <t>Celkem: 3*7=21,000 [A]</t>
  </si>
  <si>
    <t>- vyfrézování drážky šířky do 20mm hloubky do 40mm 
- vyčištění 
- nátěr 
- výplň předepsanou zálivkovou hmotou</t>
  </si>
  <si>
    <t>8</t>
  </si>
  <si>
    <t>58910</t>
  </si>
  <si>
    <t>VÝPLŇ SPAR ASFALTEM</t>
  </si>
  <si>
    <t>Celkem: 310+110=420,000 [A]</t>
  </si>
  <si>
    <t>položka zahrnuje: 
- dodávku předepsaného materiálu 
- vyčištění a výplň spar tímto materiálem</t>
  </si>
  <si>
    <t>Potrubí</t>
  </si>
  <si>
    <t>89921</t>
  </si>
  <si>
    <t>VÝŠKOVÁ ÚPRAVA POKLOPŮ</t>
  </si>
  <si>
    <t>KUS</t>
  </si>
  <si>
    <t>Celkem: 10=10,000 [A]</t>
  </si>
  <si>
    <t>- položka výškové úpravy zahrnuje všechny nutné práce a materiály pro zvýšení nebo snížení zařízení (včetně nutné úpravy stávajícího povrchu vozovky nebo chodníku).</t>
  </si>
  <si>
    <t>89922</t>
  </si>
  <si>
    <t>VÝŠKOVÁ ÚPRAVA MŘÍŽÍ</t>
  </si>
  <si>
    <t>Celkem: 9=9,000 [A]</t>
  </si>
  <si>
    <t>11</t>
  </si>
  <si>
    <t>89923</t>
  </si>
  <si>
    <t>VÝŠKOVÁ ÚPRAVA KRYCÍCH HRNCŮ</t>
  </si>
  <si>
    <t>Celkem: 5=5,000 [A]</t>
  </si>
  <si>
    <t>Ostatní konstrukce a práce</t>
  </si>
  <si>
    <t>915111</t>
  </si>
  <si>
    <t>VODOROVNÉ DOPRAVNÍ ZNAČENÍ BARVOU HLADKÉ - DODÁVKA A POKLÁDKA</t>
  </si>
  <si>
    <t>Celkem: (310*0,125)+(4*0,5*6)=50,750 [A]</t>
  </si>
  <si>
    <t>položka zahrnuje: 
- dodání a pokládku nátěrového materiálu (měří se pouze natíraná plocha) 
- předznačení a reflexní úpravu</t>
  </si>
  <si>
    <t>919111</t>
  </si>
  <si>
    <t>ŘEZÁNÍ ASFALTOVÉHO KRYTU VOZOVEK TL DO 50MM</t>
  </si>
  <si>
    <t>položka zahrnuje řezání vozovkové vrstvy v předepsané tloušťce, včetně spotřeby vody</t>
  </si>
  <si>
    <t>Výpočet hluku ze stavební činnosti - popsáno v projektové dokumentaci</t>
  </si>
  <si>
    <t>a ve vyhlášce č. 272/2011</t>
  </si>
  <si>
    <t>R</t>
  </si>
  <si>
    <t>00016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</si>
</sst>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 t="s">
        <v>0</v>
      </c>
      <c r="C1" s="1"/>
      <c r="D1" s="1"/>
      <c r="E1" s="1"/>
    </row>
    <row r="2" spans="1:5" ht="12.75" customHeight="1">
      <c r="A2" s="33"/>
      <c r="B2" s="34" t="s">
        <v>1</v>
      </c>
      <c r="C2" s="1"/>
      <c r="D2" s="1"/>
      <c r="E2" s="1"/>
    </row>
    <row r="3" spans="1:5" ht="19.5" customHeight="1">
      <c r="A3" s="33"/>
      <c r="B3" s="33"/>
      <c r="C3" s="1"/>
      <c r="D3" s="1"/>
      <c r="E3" s="1"/>
    </row>
    <row r="4" spans="1:5" ht="19.5" customHeight="1">
      <c r="A4" s="1"/>
      <c r="B4" s="35" t="s">
        <v>2</v>
      </c>
      <c r="C4" s="33"/>
      <c r="D4" s="33"/>
      <c r="E4" s="1"/>
    </row>
    <row r="5" spans="1:5" ht="12.75" customHeight="1">
      <c r="A5" s="1"/>
      <c r="B5" s="33" t="s">
        <v>3</v>
      </c>
      <c r="C5" s="33"/>
      <c r="D5" s="33"/>
      <c r="E5" s="1"/>
    </row>
    <row r="6" spans="1:5" ht="12.75" customHeight="1">
      <c r="A6" s="1"/>
      <c r="B6" s="3" t="s">
        <v>4</v>
      </c>
      <c r="C6" s="6">
        <f>SUM(C10:C11)</f>
        <v>0</v>
      </c>
      <c r="D6" s="1"/>
      <c r="E6" s="1"/>
    </row>
    <row r="7" spans="1:5" ht="12.75" customHeight="1">
      <c r="A7" s="1"/>
      <c r="B7" s="3" t="s">
        <v>5</v>
      </c>
      <c r="C7" s="6">
        <f>SUM(E10:E11)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24</v>
      </c>
      <c r="B10" s="15" t="s">
        <v>25</v>
      </c>
      <c r="C10" s="16">
        <f>'SO 000'!I3</f>
        <v>0</v>
      </c>
      <c r="D10" s="16">
        <f>'SO 000'!O2</f>
        <v>0</v>
      </c>
      <c r="E10" s="16">
        <f>C10+D10</f>
        <v>0</v>
      </c>
    </row>
    <row r="11" spans="1:5" ht="12.75" customHeight="1">
      <c r="A11" s="15" t="s">
        <v>61</v>
      </c>
      <c r="B11" s="15" t="s">
        <v>62</v>
      </c>
      <c r="C11" s="16">
        <f>'SO 101'!I3</f>
        <v>0</v>
      </c>
      <c r="D11" s="16">
        <f>'SO 101'!O2</f>
        <v>0</v>
      </c>
      <c r="E11" s="16">
        <f>C11+D11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26" sqref="G2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24</v>
      </c>
      <c r="I3" s="30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7" t="s">
        <v>24</v>
      </c>
      <c r="D4" s="38"/>
      <c r="E4" s="13" t="s">
        <v>25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39" t="s">
        <v>26</v>
      </c>
      <c r="B5" s="39" t="s">
        <v>28</v>
      </c>
      <c r="C5" s="39" t="s">
        <v>30</v>
      </c>
      <c r="D5" s="39" t="s">
        <v>31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17" t="s">
        <v>45</v>
      </c>
      <c r="B9" s="21" t="s">
        <v>23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12.75">
      <c r="A10" s="26" t="s">
        <v>50</v>
      </c>
      <c r="E10" s="27" t="s">
        <v>51</v>
      </c>
    </row>
    <row r="11" spans="1:5" ht="12.75">
      <c r="A11" s="28" t="s">
        <v>52</v>
      </c>
      <c r="E11" s="29" t="s">
        <v>53</v>
      </c>
    </row>
    <row r="12" spans="1:5" ht="12.75">
      <c r="A12" t="s">
        <v>54</v>
      </c>
      <c r="E12" s="27" t="s">
        <v>55</v>
      </c>
    </row>
    <row r="13" spans="1:16" ht="12.75">
      <c r="A13" s="17" t="s">
        <v>45</v>
      </c>
      <c r="B13" s="21" t="s">
        <v>29</v>
      </c>
      <c r="C13" s="21" t="s">
        <v>56</v>
      </c>
      <c r="D13" s="17" t="s">
        <v>47</v>
      </c>
      <c r="E13" s="22" t="s">
        <v>57</v>
      </c>
      <c r="F13" s="23" t="s">
        <v>58</v>
      </c>
      <c r="G13" s="24">
        <v>1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23</v>
      </c>
    </row>
    <row r="14" spans="1:5" ht="12.75">
      <c r="A14" s="26" t="s">
        <v>50</v>
      </c>
      <c r="E14" s="27" t="s">
        <v>59</v>
      </c>
    </row>
    <row r="15" spans="1:5" ht="12.75">
      <c r="A15" s="28" t="s">
        <v>52</v>
      </c>
      <c r="E15" s="29" t="s">
        <v>53</v>
      </c>
    </row>
    <row r="16" spans="1:5" ht="12.75">
      <c r="A16" t="s">
        <v>54</v>
      </c>
      <c r="E16" s="27" t="s">
        <v>60</v>
      </c>
    </row>
    <row r="17" spans="2:9" ht="12.75" customHeight="1">
      <c r="B17" s="21">
        <v>3</v>
      </c>
      <c r="C17" s="40" t="s">
        <v>117</v>
      </c>
      <c r="D17" s="17" t="s">
        <v>116</v>
      </c>
      <c r="E17" s="22" t="s">
        <v>114</v>
      </c>
      <c r="F17" s="23" t="s">
        <v>49</v>
      </c>
      <c r="G17" s="24">
        <v>1</v>
      </c>
      <c r="H17" s="25">
        <v>0</v>
      </c>
      <c r="I17" s="25">
        <f>ROUND(ROUND(H17,2)*ROUND(G17,3),2)</f>
        <v>0</v>
      </c>
    </row>
    <row r="18" ht="12.75" customHeight="1">
      <c r="E18" s="27" t="s">
        <v>115</v>
      </c>
    </row>
    <row r="19" ht="12.75" customHeight="1">
      <c r="E19" s="29" t="s">
        <v>53</v>
      </c>
    </row>
    <row r="20" ht="12.75" customHeight="1">
      <c r="E20" s="27"/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">
      <pane ySplit="7" topLeftCell="A17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0+O8+O13+O18+O35+O48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61</v>
      </c>
      <c r="I3" s="30">
        <f>0+I8+I13+I18+I35+I48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7" t="s">
        <v>61</v>
      </c>
      <c r="D4" s="38"/>
      <c r="E4" s="13" t="s">
        <v>62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39" t="s">
        <v>26</v>
      </c>
      <c r="B5" s="39" t="s">
        <v>28</v>
      </c>
      <c r="C5" s="39" t="s">
        <v>30</v>
      </c>
      <c r="D5" s="39" t="s">
        <v>31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45</v>
      </c>
      <c r="B9" s="21" t="s">
        <v>42</v>
      </c>
      <c r="C9" s="21" t="s">
        <v>63</v>
      </c>
      <c r="D9" s="17" t="s">
        <v>47</v>
      </c>
      <c r="E9" s="22" t="s">
        <v>64</v>
      </c>
      <c r="F9" s="23" t="s">
        <v>49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191.25">
      <c r="A10" s="26" t="s">
        <v>50</v>
      </c>
      <c r="E10" s="27" t="s">
        <v>65</v>
      </c>
    </row>
    <row r="11" spans="1:5" ht="12.75">
      <c r="A11" s="28" t="s">
        <v>52</v>
      </c>
      <c r="E11" s="29" t="s">
        <v>53</v>
      </c>
    </row>
    <row r="12" spans="1:5" ht="12.75">
      <c r="A12" t="s">
        <v>54</v>
      </c>
      <c r="E12" s="27" t="s">
        <v>66</v>
      </c>
    </row>
    <row r="13" spans="1:18" ht="12.75" customHeight="1">
      <c r="A13" s="5" t="s">
        <v>43</v>
      </c>
      <c r="B13" s="5"/>
      <c r="C13" s="31" t="s">
        <v>29</v>
      </c>
      <c r="D13" s="5"/>
      <c r="E13" s="19" t="s">
        <v>67</v>
      </c>
      <c r="F13" s="5"/>
      <c r="G13" s="5"/>
      <c r="H13" s="5"/>
      <c r="I13" s="32">
        <f>0+Q13</f>
        <v>0</v>
      </c>
      <c r="O13">
        <f>0+R13</f>
        <v>0</v>
      </c>
      <c r="Q13">
        <f>0+I14</f>
        <v>0</v>
      </c>
      <c r="R13">
        <f>0+O14</f>
        <v>0</v>
      </c>
    </row>
    <row r="14" spans="1:16" ht="12.75">
      <c r="A14" s="17" t="s">
        <v>45</v>
      </c>
      <c r="B14" s="21" t="s">
        <v>29</v>
      </c>
      <c r="C14" s="21" t="s">
        <v>68</v>
      </c>
      <c r="D14" s="17" t="s">
        <v>47</v>
      </c>
      <c r="E14" s="22" t="s">
        <v>69</v>
      </c>
      <c r="F14" s="23" t="s">
        <v>70</v>
      </c>
      <c r="G14" s="24">
        <v>110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23</v>
      </c>
    </row>
    <row r="15" spans="1:5" ht="12.75">
      <c r="A15" s="26" t="s">
        <v>50</v>
      </c>
      <c r="E15" s="27" t="s">
        <v>71</v>
      </c>
    </row>
    <row r="16" spans="1:5" ht="12.75">
      <c r="A16" s="28" t="s">
        <v>52</v>
      </c>
      <c r="E16" s="29" t="s">
        <v>72</v>
      </c>
    </row>
    <row r="17" spans="1:5" ht="25.5">
      <c r="A17" t="s">
        <v>54</v>
      </c>
      <c r="E17" s="27" t="s">
        <v>73</v>
      </c>
    </row>
    <row r="18" spans="1:18" ht="12.75" customHeight="1">
      <c r="A18" s="5" t="s">
        <v>43</v>
      </c>
      <c r="B18" s="5"/>
      <c r="C18" s="31" t="s">
        <v>35</v>
      </c>
      <c r="D18" s="5"/>
      <c r="E18" s="19" t="s">
        <v>62</v>
      </c>
      <c r="F18" s="5"/>
      <c r="G18" s="5"/>
      <c r="H18" s="5"/>
      <c r="I18" s="32">
        <f>0+Q18</f>
        <v>0</v>
      </c>
      <c r="O18">
        <f>0+R18</f>
        <v>0</v>
      </c>
      <c r="Q18">
        <f>0+I19+I23+I27+I31</f>
        <v>0</v>
      </c>
      <c r="R18">
        <f>0+O19+O23+O27+O31</f>
        <v>0</v>
      </c>
    </row>
    <row r="19" spans="1:16" ht="12.75">
      <c r="A19" s="17" t="s">
        <v>45</v>
      </c>
      <c r="B19" s="21" t="s">
        <v>23</v>
      </c>
      <c r="C19" s="21" t="s">
        <v>74</v>
      </c>
      <c r="D19" s="17" t="s">
        <v>47</v>
      </c>
      <c r="E19" s="22" t="s">
        <v>75</v>
      </c>
      <c r="F19" s="23" t="s">
        <v>76</v>
      </c>
      <c r="G19" s="24">
        <v>2200</v>
      </c>
      <c r="H19" s="25">
        <v>0</v>
      </c>
      <c r="I19" s="25">
        <f>ROUND(ROUND(H19,2)*ROUND(G19,3),2)</f>
        <v>0</v>
      </c>
      <c r="O19">
        <f>(I19*21)/100</f>
        <v>0</v>
      </c>
      <c r="P19" t="s">
        <v>23</v>
      </c>
    </row>
    <row r="20" spans="1:5" ht="12.75">
      <c r="A20" s="26" t="s">
        <v>50</v>
      </c>
      <c r="E20" s="27" t="s">
        <v>47</v>
      </c>
    </row>
    <row r="21" spans="1:5" ht="12.75">
      <c r="A21" s="28" t="s">
        <v>52</v>
      </c>
      <c r="E21" s="29" t="s">
        <v>77</v>
      </c>
    </row>
    <row r="22" spans="1:5" ht="51">
      <c r="A22" t="s">
        <v>54</v>
      </c>
      <c r="E22" s="27" t="s">
        <v>78</v>
      </c>
    </row>
    <row r="23" spans="1:16" ht="12.75">
      <c r="A23" s="17" t="s">
        <v>45</v>
      </c>
      <c r="B23" s="21" t="s">
        <v>22</v>
      </c>
      <c r="C23" s="21" t="s">
        <v>79</v>
      </c>
      <c r="D23" s="17" t="s">
        <v>47</v>
      </c>
      <c r="E23" s="22" t="s">
        <v>80</v>
      </c>
      <c r="F23" s="23" t="s">
        <v>76</v>
      </c>
      <c r="G23" s="24">
        <v>2200</v>
      </c>
      <c r="H23" s="25">
        <v>0</v>
      </c>
      <c r="I23" s="25">
        <f>ROUND(ROUND(H23,2)*ROUND(G23,3),2)</f>
        <v>0</v>
      </c>
      <c r="O23">
        <f>(I23*21)/100</f>
        <v>0</v>
      </c>
      <c r="P23" t="s">
        <v>23</v>
      </c>
    </row>
    <row r="24" spans="1:5" ht="12.75">
      <c r="A24" s="26" t="s">
        <v>50</v>
      </c>
      <c r="E24" s="27" t="s">
        <v>47</v>
      </c>
    </row>
    <row r="25" spans="1:5" ht="12.75">
      <c r="A25" s="28" t="s">
        <v>52</v>
      </c>
      <c r="E25" s="29" t="s">
        <v>77</v>
      </c>
    </row>
    <row r="26" spans="1:5" ht="140.25">
      <c r="A26" t="s">
        <v>54</v>
      </c>
      <c r="E26" s="27" t="s">
        <v>81</v>
      </c>
    </row>
    <row r="27" spans="1:16" ht="12.75">
      <c r="A27" s="17" t="s">
        <v>45</v>
      </c>
      <c r="B27" s="21" t="s">
        <v>82</v>
      </c>
      <c r="C27" s="21" t="s">
        <v>83</v>
      </c>
      <c r="D27" s="17" t="s">
        <v>47</v>
      </c>
      <c r="E27" s="22" t="s">
        <v>84</v>
      </c>
      <c r="F27" s="23" t="s">
        <v>85</v>
      </c>
      <c r="G27" s="24">
        <v>21</v>
      </c>
      <c r="H27" s="25">
        <v>0</v>
      </c>
      <c r="I27" s="25">
        <f>ROUND(ROUND(H27,2)*ROUND(G27,3),2)</f>
        <v>0</v>
      </c>
      <c r="O27">
        <f>(I27*21)/100</f>
        <v>0</v>
      </c>
      <c r="P27" t="s">
        <v>23</v>
      </c>
    </row>
    <row r="28" spans="1:5" ht="12.75">
      <c r="A28" s="26" t="s">
        <v>50</v>
      </c>
      <c r="E28" s="27" t="s">
        <v>47</v>
      </c>
    </row>
    <row r="29" spans="1:5" ht="12.75">
      <c r="A29" s="28" t="s">
        <v>52</v>
      </c>
      <c r="E29" s="29" t="s">
        <v>86</v>
      </c>
    </row>
    <row r="30" spans="1:5" ht="51">
      <c r="A30" t="s">
        <v>54</v>
      </c>
      <c r="E30" s="27" t="s">
        <v>87</v>
      </c>
    </row>
    <row r="31" spans="1:16" ht="12.75">
      <c r="A31" s="17" t="s">
        <v>45</v>
      </c>
      <c r="B31" s="21" t="s">
        <v>88</v>
      </c>
      <c r="C31" s="21" t="s">
        <v>89</v>
      </c>
      <c r="D31" s="17" t="s">
        <v>47</v>
      </c>
      <c r="E31" s="22" t="s">
        <v>90</v>
      </c>
      <c r="F31" s="23" t="s">
        <v>85</v>
      </c>
      <c r="G31" s="24">
        <v>420</v>
      </c>
      <c r="H31" s="25">
        <v>0</v>
      </c>
      <c r="I31" s="25">
        <f>ROUND(ROUND(H31,2)*ROUND(G31,3),2)</f>
        <v>0</v>
      </c>
      <c r="O31">
        <f>(I31*21)/100</f>
        <v>0</v>
      </c>
      <c r="P31" t="s">
        <v>23</v>
      </c>
    </row>
    <row r="32" spans="1:5" ht="12.75">
      <c r="A32" s="26" t="s">
        <v>50</v>
      </c>
      <c r="E32" s="27" t="s">
        <v>47</v>
      </c>
    </row>
    <row r="33" spans="1:5" ht="12.75">
      <c r="A33" s="28" t="s">
        <v>52</v>
      </c>
      <c r="E33" s="29" t="s">
        <v>91</v>
      </c>
    </row>
    <row r="34" spans="1:5" ht="38.25">
      <c r="A34" t="s">
        <v>54</v>
      </c>
      <c r="E34" s="27" t="s">
        <v>92</v>
      </c>
    </row>
    <row r="35" spans="1:18" ht="12.75" customHeight="1">
      <c r="A35" s="5" t="s">
        <v>43</v>
      </c>
      <c r="B35" s="5"/>
      <c r="C35" s="31" t="s">
        <v>88</v>
      </c>
      <c r="D35" s="5"/>
      <c r="E35" s="19" t="s">
        <v>93</v>
      </c>
      <c r="F35" s="5"/>
      <c r="G35" s="5"/>
      <c r="H35" s="5"/>
      <c r="I35" s="32">
        <f>0+Q35</f>
        <v>0</v>
      </c>
      <c r="O35">
        <f>0+R35</f>
        <v>0</v>
      </c>
      <c r="Q35">
        <f>0+I36+I40+I44</f>
        <v>0</v>
      </c>
      <c r="R35">
        <f>0+O36+O40+O44</f>
        <v>0</v>
      </c>
    </row>
    <row r="36" spans="1:16" ht="12.75">
      <c r="A36" s="17" t="s">
        <v>45</v>
      </c>
      <c r="B36" s="21" t="s">
        <v>33</v>
      </c>
      <c r="C36" s="21" t="s">
        <v>94</v>
      </c>
      <c r="D36" s="17" t="s">
        <v>47</v>
      </c>
      <c r="E36" s="22" t="s">
        <v>95</v>
      </c>
      <c r="F36" s="23" t="s">
        <v>96</v>
      </c>
      <c r="G36" s="24">
        <v>10</v>
      </c>
      <c r="H36" s="25">
        <v>0</v>
      </c>
      <c r="I36" s="25">
        <f>ROUND(ROUND(H36,2)*ROUND(G36,3),2)</f>
        <v>0</v>
      </c>
      <c r="O36">
        <f>(I36*21)/100</f>
        <v>0</v>
      </c>
      <c r="P36" t="s">
        <v>23</v>
      </c>
    </row>
    <row r="37" spans="1:5" ht="12.75">
      <c r="A37" s="26" t="s">
        <v>50</v>
      </c>
      <c r="E37" s="27" t="s">
        <v>47</v>
      </c>
    </row>
    <row r="38" spans="1:5" ht="12.75">
      <c r="A38" s="28" t="s">
        <v>52</v>
      </c>
      <c r="E38" s="29" t="s">
        <v>97</v>
      </c>
    </row>
    <row r="39" spans="1:5" ht="38.25">
      <c r="A39" t="s">
        <v>54</v>
      </c>
      <c r="E39" s="27" t="s">
        <v>98</v>
      </c>
    </row>
    <row r="40" spans="1:16" ht="12.75">
      <c r="A40" s="17" t="s">
        <v>45</v>
      </c>
      <c r="B40" s="21" t="s">
        <v>35</v>
      </c>
      <c r="C40" s="21" t="s">
        <v>99</v>
      </c>
      <c r="D40" s="17" t="s">
        <v>47</v>
      </c>
      <c r="E40" s="22" t="s">
        <v>100</v>
      </c>
      <c r="F40" s="23" t="s">
        <v>96</v>
      </c>
      <c r="G40" s="24">
        <v>9</v>
      </c>
      <c r="H40" s="25">
        <v>0</v>
      </c>
      <c r="I40" s="25">
        <f>ROUND(ROUND(H40,2)*ROUND(G40,3),2)</f>
        <v>0</v>
      </c>
      <c r="O40">
        <f>(I40*21)/100</f>
        <v>0</v>
      </c>
      <c r="P40" t="s">
        <v>23</v>
      </c>
    </row>
    <row r="41" spans="1:5" ht="12.75">
      <c r="A41" s="26" t="s">
        <v>50</v>
      </c>
      <c r="E41" s="27" t="s">
        <v>47</v>
      </c>
    </row>
    <row r="42" spans="1:5" ht="12.75">
      <c r="A42" s="28" t="s">
        <v>52</v>
      </c>
      <c r="E42" s="29" t="s">
        <v>101</v>
      </c>
    </row>
    <row r="43" spans="1:5" ht="38.25">
      <c r="A43" t="s">
        <v>54</v>
      </c>
      <c r="E43" s="27" t="s">
        <v>98</v>
      </c>
    </row>
    <row r="44" spans="1:16" ht="12.75">
      <c r="A44" s="17" t="s">
        <v>45</v>
      </c>
      <c r="B44" s="21" t="s">
        <v>102</v>
      </c>
      <c r="C44" s="21" t="s">
        <v>103</v>
      </c>
      <c r="D44" s="17" t="s">
        <v>47</v>
      </c>
      <c r="E44" s="22" t="s">
        <v>104</v>
      </c>
      <c r="F44" s="23" t="s">
        <v>96</v>
      </c>
      <c r="G44" s="24">
        <v>5</v>
      </c>
      <c r="H44" s="25">
        <v>0</v>
      </c>
      <c r="I44" s="25">
        <f>ROUND(ROUND(H44,2)*ROUND(G44,3),2)</f>
        <v>0</v>
      </c>
      <c r="O44">
        <f>(I44*21)/100</f>
        <v>0</v>
      </c>
      <c r="P44" t="s">
        <v>23</v>
      </c>
    </row>
    <row r="45" spans="1:5" ht="12.75">
      <c r="A45" s="26" t="s">
        <v>50</v>
      </c>
      <c r="E45" s="27" t="s">
        <v>47</v>
      </c>
    </row>
    <row r="46" spans="1:5" ht="12.75">
      <c r="A46" s="28" t="s">
        <v>52</v>
      </c>
      <c r="E46" s="29" t="s">
        <v>105</v>
      </c>
    </row>
    <row r="47" spans="1:5" ht="38.25">
      <c r="A47" t="s">
        <v>54</v>
      </c>
      <c r="E47" s="27" t="s">
        <v>98</v>
      </c>
    </row>
    <row r="48" spans="1:18" ht="12.75" customHeight="1">
      <c r="A48" s="5" t="s">
        <v>43</v>
      </c>
      <c r="B48" s="5"/>
      <c r="C48" s="31" t="s">
        <v>40</v>
      </c>
      <c r="D48" s="5"/>
      <c r="E48" s="19" t="s">
        <v>106</v>
      </c>
      <c r="F48" s="5"/>
      <c r="G48" s="5"/>
      <c r="H48" s="5"/>
      <c r="I48" s="32">
        <f>0+Q48</f>
        <v>0</v>
      </c>
      <c r="O48">
        <f>0+R48</f>
        <v>0</v>
      </c>
      <c r="Q48">
        <f>0+I49+I53</f>
        <v>0</v>
      </c>
      <c r="R48">
        <f>0+O49+O53</f>
        <v>0</v>
      </c>
    </row>
    <row r="49" spans="1:16" ht="25.5">
      <c r="A49" s="17" t="s">
        <v>45</v>
      </c>
      <c r="B49" s="21" t="s">
        <v>40</v>
      </c>
      <c r="C49" s="21" t="s">
        <v>107</v>
      </c>
      <c r="D49" s="17" t="s">
        <v>47</v>
      </c>
      <c r="E49" s="22" t="s">
        <v>108</v>
      </c>
      <c r="F49" s="23" t="s">
        <v>76</v>
      </c>
      <c r="G49" s="24">
        <v>50.75</v>
      </c>
      <c r="H49" s="25">
        <v>0</v>
      </c>
      <c r="I49" s="25">
        <f>ROUND(ROUND(H49,2)*ROUND(G49,3),2)</f>
        <v>0</v>
      </c>
      <c r="O49">
        <f>(I49*21)/100</f>
        <v>0</v>
      </c>
      <c r="P49" t="s">
        <v>23</v>
      </c>
    </row>
    <row r="50" spans="1:5" ht="12.75">
      <c r="A50" s="26" t="s">
        <v>50</v>
      </c>
      <c r="E50" s="27" t="s">
        <v>47</v>
      </c>
    </row>
    <row r="51" spans="1:5" ht="12.75">
      <c r="A51" s="28" t="s">
        <v>52</v>
      </c>
      <c r="E51" s="29" t="s">
        <v>109</v>
      </c>
    </row>
    <row r="52" spans="1:5" ht="38.25">
      <c r="A52" t="s">
        <v>54</v>
      </c>
      <c r="E52" s="27" t="s">
        <v>110</v>
      </c>
    </row>
    <row r="53" spans="1:16" ht="12.75">
      <c r="A53" s="17" t="s">
        <v>45</v>
      </c>
      <c r="B53" s="21" t="s">
        <v>37</v>
      </c>
      <c r="C53" s="21" t="s">
        <v>111</v>
      </c>
      <c r="D53" s="17" t="s">
        <v>47</v>
      </c>
      <c r="E53" s="22" t="s">
        <v>112</v>
      </c>
      <c r="F53" s="23" t="s">
        <v>85</v>
      </c>
      <c r="G53" s="24">
        <v>420</v>
      </c>
      <c r="H53" s="25">
        <v>0</v>
      </c>
      <c r="I53" s="25">
        <f>ROUND(ROUND(H53,2)*ROUND(G53,3),2)</f>
        <v>0</v>
      </c>
      <c r="O53">
        <f>(I53*21)/100</f>
        <v>0</v>
      </c>
      <c r="P53" t="s">
        <v>23</v>
      </c>
    </row>
    <row r="54" spans="1:5" ht="12.75">
      <c r="A54" s="26" t="s">
        <v>50</v>
      </c>
      <c r="E54" s="27" t="s">
        <v>47</v>
      </c>
    </row>
    <row r="55" spans="1:5" ht="12.75">
      <c r="A55" s="28" t="s">
        <v>52</v>
      </c>
      <c r="E55" s="29" t="s">
        <v>91</v>
      </c>
    </row>
    <row r="56" spans="1:5" ht="25.5">
      <c r="A56" t="s">
        <v>54</v>
      </c>
      <c r="E56" s="27" t="s">
        <v>113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Kovář Jakub</dc:creator>
  <cp:keywords/>
  <dc:description/>
  <cp:lastModifiedBy>Kovář Jakub</cp:lastModifiedBy>
  <dcterms:created xsi:type="dcterms:W3CDTF">2019-06-21T06:37:22Z</dcterms:created>
  <dcterms:modified xsi:type="dcterms:W3CDTF">2019-06-21T06:39:59Z</dcterms:modified>
  <cp:category/>
  <cp:version/>
  <cp:contentType/>
  <cp:contentStatus/>
</cp:coreProperties>
</file>