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svobodova\Documents\Výběrová řízení\LAPOL 2019\"/>
    </mc:Choice>
  </mc:AlternateContent>
  <bookViews>
    <workbookView xWindow="0" yWindow="0" windowWidth="21600" windowHeight="9135" activeTab="1"/>
  </bookViews>
  <sheets>
    <sheet name="Stavba" sheetId="1" r:id="rId1"/>
    <sheet name="Položkový rozpočet" sheetId="2" r:id="rId2"/>
  </sheets>
  <definedNames>
    <definedName name="CenaCelkemVypocet" localSheetId="0">Stavba!$I$42</definedName>
    <definedName name="DPHZakl">Stavba!$G$26</definedName>
    <definedName name="Mena">Stavba!$J$29</definedName>
    <definedName name="SazbaDPH1" localSheetId="0">Stavba!$E$23</definedName>
    <definedName name="SazbaDPH2" localSheetId="0">Stavba!$E$25</definedName>
    <definedName name="ZakladDPHZakl">Stavba!$G$25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 s="1"/>
  <c r="F38" i="1"/>
  <c r="E38" i="1"/>
  <c r="F29" i="1"/>
  <c r="I28" i="1"/>
  <c r="I27" i="1"/>
  <c r="I26" i="1"/>
  <c r="D26" i="1"/>
  <c r="I25" i="1"/>
  <c r="I24" i="1"/>
  <c r="D24" i="1"/>
  <c r="I23" i="1"/>
  <c r="H53" i="1" l="1"/>
  <c r="F25" i="1" s="1"/>
  <c r="I52" i="1"/>
  <c r="I50" i="1"/>
  <c r="I51" i="1"/>
  <c r="I49" i="1"/>
  <c r="F2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<sst xmlns="http://schemas.openxmlformats.org/spreadsheetml/2006/main" count="139" uniqueCount="93">
  <si>
    <t>Položkový rozpočet stavby</t>
  </si>
  <si>
    <t>Stavba:</t>
  </si>
  <si>
    <t>Objekt:</t>
  </si>
  <si>
    <t>Obchodní akademie a Střední odborné učiliště Veselí nad Moravou, příspěvková organizace</t>
  </si>
  <si>
    <t>Rozpočet:</t>
  </si>
  <si>
    <t>Lapák tuků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</si>
  <si>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</si>
  <si>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</si>
  <si>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</si>
  <si>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</si>
  <si>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</si>
  <si>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</si>
  <si>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</si>
  <si>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</si>
  <si>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</si>
  <si>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</si>
  <si>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</si>
  <si>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</si>
  <si>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</si>
  <si>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</si>
  <si>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</si>
  <si>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</si>
  <si>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</si>
  <si>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</si>
  <si>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</si>
  <si>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</si>
  <si>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</si>
  <si>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</si>
  <si>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</si>
  <si>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</si>
  <si>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</si>
  <si>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</si>
  <si>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</si>
  <si>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</si>
  <si>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</si>
  <si>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</si>
  <si>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</si>
  <si>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</si>
  <si>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Stavba</t>
  </si>
  <si>
    <t>12</t>
  </si>
  <si>
    <t>1</t>
  </si>
  <si>
    <t>Celkem za stavbu</t>
  </si>
  <si>
    <t>Rekapitulace dílů</t>
  </si>
  <si>
    <t>Typ dílu</t>
  </si>
  <si>
    <t>Zemní práce</t>
  </si>
  <si>
    <t>8</t>
  </si>
  <si>
    <t>Trubní vedení</t>
  </si>
  <si>
    <t>9</t>
  </si>
  <si>
    <t>Ostatní konstrukce, bourání</t>
  </si>
  <si>
    <t>99</t>
  </si>
  <si>
    <t>Staveništní přesun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</si>
  <si>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</si>
  <si>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</si>
  <si>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</si>
  <si>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</si>
  <si>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</si>
  <si>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</si>
  <si>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</si>
  <si>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</si>
  <si>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</si>
  <si>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</si>
  <si>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Díl:</t>
  </si>
  <si>
    <t>131201110</t>
  </si>
  <si>
    <t>Hloubení nezapaž. jam hor.3 do 50 m3</t>
  </si>
  <si>
    <t>m3</t>
  </si>
  <si>
    <t>162701105</t>
  </si>
  <si>
    <t>Vodorovné přemístění výkopku z hor.1-4 do 10000 m</t>
  </si>
  <si>
    <t>162201203</t>
  </si>
  <si>
    <t>Vodorovné přemíst.výkopku, hor.1-4, do 10m</t>
  </si>
  <si>
    <t>167101201</t>
  </si>
  <si>
    <t>Nakládání výkopku z hor.1 ÷ 4</t>
  </si>
  <si>
    <t>182001111</t>
  </si>
  <si>
    <t>Plošná úprava terénu, nerovnosti do 10 cm v rovině po pojezdu mechanizace</t>
  </si>
  <si>
    <t>soubor</t>
  </si>
  <si>
    <t>199000002</t>
  </si>
  <si>
    <t>Poplatek za skládku horniny 1- 4</t>
  </si>
  <si>
    <t>19002</t>
  </si>
  <si>
    <t>Demontáž kanalizace ve výkopu</t>
  </si>
  <si>
    <t>19901</t>
  </si>
  <si>
    <t>Provizorní nájezd do objektu vč. likvidace</t>
  </si>
  <si>
    <t>801</t>
  </si>
  <si>
    <t>D+M lapáku tuků AS FAKU 5 ER vč. podkladní desky a obetonování</t>
  </si>
  <si>
    <t>802</t>
  </si>
  <si>
    <t>Napojení na stávající kanalizaci</t>
  </si>
  <si>
    <t>831350111</t>
  </si>
  <si>
    <t>Kanalizační přípojka z trub PVC, D 125 mm</t>
  </si>
  <si>
    <t>m</t>
  </si>
  <si>
    <t>901</t>
  </si>
  <si>
    <t>Úprava oplocení pro vjezd</t>
  </si>
  <si>
    <t>999281105</t>
  </si>
  <si>
    <t>Přesun hmot pro opravy a údržbu do výšky 6 m</t>
  </si>
  <si>
    <t>t</t>
  </si>
  <si>
    <t>Výměna lapolu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</si>
</sst>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2" borderId="4" xfId="0" applyFont="1" applyFill="1" applyBorder="1" applyAlignment="1">
      <alignment horizontal="left" vertical="center" indent="1"/>
    </xf>
    <xf numFmtId="0" fontId="0" fillId="2" borderId="0" xfId="0" applyFill="1" applyBorder="1"/>
    <xf numFmtId="49" fontId="4" fillId="2" borderId="0" xfId="0" applyNumberFormat="1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 indent="1"/>
    </xf>
    <xf numFmtId="49" fontId="5" fillId="2" borderId="0" xfId="0" applyNumberFormat="1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 indent="1"/>
    </xf>
    <xf numFmtId="0" fontId="0" fillId="2" borderId="9" xfId="0" applyFont="1" applyFill="1" applyBorder="1"/>
    <xf numFmtId="49" fontId="5" fillId="2" borderId="9" xfId="0" applyNumberFormat="1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indent="1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7" xfId="0" applyBorder="1" applyAlignment="1"/>
    <xf numFmtId="0" fontId="5" fillId="0" borderId="4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Border="1" applyAlignment="1"/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4" xfId="0" applyBorder="1"/>
    <xf numFmtId="0" fontId="0" fillId="0" borderId="8" xfId="0" applyBorder="1" applyAlignment="1">
      <alignment horizontal="left" indent="1"/>
    </xf>
    <xf numFmtId="0" fontId="5" fillId="0" borderId="9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/>
    <xf numFmtId="0" fontId="0" fillId="0" borderId="9" xfId="0" applyBorder="1" applyAlignment="1">
      <alignment horizontal="right"/>
    </xf>
    <xf numFmtId="49" fontId="5" fillId="0" borderId="0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/>
    </xf>
    <xf numFmtId="0" fontId="0" fillId="0" borderId="11" xfId="0" applyFont="1" applyBorder="1" applyAlignment="1">
      <alignment horizontal="left" vertical="top" indent="1"/>
    </xf>
    <xf numFmtId="0" fontId="0" fillId="0" borderId="5" xfId="0" applyBorder="1" applyAlignment="1">
      <alignment vertical="top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Border="1" applyAlignment="1"/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/>
    <xf numFmtId="0" fontId="0" fillId="0" borderId="12" xfId="0" applyBorder="1" applyAlignment="1">
      <alignment horizontal="left" indent="1"/>
    </xf>
    <xf numFmtId="1" fontId="5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0" fontId="5" fillId="0" borderId="13" xfId="0" applyFont="1" applyBorder="1" applyAlignment="1">
      <alignment vertical="center"/>
    </xf>
    <xf numFmtId="49" fontId="0" fillId="0" borderId="16" xfId="0" applyNumberFormat="1" applyFont="1" applyBorder="1" applyAlignment="1">
      <alignment horizontal="left" vertical="center"/>
    </xf>
    <xf numFmtId="1" fontId="5" fillId="0" borderId="14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5" fillId="0" borderId="17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0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indent="1"/>
    </xf>
    <xf numFmtId="0" fontId="9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4" fontId="8" fillId="2" borderId="19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 vertical="center"/>
    </xf>
    <xf numFmtId="0" fontId="0" fillId="2" borderId="19" xfId="0" applyFill="1" applyBorder="1"/>
    <xf numFmtId="49" fontId="5" fillId="2" borderId="20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14" fontId="5" fillId="0" borderId="9" xfId="0" applyNumberFormat="1" applyFont="1" applyBorder="1" applyAlignment="1">
      <alignment horizontal="center" vertical="top"/>
    </xf>
    <xf numFmtId="0" fontId="5" fillId="0" borderId="4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/>
    <xf numFmtId="0" fontId="0" fillId="0" borderId="23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11" fillId="3" borderId="14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 wrapText="1"/>
    </xf>
    <xf numFmtId="3" fontId="12" fillId="3" borderId="24" xfId="0" applyNumberFormat="1" applyFont="1" applyFill="1" applyBorder="1" applyAlignment="1">
      <alignment horizontal="center" vertical="center" wrapText="1" shrinkToFit="1"/>
    </xf>
    <xf numFmtId="3" fontId="11" fillId="3" borderId="24" xfId="0" applyNumberFormat="1" applyFont="1" applyFill="1" applyBorder="1" applyAlignment="1">
      <alignment horizontal="center" vertical="center" wrapText="1" shrinkToFit="1"/>
    </xf>
    <xf numFmtId="3" fontId="11" fillId="3" borderId="24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 applyAlignment="1">
      <alignment vertical="center"/>
    </xf>
    <xf numFmtId="3" fontId="13" fillId="0" borderId="24" xfId="0" applyNumberFormat="1" applyFont="1" applyBorder="1" applyAlignment="1">
      <alignment horizontal="right" vertical="center" wrapText="1" shrinkToFit="1"/>
    </xf>
    <xf numFmtId="3" fontId="13" fillId="0" borderId="24" xfId="0" applyNumberFormat="1" applyFont="1" applyBorder="1" applyAlignment="1">
      <alignment horizontal="right" vertical="center" shrinkToFit="1"/>
    </xf>
    <xf numFmtId="3" fontId="0" fillId="0" borderId="24" xfId="0" applyNumberFormat="1" applyBorder="1" applyAlignment="1">
      <alignment vertical="center" shrinkToFit="1"/>
    </xf>
    <xf numFmtId="3" fontId="0" fillId="0" borderId="24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 wrapText="1" shrinkToFit="1"/>
    </xf>
    <xf numFmtId="3" fontId="5" fillId="0" borderId="24" xfId="0" applyNumberFormat="1" applyFont="1" applyBorder="1" applyAlignment="1">
      <alignment vertical="center" shrinkToFit="1"/>
    </xf>
    <xf numFmtId="3" fontId="5" fillId="0" borderId="24" xfId="0" applyNumberFormat="1" applyFont="1" applyBorder="1" applyAlignment="1">
      <alignment vertical="center"/>
    </xf>
    <xf numFmtId="3" fontId="0" fillId="0" borderId="14" xfId="0" applyNumberFormat="1" applyBorder="1" applyAlignment="1">
      <alignment horizontal="left" vertical="center"/>
    </xf>
    <xf numFmtId="3" fontId="0" fillId="0" borderId="24" xfId="0" applyNumberFormat="1" applyBorder="1" applyAlignment="1">
      <alignment vertical="center" wrapText="1" shrinkToFit="1"/>
    </xf>
    <xf numFmtId="3" fontId="0" fillId="2" borderId="24" xfId="0" applyNumberFormat="1" applyFill="1" applyBorder="1" applyAlignment="1">
      <alignment vertical="center" wrapText="1" shrinkToFit="1"/>
    </xf>
    <xf numFmtId="3" fontId="0" fillId="2" borderId="24" xfId="0" applyNumberFormat="1" applyFill="1" applyBorder="1" applyAlignment="1">
      <alignment vertical="center" shrinkToFit="1"/>
    </xf>
    <xf numFmtId="3" fontId="0" fillId="2" borderId="24" xfId="0" applyNumberFormat="1" applyFill="1" applyBorder="1" applyAlignment="1">
      <alignment vertical="center"/>
    </xf>
    <xf numFmtId="0" fontId="0" fillId="0" borderId="0" xfId="0" applyAlignment="1"/>
    <xf numFmtId="0" fontId="4" fillId="0" borderId="0" xfId="0" applyFont="1"/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49" fontId="11" fillId="0" borderId="14" xfId="0" applyNumberFormat="1" applyFont="1" applyBorder="1" applyAlignment="1">
      <alignment vertical="center"/>
    </xf>
    <xf numFmtId="4" fontId="11" fillId="0" borderId="24" xfId="0" applyNumberFormat="1" applyFont="1" applyBorder="1" applyAlignment="1">
      <alignment horizontal="center" vertical="center"/>
    </xf>
    <xf numFmtId="4" fontId="11" fillId="0" borderId="24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" fontId="11" fillId="2" borderId="24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vertical="center"/>
    </xf>
    <xf numFmtId="3" fontId="11" fillId="2" borderId="24" xfId="0" applyNumberFormat="1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3" borderId="24" xfId="0" applyFill="1" applyBorder="1"/>
    <xf numFmtId="49" fontId="0" fillId="3" borderId="24" xfId="0" applyNumberFormat="1" applyFill="1" applyBorder="1"/>
    <xf numFmtId="0" fontId="0" fillId="3" borderId="24" xfId="0" applyFill="1" applyBorder="1" applyAlignment="1">
      <alignment horizontal="center"/>
    </xf>
    <xf numFmtId="0" fontId="0" fillId="3" borderId="14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25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49" fontId="5" fillId="2" borderId="5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shrinkToFit="1"/>
    </xf>
    <xf numFmtId="164" fontId="5" fillId="2" borderId="5" xfId="0" applyNumberFormat="1" applyFont="1" applyFill="1" applyBorder="1" applyAlignment="1">
      <alignment vertical="top" shrinkToFit="1"/>
    </xf>
    <xf numFmtId="4" fontId="5" fillId="2" borderId="5" xfId="0" applyNumberFormat="1" applyFont="1" applyFill="1" applyBorder="1" applyAlignment="1">
      <alignment vertical="top" shrinkToFit="1"/>
    </xf>
    <xf numFmtId="4" fontId="5" fillId="2" borderId="26" xfId="0" applyNumberFormat="1" applyFont="1" applyFill="1" applyBorder="1" applyAlignment="1">
      <alignment vertical="top" shrinkToFit="1"/>
    </xf>
    <xf numFmtId="0" fontId="16" fillId="0" borderId="27" xfId="0" applyFont="1" applyBorder="1" applyAlignment="1">
      <alignment vertical="top"/>
    </xf>
    <xf numFmtId="49" fontId="16" fillId="0" borderId="28" xfId="0" applyNumberFormat="1" applyFont="1" applyBorder="1" applyAlignment="1">
      <alignment vertical="top"/>
    </xf>
    <xf numFmtId="49" fontId="16" fillId="0" borderId="28" xfId="0" applyNumberFormat="1" applyFont="1" applyBorder="1" applyAlignment="1">
      <alignment horizontal="left" vertical="top" wrapText="1"/>
    </xf>
    <xf numFmtId="0" fontId="16" fillId="0" borderId="28" xfId="0" applyFont="1" applyBorder="1" applyAlignment="1">
      <alignment horizontal="center" vertical="top" shrinkToFit="1"/>
    </xf>
    <xf numFmtId="164" fontId="16" fillId="0" borderId="28" xfId="0" applyNumberFormat="1" applyFont="1" applyBorder="1" applyAlignment="1">
      <alignment vertical="top" shrinkToFit="1"/>
    </xf>
    <xf numFmtId="4" fontId="16" fillId="0" borderId="28" xfId="0" applyNumberFormat="1" applyFont="1" applyBorder="1" applyAlignment="1">
      <alignment vertical="top" shrinkToFit="1"/>
    </xf>
    <xf numFmtId="4" fontId="16" fillId="0" borderId="29" xfId="0" applyNumberFormat="1" applyFont="1" applyBorder="1" applyAlignment="1">
      <alignment vertical="top" shrinkToFit="1"/>
    </xf>
    <xf numFmtId="0" fontId="16" fillId="0" borderId="30" xfId="0" applyFont="1" applyBorder="1" applyAlignment="1">
      <alignment vertical="top"/>
    </xf>
    <xf numFmtId="49" fontId="16" fillId="0" borderId="31" xfId="0" applyNumberFormat="1" applyFont="1" applyBorder="1" applyAlignment="1">
      <alignment vertical="top"/>
    </xf>
    <xf numFmtId="49" fontId="16" fillId="0" borderId="31" xfId="0" applyNumberFormat="1" applyFont="1" applyBorder="1" applyAlignment="1">
      <alignment horizontal="left" vertical="top" wrapText="1"/>
    </xf>
    <xf numFmtId="0" fontId="16" fillId="0" borderId="31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32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11" fillId="0" borderId="14" xfId="0" applyNumberFormat="1" applyFont="1" applyBorder="1" applyAlignment="1">
      <alignment vertical="center" wrapText="1"/>
    </xf>
    <xf numFmtId="49" fontId="11" fillId="0" borderId="13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3" fontId="1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 wrapText="1"/>
    </xf>
    <xf numFmtId="3" fontId="5" fillId="0" borderId="13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vertical="center" wrapText="1"/>
    </xf>
    <xf numFmtId="3" fontId="0" fillId="2" borderId="14" xfId="0" applyNumberFormat="1" applyFill="1" applyBorder="1" applyAlignment="1">
      <alignment vertical="center"/>
    </xf>
    <xf numFmtId="3" fontId="0" fillId="2" borderId="13" xfId="0" applyNumberFormat="1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10" fillId="2" borderId="19" xfId="0" applyNumberFormat="1" applyFont="1" applyFill="1" applyBorder="1" applyAlignment="1">
      <alignment horizontal="right" vertical="center"/>
    </xf>
    <xf numFmtId="2" fontId="10" fillId="2" borderId="19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7" fillId="0" borderId="14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1" fontId="0" fillId="0" borderId="9" xfId="0" applyNumberFormat="1" applyFont="1" applyBorder="1" applyAlignment="1">
      <alignment horizontal="right" indent="1"/>
    </xf>
    <xf numFmtId="0" fontId="0" fillId="0" borderId="9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9" fontId="5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7" xfId="0" applyFill="1" applyBorder="1" applyAlignment="1">
      <alignment wrapText="1"/>
    </xf>
    <xf numFmtId="49" fontId="5" fillId="2" borderId="9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3"/>
  <sheetViews>
    <sheetView topLeftCell="A16" workbookViewId="0">
      <selection activeCell="F25" sqref="F25:H25"/>
    </sheetView>
  </sheetViews>
  <sheetFormatPr defaultRowHeight="15" x14ac:dyDescent="0.25"/>
  <sheetData>
    <row r="1" spans="1:9" ht="18" x14ac:dyDescent="0.25">
      <c r="A1" s="192" t="s">
        <v>0</v>
      </c>
      <c r="B1" s="193"/>
      <c r="C1" s="193"/>
      <c r="D1" s="193"/>
      <c r="E1" s="193"/>
      <c r="F1" s="193"/>
      <c r="G1" s="193"/>
      <c r="H1" s="193"/>
      <c r="I1" s="194"/>
    </row>
    <row r="2" spans="1:9" ht="15.75" x14ac:dyDescent="0.25">
      <c r="A2" s="1" t="s">
        <v>1</v>
      </c>
      <c r="B2" s="2"/>
      <c r="C2" s="3"/>
      <c r="D2" s="195" t="s">
        <v>92</v>
      </c>
      <c r="E2" s="196"/>
      <c r="F2" s="196"/>
      <c r="G2" s="196"/>
      <c r="H2" s="196"/>
      <c r="I2" s="197"/>
    </row>
    <row r="3" spans="1:9" ht="22.5" customHeight="1" x14ac:dyDescent="0.25">
      <c r="A3" s="4" t="s">
        <v>2</v>
      </c>
      <c r="B3" s="2"/>
      <c r="C3" s="5"/>
      <c r="D3" s="198" t="s">
        <v>3</v>
      </c>
      <c r="E3" s="199"/>
      <c r="F3" s="199"/>
      <c r="G3" s="199"/>
      <c r="H3" s="199"/>
      <c r="I3" s="200"/>
    </row>
    <row r="4" spans="1:9" x14ac:dyDescent="0.25">
      <c r="A4" s="6" t="s">
        <v>4</v>
      </c>
      <c r="B4" s="7"/>
      <c r="C4" s="8"/>
      <c r="D4" s="201" t="s">
        <v>5</v>
      </c>
      <c r="E4" s="202"/>
      <c r="F4" s="202"/>
      <c r="G4" s="202"/>
      <c r="H4" s="202"/>
      <c r="I4" s="203"/>
    </row>
    <row r="5" spans="1:9" x14ac:dyDescent="0.25">
      <c r="A5" s="9" t="s">
        <v>6</v>
      </c>
      <c r="B5" s="10"/>
      <c r="C5" s="11"/>
      <c r="D5" s="12"/>
      <c r="E5" s="12"/>
      <c r="F5" s="12"/>
      <c r="G5" s="13" t="s">
        <v>7</v>
      </c>
      <c r="H5" s="11"/>
      <c r="I5" s="14"/>
    </row>
    <row r="6" spans="1:9" x14ac:dyDescent="0.25">
      <c r="A6" s="15"/>
      <c r="B6" s="12"/>
      <c r="C6" s="11"/>
      <c r="D6" s="12"/>
      <c r="E6" s="12"/>
      <c r="F6" s="12"/>
      <c r="G6" s="13" t="s">
        <v>8</v>
      </c>
      <c r="H6" s="11"/>
      <c r="I6" s="14"/>
    </row>
    <row r="7" spans="1:9" x14ac:dyDescent="0.25">
      <c r="A7" s="16"/>
      <c r="B7" s="17"/>
      <c r="C7" s="18"/>
      <c r="D7" s="19"/>
      <c r="E7" s="19"/>
      <c r="F7" s="19"/>
      <c r="G7" s="20"/>
      <c r="H7" s="19"/>
      <c r="I7" s="21"/>
    </row>
    <row r="8" spans="1:9" x14ac:dyDescent="0.25">
      <c r="A8" s="9" t="s">
        <v>9</v>
      </c>
      <c r="B8" s="10"/>
      <c r="C8" s="22"/>
      <c r="D8" s="10"/>
      <c r="E8" s="10"/>
      <c r="F8" s="23"/>
      <c r="G8" s="13" t="s">
        <v>7</v>
      </c>
      <c r="H8" s="11"/>
      <c r="I8" s="14"/>
    </row>
    <row r="9" spans="1:9" x14ac:dyDescent="0.25">
      <c r="A9" s="24"/>
      <c r="B9" s="10"/>
      <c r="C9" s="22"/>
      <c r="D9" s="10"/>
      <c r="E9" s="10"/>
      <c r="F9" s="23"/>
      <c r="G9" s="13" t="s">
        <v>8</v>
      </c>
      <c r="H9" s="11"/>
      <c r="I9" s="14"/>
    </row>
    <row r="10" spans="1:9" x14ac:dyDescent="0.25">
      <c r="A10" s="25"/>
      <c r="B10" s="17"/>
      <c r="C10" s="26"/>
      <c r="D10" s="27"/>
      <c r="E10" s="27"/>
      <c r="F10" s="28"/>
      <c r="G10" s="28"/>
      <c r="H10" s="29"/>
      <c r="I10" s="21"/>
    </row>
    <row r="11" spans="1:9" x14ac:dyDescent="0.25">
      <c r="A11" s="9" t="s">
        <v>10</v>
      </c>
      <c r="B11" s="10"/>
      <c r="C11" s="204"/>
      <c r="D11" s="204"/>
      <c r="E11" s="204"/>
      <c r="F11" s="204"/>
      <c r="G11" s="13" t="s">
        <v>7</v>
      </c>
      <c r="H11" s="30"/>
      <c r="I11" s="14"/>
    </row>
    <row r="12" spans="1:9" x14ac:dyDescent="0.25">
      <c r="A12" s="15"/>
      <c r="B12" s="12"/>
      <c r="C12" s="191"/>
      <c r="D12" s="191"/>
      <c r="E12" s="191"/>
      <c r="F12" s="191"/>
      <c r="G12" s="13" t="s">
        <v>8</v>
      </c>
      <c r="H12" s="30"/>
      <c r="I12" s="14"/>
    </row>
    <row r="13" spans="1:9" x14ac:dyDescent="0.25">
      <c r="A13" s="16"/>
      <c r="B13" s="17"/>
      <c r="C13" s="31"/>
      <c r="D13" s="186"/>
      <c r="E13" s="187"/>
      <c r="F13" s="187"/>
      <c r="G13" s="32"/>
      <c r="H13" s="19"/>
      <c r="I13" s="21"/>
    </row>
    <row r="14" spans="1:9" x14ac:dyDescent="0.25">
      <c r="A14" s="33" t="s">
        <v>11</v>
      </c>
      <c r="B14" s="34"/>
      <c r="C14" s="35"/>
      <c r="D14" s="36"/>
      <c r="E14" s="36"/>
      <c r="F14" s="36"/>
      <c r="G14" s="37"/>
      <c r="H14" s="36"/>
      <c r="I14" s="38"/>
    </row>
    <row r="15" spans="1:9" x14ac:dyDescent="0.25">
      <c r="A15" s="25" t="s">
        <v>12</v>
      </c>
      <c r="B15" s="39"/>
      <c r="C15" s="28"/>
      <c r="D15" s="188"/>
      <c r="E15" s="188"/>
      <c r="F15" s="189"/>
      <c r="G15" s="189"/>
      <c r="H15" s="189" t="s">
        <v>13</v>
      </c>
      <c r="I15" s="190"/>
    </row>
    <row r="16" spans="1:9" x14ac:dyDescent="0.25">
      <c r="A16" s="40" t="s">
        <v>14</v>
      </c>
      <c r="B16" s="41"/>
      <c r="C16" s="42"/>
      <c r="D16" s="178"/>
      <c r="E16" s="179"/>
      <c r="F16" s="178"/>
      <c r="G16" s="179"/>
      <c r="H16" s="178"/>
      <c r="I16" s="180"/>
    </row>
    <row r="17" spans="1:9" x14ac:dyDescent="0.25">
      <c r="A17" s="40" t="s">
        <v>15</v>
      </c>
      <c r="B17" s="41"/>
      <c r="C17" s="42"/>
      <c r="D17" s="178"/>
      <c r="E17" s="179"/>
      <c r="F17" s="178"/>
      <c r="G17" s="179"/>
      <c r="H17" s="178"/>
      <c r="I17" s="180"/>
    </row>
    <row r="18" spans="1:9" x14ac:dyDescent="0.25">
      <c r="A18" s="40" t="s">
        <v>16</v>
      </c>
      <c r="B18" s="41"/>
      <c r="C18" s="42"/>
      <c r="D18" s="178"/>
      <c r="E18" s="179"/>
      <c r="F18" s="178"/>
      <c r="G18" s="179"/>
      <c r="H18" s="178"/>
      <c r="I18" s="180"/>
    </row>
    <row r="19" spans="1:9" x14ac:dyDescent="0.25">
      <c r="A19" s="40" t="s">
        <v>17</v>
      </c>
      <c r="B19" s="41"/>
      <c r="C19" s="42"/>
      <c r="D19" s="178"/>
      <c r="E19" s="179"/>
      <c r="F19" s="178"/>
      <c r="G19" s="179"/>
      <c r="H19" s="178"/>
      <c r="I19" s="180"/>
    </row>
    <row r="20" spans="1:9" x14ac:dyDescent="0.25">
      <c r="A20" s="40" t="s">
        <v>18</v>
      </c>
      <c r="B20" s="41"/>
      <c r="C20" s="42"/>
      <c r="D20" s="178"/>
      <c r="E20" s="179"/>
      <c r="F20" s="178"/>
      <c r="G20" s="179"/>
      <c r="H20" s="178"/>
      <c r="I20" s="180"/>
    </row>
    <row r="21" spans="1:9" x14ac:dyDescent="0.25">
      <c r="A21" s="43" t="s">
        <v>13</v>
      </c>
      <c r="B21" s="44"/>
      <c r="C21" s="45"/>
      <c r="D21" s="181"/>
      <c r="E21" s="182"/>
      <c r="F21" s="181"/>
      <c r="G21" s="182"/>
      <c r="H21" s="181"/>
      <c r="I21" s="183"/>
    </row>
    <row r="22" spans="1:9" x14ac:dyDescent="0.25">
      <c r="A22" s="46" t="s">
        <v>19</v>
      </c>
      <c r="B22" s="41"/>
      <c r="C22" s="42"/>
      <c r="D22" s="47"/>
      <c r="E22" s="48"/>
      <c r="F22" s="49"/>
      <c r="G22" s="49"/>
      <c r="H22" s="49"/>
      <c r="I22" s="50"/>
    </row>
    <row r="23" spans="1:9" x14ac:dyDescent="0.25">
      <c r="A23" s="40" t="s">
        <v>20</v>
      </c>
      <c r="B23" s="41"/>
      <c r="C23" s="42"/>
      <c r="D23" s="51">
        <v>15</v>
      </c>
      <c r="E23" s="48" t="s">
        <v>21</v>
      </c>
      <c r="F23" s="176">
        <v>0</v>
      </c>
      <c r="G23" s="177"/>
      <c r="H23" s="177"/>
      <c r="I23" s="50">
        <f t="shared" ref="I23:I28" si="0">Mena</f>
        <v>0</v>
      </c>
    </row>
    <row r="24" spans="1:9" x14ac:dyDescent="0.25">
      <c r="A24" s="40" t="s">
        <v>22</v>
      </c>
      <c r="B24" s="41"/>
      <c r="C24" s="42"/>
      <c r="D24" s="51" t="str">
        <f>SazbaDPH1</f>
        <v>%</v>
      </c>
      <c r="E24" s="48" t="s">
        <v>21</v>
      </c>
      <c r="F24" s="184">
        <v>0</v>
      </c>
      <c r="G24" s="185"/>
      <c r="H24" s="185"/>
      <c r="I24" s="50">
        <f t="shared" si="0"/>
        <v>0</v>
      </c>
    </row>
    <row r="25" spans="1:9" x14ac:dyDescent="0.25">
      <c r="A25" s="40" t="s">
        <v>23</v>
      </c>
      <c r="B25" s="41"/>
      <c r="C25" s="42"/>
      <c r="D25" s="51">
        <v>21</v>
      </c>
      <c r="E25" s="48" t="s">
        <v>21</v>
      </c>
      <c r="F25" s="176">
        <f>H53</f>
        <v>0</v>
      </c>
      <c r="G25" s="177"/>
      <c r="H25" s="177"/>
      <c r="I25" s="50">
        <f t="shared" si="0"/>
        <v>0</v>
      </c>
    </row>
    <row r="26" spans="1:9" x14ac:dyDescent="0.25">
      <c r="A26" s="52" t="s">
        <v>24</v>
      </c>
      <c r="B26" s="53"/>
      <c r="C26" s="54"/>
      <c r="D26" s="55" t="str">
        <f>SazbaDPH2</f>
        <v>%</v>
      </c>
      <c r="E26" s="56" t="s">
        <v>21</v>
      </c>
      <c r="F26" s="169">
        <f>H53*0.21</f>
        <v>0</v>
      </c>
      <c r="G26" s="170"/>
      <c r="H26" s="170"/>
      <c r="I26" s="57">
        <f t="shared" si="0"/>
        <v>0</v>
      </c>
    </row>
    <row r="27" spans="1:9" ht="15.75" thickBot="1" x14ac:dyDescent="0.3">
      <c r="A27" s="58" t="s">
        <v>25</v>
      </c>
      <c r="B27" s="59"/>
      <c r="C27" s="60"/>
      <c r="D27" s="59"/>
      <c r="E27" s="61"/>
      <c r="F27" s="171"/>
      <c r="G27" s="171"/>
      <c r="H27" s="171"/>
      <c r="I27" s="62">
        <f t="shared" si="0"/>
        <v>0</v>
      </c>
    </row>
    <row r="28" spans="1:9" ht="17.25" thickBot="1" x14ac:dyDescent="0.3">
      <c r="A28" s="63" t="s">
        <v>26</v>
      </c>
      <c r="B28" s="64"/>
      <c r="C28" s="64"/>
      <c r="D28" s="65"/>
      <c r="E28" s="66"/>
      <c r="F28" s="172"/>
      <c r="G28" s="173"/>
      <c r="H28" s="173"/>
      <c r="I28" s="67">
        <f t="shared" si="0"/>
        <v>0</v>
      </c>
    </row>
    <row r="29" spans="1:9" ht="17.25" thickBot="1" x14ac:dyDescent="0.3">
      <c r="A29" s="63" t="s">
        <v>27</v>
      </c>
      <c r="B29" s="68"/>
      <c r="C29" s="68"/>
      <c r="D29" s="68"/>
      <c r="E29" s="68"/>
      <c r="F29" s="172">
        <f>ZakladDPHZakl+DPHZakl</f>
        <v>0</v>
      </c>
      <c r="G29" s="172"/>
      <c r="H29" s="172"/>
      <c r="I29" s="69" t="s">
        <v>28</v>
      </c>
    </row>
    <row r="30" spans="1:9" x14ac:dyDescent="0.25">
      <c r="A30" s="24"/>
      <c r="B30" s="10"/>
      <c r="C30" s="10"/>
      <c r="D30" s="10"/>
      <c r="E30" s="10"/>
      <c r="F30" s="23"/>
      <c r="G30" s="10"/>
      <c r="H30" s="23"/>
      <c r="I30" s="70"/>
    </row>
    <row r="31" spans="1:9" x14ac:dyDescent="0.25">
      <c r="A31" s="24"/>
      <c r="B31" s="10"/>
      <c r="C31" s="10"/>
      <c r="D31" s="10"/>
      <c r="E31" s="10"/>
      <c r="F31" s="23"/>
      <c r="G31" s="10"/>
      <c r="H31" s="23"/>
      <c r="I31" s="70"/>
    </row>
    <row r="32" spans="1:9" x14ac:dyDescent="0.25">
      <c r="A32" s="71"/>
      <c r="B32" s="72" t="s">
        <v>29</v>
      </c>
      <c r="C32" s="73"/>
      <c r="D32" s="73"/>
      <c r="E32" s="72" t="s">
        <v>30</v>
      </c>
      <c r="F32" s="73"/>
      <c r="G32" s="74"/>
      <c r="H32" s="73"/>
      <c r="I32" s="70"/>
    </row>
    <row r="33" spans="1:9" x14ac:dyDescent="0.25">
      <c r="A33" s="24"/>
      <c r="B33" s="10"/>
      <c r="C33" s="10"/>
      <c r="D33" s="10"/>
      <c r="E33" s="10"/>
      <c r="F33" s="23"/>
      <c r="G33" s="10"/>
      <c r="H33" s="23"/>
      <c r="I33" s="70"/>
    </row>
    <row r="34" spans="1:9" x14ac:dyDescent="0.25">
      <c r="A34" s="75"/>
      <c r="B34" s="76"/>
      <c r="C34" s="174"/>
      <c r="D34" s="175"/>
      <c r="E34" s="76"/>
      <c r="F34" s="174"/>
      <c r="G34" s="175"/>
      <c r="H34" s="175"/>
      <c r="I34" s="77"/>
    </row>
    <row r="35" spans="1:9" x14ac:dyDescent="0.25">
      <c r="A35" s="24"/>
      <c r="B35" s="10"/>
      <c r="C35" s="159" t="s">
        <v>31</v>
      </c>
      <c r="D35" s="159"/>
      <c r="E35" s="10"/>
      <c r="F35" s="23"/>
      <c r="G35" s="78" t="s">
        <v>32</v>
      </c>
      <c r="H35" s="23"/>
      <c r="I35" s="70"/>
    </row>
    <row r="36" spans="1:9" ht="15.75" thickBot="1" x14ac:dyDescent="0.3">
      <c r="A36" s="79"/>
      <c r="B36" s="80"/>
      <c r="C36" s="80"/>
      <c r="D36" s="80"/>
      <c r="E36" s="80"/>
      <c r="F36" s="81"/>
      <c r="G36" s="80"/>
      <c r="H36" s="81"/>
      <c r="I36" s="82"/>
    </row>
    <row r="37" spans="1:9" ht="18" x14ac:dyDescent="0.25">
      <c r="A37" s="83" t="s">
        <v>33</v>
      </c>
      <c r="B37" s="84"/>
      <c r="C37" s="84"/>
      <c r="D37" s="84"/>
      <c r="E37" s="85"/>
      <c r="F37" s="85"/>
      <c r="G37" s="85"/>
      <c r="H37" s="85"/>
      <c r="I37" s="84"/>
    </row>
    <row r="38" spans="1:9" ht="29.25" x14ac:dyDescent="0.25">
      <c r="A38" s="86" t="s">
        <v>34</v>
      </c>
      <c r="B38" s="87" t="s">
        <v>35</v>
      </c>
      <c r="C38" s="88"/>
      <c r="D38" s="88"/>
      <c r="E38" s="89" t="str">
        <f>A23</f>
        <v>Základ pro sníženou DPH</v>
      </c>
      <c r="F38" s="89" t="str">
        <f>A25</f>
        <v>Základ pro základní DPH</v>
      </c>
      <c r="G38" s="90" t="s">
        <v>36</v>
      </c>
      <c r="H38" s="90" t="s">
        <v>37</v>
      </c>
      <c r="I38" s="91" t="s">
        <v>21</v>
      </c>
    </row>
    <row r="39" spans="1:9" x14ac:dyDescent="0.25">
      <c r="A39" s="92" t="s">
        <v>38</v>
      </c>
      <c r="B39" s="160" t="s">
        <v>92</v>
      </c>
      <c r="C39" s="161"/>
      <c r="D39" s="161"/>
      <c r="E39" s="93">
        <v>0</v>
      </c>
      <c r="F39" s="94"/>
      <c r="G39" s="95"/>
      <c r="H39" s="95"/>
      <c r="I39" s="96"/>
    </row>
    <row r="40" spans="1:9" x14ac:dyDescent="0.25">
      <c r="A40" s="97" t="s">
        <v>39</v>
      </c>
      <c r="B40" s="162" t="s">
        <v>3</v>
      </c>
      <c r="C40" s="163"/>
      <c r="D40" s="163"/>
      <c r="E40" s="98">
        <v>0</v>
      </c>
      <c r="F40" s="99"/>
      <c r="G40" s="99"/>
      <c r="H40" s="99"/>
      <c r="I40" s="100"/>
    </row>
    <row r="41" spans="1:9" x14ac:dyDescent="0.25">
      <c r="A41" s="101" t="s">
        <v>40</v>
      </c>
      <c r="B41" s="164" t="s">
        <v>5</v>
      </c>
      <c r="C41" s="165"/>
      <c r="D41" s="165"/>
      <c r="E41" s="102">
        <v>0</v>
      </c>
      <c r="F41" s="95"/>
      <c r="G41" s="95"/>
      <c r="H41" s="95"/>
      <c r="I41" s="96"/>
    </row>
    <row r="42" spans="1:9" x14ac:dyDescent="0.25">
      <c r="A42" s="166" t="s">
        <v>41</v>
      </c>
      <c r="B42" s="167"/>
      <c r="C42" s="167"/>
      <c r="D42" s="168"/>
      <c r="E42" s="103"/>
      <c r="F42" s="104"/>
      <c r="G42" s="104"/>
      <c r="H42" s="104"/>
      <c r="I42" s="105"/>
    </row>
    <row r="43" spans="1:9" x14ac:dyDescent="0.25">
      <c r="F43" s="106"/>
      <c r="H43" s="106"/>
      <c r="I43" s="106"/>
    </row>
    <row r="44" spans="1:9" x14ac:dyDescent="0.25">
      <c r="F44" s="106"/>
      <c r="H44" s="106"/>
      <c r="I44" s="106"/>
    </row>
    <row r="45" spans="1:9" x14ac:dyDescent="0.25">
      <c r="F45" s="106"/>
      <c r="H45" s="106"/>
      <c r="I45" s="106"/>
    </row>
    <row r="46" spans="1:9" ht="15.75" x14ac:dyDescent="0.25">
      <c r="A46" s="107" t="s">
        <v>42</v>
      </c>
      <c r="F46" s="106"/>
      <c r="H46" s="106"/>
      <c r="I46" s="106"/>
    </row>
    <row r="47" spans="1:9" x14ac:dyDescent="0.25">
      <c r="F47" s="106"/>
      <c r="H47" s="106"/>
      <c r="I47" s="106"/>
    </row>
    <row r="48" spans="1:9" x14ac:dyDescent="0.25">
      <c r="A48" s="108" t="s">
        <v>34</v>
      </c>
      <c r="B48" s="108" t="s">
        <v>35</v>
      </c>
      <c r="C48" s="109"/>
      <c r="D48" s="109"/>
      <c r="E48" s="110" t="s">
        <v>43</v>
      </c>
      <c r="F48" s="110"/>
      <c r="G48" s="110"/>
      <c r="H48" s="110" t="s">
        <v>13</v>
      </c>
      <c r="I48" s="110" t="s">
        <v>21</v>
      </c>
    </row>
    <row r="49" spans="1:9" x14ac:dyDescent="0.25">
      <c r="A49" s="111" t="s">
        <v>40</v>
      </c>
      <c r="B49" s="157" t="s">
        <v>44</v>
      </c>
      <c r="C49" s="158"/>
      <c r="D49" s="158"/>
      <c r="E49" s="112" t="s">
        <v>14</v>
      </c>
      <c r="F49" s="113"/>
      <c r="G49" s="113"/>
      <c r="H49" s="113">
        <v>0</v>
      </c>
      <c r="I49" s="114" t="str">
        <f>IF(H53=0,"",H49/H53*100)</f>
        <v/>
      </c>
    </row>
    <row r="50" spans="1:9" x14ac:dyDescent="0.25">
      <c r="A50" s="111" t="s">
        <v>45</v>
      </c>
      <c r="B50" s="157" t="s">
        <v>46</v>
      </c>
      <c r="C50" s="158"/>
      <c r="D50" s="158"/>
      <c r="E50" s="112" t="s">
        <v>14</v>
      </c>
      <c r="F50" s="113"/>
      <c r="G50" s="113"/>
      <c r="H50" s="113">
        <v>0</v>
      </c>
      <c r="I50" s="114" t="str">
        <f>IF(H53=0,"",H50/H53*100)</f>
        <v/>
      </c>
    </row>
    <row r="51" spans="1:9" x14ac:dyDescent="0.25">
      <c r="A51" s="111" t="s">
        <v>47</v>
      </c>
      <c r="B51" s="157" t="s">
        <v>48</v>
      </c>
      <c r="C51" s="158"/>
      <c r="D51" s="158"/>
      <c r="E51" s="112" t="s">
        <v>14</v>
      </c>
      <c r="F51" s="113"/>
      <c r="G51" s="113"/>
      <c r="H51" s="113">
        <v>0</v>
      </c>
      <c r="I51" s="114" t="str">
        <f>IF(H53=0,"",H51/H53*100)</f>
        <v/>
      </c>
    </row>
    <row r="52" spans="1:9" x14ac:dyDescent="0.25">
      <c r="A52" s="111" t="s">
        <v>49</v>
      </c>
      <c r="B52" s="157" t="s">
        <v>50</v>
      </c>
      <c r="C52" s="158"/>
      <c r="D52" s="158"/>
      <c r="E52" s="112" t="s">
        <v>14</v>
      </c>
      <c r="F52" s="113"/>
      <c r="G52" s="113"/>
      <c r="H52" s="113">
        <v>0</v>
      </c>
      <c r="I52" s="114" t="str">
        <f>IF(H53=0,"",H52/H53*100)</f>
        <v/>
      </c>
    </row>
    <row r="53" spans="1:9" x14ac:dyDescent="0.25">
      <c r="A53" s="115" t="s">
        <v>37</v>
      </c>
      <c r="B53" s="115"/>
      <c r="C53" s="116"/>
      <c r="D53" s="116"/>
      <c r="E53" s="117"/>
      <c r="F53" s="118"/>
      <c r="G53" s="118"/>
      <c r="H53" s="118">
        <f>SUM(H49:H52)</f>
        <v>0</v>
      </c>
      <c r="I53" s="119"/>
    </row>
  </sheetData>
  <mergeCells count="46">
    <mergeCell ref="C12:F12"/>
    <mergeCell ref="A1:I1"/>
    <mergeCell ref="D2:I2"/>
    <mergeCell ref="D3:I3"/>
    <mergeCell ref="D4:I4"/>
    <mergeCell ref="C11:F11"/>
    <mergeCell ref="D13:F13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F25:H25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F23:H23"/>
    <mergeCell ref="F24:H24"/>
    <mergeCell ref="F26:H26"/>
    <mergeCell ref="F27:H27"/>
    <mergeCell ref="F28:H28"/>
    <mergeCell ref="F29:H29"/>
    <mergeCell ref="C34:D34"/>
    <mergeCell ref="F34:H34"/>
    <mergeCell ref="B50:D50"/>
    <mergeCell ref="B51:D51"/>
    <mergeCell ref="B52:D52"/>
    <mergeCell ref="C35:D35"/>
    <mergeCell ref="B39:D39"/>
    <mergeCell ref="B40:D40"/>
    <mergeCell ref="B41:D41"/>
    <mergeCell ref="A42:D42"/>
    <mergeCell ref="B49:D4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9" sqref="F9"/>
    </sheetView>
  </sheetViews>
  <sheetFormatPr defaultRowHeight="15" x14ac:dyDescent="0.25"/>
  <cols>
    <col min="2" max="2" width="13" customWidth="1"/>
    <col min="3" max="3" width="13.28515625" customWidth="1"/>
    <col min="7" max="7" width="49.85546875" customWidth="1"/>
  </cols>
  <sheetData>
    <row r="1" spans="1:7" ht="15.75" x14ac:dyDescent="0.25">
      <c r="A1" s="205" t="s">
        <v>51</v>
      </c>
      <c r="B1" s="205"/>
      <c r="C1" s="205"/>
      <c r="D1" s="205"/>
      <c r="E1" s="205"/>
      <c r="F1" s="205"/>
      <c r="G1" s="205"/>
    </row>
    <row r="2" spans="1:7" x14ac:dyDescent="0.25">
      <c r="A2" s="120" t="s">
        <v>52</v>
      </c>
      <c r="B2" s="121"/>
      <c r="C2" s="206" t="s">
        <v>92</v>
      </c>
      <c r="D2" s="207"/>
      <c r="E2" s="207"/>
      <c r="F2" s="207"/>
      <c r="G2" s="208"/>
    </row>
    <row r="3" spans="1:7" x14ac:dyDescent="0.25">
      <c r="A3" s="120" t="s">
        <v>53</v>
      </c>
      <c r="B3" s="121"/>
      <c r="C3" s="206" t="s">
        <v>3</v>
      </c>
      <c r="D3" s="207"/>
      <c r="E3" s="207"/>
      <c r="F3" s="207"/>
      <c r="G3" s="208"/>
    </row>
    <row r="4" spans="1:7" x14ac:dyDescent="0.25">
      <c r="A4" s="122" t="s">
        <v>54</v>
      </c>
      <c r="B4" s="123"/>
      <c r="C4" s="209" t="s">
        <v>5</v>
      </c>
      <c r="D4" s="210"/>
      <c r="E4" s="210"/>
      <c r="F4" s="210"/>
      <c r="G4" s="211"/>
    </row>
    <row r="5" spans="1:7" x14ac:dyDescent="0.25">
      <c r="B5" s="124"/>
      <c r="C5" s="124"/>
      <c r="D5" s="125"/>
    </row>
    <row r="6" spans="1:7" x14ac:dyDescent="0.25">
      <c r="A6" s="126" t="s">
        <v>55</v>
      </c>
      <c r="B6" s="127" t="s">
        <v>56</v>
      </c>
      <c r="C6" s="127" t="s">
        <v>57</v>
      </c>
      <c r="D6" s="128" t="s">
        <v>58</v>
      </c>
      <c r="E6" s="126" t="s">
        <v>59</v>
      </c>
      <c r="F6" s="129" t="s">
        <v>60</v>
      </c>
      <c r="G6" s="126" t="s">
        <v>13</v>
      </c>
    </row>
    <row r="7" spans="1:7" x14ac:dyDescent="0.25">
      <c r="A7" s="130"/>
      <c r="B7" s="131"/>
      <c r="C7" s="131"/>
      <c r="D7" s="132"/>
      <c r="E7" s="133"/>
      <c r="F7" s="134"/>
      <c r="G7" s="134"/>
    </row>
    <row r="8" spans="1:7" x14ac:dyDescent="0.25">
      <c r="A8" s="135" t="s">
        <v>61</v>
      </c>
      <c r="B8" s="136" t="s">
        <v>40</v>
      </c>
      <c r="C8" s="137" t="s">
        <v>44</v>
      </c>
      <c r="D8" s="138"/>
      <c r="E8" s="139"/>
      <c r="F8" s="140"/>
      <c r="G8" s="141">
        <f>SUMIF(AG9:AG16,"&lt;&gt;NOR",G9:G16)</f>
        <v>0</v>
      </c>
    </row>
    <row r="9" spans="1:7" ht="33.75" x14ac:dyDescent="0.25">
      <c r="A9" s="142">
        <v>1</v>
      </c>
      <c r="B9" s="143" t="s">
        <v>62</v>
      </c>
      <c r="C9" s="144" t="s">
        <v>63</v>
      </c>
      <c r="D9" s="145" t="s">
        <v>64</v>
      </c>
      <c r="E9" s="146">
        <v>11.1</v>
      </c>
      <c r="F9" s="147"/>
      <c r="G9" s="148">
        <f t="shared" ref="G9:G16" si="0">ROUND(E9*F9,2)</f>
        <v>0</v>
      </c>
    </row>
    <row r="10" spans="1:7" ht="45" x14ac:dyDescent="0.25">
      <c r="A10" s="142">
        <v>2</v>
      </c>
      <c r="B10" s="143" t="s">
        <v>65</v>
      </c>
      <c r="C10" s="144" t="s">
        <v>66</v>
      </c>
      <c r="D10" s="145" t="s">
        <v>64</v>
      </c>
      <c r="E10" s="146">
        <v>11.1</v>
      </c>
      <c r="F10" s="147"/>
      <c r="G10" s="148">
        <f t="shared" si="0"/>
        <v>0</v>
      </c>
    </row>
    <row r="11" spans="1:7" ht="33.75" x14ac:dyDescent="0.25">
      <c r="A11" s="142">
        <v>3</v>
      </c>
      <c r="B11" s="143" t="s">
        <v>67</v>
      </c>
      <c r="C11" s="144" t="s">
        <v>68</v>
      </c>
      <c r="D11" s="145" t="s">
        <v>64</v>
      </c>
      <c r="E11" s="146">
        <v>11.1</v>
      </c>
      <c r="F11" s="147"/>
      <c r="G11" s="148">
        <f t="shared" si="0"/>
        <v>0</v>
      </c>
    </row>
    <row r="12" spans="1:7" ht="33.75" x14ac:dyDescent="0.25">
      <c r="A12" s="142">
        <v>4</v>
      </c>
      <c r="B12" s="143" t="s">
        <v>69</v>
      </c>
      <c r="C12" s="144" t="s">
        <v>70</v>
      </c>
      <c r="D12" s="145" t="s">
        <v>64</v>
      </c>
      <c r="E12" s="146">
        <v>11.1</v>
      </c>
      <c r="F12" s="147"/>
      <c r="G12" s="148">
        <f t="shared" si="0"/>
        <v>0</v>
      </c>
    </row>
    <row r="13" spans="1:7" ht="67.5" x14ac:dyDescent="0.25">
      <c r="A13" s="142">
        <v>5</v>
      </c>
      <c r="B13" s="143" t="s">
        <v>71</v>
      </c>
      <c r="C13" s="144" t="s">
        <v>72</v>
      </c>
      <c r="D13" s="145" t="s">
        <v>73</v>
      </c>
      <c r="E13" s="146">
        <v>1</v>
      </c>
      <c r="F13" s="147"/>
      <c r="G13" s="148">
        <f t="shared" si="0"/>
        <v>0</v>
      </c>
    </row>
    <row r="14" spans="1:7" ht="33.75" x14ac:dyDescent="0.25">
      <c r="A14" s="142">
        <v>6</v>
      </c>
      <c r="B14" s="143" t="s">
        <v>74</v>
      </c>
      <c r="C14" s="144" t="s">
        <v>75</v>
      </c>
      <c r="D14" s="145" t="s">
        <v>64</v>
      </c>
      <c r="E14" s="146">
        <v>11.1</v>
      </c>
      <c r="F14" s="147"/>
      <c r="G14" s="148">
        <f t="shared" si="0"/>
        <v>0</v>
      </c>
    </row>
    <row r="15" spans="1:7" ht="33.75" x14ac:dyDescent="0.25">
      <c r="A15" s="142">
        <v>7</v>
      </c>
      <c r="B15" s="143" t="s">
        <v>76</v>
      </c>
      <c r="C15" s="144" t="s">
        <v>77</v>
      </c>
      <c r="D15" s="145" t="s">
        <v>73</v>
      </c>
      <c r="E15" s="146">
        <v>1</v>
      </c>
      <c r="F15" s="147"/>
      <c r="G15" s="148">
        <f t="shared" si="0"/>
        <v>0</v>
      </c>
    </row>
    <row r="16" spans="1:7" ht="33.75" x14ac:dyDescent="0.25">
      <c r="A16" s="142">
        <v>8</v>
      </c>
      <c r="B16" s="143" t="s">
        <v>78</v>
      </c>
      <c r="C16" s="144" t="s">
        <v>79</v>
      </c>
      <c r="D16" s="145" t="s">
        <v>73</v>
      </c>
      <c r="E16" s="146">
        <v>1</v>
      </c>
      <c r="F16" s="147"/>
      <c r="G16" s="148">
        <f t="shared" si="0"/>
        <v>0</v>
      </c>
    </row>
    <row r="17" spans="1:7" ht="25.5" x14ac:dyDescent="0.25">
      <c r="A17" s="135" t="s">
        <v>61</v>
      </c>
      <c r="B17" s="136" t="s">
        <v>45</v>
      </c>
      <c r="C17" s="137" t="s">
        <v>46</v>
      </c>
      <c r="D17" s="138"/>
      <c r="E17" s="139"/>
      <c r="F17" s="140"/>
      <c r="G17" s="141">
        <f>SUMIF(AG18:AG20,"&lt;&gt;NOR",G18:G20)</f>
        <v>0</v>
      </c>
    </row>
    <row r="18" spans="1:7" ht="56.25" x14ac:dyDescent="0.25">
      <c r="A18" s="142">
        <v>9</v>
      </c>
      <c r="B18" s="143" t="s">
        <v>80</v>
      </c>
      <c r="C18" s="144" t="s">
        <v>81</v>
      </c>
      <c r="D18" s="145" t="s">
        <v>73</v>
      </c>
      <c r="E18" s="146">
        <v>1</v>
      </c>
      <c r="F18" s="147"/>
      <c r="G18" s="148">
        <f>ROUND(E18*F18,2)</f>
        <v>0</v>
      </c>
    </row>
    <row r="19" spans="1:7" ht="33.75" x14ac:dyDescent="0.25">
      <c r="A19" s="142">
        <v>10</v>
      </c>
      <c r="B19" s="143" t="s">
        <v>82</v>
      </c>
      <c r="C19" s="144" t="s">
        <v>83</v>
      </c>
      <c r="D19" s="145" t="s">
        <v>73</v>
      </c>
      <c r="E19" s="146">
        <v>2</v>
      </c>
      <c r="F19" s="147"/>
      <c r="G19" s="148">
        <f>ROUND(E19*F19,2)</f>
        <v>0</v>
      </c>
    </row>
    <row r="20" spans="1:7" ht="33.75" x14ac:dyDescent="0.25">
      <c r="A20" s="142">
        <v>11</v>
      </c>
      <c r="B20" s="143" t="s">
        <v>84</v>
      </c>
      <c r="C20" s="144" t="s">
        <v>85</v>
      </c>
      <c r="D20" s="145" t="s">
        <v>86</v>
      </c>
      <c r="E20" s="146">
        <v>6</v>
      </c>
      <c r="F20" s="147"/>
      <c r="G20" s="148">
        <f>ROUND(E20*F20,2)</f>
        <v>0</v>
      </c>
    </row>
    <row r="21" spans="1:7" ht="38.25" x14ac:dyDescent="0.25">
      <c r="A21" s="135" t="s">
        <v>61</v>
      </c>
      <c r="B21" s="136" t="s">
        <v>47</v>
      </c>
      <c r="C21" s="137" t="s">
        <v>48</v>
      </c>
      <c r="D21" s="138"/>
      <c r="E21" s="139"/>
      <c r="F21" s="140"/>
      <c r="G21" s="141">
        <f>SUMIF(AG22:AG22,"&lt;&gt;NOR",G22:G22)</f>
        <v>0</v>
      </c>
    </row>
    <row r="22" spans="1:7" ht="22.5" x14ac:dyDescent="0.25">
      <c r="A22" s="142">
        <v>12</v>
      </c>
      <c r="B22" s="143" t="s">
        <v>87</v>
      </c>
      <c r="C22" s="144" t="s">
        <v>88</v>
      </c>
      <c r="D22" s="145" t="s">
        <v>73</v>
      </c>
      <c r="E22" s="146">
        <v>1</v>
      </c>
      <c r="F22" s="147"/>
      <c r="G22" s="148">
        <f>ROUND(E22*F22,2)</f>
        <v>0</v>
      </c>
    </row>
    <row r="23" spans="1:7" ht="25.5" x14ac:dyDescent="0.25">
      <c r="A23" s="135" t="s">
        <v>61</v>
      </c>
      <c r="B23" s="136" t="s">
        <v>49</v>
      </c>
      <c r="C23" s="137" t="s">
        <v>50</v>
      </c>
      <c r="D23" s="138"/>
      <c r="E23" s="139"/>
      <c r="F23" s="140"/>
      <c r="G23" s="141">
        <f>SUMIF(AG24:AG24,"&lt;&gt;NOR",G24:G24)</f>
        <v>0</v>
      </c>
    </row>
    <row r="24" spans="1:7" ht="33.75" x14ac:dyDescent="0.25">
      <c r="A24" s="149">
        <v>13</v>
      </c>
      <c r="B24" s="150" t="s">
        <v>89</v>
      </c>
      <c r="C24" s="151" t="s">
        <v>90</v>
      </c>
      <c r="D24" s="152" t="s">
        <v>91</v>
      </c>
      <c r="E24" s="153">
        <v>15.675840000000001</v>
      </c>
      <c r="F24" s="154"/>
      <c r="G24" s="155">
        <f>ROUND(E24*F24,2)</f>
        <v>0</v>
      </c>
    </row>
    <row r="25" spans="1:7" x14ac:dyDescent="0.25">
      <c r="A25" s="130"/>
      <c r="B25" s="131"/>
      <c r="C25" s="156"/>
      <c r="D25" s="132"/>
      <c r="E25" s="130"/>
      <c r="F25" s="130"/>
      <c r="G25" s="130"/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Stavba</vt:lpstr>
      <vt:lpstr>Položkový rozpočet</vt:lpstr>
      <vt:lpstr>Stavba!CenaCelkemVypocet</vt:lpstr>
      <vt:lpstr>DPHZakl</vt:lpstr>
      <vt:lpstr>Mena</vt:lpstr>
      <vt:lpstr>Stavba!SazbaDPH1</vt:lpstr>
      <vt:lpstr>Stavba!SazbaDPH2</vt:lpstr>
      <vt:lpstr>ZakladDPHZakl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Věra</dc:creator>
  <cp:lastModifiedBy>Svobodová Věra</cp:lastModifiedBy>
  <dcterms:created xsi:type="dcterms:W3CDTF">2019-06-17T12:22:12Z</dcterms:created>
  <dcterms:modified xsi:type="dcterms:W3CDTF">2019-06-17T13:14:37Z</dcterms:modified>
</cp:coreProperties>
</file>