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905" yWindow="65521" windowWidth="13830" windowHeight="13020" activeTab="1"/>
  </bookViews>
  <sheets>
    <sheet name="Můj_TIT" sheetId="21" r:id="rId1"/>
    <sheet name="Můj_materiál" sheetId="20" r:id="rId2"/>
    <sheet name="MOJE SVĚTLA" sheetId="23" r:id="rId3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Excel_BuiltIn_Print_Area_1" localSheetId="2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Area_2" localSheetId="2">#REF!</definedName>
    <definedName name="Excel_BuiltIn_Print_Area_2" localSheetId="1">'Můj_materiál'!$C$3:$J$39</definedName>
    <definedName name="Excel_BuiltIn_Print_Area_2">#REF!</definedName>
    <definedName name="Excel_BuiltIn_Print_Area_3" localSheetId="2">#REF!</definedName>
    <definedName name="Excel_BuiltIn_Print_Area_3">#REF!</definedName>
    <definedName name="G___P__" localSheetId="2">#REF!</definedName>
    <definedName name="G___P__" localSheetId="1">#REF!</definedName>
    <definedName name="G___P__" localSheetId="0">#REF!</definedName>
    <definedName name="G___P__">#REF!</definedName>
    <definedName name="G___P___2" localSheetId="2">#REF!</definedName>
    <definedName name="G___P___2" localSheetId="1">'Můj_materiál'!#REF!</definedName>
    <definedName name="G___P___2" localSheetId="0">#REF!</definedName>
    <definedName name="G___P___2">#REF!</definedName>
    <definedName name="G___P___3" localSheetId="2">#REF!</definedName>
    <definedName name="G___P___3" localSheetId="1">#REF!</definedName>
    <definedName name="G___P___3" localSheetId="0">#REF!</definedName>
    <definedName name="G___P___3">#REF!</definedName>
    <definedName name="gp">#REF!</definedName>
    <definedName name="Můj_TIT" localSheetId="2">#REF!</definedName>
    <definedName name="Můj_TIT">#REF!</definedName>
    <definedName name="_xlnm.Print_Area" localSheetId="2">'MOJE SVĚTLA'!$A$2:$I$16</definedName>
    <definedName name="_xlnm.Print_Area" localSheetId="1">'Můj_materiál'!$B$1:$J$66</definedName>
    <definedName name="_xlnm.Print_Area" localSheetId="0">'Můj_TIT'!$A$1:$I$50</definedName>
  </definedNames>
  <calcPr calcId="162913"/>
</workbook>
</file>

<file path=xl/sharedStrings.xml><?xml version="1.0" encoding="utf-8"?>
<sst xmlns="http://schemas.openxmlformats.org/spreadsheetml/2006/main" count="167" uniqueCount="82">
  <si>
    <t>Základní rozpočtové náklady</t>
  </si>
  <si>
    <t>A.   Dodávky dle specifikací</t>
  </si>
  <si>
    <t>E.   Materiál nosný délkový</t>
  </si>
  <si>
    <t>F.   Materiál nosný kusový</t>
  </si>
  <si>
    <t>H.   Prořez délkového materiálu (5 % z E)</t>
  </si>
  <si>
    <t>J.    Součet materiál nosný (E+F+G+H)</t>
  </si>
  <si>
    <t>K.   Materiál podružný (3 % z J)</t>
  </si>
  <si>
    <t xml:space="preserve">       předběžná obhlídka</t>
  </si>
  <si>
    <t>h</t>
  </si>
  <si>
    <t xml:space="preserve">       nezměřitelné montážní práce</t>
  </si>
  <si>
    <t xml:space="preserve">       dozor</t>
  </si>
  <si>
    <t xml:space="preserve">       součet položky</t>
  </si>
  <si>
    <t>Název</t>
  </si>
  <si>
    <t>Počet</t>
  </si>
  <si>
    <t>J</t>
  </si>
  <si>
    <t>Cena</t>
  </si>
  <si>
    <t>Celkem</t>
  </si>
  <si>
    <t>ks</t>
  </si>
  <si>
    <t>m</t>
  </si>
  <si>
    <t>Svítidla</t>
  </si>
  <si>
    <t>Jsou uvažovány svítidla včetně zdrojů.</t>
  </si>
  <si>
    <t>A</t>
  </si>
  <si>
    <t>Pol.č.</t>
  </si>
  <si>
    <t>komplet</t>
  </si>
  <si>
    <t>3x1,5</t>
  </si>
  <si>
    <t>3x2,5</t>
  </si>
  <si>
    <t xml:space="preserve">       ověření obvodu po dokončení instalace</t>
  </si>
  <si>
    <t>Materiál nosný kusový</t>
  </si>
  <si>
    <t>B.    Doprava dodávek (5 % z A)</t>
  </si>
  <si>
    <t>C.   Montáž</t>
  </si>
  <si>
    <t>G.   Materiál nosný kusový</t>
  </si>
  <si>
    <t>(svítidla)</t>
  </si>
  <si>
    <t>L.    Součet montáž + demontáž  + materiál (C+D+J+K)</t>
  </si>
  <si>
    <t xml:space="preserve">       koordinace s ostatními profesemi</t>
  </si>
  <si>
    <t xml:space="preserve">       součet skupiny</t>
  </si>
  <si>
    <t>Materiál nosný délkový</t>
  </si>
  <si>
    <t>Montážní práce</t>
  </si>
  <si>
    <t>Rozvodná krabice</t>
  </si>
  <si>
    <t>1</t>
  </si>
  <si>
    <t>mo</t>
  </si>
  <si>
    <t xml:space="preserve"> </t>
  </si>
  <si>
    <t>Krabice   P</t>
  </si>
  <si>
    <t>1901</t>
  </si>
  <si>
    <t>Krabice   R</t>
  </si>
  <si>
    <t>1903</t>
  </si>
  <si>
    <t xml:space="preserve">Montáž svítidla </t>
  </si>
  <si>
    <t xml:space="preserve">Spínač </t>
  </si>
  <si>
    <t>D.   Demontáž stávajících rozvodů</t>
  </si>
  <si>
    <t>Odvoz a likvidace demontovaného materiálu</t>
  </si>
  <si>
    <t>sada</t>
  </si>
  <si>
    <t>Cena celkem bez DPH  WC</t>
  </si>
  <si>
    <t>CYA</t>
  </si>
  <si>
    <t>zapušť.</t>
  </si>
  <si>
    <t>M.  PPV (6 % z L)</t>
  </si>
  <si>
    <t>Demontážní práce</t>
  </si>
  <si>
    <t>Přístrojová krabice hluboká</t>
  </si>
  <si>
    <t>R.   Práce účtované hodinovou sazbou</t>
  </si>
  <si>
    <t>S.   Celkem základní rozpočtové náklady</t>
  </si>
  <si>
    <t>T.   Revize</t>
  </si>
  <si>
    <t>U.   Dokumentace skutečného provedení</t>
  </si>
  <si>
    <t>ř. 1</t>
  </si>
  <si>
    <t>Spínač jednopólový pro vodiče 1,5-2,5mm2. Barva bílá. 10AX, 250V AC.  Referenční výrobek SWING</t>
  </si>
  <si>
    <t>Zásuvka jednonásobná s ochranným kolíkem 2P+PE. Barva bílá. 16A, 250V AC. pro vodiče 1,5-2,5mm2. Referenční výrobek ABB Swing</t>
  </si>
  <si>
    <r>
      <t xml:space="preserve">Designové kruhové LED svítidlo s výbornými světelnými parametry s možností přisazení nebo zavěšení. Elektronický předřadník, svorkovnice. 1xLED, 16W-(23W), </t>
    </r>
    <r>
      <rPr>
        <b/>
        <sz val="10"/>
        <rFont val="Calibri"/>
        <family val="2"/>
        <scheme val="minor"/>
      </rPr>
      <t>1761lm</t>
    </r>
    <r>
      <rPr>
        <sz val="10"/>
        <rFont val="Calibri"/>
        <family val="2"/>
        <scheme val="minor"/>
      </rPr>
      <t>, Ra80, 40000K.</t>
    </r>
  </si>
  <si>
    <t>A1</t>
  </si>
  <si>
    <t xml:space="preserve">Zásuvka </t>
  </si>
  <si>
    <t>2P+PE</t>
  </si>
  <si>
    <t>ref.</t>
  </si>
  <si>
    <t>Kabel CYKY</t>
  </si>
  <si>
    <t>Ukončení na svorkovnici ventilátoru</t>
  </si>
  <si>
    <t>Časový spínač umístěný v hluboké krabici pod spínač osvětlení, sloužící ke zpožděnému sepnutí a zpožděnému vypnutí ventilátoru. Zapojení dvouvodičové. Referenční výrobek CS3-4B. Doběh cca 2minuty</t>
  </si>
  <si>
    <t>Chránič s nadproudou ochranou, 10kA, 16/1N/003/C</t>
  </si>
  <si>
    <t>Montáž přístroje na DIN lištu - chránič</t>
  </si>
  <si>
    <t>Spínač pohybu pro LED svítidla. Barva bílá 10AAX, 250V AC</t>
  </si>
  <si>
    <t>Sporákový vypínač se signalizační doutnavkou, zapuštěný</t>
  </si>
  <si>
    <t>Designové kruhové LED svítidlo s výbornými světelnými parametry s možností přisazení nebo zavěšení. Elektronický předřadník, svorkovnice. 1xLED, 19W, 2400lm, Ra80, 40000K.</t>
  </si>
  <si>
    <t>Designové kruhové LED svítidlo s výbornými světelnými parametry s možností přisazení nebo zavěšení. Elektronický předřadník, svorkovnice. 1xLED, 15W, 1761lm, Ra80, 40000K. Zvýšené krytí IP/44</t>
  </si>
  <si>
    <t>B</t>
  </si>
  <si>
    <t>ř. 6</t>
  </si>
  <si>
    <t>N.   Pomocné zednické práce a zapravení</t>
  </si>
  <si>
    <t>Výkaz výměr</t>
  </si>
  <si>
    <r>
      <t xml:space="preserve">Práce zahrnují demontáže v rekonstruované části objektu. Tyto práce je potřeba provádět ve vypnutém stavu. Je třeba postupovat s rozmyslem, protože část rozvodů, které slouží stávající a zachované části objektu zůstanou nadále funkční a v provozu.  Pokud budou přesto demontovány, nahradí je a zprovozní dodavatel na vlastní náklady. </t>
    </r>
    <r>
      <rPr>
        <b/>
        <sz val="11"/>
        <rFont val="Calibri"/>
        <family val="2"/>
        <scheme val="minor"/>
      </rPr>
      <t>Rozsah demontážních prací je posán v technické zprávě, která je nedílnou součástí projektové dokumentace. Zednické práce spojené se zapravením stávajících povrchových vedení cca 5m jsou uvedeny ve stavebním rozpočtu.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</si>
</sst>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.00;[Red]\-#,##0.00"/>
    <numFmt numFmtId="165" formatCode="General_)"/>
  </numFmts>
  <fonts count="37">
    <font>
      <sz val="10"/>
      <name val="Courie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2"/>
    </font>
    <font>
      <sz val="9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b/>
      <sz val="1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>
      <protection/>
    </xf>
    <xf numFmtId="0" fontId="6" fillId="0" borderId="1" applyNumberFormat="0" applyFill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 applyBorder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0" borderId="0" applyProtection="0">
      <alignment/>
    </xf>
    <xf numFmtId="9" fontId="34" fillId="0" borderId="0" applyFont="0" applyFill="0" applyBorder="0" applyAlignment="0" applyProtection="0"/>
  </cellStyleXfs>
  <cellXfs count="131">
    <xf numFmtId="0" fontId="0" fillId="0" borderId="0" xfId="0"/>
    <xf numFmtId="165" fontId="21" fillId="0" borderId="0" xfId="51" applyFont="1" applyBorder="1">
      <alignment/>
      <protection/>
    </xf>
    <xf numFmtId="4" fontId="21" fillId="0" borderId="0" xfId="40" applyNumberFormat="1" applyFont="1" applyFill="1" applyBorder="1" applyAlignment="1" applyProtection="1">
      <alignment/>
      <protection/>
    </xf>
    <xf numFmtId="0" fontId="21" fillId="0" borderId="0" xfId="0" applyFont="1"/>
    <xf numFmtId="4" fontId="22" fillId="0" borderId="0" xfId="40" applyNumberFormat="1" applyFont="1" applyFill="1" applyBorder="1" applyAlignment="1" applyProtection="1">
      <alignment/>
      <protection/>
    </xf>
    <xf numFmtId="0" fontId="23" fillId="0" borderId="0" xfId="0" applyFont="1"/>
    <xf numFmtId="165" fontId="24" fillId="0" borderId="0" xfId="51" applyFont="1" applyBorder="1">
      <alignment/>
      <protection/>
    </xf>
    <xf numFmtId="4" fontId="21" fillId="0" borderId="0" xfId="51" applyNumberFormat="1" applyFont="1" applyBorder="1" applyAlignment="1">
      <alignment horizontal="right"/>
      <protection/>
    </xf>
    <xf numFmtId="4" fontId="21" fillId="0" borderId="0" xfId="0" applyNumberFormat="1" applyFont="1"/>
    <xf numFmtId="165" fontId="21" fillId="0" borderId="0" xfId="51" applyFont="1" applyBorder="1" applyAlignment="1">
      <alignment horizontal="left"/>
      <protection/>
    </xf>
    <xf numFmtId="0" fontId="25" fillId="0" borderId="0" xfId="0" applyFont="1" applyBorder="1"/>
    <xf numFmtId="165" fontId="25" fillId="0" borderId="0" xfId="51" applyFont="1" applyBorder="1" applyAlignment="1">
      <alignment horizontal="left"/>
      <protection/>
    </xf>
    <xf numFmtId="165" fontId="25" fillId="0" borderId="0" xfId="51" applyFont="1" applyBorder="1">
      <alignment/>
      <protection/>
    </xf>
    <xf numFmtId="4" fontId="25" fillId="0" borderId="0" xfId="40" applyNumberFormat="1" applyFont="1" applyFill="1" applyBorder="1" applyAlignment="1" applyProtection="1">
      <alignment/>
      <protection/>
    </xf>
    <xf numFmtId="4" fontId="26" fillId="0" borderId="0" xfId="40" applyNumberFormat="1" applyFont="1" applyFill="1" applyBorder="1" applyAlignment="1" applyProtection="1">
      <alignment/>
      <protection/>
    </xf>
    <xf numFmtId="165" fontId="27" fillId="0" borderId="0" xfId="51" applyFont="1" applyBorder="1" applyAlignment="1">
      <alignment horizontal="left"/>
      <protection/>
    </xf>
    <xf numFmtId="165" fontId="28" fillId="0" borderId="0" xfId="51" applyFont="1" applyBorder="1">
      <alignment/>
      <protection/>
    </xf>
    <xf numFmtId="0" fontId="27" fillId="0" borderId="0" xfId="0" applyFont="1" applyBorder="1"/>
    <xf numFmtId="165" fontId="28" fillId="0" borderId="0" xfId="51" applyFont="1" applyBorder="1" applyAlignment="1" applyProtection="1">
      <alignment horizontal="left"/>
      <protection/>
    </xf>
    <xf numFmtId="165" fontId="28" fillId="0" borderId="0" xfId="51" applyFont="1" applyBorder="1" applyAlignment="1" applyProtection="1">
      <alignment horizontal="right"/>
      <protection/>
    </xf>
    <xf numFmtId="4" fontId="28" fillId="0" borderId="0" xfId="40" applyNumberFormat="1" applyFont="1" applyFill="1" applyBorder="1" applyAlignment="1" applyProtection="1">
      <alignment horizontal="right"/>
      <protection/>
    </xf>
    <xf numFmtId="4" fontId="29" fillId="0" borderId="0" xfId="4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/>
    </xf>
    <xf numFmtId="4" fontId="25" fillId="0" borderId="0" xfId="0" applyNumberFormat="1" applyFont="1" applyBorder="1" applyAlignment="1" applyProtection="1">
      <alignment horizontal="right"/>
      <protection/>
    </xf>
    <xf numFmtId="0" fontId="25" fillId="0" borderId="0" xfId="0" applyFont="1"/>
    <xf numFmtId="0" fontId="25" fillId="0" borderId="0" xfId="0" applyFont="1" applyBorder="1" applyAlignment="1">
      <alignment horizontal="left"/>
    </xf>
    <xf numFmtId="0" fontId="25" fillId="0" borderId="0" xfId="0" applyFont="1" applyAlignment="1" applyProtection="1">
      <alignment horizontal="left"/>
      <protection/>
    </xf>
    <xf numFmtId="165" fontId="28" fillId="0" borderId="0" xfId="51" applyFont="1" applyBorder="1" applyAlignment="1">
      <alignment horizontal="left"/>
      <protection/>
    </xf>
    <xf numFmtId="4" fontId="28" fillId="0" borderId="0" xfId="40" applyNumberFormat="1" applyFont="1" applyFill="1" applyBorder="1" applyAlignment="1" applyProtection="1">
      <alignment/>
      <protection/>
    </xf>
    <xf numFmtId="4" fontId="29" fillId="0" borderId="0" xfId="40" applyNumberFormat="1" applyFont="1" applyFill="1" applyBorder="1" applyAlignment="1" applyProtection="1">
      <alignment/>
      <protection/>
    </xf>
    <xf numFmtId="165" fontId="25" fillId="0" borderId="0" xfId="51" applyFont="1" applyBorder="1" applyAlignment="1">
      <alignment horizontal="center"/>
      <protection/>
    </xf>
    <xf numFmtId="165" fontId="25" fillId="0" borderId="0" xfId="51" applyFont="1" applyBorder="1" applyAlignment="1" applyProtection="1">
      <alignment horizontal="left"/>
      <protection/>
    </xf>
    <xf numFmtId="4" fontId="25" fillId="0" borderId="0" xfId="4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>
      <alignment horizontal="right"/>
    </xf>
    <xf numFmtId="0" fontId="30" fillId="0" borderId="0" xfId="0" applyFont="1" applyBorder="1"/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 locked="0"/>
    </xf>
    <xf numFmtId="4" fontId="30" fillId="0" borderId="0" xfId="0" applyNumberFormat="1" applyFont="1" applyBorder="1" applyAlignment="1" applyProtection="1">
      <alignment horizontal="right"/>
      <protection locked="0"/>
    </xf>
    <xf numFmtId="4" fontId="25" fillId="0" borderId="0" xfId="51" applyNumberFormat="1" applyFont="1" applyBorder="1" applyAlignment="1">
      <alignment horizontal="right"/>
      <protection/>
    </xf>
    <xf numFmtId="4" fontId="25" fillId="0" borderId="0" xfId="0" applyNumberFormat="1" applyFont="1" applyBorder="1" applyAlignment="1">
      <alignment horizontal="right"/>
    </xf>
    <xf numFmtId="165" fontId="25" fillId="0" borderId="0" xfId="51" applyFont="1" applyBorder="1" applyAlignment="1">
      <alignment horizontal="center" vertical="center"/>
      <protection/>
    </xf>
    <xf numFmtId="3" fontId="25" fillId="0" borderId="0" xfId="40" applyNumberFormat="1" applyFont="1" applyFill="1" applyBorder="1" applyAlignment="1" applyProtection="1">
      <alignment/>
      <protection/>
    </xf>
    <xf numFmtId="3" fontId="22" fillId="0" borderId="0" xfId="40" applyNumberFormat="1" applyFont="1" applyFill="1" applyBorder="1" applyAlignment="1" applyProtection="1">
      <alignment/>
      <protection/>
    </xf>
    <xf numFmtId="40" fontId="25" fillId="0" borderId="0" xfId="51" applyNumberFormat="1" applyFont="1" applyBorder="1">
      <alignment/>
      <protection/>
    </xf>
    <xf numFmtId="40" fontId="21" fillId="0" borderId="0" xfId="51" applyNumberFormat="1" applyFont="1" applyBorder="1">
      <alignment/>
      <protection/>
    </xf>
    <xf numFmtId="165" fontId="25" fillId="0" borderId="10" xfId="51" applyFont="1" applyBorder="1">
      <alignment/>
      <protection/>
    </xf>
    <xf numFmtId="4" fontId="28" fillId="0" borderId="10" xfId="0" applyNumberFormat="1" applyFont="1" applyBorder="1" applyAlignment="1">
      <alignment horizontal="left"/>
    </xf>
    <xf numFmtId="3" fontId="25" fillId="0" borderId="10" xfId="40" applyNumberFormat="1" applyFont="1" applyFill="1" applyBorder="1" applyAlignment="1" applyProtection="1">
      <alignment/>
      <protection/>
    </xf>
    <xf numFmtId="40" fontId="25" fillId="0" borderId="10" xfId="51" applyNumberFormat="1" applyFont="1" applyBorder="1">
      <alignment/>
      <protection/>
    </xf>
    <xf numFmtId="0" fontId="31" fillId="0" borderId="0" xfId="0" applyFont="1"/>
    <xf numFmtId="4" fontId="25" fillId="0" borderId="0" xfId="0" applyNumberFormat="1" applyFont="1" applyAlignment="1">
      <alignment horizontal="right"/>
    </xf>
    <xf numFmtId="0" fontId="27" fillId="0" borderId="0" xfId="0" applyFont="1"/>
    <xf numFmtId="4" fontId="27" fillId="0" borderId="0" xfId="0" applyNumberFormat="1" applyFont="1" applyAlignment="1">
      <alignment horizontal="right"/>
    </xf>
    <xf numFmtId="0" fontId="28" fillId="0" borderId="0" xfId="0" applyFont="1" applyBorder="1"/>
    <xf numFmtId="165" fontId="25" fillId="0" borderId="0" xfId="51" applyFont="1" applyBorder="1" applyAlignment="1">
      <alignment horizontal="center" vertical="top"/>
      <protection/>
    </xf>
    <xf numFmtId="49" fontId="25" fillId="0" borderId="0" xfId="0" applyNumberFormat="1" applyFont="1" applyBorder="1" applyAlignment="1">
      <alignment horizontal="center" vertical="top"/>
    </xf>
    <xf numFmtId="165" fontId="21" fillId="0" borderId="0" xfId="51" applyFont="1" applyBorder="1" applyAlignment="1">
      <alignment horizontal="center" vertical="top"/>
      <protection/>
    </xf>
    <xf numFmtId="8" fontId="0" fillId="0" borderId="0" xfId="0" applyNumberFormat="1"/>
    <xf numFmtId="165" fontId="28" fillId="0" borderId="11" xfId="51" applyFont="1" applyBorder="1">
      <alignment/>
      <protection/>
    </xf>
    <xf numFmtId="165" fontId="28" fillId="0" borderId="11" xfId="51" applyFont="1" applyBorder="1" applyAlignment="1" applyProtection="1">
      <alignment horizontal="left"/>
      <protection/>
    </xf>
    <xf numFmtId="165" fontId="25" fillId="0" borderId="11" xfId="51" applyFont="1" applyBorder="1" applyAlignment="1">
      <alignment horizontal="left"/>
      <protection/>
    </xf>
    <xf numFmtId="165" fontId="25" fillId="0" borderId="11" xfId="51" applyFont="1" applyBorder="1">
      <alignment/>
      <protection/>
    </xf>
    <xf numFmtId="165" fontId="28" fillId="0" borderId="11" xfId="51" applyFont="1" applyBorder="1" applyAlignment="1" applyProtection="1">
      <alignment horizontal="right"/>
      <protection/>
    </xf>
    <xf numFmtId="4" fontId="28" fillId="0" borderId="11" xfId="40" applyNumberFormat="1" applyFont="1" applyFill="1" applyBorder="1" applyAlignment="1" applyProtection="1">
      <alignment horizontal="right"/>
      <protection/>
    </xf>
    <xf numFmtId="4" fontId="29" fillId="0" borderId="11" xfId="40" applyNumberFormat="1" applyFont="1" applyFill="1" applyBorder="1" applyAlignment="1" applyProtection="1">
      <alignment horizontal="right"/>
      <protection/>
    </xf>
    <xf numFmtId="165" fontId="28" fillId="0" borderId="10" xfId="51" applyFont="1" applyBorder="1">
      <alignment/>
      <protection/>
    </xf>
    <xf numFmtId="165" fontId="28" fillId="0" borderId="10" xfId="51" applyFont="1" applyBorder="1" applyAlignment="1">
      <alignment horizontal="left"/>
      <protection/>
    </xf>
    <xf numFmtId="0" fontId="25" fillId="0" borderId="10" xfId="0" applyFont="1" applyBorder="1"/>
    <xf numFmtId="4" fontId="28" fillId="0" borderId="10" xfId="40" applyNumberFormat="1" applyFont="1" applyFill="1" applyBorder="1" applyAlignment="1" applyProtection="1">
      <alignment/>
      <protection/>
    </xf>
    <xf numFmtId="4" fontId="29" fillId="0" borderId="10" xfId="40" applyNumberFormat="1" applyFont="1" applyFill="1" applyBorder="1" applyAlignment="1" applyProtection="1">
      <alignment/>
      <protection/>
    </xf>
    <xf numFmtId="4" fontId="28" fillId="0" borderId="10" xfId="51" applyNumberFormat="1" applyFont="1" applyBorder="1">
      <alignment/>
      <protection/>
    </xf>
    <xf numFmtId="4" fontId="29" fillId="0" borderId="10" xfId="51" applyNumberFormat="1" applyFont="1" applyBorder="1">
      <alignment/>
      <protection/>
    </xf>
    <xf numFmtId="4" fontId="25" fillId="0" borderId="0" xfId="51" applyNumberFormat="1" applyFont="1" applyBorder="1">
      <alignment/>
      <protection/>
    </xf>
    <xf numFmtId="0" fontId="25" fillId="0" borderId="0" xfId="49" applyFont="1" applyAlignment="1" applyProtection="1">
      <alignment horizontal="left"/>
      <protection/>
    </xf>
    <xf numFmtId="49" fontId="25" fillId="0" borderId="0" xfId="49" applyNumberFormat="1" applyFont="1">
      <alignment/>
      <protection/>
    </xf>
    <xf numFmtId="4" fontId="25" fillId="0" borderId="0" xfId="0" applyNumberFormat="1" applyFont="1" applyAlignment="1" applyProtection="1">
      <alignment horizontal="right"/>
      <protection/>
    </xf>
    <xf numFmtId="0" fontId="28" fillId="0" borderId="10" xfId="0" applyFont="1" applyBorder="1"/>
    <xf numFmtId="4" fontId="28" fillId="0" borderId="10" xfId="0" applyNumberFormat="1" applyFont="1" applyBorder="1" applyAlignment="1">
      <alignment horizontal="right"/>
    </xf>
    <xf numFmtId="4" fontId="25" fillId="0" borderId="0" xfId="52" applyNumberFormat="1" applyFont="1" applyBorder="1">
      <alignment/>
      <protection/>
    </xf>
    <xf numFmtId="0" fontId="32" fillId="0" borderId="0" xfId="0" applyFont="1" applyBorder="1"/>
    <xf numFmtId="49" fontId="25" fillId="0" borderId="0" xfId="0" applyNumberFormat="1" applyFont="1" applyBorder="1" applyAlignment="1">
      <alignment horizontal="left"/>
    </xf>
    <xf numFmtId="3" fontId="26" fillId="0" borderId="0" xfId="40" applyNumberFormat="1" applyFont="1" applyFill="1" applyBorder="1" applyAlignment="1" applyProtection="1">
      <alignment/>
      <protection/>
    </xf>
    <xf numFmtId="165" fontId="25" fillId="0" borderId="0" xfId="51" applyFont="1" applyBorder="1" applyAlignment="1">
      <alignment horizontal="left" vertical="top"/>
      <protection/>
    </xf>
    <xf numFmtId="3" fontId="25" fillId="0" borderId="0" xfId="40" applyNumberFormat="1" applyFont="1" applyFill="1" applyBorder="1" applyAlignment="1" applyProtection="1">
      <alignment vertical="center"/>
      <protection/>
    </xf>
    <xf numFmtId="165" fontId="25" fillId="0" borderId="0" xfId="51" applyFont="1" applyBorder="1" applyAlignment="1">
      <alignment vertical="center"/>
      <protection/>
    </xf>
    <xf numFmtId="40" fontId="25" fillId="0" borderId="0" xfId="51" applyNumberFormat="1" applyFont="1" applyBorder="1" applyAlignment="1">
      <alignment vertical="center"/>
      <protection/>
    </xf>
    <xf numFmtId="4" fontId="28" fillId="0" borderId="0" xfId="51" applyNumberFormat="1" applyFont="1" applyBorder="1">
      <alignment/>
      <protection/>
    </xf>
    <xf numFmtId="4" fontId="29" fillId="0" borderId="0" xfId="51" applyNumberFormat="1" applyFont="1" applyBorder="1">
      <alignment/>
      <protection/>
    </xf>
    <xf numFmtId="165" fontId="28" fillId="0" borderId="0" xfId="51" applyFont="1" applyBorder="1" applyAlignment="1" applyProtection="1">
      <alignment horizontal="center" vertical="center"/>
      <protection/>
    </xf>
    <xf numFmtId="3" fontId="25" fillId="0" borderId="0" xfId="0" applyNumberFormat="1" applyFont="1" applyBorder="1"/>
    <xf numFmtId="4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/>
    <xf numFmtId="165" fontId="21" fillId="0" borderId="0" xfId="51" applyFont="1" applyBorder="1" applyAlignment="1">
      <alignment horizontal="center"/>
      <protection/>
    </xf>
    <xf numFmtId="165" fontId="25" fillId="0" borderId="10" xfId="51" applyFont="1" applyBorder="1" applyAlignment="1">
      <alignment horizontal="center"/>
      <protection/>
    </xf>
    <xf numFmtId="1" fontId="25" fillId="0" borderId="0" xfId="51" applyNumberFormat="1" applyFont="1" applyBorder="1">
      <alignment/>
      <protection/>
    </xf>
    <xf numFmtId="1" fontId="25" fillId="0" borderId="0" xfId="0" applyNumberFormat="1" applyFont="1"/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1" fontId="25" fillId="0" borderId="0" xfId="0" applyNumberFormat="1" applyFont="1" applyAlignment="1">
      <alignment vertical="center"/>
    </xf>
    <xf numFmtId="165" fontId="28" fillId="0" borderId="11" xfId="51" applyFont="1" applyBorder="1" applyAlignment="1">
      <alignment horizontal="center"/>
      <protection/>
    </xf>
    <xf numFmtId="4" fontId="25" fillId="0" borderId="0" xfId="40" applyNumberFormat="1" applyFont="1" applyFill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165" fontId="25" fillId="0" borderId="0" xfId="51" applyFont="1" applyBorder="1" applyAlignment="1">
      <alignment horizontal="right"/>
      <protection/>
    </xf>
    <xf numFmtId="8" fontId="25" fillId="0" borderId="0" xfId="0" applyNumberFormat="1" applyFont="1"/>
    <xf numFmtId="0" fontId="0" fillId="24" borderId="0" xfId="0" applyFill="1"/>
    <xf numFmtId="0" fontId="0" fillId="25" borderId="0" xfId="0" applyFill="1"/>
    <xf numFmtId="0" fontId="0" fillId="26" borderId="0" xfId="0" applyFill="1"/>
    <xf numFmtId="165" fontId="25" fillId="0" borderId="0" xfId="51" applyFont="1" applyBorder="1" applyAlignment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" fontId="25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5" fillId="0" borderId="0" xfId="0" applyFont="1" applyAlignment="1" applyProtection="1">
      <alignment vertical="center" wrapText="1"/>
      <protection/>
    </xf>
    <xf numFmtId="0" fontId="25" fillId="0" borderId="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/>
    </xf>
    <xf numFmtId="165" fontId="28" fillId="0" borderId="0" xfId="51" applyFont="1" applyFill="1" applyBorder="1">
      <alignment/>
      <protection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/>
    <xf numFmtId="165" fontId="28" fillId="0" borderId="11" xfId="51" applyFont="1" applyBorder="1" applyAlignment="1" applyProtection="1">
      <alignment horizontal="center"/>
      <protection/>
    </xf>
    <xf numFmtId="3" fontId="28" fillId="0" borderId="11" xfId="51" applyNumberFormat="1" applyFont="1" applyBorder="1" applyAlignment="1" applyProtection="1">
      <alignment horizontal="right"/>
      <protection/>
    </xf>
    <xf numFmtId="40" fontId="28" fillId="0" borderId="11" xfId="40" applyNumberFormat="1" applyFont="1" applyFill="1" applyBorder="1" applyAlignment="1" applyProtection="1">
      <alignment horizontal="right"/>
      <protection/>
    </xf>
    <xf numFmtId="0" fontId="0" fillId="27" borderId="0" xfId="0" applyFill="1"/>
    <xf numFmtId="8" fontId="0" fillId="27" borderId="0" xfId="0" applyNumberFormat="1" applyFill="1"/>
    <xf numFmtId="0" fontId="25" fillId="0" borderId="0" xfId="0" applyFont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28" fillId="0" borderId="10" xfId="0" applyFont="1" applyBorder="1" applyAlignment="1">
      <alignment horizontal="left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blokcen" xfId="38"/>
    <cellStyle name="Celkem" xfId="39"/>
    <cellStyle name="čárky_Rozpocet_PRAHA2" xfId="40"/>
    <cellStyle name="Špatně" xfId="41"/>
    <cellStyle name="Kontrolní buňka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Rozpocet_PRAHA2" xfId="51"/>
    <cellStyle name="normální_SPECIFIK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  <cellStyle name="rozpočet" xfId="67"/>
    <cellStyle name="normální 4" xfId="68"/>
    <cellStyle name="normální 2 2" xfId="69"/>
    <cellStyle name="Excel Built-in Normal" xfId="70"/>
    <cellStyle name="normální 5" xfId="71"/>
    <cellStyle name="normální 6" xfId="72"/>
    <cellStyle name="procent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0</xdr:rowOff>
    </xdr:from>
    <xdr:to>
      <xdr:col>5</xdr:col>
      <xdr:colOff>266700</xdr:colOff>
      <xdr:row>6</xdr:row>
      <xdr:rowOff>123825</xdr:rowOff>
    </xdr:to>
    <xdr:pic>
      <xdr:nvPicPr>
        <xdr:cNvPr id="3073" name="Picture 1" descr="https://www.smdledzarovky.cz/image/X/600/400/i/gallery/235/235/3143003000_01-A0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47725"/>
          <a:ext cx="78105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266700</xdr:colOff>
      <xdr:row>7</xdr:row>
      <xdr:rowOff>76200</xdr:rowOff>
    </xdr:to>
    <xdr:pic>
      <xdr:nvPicPr>
        <xdr:cNvPr id="4" name="Picture 1" descr="https://www.smdledzarovky.cz/image/X/600/400/i/gallery/235/235/3143003000_01-A0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504950"/>
          <a:ext cx="78105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247650</xdr:colOff>
      <xdr:row>8</xdr:row>
      <xdr:rowOff>57150</xdr:rowOff>
    </xdr:to>
    <xdr:pic>
      <xdr:nvPicPr>
        <xdr:cNvPr id="1025" name="Picture 1" descr="SpÃ­naÄ automatickÃ½ se snÃ­maÄem pohyb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000375" y="220980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209550</xdr:colOff>
      <xdr:row>7</xdr:row>
      <xdr:rowOff>685800</xdr:rowOff>
    </xdr:from>
    <xdr:to>
      <xdr:col>6</xdr:col>
      <xdr:colOff>76200</xdr:colOff>
      <xdr:row>9</xdr:row>
      <xdr:rowOff>285750</xdr:rowOff>
    </xdr:to>
    <xdr:pic>
      <xdr:nvPicPr>
        <xdr:cNvPr id="1026" name="Picture 2" descr="VÃ½sledek obrÃ¡zku pro sporÃ¡kovÃ½ vypÃ­naÄ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886075" y="2895600"/>
          <a:ext cx="100965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5</xdr:col>
      <xdr:colOff>19050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24550" y="0"/>
          <a:ext cx="9810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5</xdr:col>
      <xdr:colOff>19050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24550" y="0"/>
          <a:ext cx="9810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5</xdr:col>
      <xdr:colOff>19050</xdr:colOff>
      <xdr:row>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24550" y="0"/>
          <a:ext cx="9810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95250</xdr:rowOff>
    </xdr:from>
    <xdr:to>
      <xdr:col>4</xdr:col>
      <xdr:colOff>904875</xdr:colOff>
      <xdr:row>12</xdr:row>
      <xdr:rowOff>19050</xdr:rowOff>
    </xdr:to>
    <xdr:pic>
      <xdr:nvPicPr>
        <xdr:cNvPr id="27" name="Picture 2" descr="http://el-lumen.cz/wp-content/uploads/2017/07/fool-moon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905500" y="1914525"/>
          <a:ext cx="88582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238125</xdr:rowOff>
    </xdr:from>
    <xdr:to>
      <xdr:col>4</xdr:col>
      <xdr:colOff>866775</xdr:colOff>
      <xdr:row>13</xdr:row>
      <xdr:rowOff>714375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953125" y="3486150"/>
          <a:ext cx="8001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5</xdr:col>
      <xdr:colOff>19050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24550" y="0"/>
          <a:ext cx="9810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0</xdr:rowOff>
    </xdr:from>
    <xdr:to>
      <xdr:col>5</xdr:col>
      <xdr:colOff>19050</xdr:colOff>
      <xdr:row>13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24550" y="3248025"/>
          <a:ext cx="9810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38100</xdr:rowOff>
    </xdr:from>
    <xdr:to>
      <xdr:col>4</xdr:col>
      <xdr:colOff>942975</xdr:colOff>
      <xdr:row>12</xdr:row>
      <xdr:rowOff>676275</xdr:rowOff>
    </xdr:to>
    <xdr:pic>
      <xdr:nvPicPr>
        <xdr:cNvPr id="17" name="Picture 2" descr="http://el-lumen.cz/wp-content/uploads/2017/07/fool-moon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981700" y="2600325"/>
          <a:ext cx="8477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46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2.75390625" style="0" customWidth="1"/>
    <col min="9" max="9" width="9.875" style="0" bestFit="1" customWidth="1"/>
    <col min="10" max="10" width="9.75390625" style="0" customWidth="1"/>
    <col min="11" max="11" width="16.00390625" style="58" bestFit="1" customWidth="1"/>
    <col min="12" max="12" width="11.875" style="0" bestFit="1" customWidth="1"/>
  </cols>
  <sheetData>
    <row r="2" spans="2:11" ht="26.25">
      <c r="B2" s="25"/>
      <c r="C2" s="50" t="s">
        <v>80</v>
      </c>
      <c r="D2" s="25"/>
      <c r="E2" s="25"/>
      <c r="F2" s="25"/>
      <c r="G2" s="25"/>
      <c r="H2" s="51"/>
      <c r="I2" s="51"/>
      <c r="K2" s="127"/>
    </row>
    <row r="3" spans="2:9" ht="12.75">
      <c r="B3" s="25"/>
      <c r="C3" s="25"/>
      <c r="D3" s="25"/>
      <c r="E3" s="25"/>
      <c r="F3" s="25"/>
      <c r="G3" s="25"/>
      <c r="H3" s="51"/>
      <c r="I3" s="51"/>
    </row>
    <row r="4" spans="2:9" ht="12.75">
      <c r="B4" s="25"/>
      <c r="C4" s="25"/>
      <c r="D4" s="25"/>
      <c r="E4" s="25"/>
      <c r="F4" s="25"/>
      <c r="G4" s="25"/>
      <c r="H4" s="51"/>
      <c r="I4" s="51"/>
    </row>
    <row r="5" spans="2:9" ht="15.75">
      <c r="B5" s="52"/>
      <c r="C5" s="52"/>
      <c r="D5" s="52"/>
      <c r="E5" s="52"/>
      <c r="F5" s="52"/>
      <c r="G5" s="52"/>
      <c r="H5" s="53"/>
      <c r="I5" s="53"/>
    </row>
    <row r="6" spans="2:9" ht="12.75">
      <c r="B6" s="25"/>
      <c r="C6" s="25"/>
      <c r="D6" s="25"/>
      <c r="E6" s="25"/>
      <c r="F6" s="25"/>
      <c r="G6" s="25"/>
      <c r="H6" s="51"/>
      <c r="I6" s="51"/>
    </row>
    <row r="7" spans="2:9" ht="12.75">
      <c r="B7" s="25"/>
      <c r="C7" s="25"/>
      <c r="D7" s="25"/>
      <c r="E7" s="25"/>
      <c r="F7" s="25"/>
      <c r="G7" s="25"/>
      <c r="H7" s="51"/>
      <c r="I7" s="51"/>
    </row>
    <row r="8" spans="2:9" ht="12.75">
      <c r="B8" s="25"/>
      <c r="C8" s="25"/>
      <c r="D8" s="25"/>
      <c r="E8" s="25"/>
      <c r="F8" s="25"/>
      <c r="G8" s="25"/>
      <c r="H8" s="51"/>
      <c r="I8" s="51"/>
    </row>
    <row r="9" spans="2:9" ht="12.75">
      <c r="B9" s="25"/>
      <c r="C9" s="25"/>
      <c r="D9" s="25"/>
      <c r="E9" s="25"/>
      <c r="F9" s="25"/>
      <c r="G9" s="25"/>
      <c r="H9" s="51"/>
      <c r="I9" s="51"/>
    </row>
    <row r="10" spans="2:9" ht="15.75">
      <c r="B10" s="52" t="s">
        <v>0</v>
      </c>
      <c r="C10" s="52"/>
      <c r="D10" s="52"/>
      <c r="E10" s="52"/>
      <c r="F10" s="52"/>
      <c r="G10" s="52"/>
      <c r="H10" s="53"/>
      <c r="I10" s="53"/>
    </row>
    <row r="11" spans="2:9" ht="12.75">
      <c r="B11" s="25"/>
      <c r="C11" s="25"/>
      <c r="D11" s="25"/>
      <c r="E11" s="25"/>
      <c r="F11" s="25"/>
      <c r="G11" s="25"/>
      <c r="H11" s="51"/>
      <c r="I11" s="51"/>
    </row>
    <row r="12" spans="2:10" ht="12.75">
      <c r="B12" s="25" t="s">
        <v>1</v>
      </c>
      <c r="C12" s="25"/>
      <c r="D12" s="25"/>
      <c r="E12" s="25"/>
      <c r="F12" s="25"/>
      <c r="G12" s="25"/>
      <c r="H12" s="51"/>
      <c r="I12" s="51">
        <v>0</v>
      </c>
      <c r="J12" s="108"/>
    </row>
    <row r="13" spans="2:10" ht="12.75">
      <c r="B13" s="25" t="s">
        <v>28</v>
      </c>
      <c r="C13" s="25"/>
      <c r="D13" s="25"/>
      <c r="E13" s="25"/>
      <c r="F13" s="25"/>
      <c r="G13" s="25"/>
      <c r="H13" s="51"/>
      <c r="I13" s="51">
        <f>0.05*I12</f>
        <v>0</v>
      </c>
      <c r="J13" s="108"/>
    </row>
    <row r="14" spans="2:9" ht="12.75">
      <c r="B14" s="25"/>
      <c r="C14" s="25"/>
      <c r="D14" s="25"/>
      <c r="E14" s="25"/>
      <c r="F14" s="25"/>
      <c r="G14" s="25"/>
      <c r="H14" s="51"/>
      <c r="I14" s="51"/>
    </row>
    <row r="15" spans="2:10" ht="12.75">
      <c r="B15" s="25" t="s">
        <v>29</v>
      </c>
      <c r="C15" s="25"/>
      <c r="D15" s="25"/>
      <c r="E15" s="25"/>
      <c r="F15" s="25"/>
      <c r="G15" s="25"/>
      <c r="H15" s="51"/>
      <c r="I15" s="51">
        <f>+Můj_materiál!J49</f>
        <v>0</v>
      </c>
      <c r="J15" s="109"/>
    </row>
    <row r="16" spans="2:10" ht="12.75">
      <c r="B16" s="25" t="s">
        <v>47</v>
      </c>
      <c r="C16" s="25"/>
      <c r="D16" s="25"/>
      <c r="E16" s="25"/>
      <c r="F16" s="25"/>
      <c r="G16" s="25"/>
      <c r="H16" s="51"/>
      <c r="I16" s="51">
        <f>+Můj_materiál!J57</f>
        <v>0</v>
      </c>
      <c r="J16" s="109"/>
    </row>
    <row r="17" spans="2:9" ht="12.75">
      <c r="B17" s="25" t="s">
        <v>2</v>
      </c>
      <c r="C17" s="25"/>
      <c r="D17" s="25"/>
      <c r="E17" s="25"/>
      <c r="F17" s="25"/>
      <c r="G17" s="25"/>
      <c r="H17" s="51"/>
      <c r="I17" s="51">
        <f>+Můj_materiál!J29</f>
        <v>0</v>
      </c>
    </row>
    <row r="18" spans="2:9" ht="12.75">
      <c r="B18" s="25" t="s">
        <v>3</v>
      </c>
      <c r="C18" s="25"/>
      <c r="D18" s="25"/>
      <c r="E18" s="25"/>
      <c r="F18" s="25"/>
      <c r="G18" s="25"/>
      <c r="H18" s="51"/>
      <c r="I18" s="51">
        <f>+Můj_materiál!J17</f>
        <v>0</v>
      </c>
    </row>
    <row r="19" spans="2:9" ht="12.75">
      <c r="B19" s="25" t="s">
        <v>30</v>
      </c>
      <c r="C19" s="25" t="s">
        <v>31</v>
      </c>
      <c r="D19" s="25"/>
      <c r="E19" s="25"/>
      <c r="F19" s="25"/>
      <c r="G19" s="25"/>
      <c r="H19" s="51"/>
      <c r="I19" s="51">
        <f>+'MOJE SVĚTLA'!I16</f>
        <v>0</v>
      </c>
    </row>
    <row r="20" spans="2:9" ht="12.75">
      <c r="B20" s="25" t="s">
        <v>4</v>
      </c>
      <c r="C20" s="25"/>
      <c r="D20" s="25"/>
      <c r="E20" s="25"/>
      <c r="F20" s="25"/>
      <c r="G20" s="25"/>
      <c r="H20" s="51"/>
      <c r="I20" s="51">
        <f>0.05*I17</f>
        <v>0</v>
      </c>
    </row>
    <row r="21" spans="2:9" ht="12.75">
      <c r="B21" s="25"/>
      <c r="C21" s="25"/>
      <c r="D21" s="25"/>
      <c r="E21" s="25"/>
      <c r="F21" s="25"/>
      <c r="G21" s="25"/>
      <c r="H21" s="51"/>
      <c r="I21" s="51"/>
    </row>
    <row r="22" spans="2:10" ht="12.75">
      <c r="B22" s="25" t="s">
        <v>5</v>
      </c>
      <c r="C22" s="25"/>
      <c r="D22" s="25"/>
      <c r="E22" s="25"/>
      <c r="F22" s="25"/>
      <c r="G22" s="25"/>
      <c r="H22" s="51"/>
      <c r="I22" s="51">
        <f>+I17+I18+I19+I20</f>
        <v>0</v>
      </c>
      <c r="J22" s="108"/>
    </row>
    <row r="23" spans="2:10" ht="12.75">
      <c r="B23" s="25" t="s">
        <v>6</v>
      </c>
      <c r="C23" s="25"/>
      <c r="D23" s="25"/>
      <c r="E23" s="25"/>
      <c r="F23" s="25"/>
      <c r="G23" s="25"/>
      <c r="H23" s="51"/>
      <c r="I23" s="51">
        <f>0.03*I22</f>
        <v>0</v>
      </c>
      <c r="J23" s="108"/>
    </row>
    <row r="24" spans="2:9" ht="12.75">
      <c r="B24" s="10" t="s">
        <v>32</v>
      </c>
      <c r="C24" s="10"/>
      <c r="D24" s="10"/>
      <c r="E24" s="10"/>
      <c r="F24" s="10"/>
      <c r="G24" s="10"/>
      <c r="H24" s="40"/>
      <c r="I24" s="40">
        <f>+I15+I16+I22+I23</f>
        <v>0</v>
      </c>
    </row>
    <row r="25" spans="2:10" ht="12.75">
      <c r="B25" s="25" t="s">
        <v>53</v>
      </c>
      <c r="C25" s="25"/>
      <c r="D25" s="25"/>
      <c r="E25" s="25"/>
      <c r="F25" s="25"/>
      <c r="G25" s="25"/>
      <c r="H25" s="51"/>
      <c r="I25" s="51">
        <f>0.06*I24</f>
        <v>0</v>
      </c>
      <c r="J25" s="109"/>
    </row>
    <row r="26" spans="2:9" ht="12.75">
      <c r="B26" s="25"/>
      <c r="C26" s="25"/>
      <c r="D26" s="25"/>
      <c r="E26" s="25"/>
      <c r="F26" s="25"/>
      <c r="G26" s="25"/>
      <c r="H26" s="51"/>
      <c r="I26" s="51"/>
    </row>
    <row r="27" spans="2:10" ht="12.75">
      <c r="B27" s="25" t="s">
        <v>79</v>
      </c>
      <c r="C27" s="25"/>
      <c r="D27" s="25"/>
      <c r="E27" s="25"/>
      <c r="F27" s="25"/>
      <c r="G27" s="25"/>
      <c r="H27" s="51"/>
      <c r="I27" s="51"/>
      <c r="J27" s="108"/>
    </row>
    <row r="28" spans="2:9" ht="12.75">
      <c r="B28" s="25"/>
      <c r="C28" s="25"/>
      <c r="D28" s="25"/>
      <c r="E28" s="25"/>
      <c r="F28" s="25"/>
      <c r="G28" s="25"/>
      <c r="H28" s="51"/>
      <c r="I28" s="51"/>
    </row>
    <row r="29" spans="2:9" ht="12.75">
      <c r="B29" s="25" t="s">
        <v>56</v>
      </c>
      <c r="C29" s="25"/>
      <c r="D29" s="25"/>
      <c r="E29" s="25"/>
      <c r="F29" s="25"/>
      <c r="G29" s="25"/>
      <c r="H29" s="51"/>
      <c r="I29" s="51"/>
    </row>
    <row r="30" spans="2:9" ht="12.75">
      <c r="B30" s="25"/>
      <c r="C30" s="25"/>
      <c r="D30" s="25"/>
      <c r="E30" s="25"/>
      <c r="F30" s="25"/>
      <c r="G30" s="25"/>
      <c r="H30" s="51"/>
      <c r="I30" s="51"/>
    </row>
    <row r="31" spans="2:9" ht="12.75">
      <c r="B31" s="25" t="s">
        <v>7</v>
      </c>
      <c r="C31" s="25"/>
      <c r="D31" s="25"/>
      <c r="E31" s="25"/>
      <c r="F31" s="25">
        <v>1</v>
      </c>
      <c r="G31" s="25" t="s">
        <v>8</v>
      </c>
      <c r="H31" s="51">
        <v>0</v>
      </c>
      <c r="I31" s="51">
        <f aca="true" t="shared" si="0" ref="I31:I35">+H31*F31</f>
        <v>0</v>
      </c>
    </row>
    <row r="32" spans="2:13" ht="12.75">
      <c r="B32" s="25" t="s">
        <v>9</v>
      </c>
      <c r="C32" s="25"/>
      <c r="D32" s="25"/>
      <c r="E32" s="25"/>
      <c r="F32" s="25">
        <v>2</v>
      </c>
      <c r="G32" s="25" t="s">
        <v>8</v>
      </c>
      <c r="H32" s="51">
        <v>0</v>
      </c>
      <c r="I32" s="51">
        <f t="shared" si="0"/>
        <v>0</v>
      </c>
      <c r="M32" s="126"/>
    </row>
    <row r="33" spans="2:9" ht="12.75">
      <c r="B33" s="25" t="s">
        <v>10</v>
      </c>
      <c r="C33" s="25"/>
      <c r="D33" s="25"/>
      <c r="E33" s="25"/>
      <c r="F33" s="25">
        <v>2</v>
      </c>
      <c r="G33" s="25" t="s">
        <v>8</v>
      </c>
      <c r="H33" s="51">
        <v>0</v>
      </c>
      <c r="I33" s="51">
        <f t="shared" si="0"/>
        <v>0</v>
      </c>
    </row>
    <row r="34" spans="2:9" ht="12.75">
      <c r="B34" s="25" t="s">
        <v>33</v>
      </c>
      <c r="C34" s="25"/>
      <c r="D34" s="25"/>
      <c r="E34" s="25"/>
      <c r="F34" s="25">
        <v>1</v>
      </c>
      <c r="G34" s="25" t="s">
        <v>8</v>
      </c>
      <c r="H34" s="51">
        <v>0</v>
      </c>
      <c r="I34" s="51">
        <f t="shared" si="0"/>
        <v>0</v>
      </c>
    </row>
    <row r="35" spans="2:9" ht="12.75">
      <c r="B35" s="25" t="s">
        <v>26</v>
      </c>
      <c r="C35" s="25"/>
      <c r="D35" s="25"/>
      <c r="E35" s="25"/>
      <c r="F35" s="25">
        <v>3</v>
      </c>
      <c r="G35" s="25" t="s">
        <v>8</v>
      </c>
      <c r="H35" s="51">
        <v>0</v>
      </c>
      <c r="I35" s="51">
        <f t="shared" si="0"/>
        <v>0</v>
      </c>
    </row>
    <row r="36" spans="2:10" ht="12.75">
      <c r="B36" s="25" t="s">
        <v>11</v>
      </c>
      <c r="C36" s="25"/>
      <c r="D36" s="25"/>
      <c r="E36" s="25"/>
      <c r="F36" s="25"/>
      <c r="G36" s="25"/>
      <c r="H36" s="51"/>
      <c r="I36" s="51">
        <f>SUM(I31:I35)</f>
        <v>0</v>
      </c>
      <c r="J36" s="110"/>
    </row>
    <row r="37" spans="2:9" ht="12.75">
      <c r="B37" s="25"/>
      <c r="C37" s="25"/>
      <c r="D37" s="25"/>
      <c r="E37" s="25"/>
      <c r="F37" s="25"/>
      <c r="G37" s="25"/>
      <c r="H37" s="51"/>
      <c r="I37" s="51"/>
    </row>
    <row r="38" spans="2:10" ht="12.75">
      <c r="B38" s="25" t="s">
        <v>48</v>
      </c>
      <c r="C38" s="25"/>
      <c r="D38" s="25"/>
      <c r="E38" s="25"/>
      <c r="F38" s="25"/>
      <c r="G38" s="25"/>
      <c r="H38" s="51"/>
      <c r="I38" s="51">
        <f>+Můj_materiál!J61</f>
        <v>0</v>
      </c>
      <c r="J38" s="110"/>
    </row>
    <row r="39" spans="2:9" ht="12.75">
      <c r="B39" s="25"/>
      <c r="C39" s="25"/>
      <c r="D39" s="25"/>
      <c r="E39" s="25"/>
      <c r="F39" s="25"/>
      <c r="G39" s="25"/>
      <c r="H39" s="51"/>
      <c r="I39" s="51"/>
    </row>
    <row r="40" spans="2:9" ht="12.75">
      <c r="B40" s="25"/>
      <c r="C40" s="25"/>
      <c r="D40" s="25"/>
      <c r="E40" s="25"/>
      <c r="F40" s="25"/>
      <c r="G40" s="25"/>
      <c r="H40" s="51"/>
      <c r="I40" s="51"/>
    </row>
    <row r="41" spans="2:12" ht="13.5" thickBot="1">
      <c r="B41" s="77" t="s">
        <v>57</v>
      </c>
      <c r="C41" s="77"/>
      <c r="D41" s="77"/>
      <c r="E41" s="77"/>
      <c r="F41" s="77"/>
      <c r="G41" s="77"/>
      <c r="H41" s="78"/>
      <c r="I41" s="78"/>
      <c r="L41" s="107"/>
    </row>
    <row r="42" spans="2:9" ht="13.5" thickTop="1">
      <c r="B42" s="25"/>
      <c r="C42" s="25"/>
      <c r="D42" s="25"/>
      <c r="E42" s="25"/>
      <c r="F42" s="25"/>
      <c r="G42" s="25"/>
      <c r="H42" s="51"/>
      <c r="I42" s="51"/>
    </row>
    <row r="43" spans="2:9" ht="12.75">
      <c r="B43" s="25" t="s">
        <v>58</v>
      </c>
      <c r="C43" s="25"/>
      <c r="D43" s="25"/>
      <c r="E43" s="25"/>
      <c r="F43" s="25">
        <v>8</v>
      </c>
      <c r="G43" s="25" t="s">
        <v>8</v>
      </c>
      <c r="H43" s="51">
        <v>0</v>
      </c>
      <c r="I43" s="51">
        <f>+H43*F43</f>
        <v>0</v>
      </c>
    </row>
    <row r="44" spans="2:9" ht="12.75">
      <c r="B44" s="25" t="s">
        <v>59</v>
      </c>
      <c r="C44" s="25"/>
      <c r="D44" s="25"/>
      <c r="E44" s="25"/>
      <c r="F44" s="25">
        <v>4</v>
      </c>
      <c r="G44" s="25" t="s">
        <v>8</v>
      </c>
      <c r="H44" s="51">
        <v>0</v>
      </c>
      <c r="I44" s="51">
        <f>+H44*F44</f>
        <v>0</v>
      </c>
    </row>
    <row r="45" spans="2:10" ht="13.5" thickBot="1">
      <c r="B45" s="68" t="s">
        <v>34</v>
      </c>
      <c r="C45" s="68"/>
      <c r="D45" s="68"/>
      <c r="E45" s="68"/>
      <c r="F45" s="68"/>
      <c r="G45" s="68"/>
      <c r="H45" s="119"/>
      <c r="I45" s="119">
        <f>SUM(I43:I44)</f>
        <v>0</v>
      </c>
      <c r="J45" s="110"/>
    </row>
    <row r="46" spans="2:9" ht="13.5" thickTop="1">
      <c r="B46" s="25"/>
      <c r="C46" s="25"/>
      <c r="D46" s="25"/>
      <c r="E46" s="25"/>
      <c r="F46" s="25"/>
      <c r="G46" s="25"/>
      <c r="H46" s="51"/>
      <c r="I46" s="51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7" r:id="rId1"/>
  <headerFooter>
    <oddHeader>&amp;L&amp;"-,Obyčejné"&amp;8Museum Vyškovka</oddHeader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L72"/>
  <sheetViews>
    <sheetView showZeros="0" tabSelected="1" workbookViewId="0" topLeftCell="A1">
      <selection activeCell="O11" sqref="O11"/>
    </sheetView>
  </sheetViews>
  <sheetFormatPr defaultColWidth="0" defaultRowHeight="12.75"/>
  <cols>
    <col min="1" max="1" width="2.75390625" style="1" customWidth="1"/>
    <col min="2" max="2" width="4.00390625" style="1" customWidth="1"/>
    <col min="3" max="3" width="28.375" style="1" customWidth="1"/>
    <col min="4" max="4" width="4.25390625" style="9" customWidth="1"/>
    <col min="5" max="5" width="6.75390625" style="1" bestFit="1" customWidth="1"/>
    <col min="6" max="6" width="4.00390625" style="1" customWidth="1"/>
    <col min="7" max="7" width="4.50390625" style="1" customWidth="1"/>
    <col min="8" max="8" width="3.625" style="1" customWidth="1"/>
    <col min="9" max="9" width="7.75390625" style="2" bestFit="1" customWidth="1"/>
    <col min="10" max="10" width="9.75390625" style="4" customWidth="1"/>
    <col min="11" max="241" width="9.75390625" style="1" customWidth="1"/>
    <col min="242" max="16384" width="0" style="1" hidden="1" customWidth="1"/>
  </cols>
  <sheetData>
    <row r="3" spans="2:10" ht="15.75">
      <c r="B3" s="12"/>
      <c r="C3" s="12"/>
      <c r="D3" s="15"/>
      <c r="E3" s="16"/>
      <c r="F3" s="16"/>
      <c r="G3" s="12"/>
      <c r="H3" s="12"/>
      <c r="I3" s="13"/>
      <c r="J3" s="14"/>
    </row>
    <row r="4" spans="2:10" ht="12.75">
      <c r="B4" s="59" t="s">
        <v>22</v>
      </c>
      <c r="C4" s="60" t="s">
        <v>12</v>
      </c>
      <c r="D4" s="61"/>
      <c r="E4" s="62"/>
      <c r="F4" s="62"/>
      <c r="G4" s="63" t="s">
        <v>13</v>
      </c>
      <c r="H4" s="60" t="s">
        <v>14</v>
      </c>
      <c r="I4" s="64" t="s">
        <v>15</v>
      </c>
      <c r="J4" s="65" t="s">
        <v>16</v>
      </c>
    </row>
    <row r="5" spans="2:10" ht="12.75">
      <c r="B5" s="120"/>
      <c r="C5" s="54" t="s">
        <v>27</v>
      </c>
      <c r="D5" s="11"/>
      <c r="E5" s="12"/>
      <c r="F5" s="12"/>
      <c r="G5" s="19"/>
      <c r="H5" s="18"/>
      <c r="I5" s="20"/>
      <c r="J5" s="21"/>
    </row>
    <row r="6" spans="2:10" s="116" customFormat="1" ht="51.75" customHeight="1">
      <c r="B6" s="121">
        <v>1</v>
      </c>
      <c r="C6" s="112" t="s">
        <v>61</v>
      </c>
      <c r="D6" s="113" t="s">
        <v>60</v>
      </c>
      <c r="E6" s="114"/>
      <c r="F6" s="113"/>
      <c r="G6" s="104">
        <v>7</v>
      </c>
      <c r="H6" s="113" t="s">
        <v>17</v>
      </c>
      <c r="I6" s="115">
        <v>0</v>
      </c>
      <c r="J6" s="101">
        <f>G6*I6</f>
        <v>0</v>
      </c>
    </row>
    <row r="7" spans="2:10" s="3" customFormat="1" ht="55.5" customHeight="1">
      <c r="B7" s="121">
        <f>1+B6</f>
        <v>2</v>
      </c>
      <c r="C7" s="112" t="s">
        <v>61</v>
      </c>
      <c r="D7" s="113" t="s">
        <v>78</v>
      </c>
      <c r="E7" s="114"/>
      <c r="F7" s="113"/>
      <c r="G7" s="104">
        <v>2</v>
      </c>
      <c r="H7" s="113" t="s">
        <v>17</v>
      </c>
      <c r="I7" s="115">
        <v>0</v>
      </c>
      <c r="J7" s="101">
        <f>G7*I7</f>
        <v>0</v>
      </c>
    </row>
    <row r="8" spans="2:10" s="3" customFormat="1" ht="55.5" customHeight="1">
      <c r="B8" s="121">
        <f aca="true" t="shared" si="0" ref="B8">1+B7</f>
        <v>3</v>
      </c>
      <c r="C8" s="112" t="s">
        <v>73</v>
      </c>
      <c r="D8" s="113"/>
      <c r="E8"/>
      <c r="F8" s="113"/>
      <c r="G8" s="104">
        <v>1</v>
      </c>
      <c r="H8" s="113" t="s">
        <v>17</v>
      </c>
      <c r="I8" s="115">
        <v>0</v>
      </c>
      <c r="J8" s="101">
        <f>G8*I8</f>
        <v>0</v>
      </c>
    </row>
    <row r="9" spans="2:10" s="3" customFormat="1" ht="55.5" customHeight="1">
      <c r="B9" s="121"/>
      <c r="C9" s="112" t="s">
        <v>74</v>
      </c>
      <c r="D9" s="113"/>
      <c r="E9"/>
      <c r="F9" s="113"/>
      <c r="G9" s="104">
        <v>1</v>
      </c>
      <c r="H9" s="113" t="s">
        <v>17</v>
      </c>
      <c r="I9" s="115">
        <v>0</v>
      </c>
      <c r="J9" s="101">
        <f>G9*I9</f>
        <v>0</v>
      </c>
    </row>
    <row r="10" spans="2:10" s="116" customFormat="1" ht="69.75" customHeight="1">
      <c r="B10" s="121">
        <f>1+B8</f>
        <v>4</v>
      </c>
      <c r="C10" s="112" t="s">
        <v>62</v>
      </c>
      <c r="D10" s="118"/>
      <c r="E10" s="113" t="s">
        <v>23</v>
      </c>
      <c r="F10" s="113"/>
      <c r="G10" s="104">
        <v>5</v>
      </c>
      <c r="H10" s="113" t="s">
        <v>17</v>
      </c>
      <c r="I10" s="115">
        <v>0</v>
      </c>
      <c r="J10" s="101">
        <f aca="true" t="shared" si="1" ref="J10:J13">G10*I10</f>
        <v>0</v>
      </c>
    </row>
    <row r="11" spans="2:10" s="116" customFormat="1" ht="83.25" customHeight="1">
      <c r="B11" s="121">
        <f aca="true" t="shared" si="2" ref="B11:B12">1+B10</f>
        <v>5</v>
      </c>
      <c r="C11" s="117" t="s">
        <v>70</v>
      </c>
      <c r="D11" s="105"/>
      <c r="E11" s="103" t="s">
        <v>23</v>
      </c>
      <c r="F11" s="103"/>
      <c r="G11" s="104">
        <v>3</v>
      </c>
      <c r="H11" s="103" t="s">
        <v>17</v>
      </c>
      <c r="I11" s="102">
        <v>0</v>
      </c>
      <c r="J11" s="101">
        <f t="shared" si="1"/>
        <v>0</v>
      </c>
    </row>
    <row r="12" spans="2:10" s="3" customFormat="1" ht="15" customHeight="1">
      <c r="B12" s="121">
        <f t="shared" si="2"/>
        <v>6</v>
      </c>
      <c r="C12" s="23" t="s">
        <v>55</v>
      </c>
      <c r="D12" s="23" t="s">
        <v>67</v>
      </c>
      <c r="E12" s="10">
        <v>1901</v>
      </c>
      <c r="F12" s="10"/>
      <c r="G12" s="10">
        <v>5</v>
      </c>
      <c r="H12" s="23" t="s">
        <v>17</v>
      </c>
      <c r="I12" s="24">
        <v>0</v>
      </c>
      <c r="J12" s="13">
        <f t="shared" si="1"/>
        <v>0</v>
      </c>
    </row>
    <row r="13" spans="2:10" s="3" customFormat="1" ht="15" customHeight="1">
      <c r="B13" s="121"/>
      <c r="C13" s="23" t="s">
        <v>37</v>
      </c>
      <c r="D13" s="23" t="s">
        <v>67</v>
      </c>
      <c r="E13" s="10">
        <v>1903</v>
      </c>
      <c r="F13" s="10"/>
      <c r="G13" s="10">
        <v>2</v>
      </c>
      <c r="H13" s="23" t="s">
        <v>17</v>
      </c>
      <c r="I13" s="24">
        <v>0</v>
      </c>
      <c r="J13" s="13">
        <f t="shared" si="1"/>
        <v>0</v>
      </c>
    </row>
    <row r="14" spans="2:10" s="3" customFormat="1" ht="15" customHeight="1">
      <c r="B14" s="121"/>
      <c r="C14" s="23" t="s">
        <v>71</v>
      </c>
      <c r="D14" s="23"/>
      <c r="E14" s="10"/>
      <c r="F14" s="10"/>
      <c r="G14" s="10">
        <v>1</v>
      </c>
      <c r="H14" s="23" t="s">
        <v>17</v>
      </c>
      <c r="I14" s="24">
        <v>0</v>
      </c>
      <c r="J14" s="13">
        <f aca="true" t="shared" si="3" ref="J14">G14*I14</f>
        <v>0</v>
      </c>
    </row>
    <row r="15" spans="2:10" s="3" customFormat="1" ht="15" customHeight="1">
      <c r="B15" s="121"/>
      <c r="C15" s="23"/>
      <c r="D15" s="23"/>
      <c r="E15" s="10"/>
      <c r="F15" s="10"/>
      <c r="G15" s="10"/>
      <c r="H15" s="23"/>
      <c r="I15" s="24"/>
      <c r="J15" s="13"/>
    </row>
    <row r="16" spans="2:11" s="3" customFormat="1" ht="15" customHeight="1">
      <c r="B16" s="22"/>
      <c r="C16" s="80"/>
      <c r="D16" s="80"/>
      <c r="E16" s="80"/>
      <c r="F16" s="25"/>
      <c r="G16" s="80"/>
      <c r="H16" s="80"/>
      <c r="I16" s="79"/>
      <c r="J16" s="79"/>
      <c r="K16" s="8"/>
    </row>
    <row r="17" spans="2:10" s="6" customFormat="1" ht="13.5" thickBot="1">
      <c r="B17" s="66"/>
      <c r="C17" s="66" t="s">
        <v>16</v>
      </c>
      <c r="D17" s="67"/>
      <c r="E17" s="66"/>
      <c r="F17" s="66"/>
      <c r="G17" s="68"/>
      <c r="H17" s="66"/>
      <c r="I17" s="69"/>
      <c r="J17" s="70">
        <f>SUM(J6:J16)</f>
        <v>0</v>
      </c>
    </row>
    <row r="18" spans="2:10" s="6" customFormat="1" ht="13.5" thickTop="1">
      <c r="B18" s="16"/>
      <c r="C18" s="16"/>
      <c r="D18" s="28"/>
      <c r="E18" s="16"/>
      <c r="F18" s="16"/>
      <c r="G18" s="10"/>
      <c r="H18" s="16"/>
      <c r="I18" s="29"/>
      <c r="J18" s="30"/>
    </row>
    <row r="19" spans="2:10" s="6" customFormat="1" ht="12.75">
      <c r="B19" s="16"/>
      <c r="C19" s="16"/>
      <c r="D19" s="28"/>
      <c r="E19" s="16"/>
      <c r="F19" s="16"/>
      <c r="G19" s="10"/>
      <c r="H19" s="16"/>
      <c r="I19" s="29"/>
      <c r="J19" s="30"/>
    </row>
    <row r="20" spans="2:10" s="6" customFormat="1" ht="12.75">
      <c r="B20" s="16"/>
      <c r="C20" s="16"/>
      <c r="D20" s="28"/>
      <c r="E20" s="16"/>
      <c r="F20" s="16"/>
      <c r="G20" s="10"/>
      <c r="H20" s="16"/>
      <c r="I20" s="29"/>
      <c r="J20" s="30"/>
    </row>
    <row r="21" spans="2:10" s="6" customFormat="1" ht="12.75">
      <c r="B21" s="16"/>
      <c r="C21" s="16"/>
      <c r="D21" s="28"/>
      <c r="E21" s="16"/>
      <c r="F21" s="16"/>
      <c r="G21" s="10"/>
      <c r="H21" s="16"/>
      <c r="I21" s="29"/>
      <c r="J21" s="30"/>
    </row>
    <row r="22" spans="2:10" s="6" customFormat="1" ht="12.75">
      <c r="B22" s="16"/>
      <c r="C22" s="16"/>
      <c r="D22" s="28"/>
      <c r="E22" s="16"/>
      <c r="F22" s="16"/>
      <c r="G22" s="10"/>
      <c r="H22" s="16"/>
      <c r="I22" s="29"/>
      <c r="J22" s="30"/>
    </row>
    <row r="23" spans="2:10" s="6" customFormat="1" ht="12.75">
      <c r="B23" s="59" t="s">
        <v>22</v>
      </c>
      <c r="C23" s="60" t="s">
        <v>12</v>
      </c>
      <c r="D23" s="61"/>
      <c r="E23" s="62"/>
      <c r="F23" s="62"/>
      <c r="G23" s="63" t="s">
        <v>13</v>
      </c>
      <c r="H23" s="60" t="s">
        <v>14</v>
      </c>
      <c r="I23" s="64" t="s">
        <v>15</v>
      </c>
      <c r="J23" s="65" t="s">
        <v>16</v>
      </c>
    </row>
    <row r="24" spans="2:10" s="6" customFormat="1" ht="15.75">
      <c r="B24" s="17"/>
      <c r="C24" s="54" t="s">
        <v>35</v>
      </c>
      <c r="D24" s="15"/>
      <c r="E24" s="11"/>
      <c r="F24" s="11"/>
      <c r="G24" s="10"/>
      <c r="H24" s="12"/>
      <c r="I24" s="13"/>
      <c r="J24" s="14"/>
    </row>
    <row r="25" spans="2:10" s="6" customFormat="1" ht="15" customHeight="1">
      <c r="B25" s="31">
        <v>1</v>
      </c>
      <c r="C25" s="23" t="s">
        <v>68</v>
      </c>
      <c r="D25" s="23" t="s">
        <v>24</v>
      </c>
      <c r="E25" s="23"/>
      <c r="F25" s="23"/>
      <c r="G25" s="90">
        <v>17</v>
      </c>
      <c r="H25" s="32" t="s">
        <v>18</v>
      </c>
      <c r="I25" s="40">
        <v>0</v>
      </c>
      <c r="J25" s="33">
        <f aca="true" t="shared" si="4" ref="J25:J26">I25*G25</f>
        <v>0</v>
      </c>
    </row>
    <row r="26" spans="2:10" s="6" customFormat="1" ht="15" customHeight="1">
      <c r="B26" s="31">
        <f aca="true" t="shared" si="5" ref="B26:B27">1+B25</f>
        <v>2</v>
      </c>
      <c r="C26" s="23" t="s">
        <v>68</v>
      </c>
      <c r="D26" s="23" t="s">
        <v>25</v>
      </c>
      <c r="E26" s="23"/>
      <c r="F26" s="23"/>
      <c r="G26" s="90">
        <v>18</v>
      </c>
      <c r="H26" s="32" t="s">
        <v>18</v>
      </c>
      <c r="I26" s="40">
        <v>0</v>
      </c>
      <c r="J26" s="33">
        <f t="shared" si="4"/>
        <v>0</v>
      </c>
    </row>
    <row r="27" spans="2:10" s="6" customFormat="1" ht="15" customHeight="1">
      <c r="B27" s="31">
        <f t="shared" si="5"/>
        <v>3</v>
      </c>
      <c r="C27" s="10" t="s">
        <v>51</v>
      </c>
      <c r="D27" s="26">
        <v>4</v>
      </c>
      <c r="E27" s="34"/>
      <c r="F27" s="34"/>
      <c r="G27" s="90">
        <v>5</v>
      </c>
      <c r="H27" s="23" t="s">
        <v>18</v>
      </c>
      <c r="I27" s="24">
        <v>0</v>
      </c>
      <c r="J27" s="33">
        <f>I27*G27</f>
        <v>0</v>
      </c>
    </row>
    <row r="28" spans="2:10" s="6" customFormat="1" ht="15" customHeight="1">
      <c r="B28" s="31"/>
      <c r="C28" s="10"/>
      <c r="D28" s="26"/>
      <c r="E28" s="34"/>
      <c r="F28" s="34"/>
      <c r="G28" s="90"/>
      <c r="H28" s="23"/>
      <c r="I28" s="91"/>
      <c r="J28" s="33"/>
    </row>
    <row r="29" spans="2:10" s="6" customFormat="1" ht="13.5" thickBot="1">
      <c r="B29" s="46"/>
      <c r="C29" s="66" t="s">
        <v>16</v>
      </c>
      <c r="D29" s="67"/>
      <c r="E29" s="67"/>
      <c r="F29" s="67"/>
      <c r="G29" s="66"/>
      <c r="H29" s="66"/>
      <c r="I29" s="71"/>
      <c r="J29" s="72">
        <f>SUM(J24:J28)</f>
        <v>0</v>
      </c>
    </row>
    <row r="30" spans="2:10" s="6" customFormat="1" ht="13.5" thickTop="1">
      <c r="B30" s="12"/>
      <c r="C30" s="16"/>
      <c r="D30" s="28"/>
      <c r="E30" s="28"/>
      <c r="F30" s="28"/>
      <c r="G30" s="16"/>
      <c r="H30" s="16"/>
      <c r="I30" s="87"/>
      <c r="J30" s="88"/>
    </row>
    <row r="31" spans="2:10" s="6" customFormat="1" ht="12.75">
      <c r="B31" s="12"/>
      <c r="C31" s="16"/>
      <c r="D31" s="28"/>
      <c r="E31" s="28"/>
      <c r="F31" s="28"/>
      <c r="G31" s="16"/>
      <c r="H31" s="16"/>
      <c r="I31" s="87"/>
      <c r="J31" s="88"/>
    </row>
    <row r="32" spans="2:10" s="6" customFormat="1" ht="12.75">
      <c r="B32" s="12"/>
      <c r="C32" s="16"/>
      <c r="D32" s="28"/>
      <c r="E32" s="28"/>
      <c r="F32" s="28"/>
      <c r="G32" s="16"/>
      <c r="H32" s="16"/>
      <c r="I32" s="87"/>
      <c r="J32" s="88"/>
    </row>
    <row r="33" spans="2:10" s="6" customFormat="1" ht="12.75">
      <c r="B33" s="12"/>
      <c r="C33" s="16"/>
      <c r="D33" s="28"/>
      <c r="E33" s="28"/>
      <c r="F33" s="28"/>
      <c r="G33" s="16"/>
      <c r="H33" s="16"/>
      <c r="I33" s="87"/>
      <c r="J33" s="88"/>
    </row>
    <row r="34" spans="2:10" s="6" customFormat="1" ht="12.75">
      <c r="B34" s="12"/>
      <c r="C34" s="16"/>
      <c r="D34" s="28"/>
      <c r="E34" s="28"/>
      <c r="F34" s="28"/>
      <c r="G34" s="16"/>
      <c r="H34" s="16"/>
      <c r="I34" s="87"/>
      <c r="J34" s="88"/>
    </row>
    <row r="35" spans="2:10" s="5" customFormat="1" ht="12.75">
      <c r="B35" s="35"/>
      <c r="C35" s="36"/>
      <c r="D35" s="37"/>
      <c r="E35" s="35"/>
      <c r="F35" s="35"/>
      <c r="G35" s="35"/>
      <c r="H35" s="37"/>
      <c r="I35" s="38"/>
      <c r="J35" s="14"/>
    </row>
    <row r="36" spans="2:10" ht="12.75">
      <c r="B36" s="59" t="s">
        <v>22</v>
      </c>
      <c r="C36" s="60" t="s">
        <v>12</v>
      </c>
      <c r="D36" s="61"/>
      <c r="E36" s="62"/>
      <c r="F36" s="62"/>
      <c r="G36" s="63" t="s">
        <v>13</v>
      </c>
      <c r="H36" s="60" t="s">
        <v>14</v>
      </c>
      <c r="I36" s="64" t="s">
        <v>15</v>
      </c>
      <c r="J36" s="65" t="s">
        <v>16</v>
      </c>
    </row>
    <row r="37" spans="2:10" ht="12.75">
      <c r="B37" s="12"/>
      <c r="C37" s="54" t="s">
        <v>36</v>
      </c>
      <c r="D37" s="12"/>
      <c r="E37" s="12"/>
      <c r="F37" s="12"/>
      <c r="G37" s="12"/>
      <c r="H37" s="12"/>
      <c r="I37" s="73"/>
      <c r="J37" s="73"/>
    </row>
    <row r="38" spans="2:10" ht="15" customHeight="1">
      <c r="B38" s="12">
        <v>1</v>
      </c>
      <c r="C38" s="74" t="s">
        <v>46</v>
      </c>
      <c r="D38" s="27" t="s">
        <v>38</v>
      </c>
      <c r="E38" s="75" t="s">
        <v>52</v>
      </c>
      <c r="F38" s="27" t="s">
        <v>39</v>
      </c>
      <c r="G38" s="25">
        <f>+G6</f>
        <v>7</v>
      </c>
      <c r="H38" s="27" t="s">
        <v>17</v>
      </c>
      <c r="I38" s="76">
        <v>0</v>
      </c>
      <c r="J38" s="76">
        <f aca="true" t="shared" si="6" ref="J38:J48">+G38*I38</f>
        <v>0</v>
      </c>
    </row>
    <row r="39" spans="2:10" ht="15" customHeight="1">
      <c r="B39" s="12">
        <f>1+B38</f>
        <v>2</v>
      </c>
      <c r="C39" s="74" t="s">
        <v>46</v>
      </c>
      <c r="D39" s="27">
        <v>6</v>
      </c>
      <c r="E39" s="75" t="s">
        <v>52</v>
      </c>
      <c r="F39" s="27" t="s">
        <v>39</v>
      </c>
      <c r="G39" s="25">
        <f>+G7</f>
        <v>2</v>
      </c>
      <c r="H39" s="27" t="s">
        <v>17</v>
      </c>
      <c r="I39" s="76">
        <v>0</v>
      </c>
      <c r="J39" s="76">
        <f t="shared" si="6"/>
        <v>0</v>
      </c>
    </row>
    <row r="40" spans="2:10" ht="15" customHeight="1">
      <c r="B40" s="12">
        <f aca="true" t="shared" si="7" ref="B40:B41">1+B39</f>
        <v>3</v>
      </c>
      <c r="C40" s="74" t="s">
        <v>65</v>
      </c>
      <c r="D40" s="27" t="s">
        <v>66</v>
      </c>
      <c r="E40" s="75" t="s">
        <v>52</v>
      </c>
      <c r="F40" s="27" t="s">
        <v>39</v>
      </c>
      <c r="G40" s="25">
        <f>+G10</f>
        <v>5</v>
      </c>
      <c r="H40" s="27" t="s">
        <v>17</v>
      </c>
      <c r="I40" s="76">
        <v>0</v>
      </c>
      <c r="J40" s="76">
        <f aca="true" t="shared" si="8" ref="J40">+G40*I40</f>
        <v>0</v>
      </c>
    </row>
    <row r="41" spans="2:10" ht="12.75">
      <c r="B41" s="12">
        <f t="shared" si="7"/>
        <v>4</v>
      </c>
      <c r="C41" s="23" t="s">
        <v>68</v>
      </c>
      <c r="D41" s="27" t="s">
        <v>24</v>
      </c>
      <c r="E41" s="27" t="s">
        <v>40</v>
      </c>
      <c r="F41" s="27" t="s">
        <v>39</v>
      </c>
      <c r="G41" s="92">
        <f>+G25</f>
        <v>17</v>
      </c>
      <c r="H41" s="27" t="s">
        <v>18</v>
      </c>
      <c r="I41" s="76">
        <v>0</v>
      </c>
      <c r="J41" s="76">
        <f t="shared" si="6"/>
        <v>0</v>
      </c>
    </row>
    <row r="42" spans="2:10" ht="12.75">
      <c r="B42" s="12">
        <f aca="true" t="shared" si="9" ref="B42:B48">1+B41</f>
        <v>5</v>
      </c>
      <c r="C42" s="23" t="s">
        <v>68</v>
      </c>
      <c r="D42" s="27" t="s">
        <v>25</v>
      </c>
      <c r="E42" s="27" t="s">
        <v>40</v>
      </c>
      <c r="F42" s="27" t="s">
        <v>39</v>
      </c>
      <c r="G42" s="92">
        <f>+G26</f>
        <v>18</v>
      </c>
      <c r="H42" s="27" t="s">
        <v>18</v>
      </c>
      <c r="I42" s="76">
        <v>0</v>
      </c>
      <c r="J42" s="76">
        <f aca="true" t="shared" si="10" ref="J42">+G42*I42</f>
        <v>0</v>
      </c>
    </row>
    <row r="43" spans="2:10" ht="12.75">
      <c r="B43" s="12">
        <f t="shared" si="9"/>
        <v>6</v>
      </c>
      <c r="C43" s="23" t="str">
        <f>+C27</f>
        <v>CYA</v>
      </c>
      <c r="D43" s="27">
        <f>+D27</f>
        <v>4</v>
      </c>
      <c r="E43" s="27" t="s">
        <v>40</v>
      </c>
      <c r="F43" s="27" t="s">
        <v>39</v>
      </c>
      <c r="G43" s="92">
        <f>+G27</f>
        <v>5</v>
      </c>
      <c r="H43" s="27" t="s">
        <v>18</v>
      </c>
      <c r="I43" s="76">
        <v>0</v>
      </c>
      <c r="J43" s="76">
        <f t="shared" si="6"/>
        <v>0</v>
      </c>
    </row>
    <row r="44" spans="2:10" ht="12.75">
      <c r="B44" s="12">
        <f t="shared" si="9"/>
        <v>7</v>
      </c>
      <c r="C44" s="27" t="s">
        <v>41</v>
      </c>
      <c r="D44" s="27" t="s">
        <v>67</v>
      </c>
      <c r="E44" s="27" t="s">
        <v>42</v>
      </c>
      <c r="F44" s="27" t="s">
        <v>39</v>
      </c>
      <c r="G44" s="25">
        <f>+G12</f>
        <v>5</v>
      </c>
      <c r="H44" s="27" t="s">
        <v>17</v>
      </c>
      <c r="I44" s="76">
        <v>0</v>
      </c>
      <c r="J44" s="76">
        <f t="shared" si="6"/>
        <v>0</v>
      </c>
    </row>
    <row r="45" spans="2:10" ht="12.75">
      <c r="B45" s="12">
        <f t="shared" si="9"/>
        <v>8</v>
      </c>
      <c r="C45" s="27" t="s">
        <v>43</v>
      </c>
      <c r="D45" s="27" t="s">
        <v>67</v>
      </c>
      <c r="E45" s="27" t="s">
        <v>44</v>
      </c>
      <c r="F45" s="27" t="s">
        <v>39</v>
      </c>
      <c r="G45" s="25">
        <f>+G13</f>
        <v>2</v>
      </c>
      <c r="H45" s="27" t="s">
        <v>17</v>
      </c>
      <c r="I45" s="76">
        <v>0</v>
      </c>
      <c r="J45" s="76">
        <f t="shared" si="6"/>
        <v>0</v>
      </c>
    </row>
    <row r="46" spans="2:10" ht="12.75">
      <c r="B46" s="12">
        <f t="shared" si="9"/>
        <v>9</v>
      </c>
      <c r="C46" s="27" t="s">
        <v>69</v>
      </c>
      <c r="D46" s="27"/>
      <c r="E46" s="27"/>
      <c r="F46" s="27" t="s">
        <v>39</v>
      </c>
      <c r="G46" s="25">
        <v>5</v>
      </c>
      <c r="H46" s="27" t="s">
        <v>17</v>
      </c>
      <c r="I46" s="76">
        <v>0</v>
      </c>
      <c r="J46" s="76">
        <f aca="true" t="shared" si="11" ref="J46">+G46*I46</f>
        <v>0</v>
      </c>
    </row>
    <row r="47" spans="2:10" ht="12.75">
      <c r="B47" s="12">
        <f t="shared" si="9"/>
        <v>10</v>
      </c>
      <c r="C47" s="27" t="s">
        <v>72</v>
      </c>
      <c r="D47" s="27"/>
      <c r="E47" s="27"/>
      <c r="F47" s="27" t="s">
        <v>39</v>
      </c>
      <c r="G47" s="25">
        <f>+G14</f>
        <v>1</v>
      </c>
      <c r="H47" s="27" t="s">
        <v>17</v>
      </c>
      <c r="I47" s="76">
        <v>0</v>
      </c>
      <c r="J47" s="76">
        <f aca="true" t="shared" si="12" ref="J47">+G47*I47</f>
        <v>0</v>
      </c>
    </row>
    <row r="48" spans="2:10" ht="12.75">
      <c r="B48" s="12">
        <f t="shared" si="9"/>
        <v>11</v>
      </c>
      <c r="C48" s="12" t="s">
        <v>45</v>
      </c>
      <c r="D48" s="11"/>
      <c r="E48" s="12"/>
      <c r="F48" s="27" t="s">
        <v>39</v>
      </c>
      <c r="G48" s="12">
        <f>+'MOJE SVĚTLA'!F16</f>
        <v>9</v>
      </c>
      <c r="H48" s="12" t="s">
        <v>17</v>
      </c>
      <c r="I48" s="13">
        <v>0</v>
      </c>
      <c r="J48" s="76">
        <f t="shared" si="6"/>
        <v>0</v>
      </c>
    </row>
    <row r="49" spans="2:10" ht="13.5" thickBot="1">
      <c r="B49" s="46"/>
      <c r="C49" s="66" t="s">
        <v>16</v>
      </c>
      <c r="D49" s="67"/>
      <c r="E49" s="67"/>
      <c r="F49" s="67"/>
      <c r="G49" s="66"/>
      <c r="H49" s="66"/>
      <c r="I49" s="71"/>
      <c r="J49" s="72">
        <f>SUM(J38:J48)</f>
        <v>0</v>
      </c>
    </row>
    <row r="50" spans="2:10" ht="13.5" thickTop="1">
      <c r="B50" s="12"/>
      <c r="C50" s="12"/>
      <c r="D50" s="11"/>
      <c r="E50" s="12"/>
      <c r="F50" s="12"/>
      <c r="G50" s="12"/>
      <c r="H50" s="12"/>
      <c r="I50" s="13"/>
      <c r="J50" s="13"/>
    </row>
    <row r="52" spans="2:10" ht="12.75">
      <c r="B52" s="100" t="s">
        <v>22</v>
      </c>
      <c r="C52" s="60" t="s">
        <v>12</v>
      </c>
      <c r="D52" s="61"/>
      <c r="E52" s="62"/>
      <c r="F52" s="62"/>
      <c r="G52" s="63" t="s">
        <v>13</v>
      </c>
      <c r="H52" s="60" t="s">
        <v>14</v>
      </c>
      <c r="I52" s="64" t="s">
        <v>15</v>
      </c>
      <c r="J52" s="65" t="s">
        <v>16</v>
      </c>
    </row>
    <row r="53" spans="2:10" ht="12.75">
      <c r="B53" s="31"/>
      <c r="C53" s="54" t="s">
        <v>54</v>
      </c>
      <c r="D53" s="12"/>
      <c r="E53" s="12"/>
      <c r="F53" s="12"/>
      <c r="G53" s="12"/>
      <c r="H53" s="12"/>
      <c r="I53" s="73"/>
      <c r="J53" s="73"/>
    </row>
    <row r="54" spans="2:10" ht="183.75" customHeight="1">
      <c r="B54" s="41">
        <v>1</v>
      </c>
      <c r="C54" s="128" t="s">
        <v>81</v>
      </c>
      <c r="D54" s="129"/>
      <c r="E54" s="129"/>
      <c r="F54" s="98"/>
      <c r="G54" s="99">
        <v>1</v>
      </c>
      <c r="H54" s="98" t="s">
        <v>49</v>
      </c>
      <c r="I54" s="97">
        <v>0</v>
      </c>
      <c r="J54" s="97">
        <f>+G54*I54</f>
        <v>0</v>
      </c>
    </row>
    <row r="55" spans="2:10" ht="12.75">
      <c r="B55" s="31"/>
      <c r="C55" s="27"/>
      <c r="D55" s="27"/>
      <c r="E55" s="25"/>
      <c r="F55" s="27"/>
      <c r="G55" s="96"/>
      <c r="H55" s="27"/>
      <c r="I55" s="76"/>
      <c r="J55" s="76"/>
    </row>
    <row r="56" spans="2:10" ht="12.75">
      <c r="B56" s="31"/>
      <c r="C56" s="12"/>
      <c r="D56" s="11"/>
      <c r="E56" s="12"/>
      <c r="F56" s="12"/>
      <c r="G56" s="95"/>
      <c r="H56" s="12"/>
      <c r="I56" s="13"/>
      <c r="J56" s="76"/>
    </row>
    <row r="57" spans="2:10" ht="13.5" thickBot="1">
      <c r="B57" s="94"/>
      <c r="C57" s="66" t="s">
        <v>16</v>
      </c>
      <c r="D57" s="67"/>
      <c r="E57" s="67"/>
      <c r="F57" s="67"/>
      <c r="G57" s="66"/>
      <c r="H57" s="66"/>
      <c r="I57" s="71"/>
      <c r="J57" s="72">
        <f>SUM(J54:J56)</f>
        <v>0</v>
      </c>
    </row>
    <row r="58" spans="2:10" ht="13.5" thickTop="1">
      <c r="B58" s="31"/>
      <c r="C58" s="12"/>
      <c r="D58" s="11"/>
      <c r="E58" s="12"/>
      <c r="F58" s="12"/>
      <c r="G58" s="12"/>
      <c r="H58" s="12"/>
      <c r="I58" s="13"/>
      <c r="J58" s="13"/>
    </row>
    <row r="59" spans="2:10" ht="12.75">
      <c r="B59" s="31"/>
      <c r="C59" s="12"/>
      <c r="D59" s="11"/>
      <c r="E59" s="12"/>
      <c r="F59" s="12"/>
      <c r="G59" s="12"/>
      <c r="H59" s="12"/>
      <c r="I59" s="13"/>
      <c r="J59" s="13"/>
    </row>
    <row r="60" spans="2:10" ht="12.75">
      <c r="B60" s="31"/>
      <c r="C60" s="12"/>
      <c r="D60" s="11"/>
      <c r="E60" s="12"/>
      <c r="F60" s="12"/>
      <c r="G60" s="12"/>
      <c r="H60" s="12"/>
      <c r="I60" s="13"/>
      <c r="J60" s="13"/>
    </row>
    <row r="61" spans="2:10" ht="13.5" thickBot="1">
      <c r="B61" s="94"/>
      <c r="C61" s="77" t="s">
        <v>48</v>
      </c>
      <c r="D61" s="77"/>
      <c r="E61" s="77"/>
      <c r="F61" s="77"/>
      <c r="G61" s="77">
        <v>1</v>
      </c>
      <c r="H61" s="77" t="s">
        <v>49</v>
      </c>
      <c r="I61" s="78">
        <v>0</v>
      </c>
      <c r="J61" s="78">
        <f>+G61*I61</f>
        <v>0</v>
      </c>
    </row>
    <row r="62" spans="2:10" ht="13.5" thickTop="1">
      <c r="B62" s="31"/>
      <c r="C62" s="12"/>
      <c r="D62" s="11"/>
      <c r="E62" s="12"/>
      <c r="F62" s="12"/>
      <c r="G62" s="12"/>
      <c r="H62" s="12"/>
      <c r="I62" s="13"/>
      <c r="J62" s="13"/>
    </row>
    <row r="63" ht="12.75">
      <c r="B63" s="93"/>
    </row>
    <row r="64" spans="2:12" ht="12.75">
      <c r="B64" s="93"/>
      <c r="C64" s="106"/>
      <c r="D64" s="16"/>
      <c r="E64" s="11"/>
      <c r="F64" s="12"/>
      <c r="G64" s="12"/>
      <c r="H64" s="12"/>
      <c r="I64" s="12"/>
      <c r="J64" s="13"/>
      <c r="K64" s="14"/>
      <c r="L64" s="12"/>
    </row>
    <row r="65" spans="4:12" ht="12.75">
      <c r="D65" s="1"/>
      <c r="I65" s="1"/>
      <c r="J65" s="1"/>
      <c r="L65" s="12"/>
    </row>
    <row r="66" spans="4:12" ht="12.75">
      <c r="D66" s="1"/>
      <c r="I66" s="1"/>
      <c r="J66" s="1"/>
      <c r="L66" s="12"/>
    </row>
    <row r="67" spans="4:12" ht="12.75">
      <c r="D67" s="1"/>
      <c r="I67" s="1"/>
      <c r="J67" s="1"/>
      <c r="L67" s="12"/>
    </row>
    <row r="68" spans="4:12" ht="12.75">
      <c r="D68" s="1"/>
      <c r="I68" s="1"/>
      <c r="J68" s="1"/>
      <c r="L68" s="12"/>
    </row>
    <row r="69" spans="4:12" ht="12.75">
      <c r="D69" s="1"/>
      <c r="I69" s="1"/>
      <c r="J69" s="1"/>
      <c r="L69" s="12"/>
    </row>
    <row r="70" spans="4:12" ht="12.75">
      <c r="D70" s="1"/>
      <c r="I70" s="1"/>
      <c r="J70" s="1"/>
      <c r="L70" s="12"/>
    </row>
    <row r="71" spans="4:12" ht="13.5" thickBot="1">
      <c r="D71" s="1"/>
      <c r="I71" s="1"/>
      <c r="J71" s="1"/>
      <c r="L71" s="72"/>
    </row>
    <row r="72" spans="4:10" ht="13.5" thickTop="1">
      <c r="D72" s="1"/>
      <c r="I72" s="1"/>
      <c r="J72" s="1"/>
    </row>
  </sheetData>
  <mergeCells count="1">
    <mergeCell ref="C54:E5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7" r:id="rId2"/>
  <headerFooter>
    <oddHeader>&amp;L&amp;"-,Obyčejné"&amp;8Museum Vyškovka</oddHeader>
    <oddFooter>&amp;C&amp;"-,Obyčejné"&amp;9&amp;P/&amp;N</oddFooter>
  </headerFooter>
  <rowBreaks count="1" manualBreakCount="1">
    <brk id="34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22"/>
  <sheetViews>
    <sheetView showZeros="0" workbookViewId="0" topLeftCell="A1">
      <selection activeCell="I16" sqref="I16"/>
    </sheetView>
  </sheetViews>
  <sheetFormatPr defaultColWidth="9.75390625" defaultRowHeight="12.75"/>
  <cols>
    <col min="1" max="1" width="2.75390625" style="1" customWidth="1"/>
    <col min="2" max="2" width="4.375" style="1" customWidth="1"/>
    <col min="3" max="3" width="6.75390625" style="57" customWidth="1"/>
    <col min="4" max="4" width="63.375" style="9" customWidth="1"/>
    <col min="5" max="5" width="13.125" style="7" customWidth="1"/>
    <col min="6" max="6" width="5.125" style="43" bestFit="1" customWidth="1"/>
    <col min="7" max="7" width="3.125" style="1" bestFit="1" customWidth="1"/>
    <col min="8" max="8" width="9.75390625" style="45" bestFit="1" customWidth="1"/>
    <col min="9" max="9" width="12.25390625" style="45" bestFit="1" customWidth="1"/>
    <col min="10" max="10" width="9.75390625" style="1" customWidth="1"/>
    <col min="11" max="16384" width="9.75390625" style="1" customWidth="1"/>
  </cols>
  <sheetData>
    <row r="1" spans="2:17" s="43" customFormat="1" ht="12.75">
      <c r="B1" s="12"/>
      <c r="C1" s="55"/>
      <c r="D1" s="11"/>
      <c r="E1" s="39"/>
      <c r="F1" s="82"/>
      <c r="G1" s="12"/>
      <c r="H1" s="44"/>
      <c r="I1" s="44"/>
      <c r="J1" s="12"/>
      <c r="K1" s="12"/>
      <c r="L1" s="12"/>
      <c r="M1" s="1"/>
      <c r="N1" s="1"/>
      <c r="O1" s="1"/>
      <c r="P1" s="1"/>
      <c r="Q1" s="1"/>
    </row>
    <row r="2" spans="2:17" s="43" customFormat="1" ht="12.75">
      <c r="B2" s="12"/>
      <c r="E2" s="39"/>
      <c r="F2" s="42"/>
      <c r="G2" s="12"/>
      <c r="H2" s="44"/>
      <c r="I2" s="44"/>
      <c r="J2" s="12"/>
      <c r="K2" s="12"/>
      <c r="L2" s="12"/>
      <c r="M2" s="1"/>
      <c r="N2" s="1"/>
      <c r="O2" s="1"/>
      <c r="P2" s="1"/>
      <c r="Q2" s="1"/>
    </row>
    <row r="3" spans="2:17" s="43" customFormat="1" ht="12.75">
      <c r="B3" s="12"/>
      <c r="E3" s="39"/>
      <c r="F3" s="42"/>
      <c r="G3" s="12"/>
      <c r="H3" s="44"/>
      <c r="I3" s="44"/>
      <c r="J3" s="12"/>
      <c r="K3" s="12"/>
      <c r="L3" s="12"/>
      <c r="M3" s="1"/>
      <c r="N3" s="1"/>
      <c r="O3" s="1"/>
      <c r="P3" s="1"/>
      <c r="Q3" s="1"/>
    </row>
    <row r="4" spans="2:17" s="43" customFormat="1" ht="12.75">
      <c r="B4" s="12"/>
      <c r="C4" s="83"/>
      <c r="D4" s="11"/>
      <c r="E4" s="39"/>
      <c r="F4" s="42"/>
      <c r="G4" s="12"/>
      <c r="H4" s="44"/>
      <c r="I4" s="44"/>
      <c r="J4" s="12"/>
      <c r="K4" s="12"/>
      <c r="L4" s="12"/>
      <c r="M4" s="1"/>
      <c r="N4" s="1"/>
      <c r="O4" s="1"/>
      <c r="P4" s="1"/>
      <c r="Q4" s="1"/>
    </row>
    <row r="5" spans="2:17" s="43" customFormat="1" ht="12.75">
      <c r="B5" s="12"/>
      <c r="C5" s="83"/>
      <c r="D5" s="11"/>
      <c r="E5" s="39"/>
      <c r="F5" s="42"/>
      <c r="G5" s="12"/>
      <c r="H5" s="44"/>
      <c r="I5" s="44"/>
      <c r="J5" s="12"/>
      <c r="K5" s="12"/>
      <c r="L5" s="12"/>
      <c r="M5" s="1"/>
      <c r="N5" s="1"/>
      <c r="O5" s="1"/>
      <c r="P5" s="1"/>
      <c r="Q5" s="1"/>
    </row>
    <row r="6" spans="2:17" s="43" customFormat="1" ht="12.75">
      <c r="B6" s="12"/>
      <c r="C6" s="83"/>
      <c r="D6" s="11"/>
      <c r="E6" s="39"/>
      <c r="F6" s="42"/>
      <c r="G6" s="12"/>
      <c r="H6" s="44"/>
      <c r="I6" s="44"/>
      <c r="J6" s="12"/>
      <c r="K6" s="12"/>
      <c r="L6" s="12"/>
      <c r="M6" s="1"/>
      <c r="N6" s="1"/>
      <c r="O6" s="1"/>
      <c r="P6" s="1"/>
      <c r="Q6" s="1"/>
    </row>
    <row r="7" spans="2:17" s="43" customFormat="1" ht="15.75">
      <c r="B7" s="12"/>
      <c r="C7" s="83"/>
      <c r="D7" s="15" t="s">
        <v>19</v>
      </c>
      <c r="F7" s="42"/>
      <c r="G7" s="12"/>
      <c r="H7" s="44"/>
      <c r="I7" s="44"/>
      <c r="J7" s="12"/>
      <c r="K7" s="12"/>
      <c r="L7" s="12"/>
      <c r="M7" s="1"/>
      <c r="N7" s="1"/>
      <c r="O7" s="1"/>
      <c r="P7" s="1"/>
      <c r="Q7" s="1"/>
    </row>
    <row r="8" spans="2:17" s="43" customFormat="1" ht="12.75">
      <c r="B8" s="12"/>
      <c r="C8" s="83"/>
      <c r="D8" s="83" t="s">
        <v>20</v>
      </c>
      <c r="E8" s="11"/>
      <c r="F8" s="42"/>
      <c r="G8" s="12"/>
      <c r="H8" s="44"/>
      <c r="I8" s="44"/>
      <c r="J8" s="12"/>
      <c r="K8" s="12"/>
      <c r="L8" s="12"/>
      <c r="M8" s="1"/>
      <c r="N8" s="1"/>
      <c r="O8" s="1"/>
      <c r="P8" s="1"/>
      <c r="Q8" s="1"/>
    </row>
    <row r="9" spans="2:17" s="43" customFormat="1" ht="12.75">
      <c r="B9" s="12"/>
      <c r="C9" s="83"/>
      <c r="D9" s="11"/>
      <c r="E9" s="39"/>
      <c r="F9" s="42"/>
      <c r="G9" s="12"/>
      <c r="H9" s="44"/>
      <c r="I9" s="44"/>
      <c r="J9" s="12"/>
      <c r="K9" s="12"/>
      <c r="L9" s="12"/>
      <c r="M9" s="1"/>
      <c r="N9" s="1"/>
      <c r="O9" s="1"/>
      <c r="P9" s="1"/>
      <c r="Q9" s="1"/>
    </row>
    <row r="10" spans="2:17" s="43" customFormat="1" ht="12.75">
      <c r="B10" s="12"/>
      <c r="C10" s="56"/>
      <c r="D10" s="81"/>
      <c r="E10" s="40"/>
      <c r="F10" s="42"/>
      <c r="G10" s="12"/>
      <c r="H10" s="44"/>
      <c r="I10" s="44"/>
      <c r="J10" s="12"/>
      <c r="K10" s="12"/>
      <c r="L10" s="12"/>
      <c r="M10" s="1"/>
      <c r="N10" s="1"/>
      <c r="O10" s="1"/>
      <c r="P10" s="1"/>
      <c r="Q10" s="1"/>
    </row>
    <row r="11" spans="2:17" s="43" customFormat="1" ht="12.75">
      <c r="B11" s="59" t="s">
        <v>22</v>
      </c>
      <c r="C11" s="123" t="s">
        <v>12</v>
      </c>
      <c r="D11" s="61"/>
      <c r="E11" s="62"/>
      <c r="F11" s="124" t="s">
        <v>13</v>
      </c>
      <c r="G11" s="60" t="s">
        <v>17</v>
      </c>
      <c r="H11" s="125" t="s">
        <v>15</v>
      </c>
      <c r="I11" s="125" t="s">
        <v>16</v>
      </c>
      <c r="J11" s="12"/>
      <c r="K11" s="12"/>
      <c r="L11" s="12"/>
      <c r="M11" s="1"/>
      <c r="N11" s="1"/>
      <c r="O11" s="1"/>
      <c r="P11" s="1"/>
      <c r="Q11" s="1"/>
    </row>
    <row r="12" spans="2:17" s="43" customFormat="1" ht="58.5" customHeight="1">
      <c r="B12" s="41">
        <v>1</v>
      </c>
      <c r="C12" s="89" t="s">
        <v>21</v>
      </c>
      <c r="D12" s="111" t="s">
        <v>63</v>
      </c>
      <c r="E12" s="122"/>
      <c r="F12" s="84">
        <v>5</v>
      </c>
      <c r="G12" s="85" t="s">
        <v>17</v>
      </c>
      <c r="H12" s="86">
        <v>0</v>
      </c>
      <c r="I12" s="86">
        <f aca="true" t="shared" si="0" ref="I12:I14">+F12*H12</f>
        <v>0</v>
      </c>
      <c r="J12" s="12"/>
      <c r="K12" s="12"/>
      <c r="L12" s="12"/>
      <c r="M12" s="1"/>
      <c r="N12" s="1"/>
      <c r="O12" s="1"/>
      <c r="P12" s="1"/>
      <c r="Q12" s="1"/>
    </row>
    <row r="13" spans="2:17" s="43" customFormat="1" ht="54" customHeight="1">
      <c r="B13" s="41">
        <v>2</v>
      </c>
      <c r="C13" s="89" t="s">
        <v>64</v>
      </c>
      <c r="D13" s="111" t="s">
        <v>75</v>
      </c>
      <c r="E13" s="12"/>
      <c r="F13" s="84">
        <v>3</v>
      </c>
      <c r="G13" s="85" t="s">
        <v>17</v>
      </c>
      <c r="H13" s="86">
        <v>0</v>
      </c>
      <c r="I13" s="86">
        <f t="shared" si="0"/>
        <v>0</v>
      </c>
      <c r="J13" s="12"/>
      <c r="K13" s="12"/>
      <c r="L13" s="12"/>
      <c r="M13" s="1"/>
      <c r="N13" s="1"/>
      <c r="O13" s="1"/>
      <c r="P13" s="1"/>
      <c r="Q13" s="1"/>
    </row>
    <row r="14" spans="2:17" s="43" customFormat="1" ht="76.5" customHeight="1">
      <c r="B14" s="41">
        <v>3</v>
      </c>
      <c r="C14" s="89" t="s">
        <v>77</v>
      </c>
      <c r="D14" s="111" t="s">
        <v>76</v>
      </c>
      <c r="E14" s="12"/>
      <c r="F14" s="84">
        <v>1</v>
      </c>
      <c r="G14" s="85" t="s">
        <v>17</v>
      </c>
      <c r="H14" s="86">
        <v>0</v>
      </c>
      <c r="I14" s="86">
        <f t="shared" si="0"/>
        <v>0</v>
      </c>
      <c r="J14" s="12"/>
      <c r="K14" s="12"/>
      <c r="L14" s="12"/>
      <c r="M14" s="1"/>
      <c r="N14" s="1"/>
      <c r="O14" s="1"/>
      <c r="P14" s="1"/>
      <c r="Q14" s="1"/>
    </row>
    <row r="15" spans="2:17" s="43" customFormat="1" ht="12.75">
      <c r="B15" s="12"/>
      <c r="C15" s="55"/>
      <c r="D15" s="11"/>
      <c r="E15" s="39"/>
      <c r="F15" s="42"/>
      <c r="G15" s="12"/>
      <c r="H15" s="44"/>
      <c r="I15" s="44"/>
      <c r="J15" s="12"/>
      <c r="K15" s="12"/>
      <c r="L15" s="12"/>
      <c r="M15" s="1"/>
      <c r="N15" s="1"/>
      <c r="O15" s="1"/>
      <c r="P15" s="1"/>
      <c r="Q15" s="1"/>
    </row>
    <row r="16" spans="2:17" s="43" customFormat="1" ht="13.5" thickBot="1">
      <c r="B16" s="46"/>
      <c r="C16" s="130" t="s">
        <v>50</v>
      </c>
      <c r="D16" s="130"/>
      <c r="E16" s="47"/>
      <c r="F16" s="48">
        <f>SUM(F12:F15)</f>
        <v>9</v>
      </c>
      <c r="G16" s="46"/>
      <c r="H16" s="49"/>
      <c r="I16" s="49">
        <f>SUM(I12:I15)</f>
        <v>0</v>
      </c>
      <c r="J16" s="12"/>
      <c r="K16" s="12"/>
      <c r="L16" s="12"/>
      <c r="M16" s="1"/>
      <c r="N16" s="1"/>
      <c r="O16" s="1"/>
      <c r="P16" s="1"/>
      <c r="Q16" s="1"/>
    </row>
    <row r="17" spans="2:17" s="43" customFormat="1" ht="13.5" thickTop="1">
      <c r="B17" s="12"/>
      <c r="C17" s="55"/>
      <c r="D17" s="11"/>
      <c r="E17" s="39"/>
      <c r="F17" s="82"/>
      <c r="G17" s="12"/>
      <c r="H17" s="44"/>
      <c r="I17" s="44"/>
      <c r="J17" s="12"/>
      <c r="K17" s="12"/>
      <c r="L17" s="12"/>
      <c r="M17" s="1"/>
      <c r="N17" s="1"/>
      <c r="O17" s="1"/>
      <c r="P17" s="1"/>
      <c r="Q17" s="1"/>
    </row>
    <row r="18" spans="2:17" s="43" customFormat="1" ht="12.75">
      <c r="B18" s="12"/>
      <c r="C18" s="55"/>
      <c r="D18" s="11"/>
      <c r="E18" s="39"/>
      <c r="F18" s="82"/>
      <c r="G18" s="12"/>
      <c r="H18" s="44"/>
      <c r="I18" s="44"/>
      <c r="J18" s="12"/>
      <c r="K18" s="12"/>
      <c r="L18" s="12"/>
      <c r="M18" s="1"/>
      <c r="N18" s="1"/>
      <c r="O18" s="1"/>
      <c r="P18" s="1"/>
      <c r="Q18" s="1"/>
    </row>
    <row r="19" spans="2:17" s="43" customFormat="1" ht="12.75">
      <c r="B19" s="12"/>
      <c r="C19" s="55"/>
      <c r="D19" s="11"/>
      <c r="E19" s="39"/>
      <c r="F19" s="82"/>
      <c r="G19" s="12"/>
      <c r="H19" s="44"/>
      <c r="I19" s="44"/>
      <c r="J19" s="12"/>
      <c r="K19" s="12"/>
      <c r="L19" s="12"/>
      <c r="M19" s="1"/>
      <c r="N19" s="1"/>
      <c r="O19" s="1"/>
      <c r="P19" s="1"/>
      <c r="Q19" s="1"/>
    </row>
    <row r="20" spans="2:17" s="43" customFormat="1" ht="12.75">
      <c r="B20" s="12"/>
      <c r="C20" s="55"/>
      <c r="D20" s="11"/>
      <c r="E20" s="39"/>
      <c r="F20" s="82"/>
      <c r="G20" s="12"/>
      <c r="H20" s="44"/>
      <c r="I20" s="44"/>
      <c r="J20" s="12"/>
      <c r="K20" s="12"/>
      <c r="L20" s="12"/>
      <c r="M20" s="1"/>
      <c r="N20" s="1"/>
      <c r="O20" s="1"/>
      <c r="P20" s="1"/>
      <c r="Q20" s="1"/>
    </row>
    <row r="21" spans="2:17" s="43" customFormat="1" ht="12.75">
      <c r="B21" s="12"/>
      <c r="C21" s="55"/>
      <c r="D21" s="11"/>
      <c r="E21" s="39"/>
      <c r="F21" s="82"/>
      <c r="G21" s="12"/>
      <c r="H21" s="44"/>
      <c r="I21" s="44"/>
      <c r="J21" s="12"/>
      <c r="K21" s="12"/>
      <c r="L21" s="12"/>
      <c r="M21" s="1"/>
      <c r="N21" s="1"/>
      <c r="O21" s="1"/>
      <c r="P21" s="1"/>
      <c r="Q21" s="1"/>
    </row>
    <row r="22" spans="2:17" s="43" customFormat="1" ht="12.75">
      <c r="B22" s="12"/>
      <c r="C22" s="55"/>
      <c r="D22" s="11"/>
      <c r="E22" s="39"/>
      <c r="F22" s="82"/>
      <c r="G22" s="12"/>
      <c r="H22" s="44"/>
      <c r="I22" s="44"/>
      <c r="J22" s="12"/>
      <c r="K22" s="12"/>
      <c r="L22" s="12"/>
      <c r="M22" s="1"/>
      <c r="N22" s="1"/>
      <c r="O22" s="1"/>
      <c r="P22" s="1"/>
      <c r="Q22" s="1"/>
    </row>
  </sheetData>
  <mergeCells count="1">
    <mergeCell ref="C16:D1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7" r:id="rId2"/>
  <headerFooter>
    <oddHeader>&amp;L&amp;"-,Obyčejné"&amp;8Museum Vyškovka</oddHeader>
    <oddFooter>&amp;C&amp;"-,Obyčejné"&amp;9&amp;P/&amp;N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Uživatel systému Windows</cp:lastModifiedBy>
  <cp:lastPrinted>2019-04-28T08:26:44Z</cp:lastPrinted>
  <dcterms:created xsi:type="dcterms:W3CDTF">2004-04-12T13:48:36Z</dcterms:created>
  <dcterms:modified xsi:type="dcterms:W3CDTF">2019-06-03T11:33:57Z</dcterms:modified>
  <cp:category/>
  <cp:version/>
  <cp:contentType/>
  <cp:contentStatus/>
  <cp:revision>1</cp:revision>
</cp:coreProperties>
</file>