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O 101" sheetId="1" r:id="rId1"/>
  </sheets>
  <definedNames/>
  <calcPr fullCalcOnLoad="1"/>
</workbook>
</file>

<file path=xl/sharedStrings.xml><?xml version="1.0" encoding="utf-8"?>
<sst xmlns="http://schemas.openxmlformats.org/spreadsheetml/2006/main" count="158" uniqueCount="76">
  <si>
    <t>ASPE10</t>
  </si>
  <si>
    <t>S</t>
  </si>
  <si>
    <t>Firma: Správa a údržba silnic Jihomoravského kraje, příspěvková organizace kraje</t>
  </si>
  <si>
    <t>Příloha k formuláři pro ocenění nabídky</t>
  </si>
  <si>
    <t xml:space="preserve">Stavba: </t>
  </si>
  <si>
    <t>III/00211</t>
  </si>
  <si>
    <t>Lesní Hluboké - po kanalizaci</t>
  </si>
  <si>
    <t>O</t>
  </si>
  <si>
    <t>Rozpočet:</t>
  </si>
  <si>
    <t>0,00</t>
  </si>
  <si>
    <t>15,00</t>
  </si>
  <si>
    <t>21,00</t>
  </si>
  <si>
    <t>3</t>
  </si>
  <si>
    <t>2</t>
  </si>
  <si>
    <t>SO 101</t>
  </si>
  <si>
    <t>Silnice III/00211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</si>
  <si>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</si>
  <si>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</si>
  <si>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</si>
  <si>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</si>
  <si>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</si>
  <si>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</si>
  <si>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</si>
  <si>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</si>
  <si>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</si>
  <si>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</si>
  <si>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</si>
  <si>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</si>
  <si>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</si>
  <si>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</si>
  <si>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</si>
  <si>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</si>
  <si>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</si>
  <si>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</si>
  <si>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</si>
  <si>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</si>
  <si>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010001000</t>
  </si>
  <si>
    <t/>
  </si>
  <si>
    <t>Průzkumné, geodetické a projektové práce</t>
  </si>
  <si>
    <t>KPL</t>
  </si>
  <si>
    <t>PP</t>
  </si>
  <si>
    <t>Zaměření skutečného provedení</t>
  </si>
  <si>
    <t>VV</t>
  </si>
  <si>
    <t>Celkem: 1=1,000 [A]</t>
  </si>
  <si>
    <t>TS</t>
  </si>
  <si>
    <t>034303000</t>
  </si>
  <si>
    <t>Dopravní značení na staveništi</t>
  </si>
  <si>
    <t>KOMPL</t>
  </si>
  <si>
    <t>Přechodná úprava dopravního značení a objízdných tras, včetně údržby a úprav během 
stavebních prací v souladu s TP66 - "Zásady pro označování pracovních míst na PK a 
s platnými předpisy pro navrhování DZ na PK, vč. vyhlášky, kterou se provádějí 
pravidla provozu na pozemních komunikacích 294/2015 v platném znění. 
Stávající svislé dopravní značky se pro potřeby PDZ zachovají a dle potřeby zakryjí, 
upraví nebo doplní. Přechodné SDZ (značky, směrovací desky, závory, semafor. 
souprava, světla) se umístí na nosičích a podkladních deskách včetně nutných přesunů 
dle jednotlivých fází (etap) výstavby, dodávka, montáž, demontáž. 
Délka trvání a způsob řešení závisí na prováděcí firmě. 
Vše v režii zhotovitele, včetně vyřízení povolení přechodné úpravy.</t>
  </si>
  <si>
    <t>Zemní práce</t>
  </si>
  <si>
    <t>113154123</t>
  </si>
  <si>
    <t>Frézování živičného krytu tl 50 mm pruh š 1 m pl do 500 m2 bez překážek v trase</t>
  </si>
  <si>
    <t>M2</t>
  </si>
  <si>
    <t>Likvidace v režii zhotovitele</t>
  </si>
  <si>
    <t>Celkem: 1425,60=1 425,600 [A]</t>
  </si>
  <si>
    <t>Komunikace</t>
  </si>
  <si>
    <t>573211112</t>
  </si>
  <si>
    <t>Postřik živičný spojovací z asfaltu v množství 0,70 kg/m2</t>
  </si>
  <si>
    <t>577144111</t>
  </si>
  <si>
    <t>Asfaltový beton vrstva obrusná ACO 11 (ABS) tř. I tl 50 mm š do 3 m z nemodifikovaného asfaltu</t>
  </si>
  <si>
    <t>8</t>
  </si>
  <si>
    <t>Potrubí</t>
  </si>
  <si>
    <t>899231111</t>
  </si>
  <si>
    <t>Výšková úprava uličního vstupu nebo vpusti do 200 mm zvýšením mříže</t>
  </si>
  <si>
    <t>KUS</t>
  </si>
  <si>
    <t>Celkem: 4=4,000 [A]</t>
  </si>
  <si>
    <t>Ostatní konstrukce a práce</t>
  </si>
  <si>
    <t>919112233</t>
  </si>
  <si>
    <t>Řezání spár pro vytvoření komůrky š 20 mm hl 40 mm pro těsnící zálivku v živičném krytu</t>
  </si>
  <si>
    <t>M</t>
  </si>
  <si>
    <t>Proříznutí pracovních spár na ZÚ a KÚ jednoho jízdního pruhu</t>
  </si>
  <si>
    <t>Celkem: 2*3=6,000 [A]</t>
  </si>
  <si>
    <t>7</t>
  </si>
  <si>
    <t>919122132</t>
  </si>
  <si>
    <t>Těsnění spár zálivkou za tepla pro komůrky š 20 mm hl 40 mm s těsnicím profilem</t>
  </si>
  <si>
    <t>Zalití pracovních spár na ZÚ a KÚ jednoho jízdního pruhu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</si>
</sst>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40">
    <font>
      <sz val="10"/>
      <name val="Arial"/>
      <family val="0"/>
    </font>
    <font>
      <b/>
      <sz val="16"/>
      <color indexed="8"/>
      <name val="Arial"/>
      <family val="0"/>
    </font>
    <font>
      <b/>
      <sz val="11"/>
      <name val="Arial"/>
      <family val="0"/>
    </font>
    <font>
      <sz val="10"/>
      <color indexed="9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3" fillId="34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left" vertical="center"/>
    </xf>
    <xf numFmtId="0" fontId="0" fillId="33" borderId="13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4" fillId="33" borderId="13" xfId="0" applyFont="1" applyFill="1" applyBorder="1" applyAlignment="1">
      <alignment horizontal="right" vertical="center"/>
    </xf>
    <xf numFmtId="0" fontId="4" fillId="33" borderId="13" xfId="0" applyFont="1" applyFill="1" applyBorder="1" applyAlignment="1">
      <alignment vertical="center" wrapText="1"/>
    </xf>
    <xf numFmtId="4" fontId="4" fillId="33" borderId="1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5" fillId="0" borderId="10" xfId="0" applyFont="1" applyBorder="1" applyAlignment="1">
      <alignment horizontal="left" vertical="center" wrapText="1"/>
    </xf>
    <xf numFmtId="0" fontId="4" fillId="33" borderId="12" xfId="0" applyFont="1" applyFill="1" applyBorder="1" applyAlignment="1">
      <alignment horizontal="right" vertical="center"/>
    </xf>
    <xf numFmtId="4" fontId="4" fillId="33" borderId="12" xfId="0" applyNumberFormat="1" applyFon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0" fontId="2" fillId="33" borderId="0" xfId="0" applyFont="1" applyFill="1" applyAlignment="1">
      <alignment horizontal="right" vertical="center"/>
    </xf>
    <xf numFmtId="0" fontId="0" fillId="33" borderId="0" xfId="0" applyFill="1" applyAlignment="1">
      <alignment vertical="center"/>
    </xf>
    <xf numFmtId="0" fontId="2" fillId="33" borderId="12" xfId="0" applyFont="1" applyFill="1" applyBorder="1" applyAlignment="1">
      <alignment horizontal="right" vertical="center"/>
    </xf>
    <xf numFmtId="0" fontId="0" fillId="33" borderId="12" xfId="0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75" customHeight="1">
      <c r="B2" s="1"/>
      <c r="C2" s="1"/>
      <c r="D2" s="1"/>
      <c r="E2" s="2" t="s">
        <v>3</v>
      </c>
      <c r="F2" s="1"/>
      <c r="G2" s="1"/>
      <c r="H2" s="5"/>
      <c r="I2" s="5"/>
      <c r="O2">
        <f>0+O8+O17+O22+O31+O36</f>
        <v>0</v>
      </c>
      <c r="P2" t="s">
        <v>12</v>
      </c>
    </row>
    <row r="3" spans="1:16" ht="15" customHeight="1">
      <c r="A3" t="s">
        <v>1</v>
      </c>
      <c r="B3" s="6" t="s">
        <v>4</v>
      </c>
      <c r="C3" s="28" t="s">
        <v>5</v>
      </c>
      <c r="D3" s="29"/>
      <c r="E3" s="7" t="s">
        <v>6</v>
      </c>
      <c r="F3" s="1"/>
      <c r="G3" s="4"/>
      <c r="H3" s="3" t="s">
        <v>14</v>
      </c>
      <c r="I3" s="27">
        <f>0+I8+I17+I22+I31+I36</f>
        <v>0</v>
      </c>
      <c r="O3" t="s">
        <v>9</v>
      </c>
      <c r="P3" t="s">
        <v>13</v>
      </c>
    </row>
    <row r="4" spans="1:16" ht="15" customHeight="1">
      <c r="A4" t="s">
        <v>7</v>
      </c>
      <c r="B4" s="9" t="s">
        <v>8</v>
      </c>
      <c r="C4" s="30" t="s">
        <v>14</v>
      </c>
      <c r="D4" s="31"/>
      <c r="E4" s="10" t="s">
        <v>15</v>
      </c>
      <c r="F4" s="5"/>
      <c r="G4" s="5"/>
      <c r="H4" s="11"/>
      <c r="I4" s="11"/>
      <c r="O4" t="s">
        <v>10</v>
      </c>
      <c r="P4" t="s">
        <v>13</v>
      </c>
    </row>
    <row r="5" spans="1:16" ht="12.75" customHeight="1">
      <c r="A5" s="32" t="s">
        <v>16</v>
      </c>
      <c r="B5" s="32" t="s">
        <v>18</v>
      </c>
      <c r="C5" s="32" t="s">
        <v>20</v>
      </c>
      <c r="D5" s="32" t="s">
        <v>21</v>
      </c>
      <c r="E5" s="32" t="s">
        <v>22</v>
      </c>
      <c r="F5" s="32" t="s">
        <v>24</v>
      </c>
      <c r="G5" s="32" t="s">
        <v>26</v>
      </c>
      <c r="H5" s="32" t="s">
        <v>28</v>
      </c>
      <c r="I5" s="32"/>
      <c r="O5" t="s">
        <v>11</v>
      </c>
      <c r="P5" t="s">
        <v>13</v>
      </c>
    </row>
    <row r="6" spans="1:9" ht="12.75" customHeight="1">
      <c r="A6" s="32"/>
      <c r="B6" s="32"/>
      <c r="C6" s="32"/>
      <c r="D6" s="32"/>
      <c r="E6" s="32"/>
      <c r="F6" s="32"/>
      <c r="G6" s="32"/>
      <c r="H6" s="8" t="s">
        <v>29</v>
      </c>
      <c r="I6" s="8" t="s">
        <v>31</v>
      </c>
    </row>
    <row r="7" spans="1:9" ht="12.75" customHeight="1">
      <c r="A7" s="8" t="s">
        <v>17</v>
      </c>
      <c r="B7" s="8" t="s">
        <v>19</v>
      </c>
      <c r="C7" s="8" t="s">
        <v>13</v>
      </c>
      <c r="D7" s="8" t="s">
        <v>12</v>
      </c>
      <c r="E7" s="8" t="s">
        <v>23</v>
      </c>
      <c r="F7" s="8" t="s">
        <v>25</v>
      </c>
      <c r="G7" s="8" t="s">
        <v>27</v>
      </c>
      <c r="H7" s="8" t="s">
        <v>30</v>
      </c>
      <c r="I7" s="8" t="s">
        <v>32</v>
      </c>
    </row>
    <row r="8" spans="1:18" ht="12.75" customHeight="1">
      <c r="A8" s="11" t="s">
        <v>33</v>
      </c>
      <c r="B8" s="11"/>
      <c r="C8" s="13" t="s">
        <v>17</v>
      </c>
      <c r="D8" s="11"/>
      <c r="E8" s="14" t="s">
        <v>34</v>
      </c>
      <c r="F8" s="11"/>
      <c r="G8" s="11"/>
      <c r="H8" s="11"/>
      <c r="I8" s="15">
        <f>0+Q8</f>
        <v>0</v>
      </c>
      <c r="O8">
        <f>0+R8</f>
        <v>0</v>
      </c>
      <c r="Q8">
        <f>0+I9+I13</f>
        <v>0</v>
      </c>
      <c r="R8">
        <f>0+O9+O13</f>
        <v>0</v>
      </c>
    </row>
    <row r="9" spans="1:16" ht="12.75">
      <c r="A9" s="12" t="s">
        <v>35</v>
      </c>
      <c r="B9" s="16" t="s">
        <v>19</v>
      </c>
      <c r="C9" s="16" t="s">
        <v>36</v>
      </c>
      <c r="D9" s="12" t="s">
        <v>37</v>
      </c>
      <c r="E9" s="17" t="s">
        <v>38</v>
      </c>
      <c r="F9" s="18" t="s">
        <v>39</v>
      </c>
      <c r="G9" s="19">
        <v>1</v>
      </c>
      <c r="H9" s="20">
        <v>0</v>
      </c>
      <c r="I9" s="20">
        <f>ROUND(ROUND(H9,2)*ROUND(G9,3),2)</f>
        <v>0</v>
      </c>
      <c r="O9">
        <f>(I9*21)/100</f>
        <v>0</v>
      </c>
      <c r="P9" t="s">
        <v>13</v>
      </c>
    </row>
    <row r="10" spans="1:5" ht="12.75">
      <c r="A10" s="21" t="s">
        <v>40</v>
      </c>
      <c r="E10" s="22" t="s">
        <v>41</v>
      </c>
    </row>
    <row r="11" spans="1:5" ht="12.75">
      <c r="A11" s="23" t="s">
        <v>42</v>
      </c>
      <c r="E11" s="24" t="s">
        <v>43</v>
      </c>
    </row>
    <row r="12" spans="1:5" ht="12.75">
      <c r="A12" t="s">
        <v>44</v>
      </c>
      <c r="E12" s="22" t="s">
        <v>37</v>
      </c>
    </row>
    <row r="13" spans="1:16" ht="12.75">
      <c r="A13" s="12" t="s">
        <v>35</v>
      </c>
      <c r="B13" s="16" t="s">
        <v>13</v>
      </c>
      <c r="C13" s="16" t="s">
        <v>45</v>
      </c>
      <c r="D13" s="12" t="s">
        <v>37</v>
      </c>
      <c r="E13" s="17" t="s">
        <v>46</v>
      </c>
      <c r="F13" s="18" t="s">
        <v>47</v>
      </c>
      <c r="G13" s="19">
        <v>1</v>
      </c>
      <c r="H13" s="20">
        <v>0</v>
      </c>
      <c r="I13" s="20">
        <f>ROUND(ROUND(H13,2)*ROUND(G13,3),2)</f>
        <v>0</v>
      </c>
      <c r="O13">
        <f>(I13*21)/100</f>
        <v>0</v>
      </c>
      <c r="P13" t="s">
        <v>13</v>
      </c>
    </row>
    <row r="14" spans="1:5" ht="191.25">
      <c r="A14" s="21" t="s">
        <v>40</v>
      </c>
      <c r="E14" s="22" t="s">
        <v>48</v>
      </c>
    </row>
    <row r="15" spans="1:5" ht="12.75">
      <c r="A15" s="23" t="s">
        <v>42</v>
      </c>
      <c r="E15" s="24" t="s">
        <v>43</v>
      </c>
    </row>
    <row r="16" spans="1:5" ht="12.75">
      <c r="A16" t="s">
        <v>44</v>
      </c>
      <c r="E16" s="22" t="s">
        <v>37</v>
      </c>
    </row>
    <row r="17" spans="1:18" ht="12.75" customHeight="1">
      <c r="A17" s="5" t="s">
        <v>33</v>
      </c>
      <c r="B17" s="5"/>
      <c r="C17" s="25" t="s">
        <v>19</v>
      </c>
      <c r="D17" s="5"/>
      <c r="E17" s="14" t="s">
        <v>49</v>
      </c>
      <c r="F17" s="5"/>
      <c r="G17" s="5"/>
      <c r="H17" s="5"/>
      <c r="I17" s="26">
        <f>0+Q17</f>
        <v>0</v>
      </c>
      <c r="O17">
        <f>0+R17</f>
        <v>0</v>
      </c>
      <c r="Q17">
        <f>0+I18</f>
        <v>0</v>
      </c>
      <c r="R17">
        <f>0+O18</f>
        <v>0</v>
      </c>
    </row>
    <row r="18" spans="1:16" ht="12.75">
      <c r="A18" s="12" t="s">
        <v>35</v>
      </c>
      <c r="B18" s="16" t="s">
        <v>12</v>
      </c>
      <c r="C18" s="16" t="s">
        <v>50</v>
      </c>
      <c r="D18" s="12" t="s">
        <v>37</v>
      </c>
      <c r="E18" s="17" t="s">
        <v>51</v>
      </c>
      <c r="F18" s="18" t="s">
        <v>52</v>
      </c>
      <c r="G18" s="19">
        <v>1425.6</v>
      </c>
      <c r="H18" s="20">
        <v>0</v>
      </c>
      <c r="I18" s="20">
        <f>ROUND(ROUND(H18,2)*ROUND(G18,3),2)</f>
        <v>0</v>
      </c>
      <c r="O18">
        <f>(I18*21)/100</f>
        <v>0</v>
      </c>
      <c r="P18" t="s">
        <v>13</v>
      </c>
    </row>
    <row r="19" spans="1:5" ht="12.75">
      <c r="A19" s="21" t="s">
        <v>40</v>
      </c>
      <c r="E19" s="22" t="s">
        <v>53</v>
      </c>
    </row>
    <row r="20" spans="1:5" ht="12.75">
      <c r="A20" s="23" t="s">
        <v>42</v>
      </c>
      <c r="E20" s="24" t="s">
        <v>54</v>
      </c>
    </row>
    <row r="21" spans="1:5" ht="12.75">
      <c r="A21" t="s">
        <v>44</v>
      </c>
      <c r="E21" s="22" t="s">
        <v>37</v>
      </c>
    </row>
    <row r="22" spans="1:18" ht="12.75" customHeight="1">
      <c r="A22" s="5" t="s">
        <v>33</v>
      </c>
      <c r="B22" s="5"/>
      <c r="C22" s="25" t="s">
        <v>25</v>
      </c>
      <c r="D22" s="5"/>
      <c r="E22" s="14" t="s">
        <v>55</v>
      </c>
      <c r="F22" s="5"/>
      <c r="G22" s="5"/>
      <c r="H22" s="5"/>
      <c r="I22" s="26">
        <f>0+Q22</f>
        <v>0</v>
      </c>
      <c r="O22">
        <f>0+R22</f>
        <v>0</v>
      </c>
      <c r="Q22">
        <f>0+I23+I27</f>
        <v>0</v>
      </c>
      <c r="R22">
        <f>0+O23+O27</f>
        <v>0</v>
      </c>
    </row>
    <row r="23" spans="1:16" ht="12.75">
      <c r="A23" s="12" t="s">
        <v>35</v>
      </c>
      <c r="B23" s="16" t="s">
        <v>23</v>
      </c>
      <c r="C23" s="16" t="s">
        <v>56</v>
      </c>
      <c r="D23" s="12" t="s">
        <v>37</v>
      </c>
      <c r="E23" s="17" t="s">
        <v>57</v>
      </c>
      <c r="F23" s="18" t="s">
        <v>52</v>
      </c>
      <c r="G23" s="19">
        <v>1425.6</v>
      </c>
      <c r="H23" s="20">
        <v>0</v>
      </c>
      <c r="I23" s="20">
        <f>ROUND(ROUND(H23,2)*ROUND(G23,3),2)</f>
        <v>0</v>
      </c>
      <c r="O23">
        <f>(I23*21)/100</f>
        <v>0</v>
      </c>
      <c r="P23" t="s">
        <v>13</v>
      </c>
    </row>
    <row r="24" spans="1:5" ht="12.75">
      <c r="A24" s="21" t="s">
        <v>40</v>
      </c>
      <c r="E24" s="22" t="s">
        <v>37</v>
      </c>
    </row>
    <row r="25" spans="1:5" ht="12.75">
      <c r="A25" s="23" t="s">
        <v>42</v>
      </c>
      <c r="E25" s="24" t="s">
        <v>54</v>
      </c>
    </row>
    <row r="26" spans="1:5" ht="12.75">
      <c r="A26" t="s">
        <v>44</v>
      </c>
      <c r="E26" s="22" t="s">
        <v>37</v>
      </c>
    </row>
    <row r="27" spans="1:16" ht="25.5">
      <c r="A27" s="12" t="s">
        <v>35</v>
      </c>
      <c r="B27" s="16" t="s">
        <v>25</v>
      </c>
      <c r="C27" s="16" t="s">
        <v>58</v>
      </c>
      <c r="D27" s="12" t="s">
        <v>37</v>
      </c>
      <c r="E27" s="17" t="s">
        <v>59</v>
      </c>
      <c r="F27" s="18" t="s">
        <v>52</v>
      </c>
      <c r="G27" s="19">
        <v>1425.6</v>
      </c>
      <c r="H27" s="20">
        <v>0</v>
      </c>
      <c r="I27" s="20">
        <f>ROUND(ROUND(H27,2)*ROUND(G27,3),2)</f>
        <v>0</v>
      </c>
      <c r="O27">
        <f>(I27*21)/100</f>
        <v>0</v>
      </c>
      <c r="P27" t="s">
        <v>13</v>
      </c>
    </row>
    <row r="28" spans="1:5" ht="12.75">
      <c r="A28" s="21" t="s">
        <v>40</v>
      </c>
      <c r="E28" s="22" t="s">
        <v>37</v>
      </c>
    </row>
    <row r="29" spans="1:5" ht="12.75">
      <c r="A29" s="23" t="s">
        <v>42</v>
      </c>
      <c r="E29" s="24" t="s">
        <v>54</v>
      </c>
    </row>
    <row r="30" spans="1:5" ht="12.75">
      <c r="A30" t="s">
        <v>44</v>
      </c>
      <c r="E30" s="22" t="s">
        <v>37</v>
      </c>
    </row>
    <row r="31" spans="1:18" ht="12.75" customHeight="1">
      <c r="A31" s="5" t="s">
        <v>33</v>
      </c>
      <c r="B31" s="5"/>
      <c r="C31" s="25" t="s">
        <v>60</v>
      </c>
      <c r="D31" s="5"/>
      <c r="E31" s="14" t="s">
        <v>61</v>
      </c>
      <c r="F31" s="5"/>
      <c r="G31" s="5"/>
      <c r="H31" s="5"/>
      <c r="I31" s="26">
        <f>0+Q31</f>
        <v>0</v>
      </c>
      <c r="O31">
        <f>0+R31</f>
        <v>0</v>
      </c>
      <c r="Q31">
        <f>0+I32</f>
        <v>0</v>
      </c>
      <c r="R31">
        <f>0+O32</f>
        <v>0</v>
      </c>
    </row>
    <row r="32" spans="1:16" ht="12.75">
      <c r="A32" s="12" t="s">
        <v>35</v>
      </c>
      <c r="B32" s="16" t="s">
        <v>60</v>
      </c>
      <c r="C32" s="16" t="s">
        <v>62</v>
      </c>
      <c r="D32" s="12" t="s">
        <v>37</v>
      </c>
      <c r="E32" s="17" t="s">
        <v>63</v>
      </c>
      <c r="F32" s="18" t="s">
        <v>64</v>
      </c>
      <c r="G32" s="19">
        <v>4</v>
      </c>
      <c r="H32" s="20">
        <v>0</v>
      </c>
      <c r="I32" s="20">
        <f>ROUND(ROUND(H32,2)*ROUND(G32,3),2)</f>
        <v>0</v>
      </c>
      <c r="O32">
        <f>(I32*21)/100</f>
        <v>0</v>
      </c>
      <c r="P32" t="s">
        <v>13</v>
      </c>
    </row>
    <row r="33" spans="1:5" ht="12.75">
      <c r="A33" s="21" t="s">
        <v>40</v>
      </c>
      <c r="E33" s="22" t="s">
        <v>37</v>
      </c>
    </row>
    <row r="34" spans="1:5" ht="12.75">
      <c r="A34" s="23" t="s">
        <v>42</v>
      </c>
      <c r="E34" s="24" t="s">
        <v>65</v>
      </c>
    </row>
    <row r="35" spans="1:5" ht="12.75">
      <c r="A35" t="s">
        <v>44</v>
      </c>
      <c r="E35" s="22" t="s">
        <v>37</v>
      </c>
    </row>
    <row r="36" spans="1:18" ht="12.75" customHeight="1">
      <c r="A36" s="5" t="s">
        <v>33</v>
      </c>
      <c r="B36" s="5"/>
      <c r="C36" s="25" t="s">
        <v>30</v>
      </c>
      <c r="D36" s="5"/>
      <c r="E36" s="14" t="s">
        <v>66</v>
      </c>
      <c r="F36" s="5"/>
      <c r="G36" s="5"/>
      <c r="H36" s="5"/>
      <c r="I36" s="26">
        <f>0+Q36</f>
        <v>0</v>
      </c>
      <c r="O36">
        <f>0+R36</f>
        <v>0</v>
      </c>
      <c r="Q36">
        <f>0+I37+I41</f>
        <v>0</v>
      </c>
      <c r="R36">
        <f>0+O37+O41</f>
        <v>0</v>
      </c>
    </row>
    <row r="37" spans="1:16" ht="25.5">
      <c r="A37" s="12" t="s">
        <v>35</v>
      </c>
      <c r="B37" s="16" t="s">
        <v>27</v>
      </c>
      <c r="C37" s="16" t="s">
        <v>67</v>
      </c>
      <c r="D37" s="12" t="s">
        <v>37</v>
      </c>
      <c r="E37" s="17" t="s">
        <v>68</v>
      </c>
      <c r="F37" s="18" t="s">
        <v>69</v>
      </c>
      <c r="G37" s="19">
        <v>6</v>
      </c>
      <c r="H37" s="20">
        <v>0</v>
      </c>
      <c r="I37" s="20">
        <f>ROUND(ROUND(H37,2)*ROUND(G37,3),2)</f>
        <v>0</v>
      </c>
      <c r="O37">
        <f>(I37*21)/100</f>
        <v>0</v>
      </c>
      <c r="P37" t="s">
        <v>13</v>
      </c>
    </row>
    <row r="38" spans="1:5" ht="12.75">
      <c r="A38" s="21" t="s">
        <v>40</v>
      </c>
      <c r="E38" s="22" t="s">
        <v>70</v>
      </c>
    </row>
    <row r="39" spans="1:5" ht="12.75">
      <c r="A39" s="23" t="s">
        <v>42</v>
      </c>
      <c r="E39" s="24" t="s">
        <v>71</v>
      </c>
    </row>
    <row r="40" spans="1:5" ht="12.75">
      <c r="A40" t="s">
        <v>44</v>
      </c>
      <c r="E40" s="22" t="s">
        <v>37</v>
      </c>
    </row>
    <row r="41" spans="1:16" ht="25.5">
      <c r="A41" s="12" t="s">
        <v>35</v>
      </c>
      <c r="B41" s="16" t="s">
        <v>72</v>
      </c>
      <c r="C41" s="16" t="s">
        <v>73</v>
      </c>
      <c r="D41" s="12" t="s">
        <v>37</v>
      </c>
      <c r="E41" s="17" t="s">
        <v>74</v>
      </c>
      <c r="F41" s="18" t="s">
        <v>69</v>
      </c>
      <c r="G41" s="19">
        <v>6</v>
      </c>
      <c r="H41" s="20">
        <v>0</v>
      </c>
      <c r="I41" s="20">
        <f>ROUND(ROUND(H41,2)*ROUND(G41,3),2)</f>
        <v>0</v>
      </c>
      <c r="O41">
        <f>(I41*21)/100</f>
        <v>0</v>
      </c>
      <c r="P41" t="s">
        <v>13</v>
      </c>
    </row>
    <row r="42" spans="1:5" ht="12.75">
      <c r="A42" s="21" t="s">
        <v>40</v>
      </c>
      <c r="E42" s="22" t="s">
        <v>75</v>
      </c>
    </row>
    <row r="43" spans="1:5" ht="12.75">
      <c r="A43" s="23" t="s">
        <v>42</v>
      </c>
      <c r="E43" s="24" t="s">
        <v>71</v>
      </c>
    </row>
    <row r="44" spans="1:5" ht="12.75">
      <c r="A44" t="s">
        <v>44</v>
      </c>
      <c r="E44" s="22" t="s">
        <v>37</v>
      </c>
    </row>
  </sheetData>
  <sheetProtection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harasta.michal</cp:lastModifiedBy>
  <dcterms:modified xsi:type="dcterms:W3CDTF">2019-09-19T12:24:24Z</dcterms:modified>
  <cp:category/>
  <cp:version/>
  <cp:contentType/>
  <cp:contentStatus/>
</cp:coreProperties>
</file>