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60" windowWidth="16155" windowHeight="10230"/>
  </bookViews>
  <sheets>
    <sheet name="299 specifikace prvků" sheetId="1" r:id="rId1"/>
  </sheets>
  <externalReferences>
    <externalReference r:id="rId2"/>
    <externalReference r:id="rId3"/>
    <externalReference r:id="rId4"/>
  </externalReferences>
  <definedNames>
    <definedName name="_1_267_rekapitulace_části_1">'[1]SO 11_1A Výkaz výměr'!#REF!</definedName>
    <definedName name="_10ar_1">'[1]SO 11_1A Výkaz výměr'!#REF!</definedName>
    <definedName name="_11argaregreg_1">'[1]SO 11_1A Výkaz výměr'!#REF!</definedName>
    <definedName name="_12asd_1">'[1]SO 11_1A Výkaz výměr'!#REF!</definedName>
    <definedName name="_13asdf_1">'[1]SO 11_1A Výkaz výměr'!#REF!</definedName>
    <definedName name="_14asdgadsg_1">'[2]SO 51_4 Výkaz výměr'!#REF!</definedName>
    <definedName name="_15asdgasdg_1">'[1]SO 11_1A Výkaz výměr'!#REF!</definedName>
    <definedName name="_16asdgasdgasdg_1">'[1]SO 11_1A Výkaz výměr'!#REF!</definedName>
    <definedName name="_17asdgsadg_1">'[2]SO 51_4 Výkaz výměr'!#REF!</definedName>
    <definedName name="_18asgasrgd_1">'[1]SO 11_1A Výkaz výměr'!#REF!</definedName>
    <definedName name="_19asr_1">'[1]SO 11_1A Výkaz výměr'!#REF!</definedName>
    <definedName name="_2_a_1">'[1]SO 11_1A Výkaz výměr'!#REF!</definedName>
    <definedName name="_20dwsfg_1">'[1]SO 11_1A Výkaz výměr'!#REF!</definedName>
    <definedName name="_21e_1">'[1]SO 11_1A Výkaz výměr'!#REF!</definedName>
    <definedName name="_22eargraeg_1">'[2]SO 51_4 Výkaz výměr'!#REF!</definedName>
    <definedName name="_23ERUZ_1">'[2]SO 51_4 Výkaz výměr'!#REF!</definedName>
    <definedName name="_24fkh_1">'[1]SO 11_1A Výkaz výměr'!#REF!</definedName>
    <definedName name="_25gafdsgg_1">'[1]SO 11_1A Výkaz výměr'!#REF!</definedName>
    <definedName name="_267_rekapitulace_části">'[1]SO 11_1A Výkaz výměr'!#REF!</definedName>
    <definedName name="_26h_1">'[2]SO 51_4 Výkaz výměr'!#REF!</definedName>
    <definedName name="_27hfdah_1">'[2]SO 51_4 Výkaz výměr'!#REF!</definedName>
    <definedName name="_28Izolace_akustické_1">'[1]SO 11_1A Výkaz výměr'!#REF!</definedName>
    <definedName name="_29Izolace_proti_vodě_1">'[1]SO 11_1A Výkaz výměr'!#REF!</definedName>
    <definedName name="_3_AL__1">'[1]SO 11_1A Výkaz výměr'!#REF!</definedName>
    <definedName name="_30jrj_1">'[2]SO 51_4 Výkaz výměr'!#REF!</definedName>
    <definedName name="_31Komunikace_1">'[1]SO 11_1A Výkaz výměr'!#REF!</definedName>
    <definedName name="_32Konstrukce_klempířské_1">'[1]SO 11_1A Výkaz výměr'!#REF!</definedName>
    <definedName name="_33Konstrukce_tesařské_1">'[2]SO 51_4 Výkaz výměr'!#REF!</definedName>
    <definedName name="_34Konstrukce_truhlářské_1">'[1]SO 11_1A Výkaz výměr'!#REF!</definedName>
    <definedName name="_35Kovové_stavební_doplňkové_konstrukce_1">'[1]SO 11_1A Výkaz výměr'!#REF!</definedName>
    <definedName name="_36KSDK_1">'[2]SO 51_4 Výkaz výměr'!#REF!</definedName>
    <definedName name="_37kuetk_1">'[2]SO 51_4 Výkaz výměr'!#REF!</definedName>
    <definedName name="_38kztefrds_1">'[1]SO 11_1A Výkaz výměr'!#REF!</definedName>
    <definedName name="_39kztek_1">'[1]SO 11_1A Výkaz výměr'!#REF!</definedName>
    <definedName name="_40Malby__tapety__nátěry__nástřiky_1">'[1]SO 11_1A Výkaz výměr'!#REF!</definedName>
    <definedName name="_41Obklady_keramické_1">'[1]SO 11_1A Výkaz výměr'!#REF!</definedName>
    <definedName name="_42Ostatní_výrobky_1">'[2]SO 51_4 Výkaz výměr'!#REF!</definedName>
    <definedName name="_43Podhl_1">'[2]SO 51_4 Výkaz výměr'!#REF!</definedName>
    <definedName name="_44Podhledy_1">'[1]SO 11_1A Výkaz výměr'!#REF!</definedName>
    <definedName name="_45QEČ_1">'[2]SO 51_4 Výkaz výměr'!#REF!</definedName>
    <definedName name="_46raegareg_1">'[1]SO 11_1A Výkaz výměr'!#REF!</definedName>
    <definedName name="_47reg_1">'[1]SO 11_1A Výkaz výměr'!#REF!</definedName>
    <definedName name="_48REKAPITULACE_1">'[1]SO 11_1A Výkaz výměr'!#REF!</definedName>
    <definedName name="_49Sádrokartonové_konstrukce_1">'[1]SO 11_1A Výkaz výměr'!#REF!</definedName>
    <definedName name="_4a_1">'[1]SO 11_1A Výkaz výměr'!#REF!</definedName>
    <definedName name="_50sdfg_1">'[2]SO 51_4 Výkaz výměr'!#REF!</definedName>
    <definedName name="_51sedg_1">'[2]SO 51_4 Výkaz výměr'!#REF!</definedName>
    <definedName name="_52Vodorovné_konstrukce_1">'[2]SO 51_4 Výkaz výměr'!#REF!</definedName>
    <definedName name="_53wegter_1">'[1]SO 11_1A Výkaz výměr'!#REF!</definedName>
    <definedName name="_54wetert_1">'[1]SO 11_1A Výkaz výměr'!#REF!</definedName>
    <definedName name="_55Základy_1">'[2]SO 51_4 Výkaz výměr'!#REF!</definedName>
    <definedName name="_56Zemní_práce_1">'[2]SO 51_4 Výkaz výměr'!#REF!</definedName>
    <definedName name="_57zjnjk_1">'[1]SO 11_1A Výkaz výměr'!#REF!</definedName>
    <definedName name="_58ztjke_1">'[2]SO 51_4 Výkaz výměr'!#REF!</definedName>
    <definedName name="_5aareg_1">'[1]SO 11_1A Výkaz výměr'!#REF!</definedName>
    <definedName name="_6aer_1">'[2]SO 51_4 Výkaz výměr'!#REF!</definedName>
    <definedName name="_7aergaerg_1">'[1]SO 11_1A Výkaz výměr'!#REF!</definedName>
    <definedName name="_8aergargag_1">'[2]SO 51_4 Výkaz výměr'!#REF!</definedName>
    <definedName name="_9AL_obvodový_plášť_1">'[1]SO 11_1A Výkaz výměr'!#REF!</definedName>
    <definedName name="_a">'[1]SO 11_1A Výkaz výměr'!#REF!</definedName>
    <definedName name="_AL_">'[1]SO 11_1A Výkaz výměr'!#REF!</definedName>
    <definedName name="a">'[1]SO 11_1A Výkaz výměr'!#REF!</definedName>
    <definedName name="aareg">'[1]SO 11_1A Výkaz výměr'!#REF!</definedName>
    <definedName name="aer">'[2]SO 51_4 Výkaz výměr'!#REF!</definedName>
    <definedName name="aergaerg">'[1]SO 11_1A Výkaz výměr'!#REF!</definedName>
    <definedName name="aergargag">'[2]SO 51_4 Výkaz výměr'!#REF!</definedName>
    <definedName name="AL_obvodový_plášť">'[1]SO 11_1A Výkaz výměr'!#REF!</definedName>
    <definedName name="ar">'[1]SO 11_1A Výkaz výměr'!#REF!</definedName>
    <definedName name="argaregreg">'[1]SO 11_1A Výkaz výměr'!#REF!</definedName>
    <definedName name="asd">'[1]SO 11_1A Výkaz výměr'!#REF!</definedName>
    <definedName name="asdf">'[1]SO 11_1A Výkaz výměr'!#REF!</definedName>
    <definedName name="asdgadsg">'[2]SO 51_4 Výkaz výměr'!#REF!</definedName>
    <definedName name="asdgasdg">'[1]SO 11_1A Výkaz výměr'!#REF!</definedName>
    <definedName name="asdgasdgasdg">'[1]SO 11_1A Výkaz výměr'!#REF!</definedName>
    <definedName name="asdgsadg">'[2]SO 51_4 Výkaz výměr'!#REF!</definedName>
    <definedName name="asgasrgd">'[1]SO 11_1A Výkaz výměr'!#REF!</definedName>
    <definedName name="asr">'[1]SO 11_1A Výkaz výměr'!#REF!</definedName>
    <definedName name="dwsfg">'[1]SO 11_1A Výkaz výměr'!#REF!</definedName>
    <definedName name="e">'[1]SO 11_1A Výkaz výměr'!#REF!</definedName>
    <definedName name="eargraeg">'[2]SO 51_4 Výkaz výměr'!#REF!</definedName>
    <definedName name="ERUZ">'[2]SO 51_4 Výkaz výměr'!#REF!</definedName>
    <definedName name="fkh">'[1]SO 11_1A Výkaz výměr'!#REF!</definedName>
    <definedName name="gafdsgg">'[1]SO 11_1A Výkaz výměr'!#REF!</definedName>
    <definedName name="h">'[2]SO 51_4 Výkaz výměr'!#REF!</definedName>
    <definedName name="hfdah">'[2]SO 51_4 Výkaz výměr'!#REF!</definedName>
    <definedName name="Izolace_akustické">'[1]SO 11_1A Výkaz výměr'!#REF!</definedName>
    <definedName name="Izolace_proti_vodě">'[1]SO 11_1A Výkaz výměr'!#REF!</definedName>
    <definedName name="jrj">'[2]SO 51_4 Výkaz výměr'!#REF!</definedName>
    <definedName name="Komunikace">'[1]SO 11_1A Výkaz výměr'!#REF!</definedName>
    <definedName name="Konstrukce_klempířské">'[1]SO 11_1A Výkaz výměr'!#REF!</definedName>
    <definedName name="Konstrukce_tesařské">'[2]SO 51_4 Výkaz výměr'!#REF!</definedName>
    <definedName name="Konstrukce_truhlářské">'[1]SO 11_1A Výkaz výměr'!#REF!</definedName>
    <definedName name="Kovové_stavební_doplňkové_konstrukce">'[1]SO 11_1A Výkaz výměr'!#REF!</definedName>
    <definedName name="KSDK">'[2]SO 51_4 Výkaz výměr'!#REF!</definedName>
    <definedName name="kuetk">'[2]SO 51_4 Výkaz výměr'!#REF!</definedName>
    <definedName name="kztefrds">'[1]SO 11_1A Výkaz výměr'!#REF!</definedName>
    <definedName name="kztek">'[1]SO 11_1A Výkaz výměr'!#REF!</definedName>
    <definedName name="Malby__tapety__nátěry__nástřiky">'[1]SO 11_1A Výkaz výměr'!#REF!</definedName>
    <definedName name="Obklady_keramické">'[1]SO 11_1A Výkaz výměr'!#REF!</definedName>
    <definedName name="_xlnm.Print_Area" localSheetId="0">'299 specifikace prvků'!$A$1:$BB$76</definedName>
    <definedName name="Ostatní_výrobky">'[2]SO 51_4 Výkaz výměr'!#REF!</definedName>
    <definedName name="Podhl">'[2]SO 51_4 Výkaz výměr'!#REF!</definedName>
    <definedName name="Podhledy">'[1]SO 11_1A Výkaz výměr'!#REF!</definedName>
    <definedName name="QEČ">'[2]SO 51_4 Výkaz výměr'!#REF!</definedName>
    <definedName name="raegareg">'[1]SO 11_1A Výkaz výměr'!#REF!</definedName>
    <definedName name="reg">'[1]SO 11_1A Výkaz výměr'!#REF!</definedName>
    <definedName name="REKAPITULACE">'[1]SO 11_1A Výkaz výměr'!#REF!</definedName>
    <definedName name="Sádrokartonové_konstrukce">'[1]SO 11_1A Výkaz výměr'!#REF!</definedName>
    <definedName name="sdfg">'[2]SO 51_4 Výkaz výměr'!#REF!</definedName>
    <definedName name="sedg">'[2]SO 51_4 Výkaz výměr'!#REF!</definedName>
    <definedName name="Vodorovné_konstrukce">'[2]SO 51_4 Výkaz výměr'!#REF!</definedName>
    <definedName name="wegter">'[1]SO 11_1A Výkaz výměr'!#REF!</definedName>
    <definedName name="wetert">'[1]SO 11_1A Výkaz výměr'!#REF!</definedName>
    <definedName name="Základy">'[2]SO 51_4 Výkaz výměr'!#REF!</definedName>
    <definedName name="Zemní_práce">'[2]SO 51_4 Výkaz výměr'!#REF!</definedName>
    <definedName name="zjnjk">'[1]SO 11_1A Výkaz výměr'!#REF!</definedName>
    <definedName name="ztjke">'[2]SO 51_4 Výkaz výměr'!#REF!</definedName>
  </definedNames>
  <calcPr calcId="125725"/>
</workbook>
</file>

<file path=xl/calcChain.xml><?xml version="1.0" encoding="utf-8"?>
<calcChain xmlns="http://schemas.openxmlformats.org/spreadsheetml/2006/main">
  <c r="E76" i="1"/>
  <c r="D75"/>
  <c r="E75" s="1"/>
  <c r="B75"/>
  <c r="D74"/>
  <c r="E74" s="1"/>
  <c r="B74"/>
  <c r="D73"/>
  <c r="E73" s="1"/>
  <c r="D72"/>
  <c r="E72" s="1"/>
  <c r="B72"/>
  <c r="D71"/>
  <c r="E71" s="1"/>
  <c r="C71"/>
  <c r="B71"/>
  <c r="D70"/>
  <c r="E70" s="1"/>
  <c r="C70"/>
  <c r="B70"/>
  <c r="D69"/>
  <c r="E69" s="1"/>
  <c r="C69"/>
  <c r="B69"/>
  <c r="D68"/>
  <c r="E68" s="1"/>
  <c r="C68"/>
  <c r="B68"/>
  <c r="E67"/>
  <c r="C67"/>
  <c r="B67"/>
  <c r="D66"/>
  <c r="E66" s="1"/>
  <c r="C66"/>
  <c r="B66"/>
  <c r="E65"/>
  <c r="C65"/>
  <c r="B65"/>
  <c r="D64"/>
  <c r="E64" s="1"/>
  <c r="C64"/>
  <c r="B64"/>
  <c r="D63"/>
  <c r="E63" s="1"/>
  <c r="C63"/>
  <c r="B63"/>
  <c r="D62"/>
  <c r="E62" s="1"/>
  <c r="C62"/>
  <c r="B62"/>
  <c r="D61"/>
  <c r="E61" s="1"/>
  <c r="C61"/>
  <c r="B61"/>
  <c r="E60"/>
  <c r="C60"/>
  <c r="B60"/>
  <c r="D59"/>
  <c r="E59" s="1"/>
  <c r="C59"/>
  <c r="B59"/>
  <c r="D58"/>
  <c r="E58" s="1"/>
  <c r="C58"/>
  <c r="B58"/>
  <c r="D57"/>
  <c r="E57" s="1"/>
  <c r="C57"/>
  <c r="B57"/>
  <c r="E56"/>
  <c r="C56"/>
  <c r="B56"/>
  <c r="D55"/>
  <c r="E55" s="1"/>
  <c r="C55"/>
  <c r="B55"/>
  <c r="D54"/>
  <c r="E54" s="1"/>
  <c r="C54"/>
  <c r="B54"/>
  <c r="D53"/>
  <c r="E53" s="1"/>
  <c r="C53"/>
  <c r="B53"/>
  <c r="D52"/>
  <c r="E52" s="1"/>
  <c r="C52"/>
  <c r="B52"/>
  <c r="D51"/>
  <c r="E51" s="1"/>
  <c r="C51"/>
  <c r="B51"/>
  <c r="D50"/>
  <c r="E50" s="1"/>
  <c r="C50"/>
  <c r="B50"/>
  <c r="E49"/>
  <c r="C49"/>
  <c r="D48"/>
  <c r="E48" s="1"/>
  <c r="C48"/>
  <c r="B48"/>
  <c r="E47"/>
  <c r="D47"/>
  <c r="BH47" s="1"/>
  <c r="C47"/>
  <c r="B47"/>
  <c r="E46"/>
  <c r="D46"/>
  <c r="C46"/>
  <c r="B46"/>
  <c r="E45"/>
  <c r="D45"/>
  <c r="C45"/>
  <c r="B45"/>
  <c r="E44"/>
  <c r="D44"/>
  <c r="C44"/>
  <c r="B44"/>
  <c r="E43"/>
  <c r="D43"/>
  <c r="C43"/>
  <c r="B43"/>
  <c r="E42"/>
  <c r="D42"/>
  <c r="C42"/>
  <c r="B42"/>
  <c r="E41"/>
  <c r="D41"/>
  <c r="C41"/>
  <c r="B41"/>
  <c r="E40"/>
  <c r="D40"/>
  <c r="C40"/>
  <c r="B40"/>
  <c r="E39"/>
  <c r="D39"/>
  <c r="C39"/>
  <c r="B39"/>
  <c r="E38"/>
  <c r="D38"/>
  <c r="C38"/>
  <c r="B38"/>
  <c r="E37"/>
  <c r="D37"/>
  <c r="C37"/>
  <c r="B37"/>
  <c r="E36"/>
  <c r="D36"/>
  <c r="C36"/>
  <c r="B36"/>
  <c r="E35"/>
  <c r="D35"/>
  <c r="C35"/>
  <c r="B35"/>
  <c r="E34"/>
  <c r="C34"/>
  <c r="B34"/>
  <c r="D33"/>
  <c r="E33" s="1"/>
  <c r="B33"/>
  <c r="D32"/>
  <c r="E32" s="1"/>
  <c r="B32"/>
  <c r="D31"/>
  <c r="E31" s="1"/>
  <c r="B31"/>
  <c r="D30"/>
  <c r="E30" s="1"/>
  <c r="B30"/>
  <c r="D29"/>
  <c r="E29" s="1"/>
  <c r="B29"/>
  <c r="D28"/>
  <c r="E28" s="1"/>
  <c r="C28"/>
  <c r="B28"/>
  <c r="D27"/>
  <c r="E27" s="1"/>
  <c r="C27"/>
  <c r="B27"/>
  <c r="D26"/>
  <c r="BH26" s="1"/>
  <c r="C26"/>
  <c r="B26"/>
  <c r="D25"/>
  <c r="BH25" s="1"/>
  <c r="C25"/>
  <c r="B25"/>
  <c r="D24"/>
  <c r="BH24" s="1"/>
  <c r="C24"/>
  <c r="B24"/>
  <c r="D23"/>
  <c r="E23" s="1"/>
  <c r="C23"/>
  <c r="B23"/>
  <c r="D22"/>
  <c r="E22" s="1"/>
  <c r="C22"/>
  <c r="B22"/>
  <c r="D21"/>
  <c r="E21" s="1"/>
  <c r="C21"/>
  <c r="B21"/>
  <c r="D20"/>
  <c r="E20" s="1"/>
  <c r="C20"/>
  <c r="B20"/>
  <c r="D19"/>
  <c r="BH19" s="1"/>
  <c r="C19"/>
  <c r="B19"/>
  <c r="D18"/>
  <c r="E18" s="1"/>
  <c r="C18"/>
  <c r="B18"/>
  <c r="D17"/>
  <c r="E17" s="1"/>
  <c r="C17"/>
  <c r="B17"/>
  <c r="D16"/>
  <c r="E16" s="1"/>
  <c r="C16"/>
  <c r="B16"/>
  <c r="D15"/>
  <c r="E15" s="1"/>
  <c r="C15"/>
  <c r="B15"/>
  <c r="D14"/>
  <c r="BH14" s="1"/>
  <c r="C14"/>
  <c r="B14"/>
  <c r="D13"/>
  <c r="E13" s="1"/>
  <c r="C13"/>
  <c r="B13"/>
  <c r="D12"/>
  <c r="BH12" s="1"/>
  <c r="C12"/>
  <c r="B12"/>
  <c r="D11"/>
  <c r="E11" s="1"/>
  <c r="C11"/>
  <c r="B11"/>
  <c r="D10"/>
  <c r="E10" s="1"/>
  <c r="C10"/>
  <c r="B10"/>
  <c r="D9"/>
  <c r="E9" s="1"/>
  <c r="C9"/>
  <c r="B9"/>
  <c r="D8"/>
  <c r="E8" s="1"/>
  <c r="C8"/>
  <c r="B8"/>
  <c r="BG7"/>
  <c r="BD7"/>
  <c r="BH7" s="1"/>
  <c r="C5"/>
  <c r="C4"/>
  <c r="C2"/>
  <c r="C1"/>
  <c r="BH8" l="1"/>
  <c r="E12"/>
  <c r="E25"/>
  <c r="E19"/>
  <c r="BE7"/>
  <c r="E14"/>
  <c r="E24"/>
  <c r="E26"/>
</calcChain>
</file>

<file path=xl/sharedStrings.xml><?xml version="1.0" encoding="utf-8"?>
<sst xmlns="http://schemas.openxmlformats.org/spreadsheetml/2006/main" count="263" uniqueCount="171">
  <si>
    <t>název stavby:</t>
  </si>
  <si>
    <t>název projektu:</t>
  </si>
  <si>
    <t>část:</t>
  </si>
  <si>
    <t>VÝKAZ VÝMĚR</t>
  </si>
  <si>
    <t>stupeň dokum.:</t>
  </si>
  <si>
    <t>zpracovatel:</t>
  </si>
  <si>
    <t>m.j.</t>
  </si>
  <si>
    <t>poč. j.</t>
  </si>
  <si>
    <t>KONTROLA</t>
  </si>
  <si>
    <t>celková cena</t>
  </si>
  <si>
    <t>speciifkace</t>
  </si>
  <si>
    <t>obrázek</t>
  </si>
  <si>
    <t>pozn.</t>
  </si>
  <si>
    <t>limit</t>
  </si>
  <si>
    <t>rozdíl</t>
  </si>
  <si>
    <t>Č.POLOŽKY</t>
  </si>
  <si>
    <t>1.12a</t>
  </si>
  <si>
    <t>1.11b</t>
  </si>
  <si>
    <t>1.12b</t>
  </si>
  <si>
    <t>0.19</t>
  </si>
  <si>
    <t>0.36</t>
  </si>
  <si>
    <t>0.31</t>
  </si>
  <si>
    <t>0.61</t>
  </si>
  <si>
    <t>0.63</t>
  </si>
  <si>
    <t>0.75</t>
  </si>
  <si>
    <t>0.78</t>
  </si>
  <si>
    <t>1.11a</t>
  </si>
  <si>
    <t>1.01</t>
  </si>
  <si>
    <t>3.14a</t>
  </si>
  <si>
    <t>3.14b</t>
  </si>
  <si>
    <t>1.27a</t>
  </si>
  <si>
    <t>1.27b</t>
  </si>
  <si>
    <t>2.06</t>
  </si>
  <si>
    <t>2.07</t>
  </si>
  <si>
    <t>2.08</t>
  </si>
  <si>
    <t>2.09</t>
  </si>
  <si>
    <t>2.10</t>
  </si>
  <si>
    <t>3.21</t>
  </si>
  <si>
    <t>3.22</t>
  </si>
  <si>
    <t>3.23</t>
  </si>
  <si>
    <t>3.24</t>
  </si>
  <si>
    <t>3.25</t>
  </si>
  <si>
    <t>3.26</t>
  </si>
  <si>
    <t>3.27</t>
  </si>
  <si>
    <t>3.29</t>
  </si>
  <si>
    <t>4.06</t>
  </si>
  <si>
    <t>4.07</t>
  </si>
  <si>
    <t>4.08</t>
  </si>
  <si>
    <t>4.09</t>
  </si>
  <si>
    <t>4.10</t>
  </si>
  <si>
    <t>4.11</t>
  </si>
  <si>
    <t>4.12</t>
  </si>
  <si>
    <t>4.14</t>
  </si>
  <si>
    <t>1.14</t>
  </si>
  <si>
    <t>1.09</t>
  </si>
  <si>
    <t>3.10</t>
  </si>
  <si>
    <r>
      <rPr>
        <b/>
        <sz val="10"/>
        <rFont val="Arial"/>
        <family val="2"/>
        <charset val="238"/>
      </rPr>
      <t xml:space="preserve">šatní sestava pevná velká
</t>
    </r>
    <r>
      <rPr>
        <sz val="10"/>
        <rFont val="Arial"/>
        <family val="2"/>
        <charset val="238"/>
      </rPr>
      <t>- viz výkres B.4.6</t>
    </r>
    <r>
      <rPr>
        <b/>
        <sz val="10"/>
        <rFont val="Arial"/>
        <family val="2"/>
        <charset val="238"/>
      </rPr>
      <t xml:space="preserve">
</t>
    </r>
    <r>
      <rPr>
        <sz val="10"/>
        <rFont val="Arial"/>
        <family val="2"/>
        <charset val="238"/>
      </rPr>
      <t>- l=1640mm
- korpus z HPL, barva bílá
- rám ze svařence z uzavřených tenkostěnných ocel. profilů 30/30, povrchová úprava práškový lak, přišroubováno černými nábytkovými šrouby ke korpusu
- včetně rektifikovatelných stojek</t>
    </r>
  </si>
  <si>
    <t>atyp</t>
  </si>
  <si>
    <r>
      <rPr>
        <b/>
        <sz val="10"/>
        <rFont val="Arial"/>
        <family val="2"/>
        <charset val="238"/>
      </rPr>
      <t xml:space="preserve">šatní sestava pevná malá
</t>
    </r>
    <r>
      <rPr>
        <sz val="10"/>
        <rFont val="Arial"/>
        <family val="2"/>
        <charset val="238"/>
      </rPr>
      <t>- viz výkres B.4.7</t>
    </r>
    <r>
      <rPr>
        <b/>
        <sz val="10"/>
        <rFont val="Arial"/>
        <family val="2"/>
        <charset val="238"/>
      </rPr>
      <t xml:space="preserve">
</t>
    </r>
    <r>
      <rPr>
        <sz val="10"/>
        <rFont val="Arial"/>
        <family val="2"/>
        <charset val="238"/>
      </rPr>
      <t>- l=820mm
- korpus z HPL, barva bílá
- rám ze svařence z uzavřených tenkostěnných ocel. profilů 30/30, povrchová úprava práškový lak, přišroubováno černými nábytkovými šrouby ke korpusu
- včetně rektifikovatelných stojek</t>
    </r>
  </si>
  <si>
    <t>naše</t>
  </si>
  <si>
    <r>
      <t xml:space="preserve">šatní tyč mobilní
</t>
    </r>
    <r>
      <rPr>
        <sz val="10"/>
        <rFont val="Arial"/>
        <family val="2"/>
        <charset val="238"/>
      </rPr>
      <t>- délka 1550mm
- konstrukce z chromovaných ocelových trubek
- čtyři otočná kolečka Ø 75 mm, z toho dvě s brzdou
- nosnost 50 kg
- včetně ochrany proti nárazu</t>
    </r>
  </si>
  <si>
    <t>Kwesto</t>
  </si>
  <si>
    <r>
      <t xml:space="preserve">šatní box mobilní
</t>
    </r>
    <r>
      <rPr>
        <sz val="10"/>
        <rFont val="Arial"/>
        <family val="2"/>
        <charset val="238"/>
      </rPr>
      <t xml:space="preserve">- délka 1138mm, výška 1292mm
- ocelová konstrukce, povrchová úprava práškovou barvou RAL 9006
- vozík je vybaven výškově nastavitelnou podlážkou a 4 otočnými kolečky o Ø 75 mm
- přední podélná stěna je v polovině sklopná
</t>
    </r>
    <r>
      <rPr>
        <sz val="10"/>
        <color indexed="10"/>
        <rFont val="Arial"/>
        <family val="2"/>
        <charset val="238"/>
      </rPr>
      <t>- nosnost 50 kg</t>
    </r>
  </si>
  <si>
    <t>nacenit RazDva</t>
  </si>
  <si>
    <r>
      <rPr>
        <b/>
        <sz val="10"/>
        <rFont val="Arial"/>
        <family val="2"/>
        <charset val="238"/>
      </rPr>
      <t xml:space="preserve">dílenský stůl pro návštěvníky
</t>
    </r>
    <r>
      <rPr>
        <sz val="10"/>
        <rFont val="Arial"/>
        <family val="2"/>
        <charset val="238"/>
      </rPr>
      <t xml:space="preserve">800x2000mm
- výškově stavitelný v rozsahu 690-830mm
- podnož: kovová, práškový lak, černá barva RAL 9005
- pracovní deska: překližka </t>
    </r>
    <r>
      <rPr>
        <sz val="10"/>
        <color indexed="10"/>
        <rFont val="Arial"/>
        <family val="2"/>
        <charset val="238"/>
      </rPr>
      <t>28 mm</t>
    </r>
    <r>
      <rPr>
        <sz val="10"/>
        <rFont val="Arial"/>
        <family val="2"/>
        <charset val="238"/>
      </rPr>
      <t xml:space="preserve"> </t>
    </r>
    <r>
      <rPr>
        <sz val="10"/>
        <color indexed="10"/>
        <rFont val="Arial"/>
        <family val="2"/>
        <charset val="238"/>
      </rPr>
      <t>spárovka</t>
    </r>
    <r>
      <rPr>
        <sz val="10"/>
        <rFont val="Arial"/>
        <family val="2"/>
        <charset val="238"/>
      </rPr>
      <t xml:space="preserve">
- Kovová podnož je tvořena pevným můstkem s přivařenými díly pro výškově stavitelné nohy, stolový mi nohami s rektifikací, podélnými a příčnými nosníky.
- Stolové nohy jsou vyrobené z ocelové trubky Ø 48 mm / 2,5 mm, vzájemně svírají úhel 39°, umožňují výškovou stavitelnost v rozmezí 650 – 790 mm (bez stolové desky) v krocích po 20 mm, pomocí svorného mechanismu se šroubem s plastovou hlavou a pojistným šroubem. Každá noha má rektifikační patku umožňující vyrovnání nerovností podlahy až do výšky 20 mm. 
- Podélné nosníky jsou tvořeny profilem 35x35x2 mm, který je přes systémové otvory připojen šrouby na můstek s nohami. Podélný profil je zakončen plastovými záslepkami. Podélné nosníky jsou určené pro délku stolů od 500 mm do 2400 mm.
- Příčné nosníky jsou tvořeny profilem 15x30x2 mm, který je přes systémové otvory připojen šrouby k podélným nosníkům.
Příčný profil je zakončen plastovými záslepkami.
Podélné nosníky jsou určené pro hloubku stolů 800 a 1000 mm.
- Příčné nosníky mohou mít mechanismus umožňující připojení různého systémového příslušenství, například kabelového žlabu, držáku na monitor nebo držáku lampičky. 
</t>
    </r>
    <r>
      <rPr>
        <sz val="10"/>
        <color indexed="10"/>
        <rFont val="Arial"/>
        <family val="2"/>
        <charset val="238"/>
      </rPr>
      <t>- pro kabely bude horní deska vybavena prostupkou
- deska bude ke konstrukci přišroubována ze spoda vruty</t>
    </r>
  </si>
  <si>
    <t>Raz Dva</t>
  </si>
  <si>
    <r>
      <rPr>
        <b/>
        <sz val="10"/>
        <rFont val="Arial"/>
        <family val="2"/>
        <charset val="238"/>
      </rPr>
      <t>stolový kontejner</t>
    </r>
    <r>
      <rPr>
        <sz val="10"/>
        <rFont val="Arial"/>
        <family val="2"/>
        <charset val="238"/>
      </rPr>
      <t xml:space="preserve">
- 328x600x596
- kovový, uzamykatelný
- 3 + 1 zásuvka
- barva černá
</t>
    </r>
    <r>
      <rPr>
        <sz val="10"/>
        <color indexed="10"/>
        <rFont val="Arial"/>
        <family val="2"/>
        <charset val="238"/>
      </rPr>
      <t>-kontejner je pojízdný na kolečnách</t>
    </r>
    <r>
      <rPr>
        <sz val="10"/>
        <rFont val="Arial"/>
        <family val="2"/>
        <charset val="238"/>
      </rPr>
      <t xml:space="preserve">
</t>
    </r>
  </si>
  <si>
    <t>Techo</t>
  </si>
  <si>
    <t>Černoch</t>
  </si>
  <si>
    <r>
      <rPr>
        <b/>
        <sz val="10"/>
        <rFont val="Arial"/>
        <family val="2"/>
        <charset val="238"/>
      </rPr>
      <t>stolní svítidlo</t>
    </r>
    <r>
      <rPr>
        <sz val="10"/>
        <rFont val="Arial"/>
        <family val="2"/>
        <charset val="238"/>
      </rPr>
      <t xml:space="preserve">
- rozměry svítidla průměr 54 mm, výška 48 mm
- délka hadice 450 mm
- světelný tok 390 lm
- žebrované těleso svítidla ze zinkové slitiny
- osazeno jedním čipem LED a doplněno asférickou skleněnou čočkou
- stupeň ochrany IP67
- uvnitř svítidla je spínaný napájecí zdroj, který zajišťuje napájení LED konstantním proudem v rozsahu napájecích napětí 10 až 30 V (ss i st.)
- svítidlo upevněno na ohebné hadici délky 450 mm
- životnost minimálně 40 000 hodin
- napájecí napětí 8 až 40 V ss, 6-35 V st./50-60Hz
- příkon při napájení 24V 5W
- maximální pracovní teplota okolí 60 °C</t>
    </r>
  </si>
  <si>
    <r>
      <rPr>
        <b/>
        <sz val="10"/>
        <rFont val="Arial"/>
        <family val="2"/>
        <charset val="238"/>
      </rPr>
      <t>dílenská židle</t>
    </r>
    <r>
      <rPr>
        <sz val="10"/>
        <rFont val="Arial"/>
        <family val="2"/>
        <charset val="238"/>
      </rPr>
      <t xml:space="preserve">
- průmyslová otočná židle
- pevné (ergonomické), sedadlo s možností nastavení výšky posezu z překližky s opěradlem s držákem z pružinové oceli odolné proti opotřebení a absorbující nárazy tělem dozadu s možností nastavení opěrky v podélné ose směrem dopředu, dozadu. Sedák je vyroben z 7 vrstvé překližky o síle 11mm a šíři 40 cm
- pneumatický píst s možností nastavení 41 - 54 cm
- polyamidová základna s pěti rameny o průměru 61 cm, základna je osazená kolečky pro středně tuhou podlahu.
- 2-letá záruka
- barva sedáku a opěrky: černá lazura</t>
    </r>
  </si>
  <si>
    <t>Systém Pro Economy</t>
  </si>
  <si>
    <r>
      <rPr>
        <b/>
        <sz val="10"/>
        <rFont val="Arial"/>
        <family val="2"/>
        <charset val="238"/>
      </rPr>
      <t>odpadkový koš na tříděný odpad</t>
    </r>
    <r>
      <rPr>
        <sz val="10"/>
        <rFont val="Arial"/>
        <family val="2"/>
        <charset val="238"/>
      </rPr>
      <t xml:space="preserve">
- sestava 3 ks nádob 
- rozměr jedné nádoby 700x355x255mm
- hmotnost: 7.5 kg
- barvy: 1xRAL1018, 1xRAL5012, 1xRAL7035 </t>
    </r>
  </si>
  <si>
    <t>N9600</t>
  </si>
  <si>
    <r>
      <t xml:space="preserve">skříň nízká - </t>
    </r>
    <r>
      <rPr>
        <b/>
        <sz val="10"/>
        <color indexed="10"/>
        <rFont val="Arial"/>
        <family val="2"/>
        <charset val="238"/>
      </rPr>
      <t>koncový díl</t>
    </r>
    <r>
      <rPr>
        <b/>
        <sz val="10"/>
        <rFont val="Arial"/>
        <family val="2"/>
        <charset val="238"/>
      </rPr>
      <t xml:space="preserve">
</t>
    </r>
    <r>
      <rPr>
        <sz val="10"/>
        <rFont val="Arial"/>
        <family val="2"/>
        <charset val="238"/>
      </rPr>
      <t>616x430x1108mm</t>
    </r>
    <r>
      <rPr>
        <b/>
        <sz val="10"/>
        <rFont val="Arial"/>
        <family val="2"/>
        <charset val="238"/>
      </rPr>
      <t xml:space="preserve">
</t>
    </r>
    <r>
      <rPr>
        <sz val="10"/>
        <rFont val="Arial"/>
        <family val="2"/>
        <charset val="238"/>
      </rPr>
      <t xml:space="preserve">- barva bílá
- nábytkové dílce jsou vyrobeny z laminotřískových desek tl. 18 mm a olepeny ABS hranou
- korpusové dílce mají tloušťku hran 0,7 mm
- police obsahují bezpečnostní podpěrky, čímž je zabráněno nechtěnému vytažení police.
- police jsou výškově přestavitelné po 32 mm
- korpusy skříní stojí na kovovém samonosném rámu s rektifikacemi pro případné vyrovnání skříní na nerovném
povrchu
- jednotlivé rámy se šroubují k sobě pro vytvoření pevného základu skříní
- jednotlivé nábytkové dílce osazeny spojovacím kováním, naraženy do sebe dřevěnými kolíky a utáženy kovovými spojkami
- </t>
    </r>
    <r>
      <rPr>
        <sz val="10"/>
        <color indexed="10"/>
        <rFont val="Arial"/>
        <family val="2"/>
        <charset val="238"/>
      </rPr>
      <t>skříně jsou opatřeny dvířky s úchytkou se zámkem
ve skříně jsou vloženy dvě police</t>
    </r>
  </si>
  <si>
    <r>
      <t xml:space="preserve">regál nízký - </t>
    </r>
    <r>
      <rPr>
        <b/>
        <sz val="10"/>
        <color indexed="10"/>
        <rFont val="Arial"/>
        <family val="2"/>
        <charset val="238"/>
      </rPr>
      <t>střední díl</t>
    </r>
    <r>
      <rPr>
        <b/>
        <sz val="10"/>
        <rFont val="Arial"/>
        <family val="2"/>
        <charset val="238"/>
      </rPr>
      <t xml:space="preserve">
</t>
    </r>
    <r>
      <rPr>
        <sz val="10"/>
        <rFont val="Arial"/>
        <family val="2"/>
        <charset val="238"/>
      </rPr>
      <t>616x430x1108mm</t>
    </r>
    <r>
      <rPr>
        <b/>
        <sz val="10"/>
        <rFont val="Arial"/>
        <family val="2"/>
        <charset val="238"/>
      </rPr>
      <t xml:space="preserve">
</t>
    </r>
    <r>
      <rPr>
        <sz val="10"/>
        <rFont val="Arial"/>
        <family val="2"/>
        <charset val="238"/>
      </rPr>
      <t>- barva bílá
- nábytkové dílce jsou vyrobeny z laminotřískových desek tl. 18 mm a olepeny ABS hranou
- korpusové dílce mají tloušťku hran 0,7 mm
- police obsahují bezpečnostní podpěrky, čímž je zabráněno nechtěnému vytažení police.
- police jsou výškově přestavitelné po 32 mm
- korpusy skříní stojí na kovovém samonosném rámu s rektifikacemi pro případné vyrovnání skříní na nerovném
povrchu
- jednotlivé rámy se šroubují k sobě pro vytvoření pevného základu skříní
- jednotlivé nábytkové dílce osazeny spojovacím kováním, naraženy do sebe dřevěnými kolíky a utáženy kovovými spojkami</t>
    </r>
    <r>
      <rPr>
        <sz val="10"/>
        <color indexed="10"/>
        <rFont val="Arial"/>
        <family val="2"/>
        <charset val="238"/>
      </rPr>
      <t xml:space="preserve">
- ve skřini jsou vloženy dvě police</t>
    </r>
  </si>
  <si>
    <r>
      <rPr>
        <b/>
        <sz val="10"/>
        <rFont val="Arial"/>
        <family val="2"/>
        <charset val="238"/>
      </rPr>
      <t xml:space="preserve">dílenský stůl pro lektora
</t>
    </r>
    <r>
      <rPr>
        <sz val="10"/>
        <rFont val="Arial"/>
        <family val="2"/>
        <charset val="238"/>
      </rPr>
      <t xml:space="preserve">800x1600mm
- výškově stavitelný v rozsahu 690-830mm
- podnož: kovová, práškový lak, černá barva RAL 9005
- pracovní deska: překližka </t>
    </r>
    <r>
      <rPr>
        <sz val="10"/>
        <color indexed="10"/>
        <rFont val="Arial"/>
        <family val="2"/>
        <charset val="238"/>
      </rPr>
      <t>28 mm</t>
    </r>
    <r>
      <rPr>
        <sz val="10"/>
        <rFont val="Arial"/>
        <family val="2"/>
        <charset val="238"/>
      </rPr>
      <t xml:space="preserve"> </t>
    </r>
    <r>
      <rPr>
        <sz val="10"/>
        <color indexed="10"/>
        <rFont val="Arial"/>
        <family val="2"/>
        <charset val="238"/>
      </rPr>
      <t>spárovka</t>
    </r>
    <r>
      <rPr>
        <sz val="10"/>
        <rFont val="Arial"/>
        <family val="2"/>
        <charset val="238"/>
      </rPr>
      <t xml:space="preserve">
- Kovová podnož je tvořena pevným můstkem s přivařenými díly pro výškově stavitelné nohy, stolovými nohami s rektifikací, podélnými a příčnými nosníky.
- Stolové nohy jsou vyrobené z ocelové trubky Ø 48 mm / 2,5 mm, vzájemně svírají úhel 39°, umožňují výškovou stavitelnost v rozmezí 650 – 790 mm (bez stolové desky) v krocích po 20 mm, pomocí svorného mechanismu se šroubem s plastovou hlavou a pojistným šroubem. Každá noha má rektifikační patku umožňující vyrovnání nerovností podlahy až do výšky 20 mm. 
- Podélné nosníky jsou tvořeny profilem 35x35x2 mm, který je přes systémové otvory připojen šrouby na můstek s nohami. Podélný profil je zakončen plastovými záslepkami. Podélné nosníky jsou určené pro délku stolů od 500 mm do 2400 mm.
- Příčné nosníky jsou tvořeny profilem 15x30x2 mm, který je přes systémové otvory připojen šrouby k podélným nosníkům. Příčný profil je zakončen plastovými záslepkami. Podélné nosníky jsou určené pro hloubku stolů 800 a 1000 mm.
- Příčné nosníky mohou mít mechanismus umožňující připojení různého systémového příslušenství, například kabelového žlabu, držáku na monitor nebo držáku lampičky. 
</t>
    </r>
    <r>
      <rPr>
        <sz val="10"/>
        <color indexed="10"/>
        <rFont val="Arial"/>
        <family val="2"/>
        <charset val="238"/>
      </rPr>
      <t>- pro kabely bude horní deska vybavena prostupkou
- deska bude ke konstrukci přišroubována ze spoda vruty</t>
    </r>
    <r>
      <rPr>
        <sz val="10"/>
        <rFont val="Arial"/>
        <family val="2"/>
        <charset val="238"/>
      </rPr>
      <t xml:space="preserve">
</t>
    </r>
  </si>
  <si>
    <r>
      <rPr>
        <b/>
        <sz val="10"/>
        <rFont val="Arial"/>
        <family val="2"/>
        <charset val="238"/>
      </rPr>
      <t>popisovatelný magnetický nátěr</t>
    </r>
    <r>
      <rPr>
        <sz val="10"/>
        <rFont val="Arial"/>
        <family val="2"/>
        <charset val="238"/>
      </rPr>
      <t xml:space="preserve">
- bílý
- včetně nátěru
- výška 1,6m
- umístění 1m nad podlahou</t>
    </r>
  </si>
  <si>
    <r>
      <rPr>
        <b/>
        <sz val="10"/>
        <rFont val="Arial"/>
        <family val="2"/>
        <charset val="238"/>
      </rPr>
      <t xml:space="preserve">magnetky
- </t>
    </r>
    <r>
      <rPr>
        <sz val="10"/>
        <rFont val="Arial"/>
        <family val="2"/>
        <charset val="238"/>
      </rPr>
      <t>neodym, poniklovány</t>
    </r>
    <r>
      <rPr>
        <b/>
        <sz val="10"/>
        <rFont val="Arial"/>
        <family val="2"/>
        <charset val="238"/>
      </rPr>
      <t xml:space="preserve">
</t>
    </r>
    <r>
      <rPr>
        <sz val="10"/>
        <rFont val="Arial"/>
        <family val="2"/>
        <charset val="238"/>
      </rPr>
      <t>- průměr 4mm, délka 10mm</t>
    </r>
  </si>
  <si>
    <t>Supermagnete.ch</t>
  </si>
  <si>
    <r>
      <rPr>
        <b/>
        <sz val="10"/>
        <rFont val="Arial"/>
        <family val="2"/>
        <charset val="238"/>
      </rPr>
      <t>pracovní židle</t>
    </r>
    <r>
      <rPr>
        <sz val="10"/>
        <rFont val="Arial"/>
        <family val="2"/>
        <charset val="238"/>
      </rPr>
      <t xml:space="preserve">
- synchronní mechanika
- čalouněný sedák
- látka kat. B černá a síťovaný opěrák barevnost černá
- otěruvzdornost - 50.000 martindale,
- područky výškově stavitelné -černé,
- kříž - nylonový černý
- výškově nastavitelná bederní opora
- kolečka na měkkou podlahu koberec - černá</t>
    </r>
  </si>
  <si>
    <t>Designor
LD RT017</t>
  </si>
  <si>
    <r>
      <rPr>
        <b/>
        <sz val="10"/>
        <rFont val="Arial"/>
        <family val="2"/>
        <charset val="238"/>
      </rPr>
      <t>stojany na letáky</t>
    </r>
    <r>
      <rPr>
        <sz val="10"/>
        <rFont val="Arial"/>
        <family val="2"/>
        <charset val="238"/>
      </rPr>
      <t xml:space="preserve">
- podstavec 400x400mm
- výška 1705mm
- celkem 6 kapes na letáky
- z AL slitiny a hlubokotažného plechu
- povrchová úprava práškový lak
- barva RAL9004 – černá</t>
    </r>
  </si>
  <si>
    <t>Techo Alva</t>
  </si>
  <si>
    <r>
      <rPr>
        <b/>
        <sz val="10"/>
        <rFont val="Arial"/>
        <family val="2"/>
        <charset val="238"/>
      </rPr>
      <t>sedací nábytek jednomístný pěnový</t>
    </r>
    <r>
      <rPr>
        <sz val="10"/>
        <rFont val="Arial"/>
        <family val="2"/>
        <charset val="238"/>
      </rPr>
      <t xml:space="preserve">
- pěnový s opěradlem
- na výber je ve 20 barvách, barevná varianta bude urcena architektem
- rozmer 60x93x71cm z PU peny, hustota 34-44kg/m3, bez CFK, 20% recyklovatelné
- stlačení CLD: 180 až 200Kpa 25% - 220 až 300Kpa 40% - 415 až 570Kpa 65% (ISO 3386/1)
- únosnost: 5.0 až 8.0, 40 % N (ISO 2439/B)
- UV barevne stálé, potah odolný proti vodě
- bez ztráty pružnosti</t>
    </r>
  </si>
  <si>
    <t>SixInch S1</t>
  </si>
  <si>
    <r>
      <rPr>
        <b/>
        <sz val="10"/>
        <rFont val="Arial"/>
        <family val="2"/>
        <charset val="238"/>
      </rPr>
      <t>sedací nábytek dvoumístný pěnový</t>
    </r>
    <r>
      <rPr>
        <sz val="10"/>
        <rFont val="Arial"/>
        <family val="2"/>
        <charset val="238"/>
      </rPr>
      <t xml:space="preserve">
- pěnový s opěradlem
- na výber je ve 20 barvách, barevná varianta bude urcena architektem.
- rozměr 120x93x71cm z PU peny, hustota 34-44kg/m3, bez CFK, 20% recyklovatelné
- stlačení CLD: 180 až 200Kpa 25% - 220 až 300Kpa 40% - 415 až 570Kpa 65% (ISO 3386/1)
- únosnost: 5.0 až 8.0, 40 % N (ISO 2439/B)
- UV barevne stálé, potah odolný proti vodě
- bez ztráty pružnosti</t>
    </r>
  </si>
  <si>
    <r>
      <rPr>
        <b/>
        <sz val="10"/>
        <rFont val="Arial"/>
        <family val="2"/>
        <charset val="238"/>
      </rPr>
      <t>sedací nábytek taburet pěnový</t>
    </r>
    <r>
      <rPr>
        <sz val="10"/>
        <rFont val="Arial"/>
        <family val="2"/>
        <charset val="238"/>
      </rPr>
      <t xml:space="preserve">
- pěnový
- na výber je ve 20 barvách, barevná varianta bude urcena architektem.
- rozmer 45x45x45cm z PU peny, hustota 34-44kg/m3, bez CFK, 20% recyklovatelné
- stlacení CLD: 180 až 200Kpa 25% - 220 až 300Kpa 40% - 415 až 570Kpa 65% (ISO 3386/1)
- únosnost: 5.0 až 8.0, 40 % N (ISO 2439/B)
- UV barevne stálé, potah odolný proti vode
- bez ztráty pružnosti</t>
    </r>
  </si>
  <si>
    <t>SixInch Blocks</t>
  </si>
  <si>
    <r>
      <rPr>
        <b/>
        <sz val="10"/>
        <rFont val="Arial"/>
        <family val="2"/>
        <charset val="238"/>
      </rPr>
      <t>skříň na cennosti</t>
    </r>
    <r>
      <rPr>
        <sz val="10"/>
        <rFont val="Arial"/>
        <family val="2"/>
        <charset val="238"/>
      </rPr>
      <t xml:space="preserve">
- rozměr 900x500x1850mm
- boxová skříň 15-ti dvířková
- cylindrický zámek, 
- práškový lak
- barva RAL7035 světle šedá, různé barvy dveří </t>
    </r>
    <r>
      <rPr>
        <sz val="10"/>
        <color indexed="10"/>
        <rFont val="Arial"/>
        <family val="2"/>
        <charset val="238"/>
      </rPr>
      <t>žlutá, červená, oranžová</t>
    </r>
  </si>
  <si>
    <r>
      <rPr>
        <b/>
        <sz val="10"/>
        <rFont val="Arial"/>
        <family val="2"/>
        <charset val="238"/>
      </rPr>
      <t>prodejní regál nízký</t>
    </r>
    <r>
      <rPr>
        <sz val="10"/>
        <rFont val="Arial"/>
        <family val="2"/>
        <charset val="238"/>
      </rPr>
      <t xml:space="preserve">
</t>
    </r>
    <r>
      <rPr>
        <sz val="10"/>
        <color indexed="10"/>
        <rFont val="Arial"/>
        <family val="2"/>
        <charset val="238"/>
      </rPr>
      <t>616x430x1108mm</t>
    </r>
    <r>
      <rPr>
        <sz val="10"/>
        <rFont val="Arial"/>
        <family val="2"/>
        <charset val="238"/>
      </rPr>
      <t xml:space="preserve">
- nábytkové dílce jsou vyrobeny z laminotřískových desek tl. 18 mm a olepeny ABS hranou
- korpusové dílce mají tloušťku hran 0,7 mm
- police obsahují bezpečnostní podpěrky, čímž je zabráněno nechtěnému vytažení police.
- police jsou výškově přestavitelné po 32 mm
- korpusy skříní stojí na kovovém samonosném rámu s rektifikacemi pro případné vyrovnání skříní na nerovném
povrchu
- jednotlivé rámy se šroubují k sobě pro vytvoření pevného základu skříní
- jednotlivé nábytkové dílce osazeny spojovacím kováním, naraženy do sebe dřevěnými kolíky a utáženy kovovými spojkami
- barva bílá
</t>
    </r>
    <r>
      <rPr>
        <sz val="10"/>
        <color indexed="10"/>
        <rFont val="Arial"/>
        <family val="2"/>
        <charset val="238"/>
      </rPr>
      <t>- dvě vložené police</t>
    </r>
  </si>
  <si>
    <t>ks</t>
  </si>
  <si>
    <t>PUR lak, zvětšit na l.600mm</t>
  </si>
  <si>
    <r>
      <rPr>
        <b/>
        <sz val="10"/>
        <rFont val="Arial"/>
        <family val="2"/>
        <charset val="238"/>
      </rPr>
      <t xml:space="preserve">prodejní regál oboustranný nízký
</t>
    </r>
    <r>
      <rPr>
        <sz val="10"/>
        <rFont val="Arial"/>
        <family val="2"/>
        <charset val="238"/>
      </rPr>
      <t>- viz výkres B.4.4
1500x1700x700mm
- HPL bílá
- hrany ABS
- mobilní kolečka
- 2x uzamykatelná zásuvka s plnovýsuvem v podstavci
- včetně 2ks přídavných výstavních boxů (MDF+lamino) 300x750x400mm</t>
    </r>
  </si>
  <si>
    <t>Alva?</t>
  </si>
  <si>
    <r>
      <rPr>
        <b/>
        <sz val="10"/>
        <rFont val="Arial"/>
        <family val="2"/>
        <charset val="238"/>
      </rPr>
      <t xml:space="preserve">prodejní stojan na letáky
</t>
    </r>
    <r>
      <rPr>
        <sz val="10"/>
        <rFont val="Arial"/>
        <family val="2"/>
        <charset val="238"/>
      </rPr>
      <t>- viz výkres B.4.5
- karusel
- podstavec 600x600mm, výška 1600mm
- z AL slitiny a hlubokotažného plechu
- povrchová úprava práškový lak
- barva RAL9004 – černá</t>
    </r>
  </si>
  <si>
    <t>atyp z Techo Alva</t>
  </si>
  <si>
    <r>
      <rPr>
        <b/>
        <sz val="10"/>
        <color indexed="10"/>
        <rFont val="Arial"/>
        <family val="2"/>
        <charset val="238"/>
      </rPr>
      <t xml:space="preserve">prodejní regál vysoký
</t>
    </r>
    <r>
      <rPr>
        <sz val="10"/>
        <color indexed="10"/>
        <rFont val="Arial"/>
        <family val="2"/>
        <charset val="238"/>
      </rPr>
      <t>616x430x1812mm
-  barva bílá
- nábytkové dílce jsou vyrobeny z laminotřískových desek tl. 18 mm a olepeny ABS hranou
- korpusové dílce mají tloušťku hran 0,7 mm
- police obsahují bezpečnostní podpěrky, čímž je zabráněno nechtěnému vytažení police.
- police jsou výškově přestavitelné po 32 mm
- korpusy skříní stojí na kovovém samonosném rámu s rektifikacemi pro případné vyrovnání skříní na nerovném
povrchu
- jednotlivé rámy se šroubují k sobě pro vytvoření pevného základu skříní
- jednotlivé nábytkové dílce osazeny spojovacím kováním, naraženy do sebe dřevěnými kolíky a utáženy kovovými spojkami
- skříně jsou opatřeny dvířky s úchytkou a se zámkem
- ve skřini jsou vloženy čtyry police</t>
    </r>
  </si>
  <si>
    <r>
      <rPr>
        <b/>
        <sz val="10"/>
        <rFont val="Arial"/>
        <family val="2"/>
        <charset val="238"/>
      </rPr>
      <t xml:space="preserve">skladový regál
</t>
    </r>
    <r>
      <rPr>
        <sz val="10"/>
        <rFont val="Arial"/>
        <family val="2"/>
        <charset val="238"/>
      </rPr>
      <t>1200x320x1940mm
- kovový, povrchová úprava pozink
- jednostranný
- včetně spojovacího materiálu pro ukotvení ke stěně
- výšková přestavitelnost polic po 33 mm
- nosnost polic: 150kg
- 5 vložených polic</t>
    </r>
  </si>
  <si>
    <t>Profi regály Super 0</t>
  </si>
  <si>
    <t>softline</t>
  </si>
  <si>
    <r>
      <rPr>
        <b/>
        <sz val="10"/>
        <rFont val="Arial"/>
        <family val="2"/>
        <charset val="238"/>
      </rPr>
      <t>sedací nábytek jednomístný s rohovým opěrákem</t>
    </r>
    <r>
      <rPr>
        <sz val="10"/>
        <rFont val="Arial"/>
        <family val="2"/>
        <charset val="238"/>
      </rPr>
      <t xml:space="preserve">
- 690 x 640 x 880mm
- výška sedáku 340mm
- potah 80% vlny, 25% polyamidu, 3% akryl, 2% polyester; 
90 000 martindale
- barva černá
</t>
    </r>
    <r>
      <rPr>
        <sz val="10"/>
        <color indexed="10"/>
        <rFont val="Arial"/>
        <family val="2"/>
        <charset val="238"/>
      </rPr>
      <t>nízká hmotnost modulů umožňující snadnou manipulaci a přemisťování při
vytváření požadovaných sestav
-  moduly jsou vybaveny suchým zipem, který umožnuje rychle a funkční
spojování do sestav (s možností vytváření jiných sestav)
- snímatelné látkové potahy pro možnost čištění a tedy snadnou údržbu (při
objednání dalších potahů možno též později  změnit barvu sedačky)
- látka sedáku a opěráku má dekorativní prošití
- ve vnitřní konstrukci je použitá kvalitní studená polyuretanová pěna
zamezující prosezení sedáku a opěráku
- požaduje se předložení vzorku modulu pro
doložení výše požadovaných vlastností</t>
    </r>
  </si>
  <si>
    <t>SOFTLINE 
LOFT - rohový modul, látka Felt (anthracite)</t>
  </si>
  <si>
    <r>
      <rPr>
        <b/>
        <sz val="10"/>
        <rFont val="Arial"/>
        <family val="2"/>
        <charset val="238"/>
      </rPr>
      <t>sedací nábytek jednomístný s opěradlem</t>
    </r>
    <r>
      <rPr>
        <sz val="10"/>
        <rFont val="Arial"/>
        <family val="2"/>
        <charset val="238"/>
      </rPr>
      <t xml:space="preserve">
- 690 x 640 x 880mm
- výška sedáku 340mm
- potah 80% vlny, 25% polyamidu, 3% akryl, 2% polyester; 
90 000 martindale
- barva černá
</t>
    </r>
    <r>
      <rPr>
        <sz val="10"/>
        <color indexed="10"/>
        <rFont val="Arial"/>
        <family val="2"/>
        <charset val="238"/>
      </rPr>
      <t>nízká hmotnost modulů umožňující snadnou manipulaci a přemisťování při
vytváření požadovaných sestav
-  moduly jsou vybaveny suchým zipem, který umožnuje rychle a funkční
spojování do sestav (s možností vytváření jiných sestav)
- snímatelné látkové potahy pro možnost čištění a tedy snadnou údržbu (při
objednání dalších potahů možno též později  změnit barvu sedačky)
- látka sedáku a opěráku má dekorativní prošití
- ve vnitřní konstrukci je použitá kvalitní studená polyuretanová pěna
zamezující prosezení sedáku a opěráku
- požaduje se předložení vzorku modulu pro
doložení výše požadovaných vlastností</t>
    </r>
  </si>
  <si>
    <t>SOFTLINE 
LOFT, látka Felt (anthracite)</t>
  </si>
  <si>
    <r>
      <rPr>
        <b/>
        <sz val="10"/>
        <rFont val="Arial"/>
        <family val="2"/>
        <charset val="238"/>
      </rPr>
      <t>stůl kulatý velký</t>
    </r>
    <r>
      <rPr>
        <sz val="10"/>
        <rFont val="Arial"/>
        <family val="2"/>
        <charset val="238"/>
      </rPr>
      <t xml:space="preserve">
- d=1200mm, v=500mm 
- kruhová základna
- deska LTD 18mm, hrany ABS
- odstín RAL9022
- podstava z práškově lakovaného kovu</t>
    </r>
  </si>
  <si>
    <r>
      <rPr>
        <b/>
        <sz val="10"/>
        <rFont val="Arial"/>
        <family val="2"/>
        <charset val="238"/>
      </rPr>
      <t>knihovna</t>
    </r>
    <r>
      <rPr>
        <sz val="10"/>
        <rFont val="Arial"/>
        <family val="2"/>
        <charset val="238"/>
      </rPr>
      <t xml:space="preserve">
</t>
    </r>
    <r>
      <rPr>
        <sz val="10"/>
        <color indexed="10"/>
        <rFont val="Arial"/>
        <family val="2"/>
        <charset val="238"/>
      </rPr>
      <t>1812x430x756mm</t>
    </r>
    <r>
      <rPr>
        <sz val="10"/>
        <rFont val="Arial"/>
        <family val="2"/>
        <charset val="238"/>
      </rPr>
      <t xml:space="preserve">
- nábytkové dílce jsou vyrobeny z laminotřískových desek tl. 18 mm a olepeny ABS hranou
- korpusové dílce mají tloušťku hran 0,7 mm
- police obsahují bezpečnostní podpěrky, čímž je zabráněno nechtěnému vytažení police.
- police jsou výškově přestavitelné po 32 mm
- korpusy skříní stojí na kovovém samonosném rámu s rektifikacemi pro případné vyrovnání skříní na nerovném
povrchu
- jednotlivé rámy se šroubují k sobě pro vytvoření pevného základu skříní
- jednotlivé nábytkové dílce osazeny spojovacím kováním, naraženy do sebe dřevěnými kolíky a utáženy kovovými spojkami
- barva bílá
</t>
    </r>
    <r>
      <rPr>
        <sz val="10"/>
        <color indexed="10"/>
        <rFont val="Arial"/>
        <family val="2"/>
        <charset val="238"/>
      </rPr>
      <t>- jedna vložená police
- záda skříně jsou pohledové</t>
    </r>
  </si>
  <si>
    <t>My Dva Raz Dva</t>
  </si>
  <si>
    <t>nacenit Ton?</t>
  </si>
  <si>
    <r>
      <t>stůl obdélníkový vysoký</t>
    </r>
    <r>
      <rPr>
        <sz val="10"/>
        <rFont val="Arial"/>
        <family val="2"/>
        <charset val="238"/>
      </rPr>
      <t xml:space="preserve">
- celková výška 760mm
- pracovní deska 900 x 1600mm
- prostor mezi nohami 680x1380mm
- volná výška pro nohy 650mm
- bukový masiv
- hmotnost 44,6kg
- povrchová úprava: bílá lazura (s viditelnou texturou dřeva)</t>
    </r>
  </si>
  <si>
    <t>Ton Jutland
brown sugar</t>
  </si>
  <si>
    <t>Ton Merano</t>
  </si>
  <si>
    <r>
      <t>k</t>
    </r>
    <r>
      <rPr>
        <b/>
        <sz val="10"/>
        <rFont val="Arial"/>
        <family val="2"/>
        <charset val="238"/>
      </rPr>
      <t xml:space="preserve">řeslo dřevěné
</t>
    </r>
    <r>
      <rPr>
        <sz val="10"/>
        <rFont val="Arial"/>
        <family val="2"/>
        <charset val="238"/>
      </rPr>
      <t>- dvě osově křížící se lisované překližky</t>
    </r>
    <r>
      <rPr>
        <b/>
        <sz val="10"/>
        <rFont val="Arial"/>
        <family val="2"/>
        <charset val="238"/>
      </rPr>
      <t xml:space="preserve">
</t>
    </r>
    <r>
      <rPr>
        <sz val="10"/>
        <rFont val="Arial"/>
        <family val="2"/>
        <charset val="238"/>
      </rPr>
      <t>- celková výška 780mm
- výška opěrky 660mm
- výška sedáku 450mm
- šířka sedáku 475mm
- hmotnost 6,5kg
- povrchová úprava: nátěr, barva černá
- včetně filcových kluzáků</t>
    </r>
  </si>
  <si>
    <t>Ton Merano
brown sugar</t>
  </si>
  <si>
    <r>
      <t>stůl kulatý nízký dřevěný</t>
    </r>
    <r>
      <rPr>
        <sz val="10"/>
        <rFont val="Arial"/>
        <family val="2"/>
        <charset val="238"/>
      </rPr>
      <t xml:space="preserve">
- celková výška 350mm
- pracovní deska d800mm
- prostor mezi nohami d540mm
- volná výška pro nohy 288mm
- bukový masiv
- hmotnost 49,6kg
- povrchová úprava: bílá lazura (s viditelnou texturou dřeva)</t>
    </r>
  </si>
  <si>
    <t>Ton Delta Coffee</t>
  </si>
  <si>
    <r>
      <t xml:space="preserve">regál
</t>
    </r>
    <r>
      <rPr>
        <sz val="10"/>
        <rFont val="Arial"/>
        <family val="2"/>
        <charset val="238"/>
      </rPr>
      <t xml:space="preserve">- 616x430x1812mm
- nábytkové dílce jsou vyrobeny z laminotřískových desek tl. 18 mm a olepeny ABS hranou
- korpusové dílce mají tloušťku hran 0,7 mm
- police obsahují bezpečnostní podpěrky, čímž je zabráněno nechtěnému vytažení police.
- police jsou výškově přestavitelné po 32 mm
- korpusy skříní stojí na kovovém samonosném rámu s rektifikacemi pro případné vyrovnání skříní na nerovném
povrchu
- jednotlivé rámy se šroubují k sobě pro vytvoření pevného základu skříní
- jednotlivé nábytkové dílce osazeny spojovacím kováním, naraženy do sebe dřevěnými kolíky a utáženy kovovými spojkami
- barva šedá
</t>
    </r>
    <r>
      <rPr>
        <sz val="10"/>
        <color indexed="10"/>
        <rFont val="Arial"/>
        <family val="2"/>
        <charset val="238"/>
      </rPr>
      <t>4 vložené police</t>
    </r>
  </si>
  <si>
    <t>Alva stojan</t>
  </si>
  <si>
    <r>
      <rPr>
        <b/>
        <sz val="10"/>
        <rFont val="Arial"/>
        <family val="2"/>
        <charset val="238"/>
      </rPr>
      <t>věšák na kabáty</t>
    </r>
    <r>
      <rPr>
        <sz val="10"/>
        <rFont val="Arial"/>
        <family val="2"/>
        <charset val="238"/>
      </rPr>
      <t xml:space="preserve">
- podstavec 400x400mm
- z AL slitiny a hlubokotažného plechu
- povrchová úprava práškový lak
- barva RAL9004 – černá</t>
    </r>
  </si>
  <si>
    <t>Alva</t>
  </si>
  <si>
    <r>
      <t xml:space="preserve">kuchyňská skříňka
</t>
    </r>
    <r>
      <rPr>
        <sz val="10"/>
        <rFont val="Arial"/>
        <family val="2"/>
        <charset val="238"/>
      </rPr>
      <t xml:space="preserve">- viz výkres B.4.3
š.400mm 1xpolicová
š.500mm 1xjednodvéřová
š.1000mm 1xdvoudvéřová
výška 850mm
- LTD bílá s hranou ABS
- výřez pro dřez
- spotřebiče, dřez ani baterie nejsou součástí dodávky
- úchytky nerezová ocel kartáčovaná
</t>
    </r>
  </si>
  <si>
    <r>
      <rPr>
        <b/>
        <sz val="10"/>
        <rFont val="Arial"/>
        <family val="2"/>
        <charset val="238"/>
      </rPr>
      <t>koberec dětský koutek</t>
    </r>
    <r>
      <rPr>
        <sz val="10"/>
        <rFont val="Arial"/>
        <family val="2"/>
        <charset val="238"/>
      </rPr>
      <t xml:space="preserve">
- 1800x1800mm
- vysoký vlas
- přesná barva bude určena architektem
- materiál přírodní vlna</t>
    </r>
  </si>
  <si>
    <t>funguje do rohu?</t>
  </si>
  <si>
    <r>
      <rPr>
        <b/>
        <sz val="10"/>
        <rFont val="Arial"/>
        <family val="2"/>
        <charset val="238"/>
      </rPr>
      <t>ohrádka dětského koutku</t>
    </r>
    <r>
      <rPr>
        <sz val="10"/>
        <rFont val="Arial"/>
        <family val="2"/>
        <charset val="238"/>
      </rPr>
      <t xml:space="preserve">
rozvinutá šířka 3,8m, výška 40cm
- jeden konec kotven do stěny, druhý stabilizován opěrkou
- barva bílá</t>
    </r>
  </si>
  <si>
    <t>?</t>
  </si>
  <si>
    <r>
      <rPr>
        <b/>
        <sz val="10"/>
        <rFont val="Arial"/>
        <family val="2"/>
        <charset val="238"/>
      </rPr>
      <t>přebalovací pult</t>
    </r>
    <r>
      <rPr>
        <sz val="10"/>
        <rFont val="Arial"/>
        <family val="2"/>
        <charset val="238"/>
      </rPr>
      <t xml:space="preserve">
740x780x780mm
- nosnost max. 15kg
- závěsný, sklopný
- kovový rám, bílá barva
- textilní výplň, bílá barva</t>
    </r>
  </si>
  <si>
    <t>Ikea</t>
  </si>
  <si>
    <r>
      <rPr>
        <b/>
        <sz val="10"/>
        <rFont val="Arial"/>
        <family val="2"/>
        <charset val="238"/>
      </rPr>
      <t>tapeta do dětského koutku</t>
    </r>
    <r>
      <rPr>
        <sz val="10"/>
        <rFont val="Arial"/>
        <family val="2"/>
        <charset val="238"/>
      </rPr>
      <t xml:space="preserve">
0.53 x 10.05 m
- bez PVC ani těžké kovy
- barvy vodou ředitelné, světlostálé bez chemických rozpouštědel
- opakování vzoru 0.176 m
- materiál - vlies (non-woven)</t>
    </r>
  </si>
  <si>
    <t>Lavmi</t>
  </si>
  <si>
    <r>
      <rPr>
        <b/>
        <sz val="10"/>
        <rFont val="Arial"/>
        <family val="2"/>
        <charset val="238"/>
      </rPr>
      <t xml:space="preserve">konferenční židle s područkou
</t>
    </r>
    <r>
      <rPr>
        <sz val="10"/>
        <rFont val="Arial"/>
        <family val="2"/>
        <charset val="238"/>
      </rPr>
      <t>Konferenční židle , rám - ocelová tyčovina,tl. 11 mm, povrchová úprava chrom, bez područek, lyžinové nohy, kluzáky. Plastová skořepina, čelní část provedení mat, zadní část provedení lesk, sedák i opěrák nečalouněný. vysoká stohovatelnost -až 40 ks na sebe.Barevnost - sedák a opěrák černá, možnost spojování do řad s fiksací, SKLÁPĚCÍ STOLEK - rozměr desky 45 x 30 cm – překližka s povrchovou vrstvou v provedení laminát (černý nebo bílý), kovová část je pochromovaná ocel</t>
    </r>
  </si>
  <si>
    <t>CHAIRIK 107 PLASTIC</t>
  </si>
  <si>
    <r>
      <rPr>
        <b/>
        <sz val="10"/>
        <rFont val="Arial"/>
        <family val="2"/>
        <charset val="238"/>
      </rPr>
      <t xml:space="preserve">stůl skládací
</t>
    </r>
    <r>
      <rPr>
        <sz val="10"/>
        <rFont val="Arial"/>
        <family val="2"/>
        <charset val="238"/>
      </rPr>
      <t xml:space="preserve">600x1400mm, výška 720mm, tl. 25mm
- stohovatelný
- deska 25mm překližka topol + HPL, barva bílá
- kovové podnoží tvaru obráceného písmene U – chromová trubka o průměru 30mm, v rozích spojená na pokos, konce nohou opatřeny gumovými kluzáky 
- kování stohovacího stolu uzpůsobeno tak, aby se kovové části nedotýkaly stolu pod ním
</t>
    </r>
    <r>
      <rPr>
        <b/>
        <sz val="10"/>
        <rFont val="Arial"/>
        <family val="2"/>
        <charset val="238"/>
      </rPr>
      <t>- dodávka včetně vozíku pro 8 stolů H 154cm d143 cm</t>
    </r>
  </si>
  <si>
    <t>Lammhults Quickly</t>
  </si>
  <si>
    <t>41.1</t>
  </si>
  <si>
    <t>vozík na skládací stoly</t>
  </si>
  <si>
    <r>
      <rPr>
        <b/>
        <sz val="10"/>
        <rFont val="Arial"/>
        <family val="2"/>
        <charset val="238"/>
      </rPr>
      <t>vozík pro 8 stolů H 154cm d143 cm</t>
    </r>
  </si>
  <si>
    <r>
      <rPr>
        <b/>
        <sz val="10"/>
        <rFont val="Arial"/>
        <family val="2"/>
        <charset val="238"/>
      </rPr>
      <t>sedací vak</t>
    </r>
    <r>
      <rPr>
        <sz val="10"/>
        <rFont val="Arial"/>
        <family val="2"/>
        <charset val="238"/>
      </rPr>
      <t xml:space="preserve">
- rozměr 850x850x1350mm
- potah nylon
- barva bude určena architektem na základě předložených vzorků potahu, </t>
    </r>
    <r>
      <rPr>
        <sz val="10"/>
        <color indexed="10"/>
        <rFont val="Arial"/>
        <family val="2"/>
        <charset val="238"/>
      </rPr>
      <t>jede o základní plné varvy bez dekorů</t>
    </r>
    <r>
      <rPr>
        <sz val="10"/>
        <rFont val="Arial"/>
        <family val="2"/>
        <charset val="238"/>
      </rPr>
      <t xml:space="preserve">
- objem 300 litrů, 
- náplň: granulát - polystyrenové kuličky</t>
    </r>
  </si>
  <si>
    <t>Jaba Manhattan Techo</t>
  </si>
  <si>
    <r>
      <rPr>
        <b/>
        <sz val="10"/>
        <rFont val="Arial"/>
        <family val="2"/>
        <charset val="238"/>
      </rPr>
      <t>flip chart</t>
    </r>
    <r>
      <rPr>
        <sz val="10"/>
        <rFont val="Arial"/>
        <family val="2"/>
        <charset val="238"/>
      </rPr>
      <t xml:space="preserve">
výška 1050mm-1840mm
- s magnetickým povrchem
- stabilní základ na 3 nohách</t>
    </r>
  </si>
  <si>
    <r>
      <rPr>
        <b/>
        <sz val="10"/>
        <rFont val="Arial"/>
        <family val="2"/>
        <charset val="238"/>
      </rPr>
      <t>praktikábl</t>
    </r>
    <r>
      <rPr>
        <sz val="10"/>
        <rFont val="Arial"/>
        <family val="2"/>
        <charset val="238"/>
      </rPr>
      <t xml:space="preserve">
- rozměr 3x2m
- včetně madla
- dřevěný
 - lehká manipulace a skladnost
</t>
    </r>
    <r>
      <rPr>
        <sz val="10"/>
        <color indexed="10"/>
        <rFont val="Arial"/>
        <family val="2"/>
        <charset val="238"/>
      </rPr>
      <t xml:space="preserve">- barva černá, povrchová úprava černý nátěr, vrchní deska lamnovaná, </t>
    </r>
  </si>
  <si>
    <r>
      <rPr>
        <b/>
        <sz val="10"/>
        <rFont val="Arial"/>
        <family val="2"/>
        <charset val="238"/>
      </rPr>
      <t xml:space="preserve">kancelářský stůl 600x1400mm
</t>
    </r>
    <r>
      <rPr>
        <sz val="10"/>
        <rFont val="Arial"/>
        <family val="2"/>
        <charset val="238"/>
      </rPr>
      <t xml:space="preserve">- výškově stavitelný v rozsahu 690-830mm
- podnož: kovová, práškový lak, černá barva RAL 9005
- pracovní deska:  LTD 18mm, šedá; hrany ABS 2mm, šedá
- Kovová podnož je tvořena pevným můstkem s přivařenými díly pro výškově stavitelné nohy, stolovými nohami s rektifikací, podélnými a příčnými nosníky.
- Stolové nohy jsou vyrobené z ocelové trubky Ø 48 mm / 2,5 mm, vzájemně svírají úhel 39°, umožňují výškovou stavitelnost v rozmezí 650 – 790 mm (bez stolové desky) v krocích po 20 mm, pomocí svorného mechanismu se šroubem s plastovou hlavou a pojistným šroubem. Každá noha má rektifikační patku umožňující vyrovnání nerovností podlahy až do výšky 20 mm. 
- Podélné nosníky jsou tvořeny profilem 35x35x2 mm, který je přes systémové otvory připojen šrouby na můstek s nohami. Podélný profil je zakončen plastovými záslepkami. Podélné nosníky jsou určené pro délku stolů od 500 mm do 2400 mm.
- Příčné nosníky jsou tvořeny profilem 15x30x2 mm, který je přes systémové otvory připojen šrouby k podélným nosníkům. Příčný profil je zakončen plastovými záslepkami. Podélné nosníky jsou určené pro hloubku stolů 800 a 1000 mm.
- Příčné nosníky mohou mít mechanismus umožňující připojení různého systémového příslušenství, například kabelového žlabu, držáku na monitor nebo držáku lampičky.
</t>
    </r>
    <r>
      <rPr>
        <sz val="10"/>
        <color indexed="10"/>
        <rFont val="Arial"/>
        <family val="2"/>
        <charset val="238"/>
      </rPr>
      <t xml:space="preserve">-desky jsou přichyceny vruty ze spod </t>
    </r>
  </si>
  <si>
    <r>
      <rPr>
        <b/>
        <sz val="10"/>
        <rFont val="Arial"/>
        <family val="2"/>
        <charset val="238"/>
      </rPr>
      <t>kancelářský stůl 800x1600mm</t>
    </r>
    <r>
      <rPr>
        <sz val="10"/>
        <rFont val="Arial"/>
        <family val="2"/>
        <charset val="238"/>
      </rPr>
      <t xml:space="preserve">
- výškově stavitelný v rozsahu 690-830mm
- podnož: kovová, práškový lak, černá barva RAL 9005
- pracovní deska:  LTD 18mm, šedá; hrany ABS 2mm, šedá
- Kovová podnož je tvořena pevným můstkem s přivařenými díly pro výškově stavitelné nohy, stolovými nohami s rektifikací, podélnými a příčnými nosníky.
- Stolové nohy jsou vyrobené z ocelové trubky Ø 48 mm / 2,5 mm, vzájemně svírají úhel 39°, umožňují výškovou stavitelnost v rozmezí 650 – 790 mm (bez stolové desky) v krocích po 20 mm, pomocí svorného mechanismu se šroubem s plastovou hlavou a pojistným šroubem. Každá noha má rektifikační patku umožňující vyrovnání nerovností podlahy až do výšky 20 mm. 
- Podélné nosníky jsou tvořeny profilem 35x35x2 mm, který je přes systémové otvory připojen šrouby na můstek s nohami. Podélný profil je zakončen plastovými záslepkami. Podélné nosníky jsou určené pro délku stolů od 500 mm do 2400 mm.
- Příčné nosníky jsou tvořeny profilem 15x30x2 mm, který je přes systémové otvory připojen šrouby k podélným nosníkům. Příčný profil je zakončen plastovými záslepkami. Podélné nosníky jsou určené pro hloubku stolů 800 a 1000 mm.
- Příčné nosníky mohou mít mechanismus umožňující připojení různého systémového příslušenství, například kabelového žlabu, držáku na monitor nebo držáku lampičky. 
</t>
    </r>
    <r>
      <rPr>
        <sz val="10"/>
        <color indexed="10"/>
        <rFont val="Arial"/>
        <family val="2"/>
        <charset val="238"/>
      </rPr>
      <t xml:space="preserve">-desky jsou přichyceny vruty ze spod </t>
    </r>
  </si>
  <si>
    <r>
      <rPr>
        <b/>
        <sz val="10"/>
        <rFont val="Arial"/>
        <family val="2"/>
        <charset val="238"/>
      </rPr>
      <t>kancelářský stůl 800x1400mm</t>
    </r>
    <r>
      <rPr>
        <sz val="10"/>
        <rFont val="Arial"/>
        <family val="2"/>
        <charset val="238"/>
      </rPr>
      <t xml:space="preserve">
- výškově stavitelný v rozsahu 690-830mm
- podnož: kovová, práškový lak, černá barva RAL 9005
- pracovní deska:  LTD 18mm, šedá; hrany ABS 2mm, šedá
- Kovová podnož je tvořena pevným můstkem s přivařenými díly pro výškově stavitelné nohy, stolovými nohami s rektifikací, podélnými a příčnými nosníky.
- Stolové nohy jsou vyrobené z ocelové trubky Ø 48 mm / 2,5 mm, vzájemně svírají úhel 39°, umožňují výškovou stavitelnost v rozmezí 650 – 790 mm (bez stolové desky) v krocích po 20 mm, pomocí svorného mechanismu se šroubem s plastovou hlavou a pojistným šroubem. Každá noha má rektifikační patku umožňující vyrovnání nerovností podlahy až do výšky 20 mm. 
- Podélné nosníky jsou tvořeny profilem 35x35x2 mm, který je přes systémové otvory připojen šrouby na můstek s nohami. Podélný profil je zakončen plastovými záslepkami. Podélné nosníky jsou určené pro délku stolů od 500 mm do 2400 mm.
- Příčné nosníky jsou tvořeny profilem 15x30x2 mm, který je přes systémové otvory připojen šrouby k podélným nosníkům. Příčný profil je zakončen plastovými záslepkami. Podélné nosníky jsou určené pro hloubku stolů 800 a 1000 mm.
- Příčné nosníky mohou mít mechanismus umožňující připojení různého systémového příslušenství, například kabelového žlabu, držáku na monitor nebo držáku lampičky. 
</t>
    </r>
    <r>
      <rPr>
        <sz val="10"/>
        <color indexed="10"/>
        <rFont val="Arial"/>
        <family val="2"/>
        <charset val="238"/>
      </rPr>
      <t xml:space="preserve">-desky jsou přichyceny vruty ze spod </t>
    </r>
  </si>
  <si>
    <r>
      <rPr>
        <b/>
        <sz val="10"/>
        <rFont val="Arial"/>
        <family val="2"/>
        <charset val="238"/>
      </rPr>
      <t>kancelářský stůl 800x2000mm</t>
    </r>
    <r>
      <rPr>
        <sz val="10"/>
        <rFont val="Arial"/>
        <family val="2"/>
        <charset val="238"/>
      </rPr>
      <t xml:space="preserve">
- výškově stavitelný v rozsahu 690-830mm
- podnož: kovová, práškový lak, černá barva RAL 9005
- pracovní deska:  LTD 18mm, šedá; hrany ABS 2mm, šedá
- Kovová podnož je tvořena pevným můstkem s přivařenými díly pro výškově stavitelné nohy, stolovými nohami s rektifikací, podélnými a příčnými nosníky.
- Stolové nohy jsou vyrobené z ocelové trubky Ø 48 mm / 2,5 mm, vzájemně svírají úhel 39°, umožňují výškovou stavitelnost v rozmezí 650 – 790 mm (bez stolové desky) v krocích po 20 mm, pomocí svorného mechanismu se šroubem s plastovou hlavou a pojistným šroubem. Každá noha má rektifikační patku umožňující vyrovnání nerovností podlahy až do výšky 20 mm. 
- Podélné nosníky jsou tvořeny profilem 35x35x2 mm, který je přes systémové otvory připojen šrouby na můstek s nohami. Podélný profil je zakončen plastovými záslepkami. Podélné nosníky jsou určené pro délku stolů od 500 mm do 2400 mm.
- Příčné nosníky jsou tvořeny profilem 15x30x2 mm, který je přes systémové otvory připojen šrouby k podélným nosníkům. Příčný profil je zakončen plastovými záslepkami. Podélné nosníky jsou určené pro hloubku stolů 800 a 1000 mm.
- Příčné nosníky mohou mít mechanismus umožňující připojení různého systémového příslušenství, například kabelového žlabu, držáku na monitor nebo držáku lampičky.
</t>
    </r>
    <r>
      <rPr>
        <sz val="10"/>
        <color indexed="10"/>
        <rFont val="Arial"/>
        <family val="2"/>
        <charset val="238"/>
      </rPr>
      <t xml:space="preserve">-desky jsou přichyceny vruty ze spod </t>
    </r>
  </si>
  <si>
    <r>
      <rPr>
        <b/>
        <sz val="10"/>
        <rFont val="Arial"/>
        <family val="2"/>
        <charset val="238"/>
      </rPr>
      <t>věšák na kabáty nástěnný 1200mm</t>
    </r>
    <r>
      <rPr>
        <sz val="10"/>
        <rFont val="Arial"/>
        <family val="2"/>
        <charset val="238"/>
      </rPr>
      <t xml:space="preserve">
- RAL 9004
- háčky z hliníkové slitiny, ostatní součásti z oceli
- </t>
    </r>
    <r>
      <rPr>
        <sz val="10"/>
        <color indexed="10"/>
        <rFont val="Arial"/>
        <family val="2"/>
        <charset val="238"/>
      </rPr>
      <t>8 kusu háčků typu  viz. obrázek</t>
    </r>
  </si>
  <si>
    <r>
      <rPr>
        <b/>
        <sz val="10"/>
        <rFont val="Arial"/>
        <family val="2"/>
        <charset val="238"/>
      </rPr>
      <t>věšák na kabáty nástěnný 600mm</t>
    </r>
    <r>
      <rPr>
        <sz val="10"/>
        <rFont val="Arial"/>
        <family val="2"/>
        <charset val="238"/>
      </rPr>
      <t xml:space="preserve">
- RAL 9004
- háčky z hliníkové slitiny, ostatní součásti z oceli
</t>
    </r>
    <r>
      <rPr>
        <sz val="10"/>
        <color indexed="10"/>
        <rFont val="Arial"/>
        <family val="2"/>
        <charset val="238"/>
      </rPr>
      <t>- 4 kusy háčků typu  viz. obrázek</t>
    </r>
  </si>
  <si>
    <r>
      <rPr>
        <b/>
        <sz val="10"/>
        <rFont val="Arial"/>
        <family val="2"/>
        <charset val="238"/>
      </rPr>
      <t>lavice</t>
    </r>
    <r>
      <rPr>
        <sz val="10"/>
        <rFont val="Arial"/>
        <family val="2"/>
        <charset val="238"/>
      </rPr>
      <t xml:space="preserve">
- do prostoru
- délka 2000 mm
- provedení ocelový profil 30 x 30 mm lakovaný - šedý lak
- sedací plocha je osazena šedou lamino deskou s ABS hranou
-</t>
    </r>
    <r>
      <rPr>
        <sz val="10"/>
        <color indexed="10"/>
        <rFont val="Arial"/>
        <family val="2"/>
        <charset val="238"/>
      </rPr>
      <t xml:space="preserve"> rošt na boty vytvořen rastrem ocelových profili 30 x 30 mm 30 cm od sebe</t>
    </r>
  </si>
  <si>
    <r>
      <rPr>
        <b/>
        <sz val="10"/>
        <rFont val="Arial"/>
        <family val="2"/>
        <charset val="238"/>
      </rPr>
      <t>šatní dvouskříň</t>
    </r>
    <r>
      <rPr>
        <sz val="10"/>
        <rFont val="Arial"/>
        <family val="2"/>
        <charset val="238"/>
      </rPr>
      <t xml:space="preserve">
- 1800x600x500mm 
 </t>
    </r>
    <r>
      <rPr>
        <sz val="10"/>
        <color indexed="10"/>
        <rFont val="Arial"/>
        <family val="2"/>
        <charset val="238"/>
      </rPr>
      <t>- materiál pozinkovaný plech</t>
    </r>
    <r>
      <rPr>
        <sz val="10"/>
        <rFont val="Arial"/>
        <family val="2"/>
        <charset val="238"/>
      </rPr>
      <t xml:space="preserve">
- na soklu dvoudvéřová
- cylindrický zámek
- RAL 7035 světle šedá
</t>
    </r>
    <r>
      <rPr>
        <sz val="10"/>
        <color indexed="10"/>
        <rFont val="Arial"/>
        <family val="2"/>
        <charset val="238"/>
      </rPr>
      <t>- barva dveří RAL 9004 - černávnitřní vybavení - jedna vložená police a 6 x háčrk nebo tyč a 6 x ramínko</t>
    </r>
  </si>
  <si>
    <r>
      <rPr>
        <b/>
        <sz val="10"/>
        <rFont val="Arial"/>
        <family val="2"/>
        <charset val="238"/>
      </rPr>
      <t>šatní trojskříň</t>
    </r>
    <r>
      <rPr>
        <sz val="10"/>
        <rFont val="Arial"/>
        <family val="2"/>
        <charset val="238"/>
      </rPr>
      <t xml:space="preserve">
- 1800x900x500mm
</t>
    </r>
    <r>
      <rPr>
        <sz val="10"/>
        <color indexed="10"/>
        <rFont val="Arial"/>
        <family val="2"/>
        <charset val="238"/>
      </rPr>
      <t xml:space="preserve">- materiál pozinkovaný plech </t>
    </r>
    <r>
      <rPr>
        <sz val="10"/>
        <rFont val="Arial"/>
        <family val="2"/>
        <charset val="238"/>
      </rPr>
      <t xml:space="preserve">
- na soklu dvoudvéřová
- cylindrický zámek
- RAL 7035 světle šedá
- barva dveří RAL 9004 - černá
</t>
    </r>
    <r>
      <rPr>
        <sz val="10"/>
        <color indexed="10"/>
        <rFont val="Arial"/>
        <family val="2"/>
        <charset val="238"/>
      </rPr>
      <t>--vnitřní vybavení - jedna vložená police a 6 x háčrk nebo tyč a 6 x ramínko</t>
    </r>
  </si>
  <si>
    <r>
      <rPr>
        <b/>
        <sz val="10"/>
        <rFont val="Arial"/>
        <family val="2"/>
        <charset val="238"/>
      </rPr>
      <t>dílenský stůl 700x2000</t>
    </r>
    <r>
      <rPr>
        <sz val="10"/>
        <rFont val="Arial"/>
        <family val="2"/>
        <charset val="238"/>
      </rPr>
      <t xml:space="preserve">
- stavitelná výška 670/1165mm
- deska buková spárovka tl 40mm
</t>
    </r>
    <r>
      <rPr>
        <sz val="10"/>
        <color indexed="10"/>
        <rFont val="Arial"/>
        <family val="2"/>
        <charset val="238"/>
      </rPr>
      <t>- skříňka s dveřmi a zásuvkou, plechová, pozink nebo šedý lak, uvnitř min. dvě vložené police</t>
    </r>
    <r>
      <rPr>
        <sz val="10"/>
        <rFont val="Arial"/>
        <family val="2"/>
        <charset val="238"/>
      </rPr>
      <t xml:space="preserve">
- nosnost 75 kg
- centrální zámek</t>
    </r>
  </si>
  <si>
    <r>
      <rPr>
        <b/>
        <sz val="10"/>
        <rFont val="Arial"/>
        <family val="2"/>
        <charset val="238"/>
      </rPr>
      <t>dílenský stůl 700x1500</t>
    </r>
    <r>
      <rPr>
        <sz val="10"/>
        <rFont val="Arial"/>
        <family val="2"/>
        <charset val="238"/>
      </rPr>
      <t xml:space="preserve">
- stavitelná výška 670/1165mm
- deska buková spárovka tl 40mm
</t>
    </r>
    <r>
      <rPr>
        <sz val="10"/>
        <color indexed="10"/>
        <rFont val="Arial"/>
        <family val="2"/>
        <charset val="238"/>
      </rPr>
      <t>-- skříňka s dveřmi a zásuvkou, plechová, pozink nebo šedý lak, uvnitř min. dvě vložené police</t>
    </r>
    <r>
      <rPr>
        <sz val="10"/>
        <rFont val="Arial"/>
        <family val="2"/>
        <charset val="238"/>
      </rPr>
      <t xml:space="preserve">
- nosnost 75 kg
- centrální zámek</t>
    </r>
  </si>
  <si>
    <r>
      <rPr>
        <b/>
        <sz val="10"/>
        <rFont val="Arial"/>
        <family val="2"/>
        <charset val="238"/>
      </rPr>
      <t>stůl 800x800mm</t>
    </r>
    <r>
      <rPr>
        <sz val="10"/>
        <rFont val="Arial"/>
        <family val="2"/>
        <charset val="238"/>
      </rPr>
      <t xml:space="preserve">
- podnož stolu: samonosná rámová podnož, barva černá
- deska: lamino LTD tl.18mm, hrany ABS, barva šedá</t>
    </r>
  </si>
  <si>
    <t>Techo Esprit</t>
  </si>
  <si>
    <r>
      <rPr>
        <b/>
        <sz val="10"/>
        <rFont val="Arial"/>
        <family val="2"/>
        <charset val="238"/>
      </rPr>
      <t xml:space="preserve">konferenční židle
</t>
    </r>
    <r>
      <rPr>
        <sz val="10"/>
        <rFont val="Arial"/>
        <family val="2"/>
        <charset val="238"/>
      </rPr>
      <t>- 500x460x855mm</t>
    </r>
    <r>
      <rPr>
        <b/>
        <sz val="10"/>
        <rFont val="Arial"/>
        <family val="2"/>
        <charset val="238"/>
      </rPr>
      <t xml:space="preserve">
</t>
    </r>
    <r>
      <rPr>
        <sz val="10"/>
        <rFont val="Arial"/>
        <family val="2"/>
        <charset val="238"/>
      </rPr>
      <t>- bez područek
- sedák a opěrák nečalouněný
- provedení překližka buk
- kovový rám - 4 nohy provedení prášková vypalovací barva
- černá lazura</t>
    </r>
  </si>
  <si>
    <t>Designor Fave VII</t>
  </si>
  <si>
    <r>
      <rPr>
        <b/>
        <sz val="10"/>
        <rFont val="Arial"/>
        <family val="2"/>
        <charset val="238"/>
      </rPr>
      <t xml:space="preserve">odpadkový koš
</t>
    </r>
    <r>
      <rPr>
        <sz val="10"/>
        <rFont val="Arial"/>
        <family val="2"/>
        <charset val="238"/>
      </rPr>
      <t>- šířka 60cm, objem 49l
- trubka+střední část: ocel, práškový lak
- stojan+spojení+upevnění přední části: polyamidový plast
- víko na koš na tříděný odpad+odvětrávaný odpadkový koš+odpadkový koš: Recyklovaný PP plast
- včetně výsuvného podnosu</t>
    </r>
  </si>
  <si>
    <t>IKEA Utrusta</t>
  </si>
  <si>
    <r>
      <rPr>
        <b/>
        <sz val="10"/>
        <rFont val="Arial"/>
        <family val="2"/>
        <charset val="238"/>
      </rPr>
      <t>odpadkový koš</t>
    </r>
    <r>
      <rPr>
        <sz val="10"/>
        <rFont val="Arial"/>
        <family val="2"/>
        <charset val="238"/>
      </rPr>
      <t xml:space="preserve">
- objem 30l
- D300x650mm
- vyrobeno z ušlechtilé oceli
- vnitřní plastová nádoba
- pro vnitřní použití
- dno nádoby chráněno plastovým podstavcem
- v zadní části sklopná maniupulační rukojeť
- vyjímatelná vnitřní nádoba z černého plastu
- otevírání ovládané nožním pedálem</t>
    </r>
  </si>
  <si>
    <t>Emporo</t>
  </si>
  <si>
    <r>
      <rPr>
        <b/>
        <sz val="10"/>
        <rFont val="Arial"/>
        <family val="2"/>
        <charset val="238"/>
      </rPr>
      <t xml:space="preserve">jídelní stůl
</t>
    </r>
    <r>
      <rPr>
        <sz val="10"/>
        <rFont val="Arial"/>
        <family val="2"/>
        <charset val="238"/>
      </rPr>
      <t>- viz výkres B.4.8
- tvar pentagon, hrana 850mm
- deska LTD tl. 28mm, hrany ABS, barva bílá
- nohy ocel, pigmentovaná epoxidová pryskyřice/polyesterová prášková vrstva,
barva černá
- nastavitelná výška 600-900mm
- spojovací materiál součástí dodávky</t>
    </r>
  </si>
  <si>
    <r>
      <rPr>
        <b/>
        <sz val="10"/>
        <rFont val="Arial"/>
        <family val="2"/>
        <charset val="238"/>
      </rPr>
      <t xml:space="preserve">jednací stůl
</t>
    </r>
    <r>
      <rPr>
        <sz val="10"/>
        <rFont val="Arial"/>
        <family val="2"/>
        <charset val="238"/>
      </rPr>
      <t>- viz výkres B.4.9
- 1400x3200mm
- tvar nepravidelný čtyřúhelník
- deska LTD tl. 28mm, hrany ABS, barva bílá
- rám z tenkostěnných ocelových profilů, práškový lak, barva černá
- nohy ocel, práškový lak, barva černá
- rektifikovatelné stojky</t>
    </r>
  </si>
  <si>
    <r>
      <t xml:space="preserve">skříň
</t>
    </r>
    <r>
      <rPr>
        <sz val="10"/>
        <rFont val="Arial"/>
        <family val="2"/>
        <charset val="238"/>
      </rPr>
      <t xml:space="preserve">- cca 616x430x1812mm
- nábytkové dílce jsou vyrobeny z laminotřískových desek tl. 18 mm a olepeny ABS hranou
- korpusové dílce mají tloušťku hran 0,7 mm, dveře jsou olepeny hranou tl. 2 mm
- police obsahují bezpečnostní podpěrky, čímž je zabráněno nechtěnému vytažení police.
- police jsou výškově přestavitelné po 32 mm
- korpusy skříní stojí na kovovém samonosném rámu s rektifikacemi pro případné vyrovnání skříní na nerovném
povrchu
- jednotlivé rámy se šroubují k sobě pro vytvoření pevného základu skříní
- dveře skříní jsou polonaložené a lze je montovat vpravo i vlevo. Otevírání dveří je za pomoci úchytky se zámkem (jednocestný s uzamykáním do boku nebo příčky skříně)
- jednotlivé nábytkové dílce osazeny spojovacím kováním, naraženy do sebe dřevěnými kolíky a utáženy kovovými spojkami
- barva korpusu: šedá
- barva dvířek: šedá
</t>
    </r>
    <r>
      <rPr>
        <sz val="10"/>
        <color indexed="10"/>
        <rFont val="Arial"/>
        <family val="2"/>
        <charset val="238"/>
      </rPr>
      <t>vložené čtyry police</t>
    </r>
  </si>
  <si>
    <r>
      <rPr>
        <b/>
        <sz val="10"/>
        <rFont val="Arial"/>
        <family val="2"/>
        <charset val="238"/>
      </rPr>
      <t>stůl kulatý</t>
    </r>
    <r>
      <rPr>
        <sz val="10"/>
        <rFont val="Arial"/>
        <family val="2"/>
        <charset val="238"/>
      </rPr>
      <t xml:space="preserve">
- d=600mm, v=500mm 
- kruhová základna
- deska LTD 18mm, hrany ABS
- odstín RAL9022
- podstava z práškově lakovaného kovu</t>
    </r>
  </si>
  <si>
    <r>
      <rPr>
        <b/>
        <sz val="10"/>
        <rFont val="Arial"/>
        <family val="2"/>
        <charset val="238"/>
      </rPr>
      <t>kancelářský stůl rohový</t>
    </r>
    <r>
      <rPr>
        <sz val="10"/>
        <rFont val="Arial"/>
        <family val="2"/>
        <charset val="238"/>
      </rPr>
      <t xml:space="preserve">
- viz výkres B.5.4
- tři dvojice nohou
- výškově stavitelný v rozsahu 690-830mm
- podnož: kovová, práškový lak, černá barva RAL 9005
- pracovní deska:  LTD 18mm, šedá; hrany ABS 2mm, šedá
- Kovová podnož je tvořena pevným můstkem s přivařenými díly pro výškově stavitelné nohy, stolovými nohami s rektifikací, podélnými a příčnými nosníky.
- Stolové nohy jsou vyrobené z ocelové trubky Ø 48 mm / 2,5 mm, vzájemně svírají úhel 39°, umožňují výškovou stavitelnost v rozmezí 650 – 790 mm (bez stolové desky) v krocích po 20 mm, pomocí svorného mechanismu se šroubem s plastovou hlavou a pojistným šroubem. Každá noha má rektifikační patku umožňující vyrovnání nerovností podlahy až do výšky 20 mm. 
- Podélné nosníky jsou tvořeny profilem 35x35x2 mm, který je přes systémové otvory připojen šrouby na můstek s nohami. Podélný profil je zakončen plastovými záslepkami. Podélné nosníky jsou určené pro délku stolů od 500 mm do 2400 mm.
- Příčné nosníky jsou tvořeny profilem 15x30x2 mm, který je přes systémové otvory připojen šrouby k podélným nosníkům. Příčný profil je zakončen plastovými záslepkami. Podélné nosníky jsou určené pro hloubku stolů 800 a 1000 mm.
- Příčné nosníky mohou mít mechanismus umožňující připojení různého systémového příslušenství, například kabelového žlabu, držáku na monitor nebo držáku lampičky.</t>
    </r>
  </si>
  <si>
    <t>kuchyňský pult a šatní skříň</t>
  </si>
  <si>
    <r>
      <rPr>
        <b/>
        <sz val="10"/>
        <rFont val="Arial"/>
        <family val="2"/>
        <charset val="238"/>
      </rPr>
      <t>kuchyňský pult a šatní skříň</t>
    </r>
    <r>
      <rPr>
        <sz val="10"/>
        <rFont val="Arial"/>
        <family val="2"/>
        <charset val="238"/>
      </rPr>
      <t xml:space="preserve">
- sestava atypického nábytku
- viz výkresy B.4.1 a B.4.2</t>
    </r>
  </si>
  <si>
    <r>
      <t xml:space="preserve">kuchyňský pult
</t>
    </r>
    <r>
      <rPr>
        <sz val="10"/>
        <rFont val="Arial"/>
        <family val="2"/>
        <charset val="238"/>
      </rPr>
      <t>- viz výkres B.4.10</t>
    </r>
  </si>
  <si>
    <r>
      <rPr>
        <b/>
        <sz val="10"/>
        <rFont val="Arial"/>
        <family val="2"/>
        <charset val="238"/>
      </rPr>
      <t xml:space="preserve">doprava celkem
</t>
    </r>
    <r>
      <rPr>
        <sz val="10"/>
        <rFont val="Arial"/>
        <family val="2"/>
        <charset val="238"/>
      </rPr>
      <t>- 0,5 % z celkové ceny</t>
    </r>
  </si>
  <si>
    <t>montáž celkem</t>
  </si>
  <si>
    <r>
      <rPr>
        <b/>
        <sz val="10"/>
        <rFont val="Arial"/>
        <family val="2"/>
        <charset val="238"/>
      </rPr>
      <t xml:space="preserve">montáž celkem
</t>
    </r>
    <r>
      <rPr>
        <sz val="10"/>
        <rFont val="Arial"/>
        <family val="2"/>
        <charset val="238"/>
      </rPr>
      <t>- 1,5 % z celkové ceny</t>
    </r>
  </si>
  <si>
    <t>jedn. cena bez DPH dodávka</t>
  </si>
</sst>
</file>

<file path=xl/styles.xml><?xml version="1.0" encoding="utf-8"?>
<styleSheet xmlns="http://schemas.openxmlformats.org/spreadsheetml/2006/main">
  <numFmts count="8">
    <numFmt numFmtId="164" formatCode="#,##0.00&quot; Kč&quot;"/>
    <numFmt numFmtId="165" formatCode="mmm\ dd"/>
    <numFmt numFmtId="166" formatCode="mm\ yy"/>
    <numFmt numFmtId="167" formatCode="_ * #,##0_ ;_ * \-#,##0_ ;_ * \-_ ;_ @_ "/>
    <numFmt numFmtId="168" formatCode="_ * #,##0.00_ ;_ * \-#,##0.00_ ;_ * \-??_ ;_ @_ "/>
    <numFmt numFmtId="169" formatCode="#,##0.0"/>
    <numFmt numFmtId="170" formatCode="_ &quot;Fr. &quot;* #,##0_ ;_ &quot;Fr. &quot;* \-#,##0_ ;_ &quot;Fr. &quot;* \-_ ;_ @_ "/>
    <numFmt numFmtId="171" formatCode="_ &quot;Fr. &quot;* #,##0.00_ ;_ &quot;Fr. &quot;* \-#,##0.00_ ;_ &quot;Fr. &quot;* \-??_ ;_ @_ "/>
  </numFmts>
  <fonts count="16">
    <font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2"/>
      <name val="Times New Roman CE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b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12"/>
      <name val="Arial CE"/>
      <family val="2"/>
      <charset val="238"/>
    </font>
    <font>
      <b/>
      <sz val="24"/>
      <name val="Tahoma"/>
      <family val="2"/>
      <charset val="238"/>
    </font>
    <font>
      <sz val="10"/>
      <name val="Arial CE"/>
      <family val="2"/>
      <charset val="238"/>
    </font>
    <font>
      <sz val="14"/>
      <name val="Tahoma"/>
      <family val="2"/>
      <charset val="238"/>
    </font>
    <font>
      <b/>
      <sz val="10"/>
      <name val="Arial CE"/>
      <family val="2"/>
      <charset val="238"/>
    </font>
    <font>
      <b/>
      <sz val="14"/>
      <name val="Arial CE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7">
    <xf numFmtId="0" fontId="0" fillId="0" borderId="0"/>
    <xf numFmtId="0" fontId="3" fillId="0" borderId="0"/>
    <xf numFmtId="0" fontId="1" fillId="0" borderId="0"/>
    <xf numFmtId="167" fontId="1" fillId="0" borderId="0" applyFill="0" applyBorder="0" applyAlignment="0" applyProtection="0"/>
    <xf numFmtId="168" fontId="1" fillId="0" borderId="0" applyFill="0" applyBorder="0" applyAlignment="0" applyProtection="0"/>
    <xf numFmtId="0" fontId="10" fillId="0" borderId="0"/>
    <xf numFmtId="0" fontId="11" fillId="0" borderId="0"/>
    <xf numFmtId="0" fontId="12" fillId="0" borderId="0" applyNumberFormat="0" applyFill="0" applyBorder="0" applyAlignment="0" applyProtection="0"/>
    <xf numFmtId="0" fontId="13" fillId="0" borderId="0"/>
    <xf numFmtId="0" fontId="3" fillId="0" borderId="0"/>
    <xf numFmtId="0" fontId="14" fillId="5" borderId="0">
      <alignment horizontal="left"/>
    </xf>
    <xf numFmtId="0" fontId="15" fillId="5" borderId="0"/>
    <xf numFmtId="0" fontId="14" fillId="0" borderId="0"/>
    <xf numFmtId="169" fontId="7" fillId="0" borderId="33">
      <alignment horizontal="right" vertical="center"/>
    </xf>
    <xf numFmtId="170" fontId="1" fillId="0" borderId="0" applyFill="0" applyBorder="0" applyAlignment="0" applyProtection="0"/>
    <xf numFmtId="171" fontId="1" fillId="0" borderId="0" applyFill="0" applyBorder="0" applyAlignment="0" applyProtection="0"/>
    <xf numFmtId="0" fontId="12" fillId="0" borderId="0"/>
  </cellStyleXfs>
  <cellXfs count="107">
    <xf numFmtId="0" fontId="0" fillId="0" borderId="0" xfId="0"/>
    <xf numFmtId="0" fontId="2" fillId="2" borderId="1" xfId="0" applyFont="1" applyFill="1" applyBorder="1"/>
    <xf numFmtId="0" fontId="4" fillId="2" borderId="2" xfId="1" applyFont="1" applyFill="1" applyBorder="1" applyAlignment="1">
      <alignment horizontal="right" vertical="top" wrapText="1"/>
    </xf>
    <xf numFmtId="0" fontId="0" fillId="2" borderId="4" xfId="0" applyFill="1" applyBorder="1"/>
    <xf numFmtId="0" fontId="0" fillId="0" borderId="5" xfId="0" applyBorder="1"/>
    <xf numFmtId="3" fontId="0" fillId="0" borderId="0" xfId="0" applyNumberFormat="1"/>
    <xf numFmtId="0" fontId="0" fillId="3" borderId="6" xfId="0" applyFill="1" applyBorder="1"/>
    <xf numFmtId="0" fontId="0" fillId="0" borderId="7" xfId="0" applyBorder="1"/>
    <xf numFmtId="0" fontId="2" fillId="2" borderId="8" xfId="0" applyFont="1" applyFill="1" applyBorder="1"/>
    <xf numFmtId="0" fontId="4" fillId="2" borderId="9" xfId="1" applyFont="1" applyFill="1" applyBorder="1" applyAlignment="1">
      <alignment horizontal="right" vertical="top" wrapText="1"/>
    </xf>
    <xf numFmtId="0" fontId="0" fillId="2" borderId="11" xfId="0" applyFill="1" applyBorder="1"/>
    <xf numFmtId="0" fontId="2" fillId="2" borderId="12" xfId="0" applyFont="1" applyFill="1" applyBorder="1"/>
    <xf numFmtId="0" fontId="4" fillId="2" borderId="13" xfId="1" applyFont="1" applyFill="1" applyBorder="1" applyAlignment="1">
      <alignment horizontal="right" vertical="top" wrapText="1"/>
    </xf>
    <xf numFmtId="0" fontId="0" fillId="2" borderId="15" xfId="0" applyFill="1" applyBorder="1"/>
    <xf numFmtId="0" fontId="2" fillId="0" borderId="16" xfId="0" applyFont="1" applyBorder="1"/>
    <xf numFmtId="0" fontId="3" fillId="0" borderId="17" xfId="2" applyFont="1" applyFill="1" applyBorder="1" applyAlignment="1">
      <alignment horizontal="center" vertical="top" wrapText="1"/>
    </xf>
    <xf numFmtId="0" fontId="3" fillId="0" borderId="18" xfId="2" applyFont="1" applyFill="1" applyBorder="1" applyAlignment="1">
      <alignment horizontal="center" vertical="top" wrapText="1"/>
    </xf>
    <xf numFmtId="0" fontId="3" fillId="3" borderId="18" xfId="2" applyFont="1" applyFill="1" applyBorder="1" applyAlignment="1">
      <alignment horizontal="center" vertical="top" wrapText="1"/>
    </xf>
    <xf numFmtId="0" fontId="3" fillId="0" borderId="19" xfId="2" applyFont="1" applyFill="1" applyBorder="1" applyAlignment="1">
      <alignment horizontal="center" vertical="top" wrapText="1"/>
    </xf>
    <xf numFmtId="0" fontId="3" fillId="0" borderId="5" xfId="2" applyFont="1" applyFill="1" applyBorder="1" applyAlignment="1">
      <alignment horizontal="center" vertical="top" wrapText="1"/>
    </xf>
    <xf numFmtId="0" fontId="5" fillId="0" borderId="20" xfId="0" applyFont="1" applyBorder="1" applyAlignment="1">
      <alignment horizontal="center" vertical="top"/>
    </xf>
    <xf numFmtId="0" fontId="5" fillId="0" borderId="21" xfId="2" applyFont="1" applyFill="1" applyBorder="1" applyAlignment="1">
      <alignment horizontal="center" vertical="top" wrapText="1"/>
    </xf>
    <xf numFmtId="0" fontId="7" fillId="4" borderId="24" xfId="0" applyFont="1" applyFill="1" applyBorder="1" applyAlignment="1">
      <alignment horizontal="center"/>
    </xf>
    <xf numFmtId="0" fontId="7" fillId="4" borderId="25" xfId="0" applyFont="1" applyFill="1" applyBorder="1" applyAlignment="1">
      <alignment horizontal="center"/>
    </xf>
    <xf numFmtId="165" fontId="7" fillId="4" borderId="25" xfId="0" applyNumberFormat="1" applyFont="1" applyFill="1" applyBorder="1" applyAlignment="1">
      <alignment horizontal="center"/>
    </xf>
    <xf numFmtId="49" fontId="7" fillId="4" borderId="25" xfId="0" applyNumberFormat="1" applyFont="1" applyFill="1" applyBorder="1" applyAlignment="1">
      <alignment horizontal="center"/>
    </xf>
    <xf numFmtId="166" fontId="7" fillId="4" borderId="25" xfId="0" applyNumberFormat="1" applyFont="1" applyFill="1" applyBorder="1" applyAlignment="1">
      <alignment horizontal="center"/>
    </xf>
    <xf numFmtId="0" fontId="0" fillId="0" borderId="26" xfId="0" applyBorder="1"/>
    <xf numFmtId="0" fontId="0" fillId="0" borderId="16" xfId="0" applyBorder="1" applyAlignment="1">
      <alignment wrapText="1"/>
    </xf>
    <xf numFmtId="0" fontId="0" fillId="0" borderId="27" xfId="0" applyBorder="1"/>
    <xf numFmtId="3" fontId="0" fillId="3" borderId="6" xfId="0" applyNumberFormat="1" applyFill="1" applyBorder="1"/>
    <xf numFmtId="0" fontId="5" fillId="0" borderId="28" xfId="0" applyFont="1" applyBorder="1" applyAlignment="1">
      <alignment horizontal="center" vertical="top"/>
    </xf>
    <xf numFmtId="0" fontId="3" fillId="0" borderId="29" xfId="0" applyNumberFormat="1" applyFont="1" applyFill="1" applyBorder="1" applyAlignment="1">
      <alignment vertical="top"/>
    </xf>
    <xf numFmtId="0" fontId="3" fillId="0" borderId="30" xfId="0" applyNumberFormat="1" applyFont="1" applyFill="1" applyBorder="1" applyAlignment="1">
      <alignment vertical="top"/>
    </xf>
    <xf numFmtId="0" fontId="3" fillId="0" borderId="30" xfId="0" applyNumberFormat="1" applyFont="1" applyFill="1" applyBorder="1" applyAlignment="1">
      <alignment horizontal="center" vertical="top"/>
    </xf>
    <xf numFmtId="0" fontId="3" fillId="3" borderId="30" xfId="0" applyNumberFormat="1" applyFont="1" applyFill="1" applyBorder="1" applyAlignment="1">
      <alignment horizontal="center" vertical="top"/>
    </xf>
    <xf numFmtId="0" fontId="7" fillId="0" borderId="30" xfId="0" applyNumberFormat="1" applyFont="1" applyFill="1" applyBorder="1" applyAlignment="1">
      <alignment horizontal="center" vertical="top"/>
    </xf>
    <xf numFmtId="0" fontId="3" fillId="0" borderId="30" xfId="0" applyFont="1" applyBorder="1" applyAlignment="1">
      <alignment horizontal="center" vertical="top"/>
    </xf>
    <xf numFmtId="0" fontId="3" fillId="5" borderId="30" xfId="0" applyFont="1" applyFill="1" applyBorder="1" applyAlignment="1">
      <alignment horizontal="center" vertical="top"/>
    </xf>
    <xf numFmtId="0" fontId="0" fillId="0" borderId="0" xfId="0" applyBorder="1" applyAlignment="1">
      <alignment vertical="top"/>
    </xf>
    <xf numFmtId="0" fontId="3" fillId="0" borderId="14" xfId="1" applyNumberFormat="1" applyFont="1" applyBorder="1" applyAlignment="1">
      <alignment vertical="top" wrapText="1"/>
    </xf>
    <xf numFmtId="0" fontId="0" fillId="0" borderId="15" xfId="0" applyBorder="1"/>
    <xf numFmtId="0" fontId="5" fillId="0" borderId="5" xfId="0" applyFont="1" applyBorder="1" applyAlignment="1">
      <alignment horizontal="center" vertical="top"/>
    </xf>
    <xf numFmtId="0" fontId="3" fillId="0" borderId="6" xfId="1" applyNumberFormat="1" applyFont="1" applyBorder="1" applyAlignment="1">
      <alignment vertical="top" wrapText="1"/>
    </xf>
    <xf numFmtId="0" fontId="0" fillId="0" borderId="31" xfId="0" applyBorder="1"/>
    <xf numFmtId="0" fontId="3" fillId="0" borderId="32" xfId="0" applyNumberFormat="1" applyFont="1" applyFill="1" applyBorder="1" applyAlignment="1">
      <alignment vertical="top"/>
    </xf>
    <xf numFmtId="0" fontId="3" fillId="0" borderId="33" xfId="0" applyNumberFormat="1" applyFont="1" applyBorder="1" applyAlignment="1">
      <alignment vertical="top"/>
    </xf>
    <xf numFmtId="0" fontId="3" fillId="0" borderId="33" xfId="0" applyFont="1" applyBorder="1" applyAlignment="1">
      <alignment horizontal="center" vertical="top"/>
    </xf>
    <xf numFmtId="0" fontId="3" fillId="5" borderId="33" xfId="0" applyFont="1" applyFill="1" applyBorder="1" applyAlignment="1">
      <alignment horizontal="center" vertical="top"/>
    </xf>
    <xf numFmtId="0" fontId="7" fillId="0" borderId="6" xfId="1" applyFont="1" applyBorder="1" applyAlignment="1">
      <alignment vertical="top" wrapText="1"/>
    </xf>
    <xf numFmtId="0" fontId="7" fillId="0" borderId="9" xfId="1" applyFont="1" applyBorder="1" applyAlignment="1">
      <alignment vertical="top" wrapText="1"/>
    </xf>
    <xf numFmtId="0" fontId="3" fillId="0" borderId="6" xfId="0" applyNumberFormat="1" applyFont="1" applyBorder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7" fillId="0" borderId="6" xfId="0" applyFont="1" applyBorder="1" applyAlignment="1">
      <alignment vertical="top" wrapText="1"/>
    </xf>
    <xf numFmtId="0" fontId="0" fillId="0" borderId="5" xfId="0" applyBorder="1" applyAlignment="1">
      <alignment wrapText="1"/>
    </xf>
    <xf numFmtId="0" fontId="3" fillId="0" borderId="6" xfId="0" applyFont="1" applyFill="1" applyBorder="1" applyAlignment="1">
      <alignment vertical="top" wrapText="1"/>
    </xf>
    <xf numFmtId="0" fontId="3" fillId="0" borderId="32" xfId="0" applyFont="1" applyFill="1" applyBorder="1" applyAlignment="1">
      <alignment vertical="top"/>
    </xf>
    <xf numFmtId="0" fontId="3" fillId="0" borderId="33" xfId="0" applyFont="1" applyBorder="1" applyAlignment="1">
      <alignment vertical="top"/>
    </xf>
    <xf numFmtId="0" fontId="3" fillId="0" borderId="5" xfId="0" applyFont="1" applyBorder="1"/>
    <xf numFmtId="49" fontId="3" fillId="0" borderId="6" xfId="0" applyNumberFormat="1" applyFont="1" applyBorder="1" applyAlignment="1">
      <alignment vertical="top" wrapText="1"/>
    </xf>
    <xf numFmtId="0" fontId="3" fillId="0" borderId="34" xfId="0" applyNumberFormat="1" applyFont="1" applyBorder="1" applyAlignment="1">
      <alignment vertical="top"/>
    </xf>
    <xf numFmtId="0" fontId="3" fillId="0" borderId="35" xfId="0" applyNumberFormat="1" applyFont="1" applyBorder="1" applyAlignment="1">
      <alignment vertical="top"/>
    </xf>
    <xf numFmtId="0" fontId="3" fillId="0" borderId="36" xfId="0" applyNumberFormat="1" applyFont="1" applyFill="1" applyBorder="1" applyAlignment="1">
      <alignment horizontal="center" vertical="top"/>
    </xf>
    <xf numFmtId="0" fontId="3" fillId="3" borderId="36" xfId="0" applyNumberFormat="1" applyFont="1" applyFill="1" applyBorder="1" applyAlignment="1">
      <alignment horizontal="center" vertical="top"/>
    </xf>
    <xf numFmtId="0" fontId="7" fillId="0" borderId="36" xfId="0" applyNumberFormat="1" applyFont="1" applyFill="1" applyBorder="1" applyAlignment="1">
      <alignment horizontal="center" vertical="top"/>
    </xf>
    <xf numFmtId="0" fontId="3" fillId="0" borderId="35" xfId="0" applyFont="1" applyBorder="1" applyAlignment="1">
      <alignment horizontal="center" vertical="top"/>
    </xf>
    <xf numFmtId="0" fontId="3" fillId="5" borderId="35" xfId="0" applyFont="1" applyFill="1" applyBorder="1" applyAlignment="1">
      <alignment horizontal="center" vertical="top"/>
    </xf>
    <xf numFmtId="0" fontId="3" fillId="0" borderId="37" xfId="0" applyFont="1" applyBorder="1" applyAlignment="1">
      <alignment vertical="top" wrapText="1"/>
    </xf>
    <xf numFmtId="0" fontId="0" fillId="0" borderId="38" xfId="0" applyBorder="1"/>
    <xf numFmtId="0" fontId="3" fillId="0" borderId="39" xfId="0" applyNumberFormat="1" applyFont="1" applyBorder="1" applyAlignment="1">
      <alignment vertical="top"/>
    </xf>
    <xf numFmtId="0" fontId="3" fillId="0" borderId="6" xfId="0" applyNumberFormat="1" applyFont="1" applyBorder="1" applyAlignment="1">
      <alignment vertical="top"/>
    </xf>
    <xf numFmtId="0" fontId="3" fillId="0" borderId="6" xfId="0" applyNumberFormat="1" applyFont="1" applyFill="1" applyBorder="1" applyAlignment="1">
      <alignment horizontal="center" vertical="top"/>
    </xf>
    <xf numFmtId="0" fontId="3" fillId="3" borderId="6" xfId="0" applyNumberFormat="1" applyFont="1" applyFill="1" applyBorder="1" applyAlignment="1">
      <alignment horizontal="center" vertical="top"/>
    </xf>
    <xf numFmtId="0" fontId="7" fillId="0" borderId="6" xfId="0" applyNumberFormat="1" applyFont="1" applyFill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5" borderId="6" xfId="0" applyFont="1" applyFill="1" applyBorder="1" applyAlignment="1">
      <alignment horizontal="center" vertical="top"/>
    </xf>
    <xf numFmtId="0" fontId="0" fillId="0" borderId="6" xfId="0" applyBorder="1" applyAlignment="1">
      <alignment vertical="top"/>
    </xf>
    <xf numFmtId="0" fontId="0" fillId="0" borderId="5" xfId="0" applyFont="1" applyBorder="1"/>
    <xf numFmtId="3" fontId="0" fillId="0" borderId="0" xfId="0" applyNumberFormat="1" applyFont="1"/>
    <xf numFmtId="0" fontId="5" fillId="0" borderId="40" xfId="0" applyFont="1" applyBorder="1" applyAlignment="1">
      <alignment horizontal="center" vertical="top"/>
    </xf>
    <xf numFmtId="0" fontId="3" fillId="0" borderId="41" xfId="0" applyNumberFormat="1" applyFont="1" applyBorder="1" applyAlignment="1">
      <alignment vertical="top"/>
    </xf>
    <xf numFmtId="0" fontId="3" fillId="0" borderId="18" xfId="0" applyNumberFormat="1" applyFont="1" applyBorder="1" applyAlignment="1">
      <alignment vertical="top"/>
    </xf>
    <xf numFmtId="0" fontId="3" fillId="0" borderId="18" xfId="0" applyNumberFormat="1" applyFont="1" applyFill="1" applyBorder="1" applyAlignment="1">
      <alignment horizontal="center" vertical="top"/>
    </xf>
    <xf numFmtId="0" fontId="3" fillId="3" borderId="18" xfId="0" applyNumberFormat="1" applyFont="1" applyFill="1" applyBorder="1" applyAlignment="1">
      <alignment horizontal="center" vertical="top"/>
    </xf>
    <xf numFmtId="0" fontId="7" fillId="0" borderId="18" xfId="0" applyNumberFormat="1" applyFont="1" applyFill="1" applyBorder="1" applyAlignment="1">
      <alignment horizontal="center" vertical="top"/>
    </xf>
    <xf numFmtId="0" fontId="3" fillId="0" borderId="18" xfId="0" applyFont="1" applyBorder="1" applyAlignment="1">
      <alignment horizontal="center" vertical="top"/>
    </xf>
    <xf numFmtId="0" fontId="3" fillId="5" borderId="18" xfId="0" applyFont="1" applyFill="1" applyBorder="1" applyAlignment="1">
      <alignment horizontal="center" vertical="top"/>
    </xf>
    <xf numFmtId="0" fontId="0" fillId="0" borderId="18" xfId="0" applyBorder="1" applyAlignment="1">
      <alignment vertical="top"/>
    </xf>
    <xf numFmtId="0" fontId="3" fillId="0" borderId="18" xfId="0" applyFont="1" applyBorder="1" applyAlignment="1">
      <alignment vertical="top" wrapText="1"/>
    </xf>
    <xf numFmtId="0" fontId="0" fillId="0" borderId="19" xfId="0" applyBorder="1"/>
    <xf numFmtId="0" fontId="2" fillId="0" borderId="0" xfId="0" applyFont="1"/>
    <xf numFmtId="0" fontId="0" fillId="0" borderId="0" xfId="0" applyFont="1"/>
    <xf numFmtId="0" fontId="1" fillId="0" borderId="0" xfId="0" applyFont="1"/>
    <xf numFmtId="0" fontId="0" fillId="0" borderId="0" xfId="0" applyFont="1" applyAlignment="1">
      <alignment wrapText="1"/>
    </xf>
    <xf numFmtId="0" fontId="7" fillId="0" borderId="0" xfId="0" applyFont="1"/>
    <xf numFmtId="0" fontId="3" fillId="0" borderId="0" xfId="0" applyFont="1"/>
    <xf numFmtId="0" fontId="0" fillId="0" borderId="0" xfId="0" applyAlignment="1">
      <alignment wrapText="1"/>
    </xf>
    <xf numFmtId="164" fontId="5" fillId="0" borderId="22" xfId="2" applyNumberFormat="1" applyFont="1" applyFill="1" applyBorder="1" applyAlignment="1">
      <alignment horizontal="right" wrapText="1"/>
    </xf>
    <xf numFmtId="0" fontId="1" fillId="0" borderId="23" xfId="0" applyFont="1" applyBorder="1" applyAlignment="1">
      <alignment horizontal="right" wrapText="1"/>
    </xf>
    <xf numFmtId="0" fontId="4" fillId="2" borderId="3" xfId="1" applyFont="1" applyFill="1" applyBorder="1" applyAlignment="1">
      <alignment horizontal="left" vertical="top"/>
    </xf>
    <xf numFmtId="0" fontId="0" fillId="0" borderId="3" xfId="0" applyBorder="1" applyAlignment="1"/>
    <xf numFmtId="0" fontId="4" fillId="2" borderId="10" xfId="1" applyFont="1" applyFill="1" applyBorder="1" applyAlignment="1">
      <alignment horizontal="left" vertical="top"/>
    </xf>
    <xf numFmtId="0" fontId="0" fillId="0" borderId="10" xfId="0" applyBorder="1" applyAlignment="1"/>
    <xf numFmtId="0" fontId="5" fillId="2" borderId="10" xfId="1" applyFont="1" applyFill="1" applyBorder="1" applyAlignment="1">
      <alignment horizontal="left" vertical="top"/>
    </xf>
    <xf numFmtId="0" fontId="6" fillId="0" borderId="10" xfId="0" applyFont="1" applyBorder="1" applyAlignment="1"/>
    <xf numFmtId="0" fontId="4" fillId="2" borderId="14" xfId="1" applyFont="1" applyFill="1" applyBorder="1" applyAlignment="1">
      <alignment horizontal="left" vertical="top"/>
    </xf>
    <xf numFmtId="0" fontId="0" fillId="0" borderId="14" xfId="0" applyBorder="1" applyAlignment="1"/>
  </cellXfs>
  <cellStyles count="17">
    <cellStyle name="Dezimal [0]_Tabelle1" xfId="3"/>
    <cellStyle name="Dezimal_Tabelle1" xfId="4"/>
    <cellStyle name="Firma" xfId="5"/>
    <cellStyle name="Hlavní nadpis" xfId="6"/>
    <cellStyle name="normal" xfId="7"/>
    <cellStyle name="normální" xfId="0" builtinId="0"/>
    <cellStyle name="normální_Rozpočet investičních nákladů platí 16,+ specifikace" xfId="2"/>
    <cellStyle name="normální_Zadávací podklad pro profese" xfId="1"/>
    <cellStyle name="Podnadpis" xfId="8"/>
    <cellStyle name="Standard_Tabelle1" xfId="9"/>
    <cellStyle name="Stín+tučně" xfId="10"/>
    <cellStyle name="Stín+tučně+velké písmo" xfId="11"/>
    <cellStyle name="Tučně" xfId="12"/>
    <cellStyle name="TYP ŘÁDKU_4(sloupceJ-L)" xfId="13"/>
    <cellStyle name="Währung [0]_Tabelle1" xfId="14"/>
    <cellStyle name="Währung_Tabelle1" xfId="15"/>
    <cellStyle name="základní" xfId="1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457200</xdr:colOff>
      <xdr:row>9</xdr:row>
      <xdr:rowOff>66675</xdr:rowOff>
    </xdr:from>
    <xdr:to>
      <xdr:col>53</xdr:col>
      <xdr:colOff>2124075</xdr:colOff>
      <xdr:row>10</xdr:row>
      <xdr:rowOff>9525</xdr:rowOff>
    </xdr:to>
    <xdr:pic>
      <xdr:nvPicPr>
        <xdr:cNvPr id="2" name="Obrázek 39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420100" y="2286000"/>
          <a:ext cx="0" cy="190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800100</xdr:colOff>
      <xdr:row>10</xdr:row>
      <xdr:rowOff>38100</xdr:rowOff>
    </xdr:from>
    <xdr:to>
      <xdr:col>53</xdr:col>
      <xdr:colOff>2257425</xdr:colOff>
      <xdr:row>10</xdr:row>
      <xdr:rowOff>1019175</xdr:rowOff>
    </xdr:to>
    <xdr:pic>
      <xdr:nvPicPr>
        <xdr:cNvPr id="3" name="Obrázek 39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t="28976"/>
        <a:stretch>
          <a:fillRect/>
        </a:stretch>
      </xdr:blipFill>
      <xdr:spPr bwMode="auto">
        <a:xfrm>
          <a:off x="8420100" y="2505075"/>
          <a:ext cx="0" cy="209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266700</xdr:colOff>
      <xdr:row>13</xdr:row>
      <xdr:rowOff>152400</xdr:rowOff>
    </xdr:from>
    <xdr:to>
      <xdr:col>53</xdr:col>
      <xdr:colOff>2724150</xdr:colOff>
      <xdr:row>13</xdr:row>
      <xdr:rowOff>1019175</xdr:rowOff>
    </xdr:to>
    <xdr:pic>
      <xdr:nvPicPr>
        <xdr:cNvPr id="4" name="Obrázek 384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420100" y="3362325"/>
          <a:ext cx="0" cy="95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800100</xdr:colOff>
      <xdr:row>20</xdr:row>
      <xdr:rowOff>104775</xdr:rowOff>
    </xdr:from>
    <xdr:to>
      <xdr:col>53</xdr:col>
      <xdr:colOff>2076450</xdr:colOff>
      <xdr:row>20</xdr:row>
      <xdr:rowOff>1019175</xdr:rowOff>
    </xdr:to>
    <xdr:pic>
      <xdr:nvPicPr>
        <xdr:cNvPr id="5" name="Obrázek 7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420100" y="5048250"/>
          <a:ext cx="0" cy="1428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866775</xdr:colOff>
      <xdr:row>21</xdr:row>
      <xdr:rowOff>47625</xdr:rowOff>
    </xdr:from>
    <xdr:to>
      <xdr:col>53</xdr:col>
      <xdr:colOff>2009775</xdr:colOff>
      <xdr:row>21</xdr:row>
      <xdr:rowOff>1019175</xdr:rowOff>
    </xdr:to>
    <xdr:pic>
      <xdr:nvPicPr>
        <xdr:cNvPr id="6" name="Obrázek 44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grayscl/>
        </a:blip>
        <a:srcRect/>
        <a:stretch>
          <a:fillRect/>
        </a:stretch>
      </xdr:blipFill>
      <xdr:spPr bwMode="auto">
        <a:xfrm>
          <a:off x="8420100" y="5238750"/>
          <a:ext cx="0" cy="200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819150</xdr:colOff>
      <xdr:row>23</xdr:row>
      <xdr:rowOff>333375</xdr:rowOff>
    </xdr:from>
    <xdr:to>
      <xdr:col>53</xdr:col>
      <xdr:colOff>2200275</xdr:colOff>
      <xdr:row>23</xdr:row>
      <xdr:rowOff>1019175</xdr:rowOff>
    </xdr:to>
    <xdr:pic>
      <xdr:nvPicPr>
        <xdr:cNvPr id="7" name="Obrázek 4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8420100" y="5934075"/>
          <a:ext cx="0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361950</xdr:colOff>
      <xdr:row>24</xdr:row>
      <xdr:rowOff>209550</xdr:rowOff>
    </xdr:from>
    <xdr:to>
      <xdr:col>53</xdr:col>
      <xdr:colOff>2486025</xdr:colOff>
      <xdr:row>24</xdr:row>
      <xdr:rowOff>1019175</xdr:rowOff>
    </xdr:to>
    <xdr:pic>
      <xdr:nvPicPr>
        <xdr:cNvPr id="8" name="Obrázek 44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l="12822" t="18965" r="23347" b="22908"/>
        <a:stretch>
          <a:fillRect/>
        </a:stretch>
      </xdr:blipFill>
      <xdr:spPr bwMode="auto">
        <a:xfrm>
          <a:off x="8420100" y="6143625"/>
          <a:ext cx="0" cy="38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600075</xdr:colOff>
      <xdr:row>25</xdr:row>
      <xdr:rowOff>180975</xdr:rowOff>
    </xdr:from>
    <xdr:to>
      <xdr:col>53</xdr:col>
      <xdr:colOff>2428875</xdr:colOff>
      <xdr:row>25</xdr:row>
      <xdr:rowOff>1019175</xdr:rowOff>
    </xdr:to>
    <xdr:pic>
      <xdr:nvPicPr>
        <xdr:cNvPr id="9" name="Obrázek 53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8420100" y="6362700"/>
          <a:ext cx="0" cy="66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1085850</xdr:colOff>
      <xdr:row>26</xdr:row>
      <xdr:rowOff>66675</xdr:rowOff>
    </xdr:from>
    <xdr:to>
      <xdr:col>53</xdr:col>
      <xdr:colOff>2028825</xdr:colOff>
      <xdr:row>26</xdr:row>
      <xdr:rowOff>1019175</xdr:rowOff>
    </xdr:to>
    <xdr:pic>
      <xdr:nvPicPr>
        <xdr:cNvPr id="10" name="Obrázek 4" descr="Boxová skříňka patnáctidveřová XS95-18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8420100" y="649605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53</xdr:col>
      <xdr:colOff>676275</xdr:colOff>
      <xdr:row>28</xdr:row>
      <xdr:rowOff>57150</xdr:rowOff>
    </xdr:from>
    <xdr:to>
      <xdr:col>53</xdr:col>
      <xdr:colOff>2247900</xdr:colOff>
      <xdr:row>28</xdr:row>
      <xdr:rowOff>1019175</xdr:rowOff>
    </xdr:to>
    <xdr:pic>
      <xdr:nvPicPr>
        <xdr:cNvPr id="11" name="Obrázek 49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8420100" y="6981825"/>
          <a:ext cx="0" cy="190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828675</xdr:colOff>
      <xdr:row>31</xdr:row>
      <xdr:rowOff>57150</xdr:rowOff>
    </xdr:from>
    <xdr:to>
      <xdr:col>53</xdr:col>
      <xdr:colOff>2133600</xdr:colOff>
      <xdr:row>31</xdr:row>
      <xdr:rowOff>1019175</xdr:rowOff>
    </xdr:to>
    <xdr:pic>
      <xdr:nvPicPr>
        <xdr:cNvPr id="12" name="Obrázek 48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8420100" y="7724775"/>
          <a:ext cx="0" cy="190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742950</xdr:colOff>
      <xdr:row>40</xdr:row>
      <xdr:rowOff>85725</xdr:rowOff>
    </xdr:from>
    <xdr:to>
      <xdr:col>53</xdr:col>
      <xdr:colOff>2057400</xdr:colOff>
      <xdr:row>40</xdr:row>
      <xdr:rowOff>1019175</xdr:rowOff>
    </xdr:to>
    <xdr:pic>
      <xdr:nvPicPr>
        <xdr:cNvPr id="13" name="Obrázek 373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8420100" y="9982200"/>
          <a:ext cx="0" cy="161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1038225</xdr:colOff>
      <xdr:row>45</xdr:row>
      <xdr:rowOff>47625</xdr:rowOff>
    </xdr:from>
    <xdr:to>
      <xdr:col>53</xdr:col>
      <xdr:colOff>2047875</xdr:colOff>
      <xdr:row>45</xdr:row>
      <xdr:rowOff>1019175</xdr:rowOff>
    </xdr:to>
    <xdr:pic>
      <xdr:nvPicPr>
        <xdr:cNvPr id="14" name="Obrázek 58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8420100" y="11182350"/>
          <a:ext cx="0" cy="200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457200</xdr:colOff>
      <xdr:row>49</xdr:row>
      <xdr:rowOff>66675</xdr:rowOff>
    </xdr:from>
    <xdr:to>
      <xdr:col>53</xdr:col>
      <xdr:colOff>2543175</xdr:colOff>
      <xdr:row>49</xdr:row>
      <xdr:rowOff>1019175</xdr:rowOff>
    </xdr:to>
    <xdr:pic>
      <xdr:nvPicPr>
        <xdr:cNvPr id="15" name="Obrázek 62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 t="7536" b="7697"/>
        <a:stretch>
          <a:fillRect/>
        </a:stretch>
      </xdr:blipFill>
      <xdr:spPr bwMode="auto">
        <a:xfrm>
          <a:off x="8420100" y="12192000"/>
          <a:ext cx="0" cy="180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76200</xdr:colOff>
      <xdr:row>56</xdr:row>
      <xdr:rowOff>95250</xdr:rowOff>
    </xdr:from>
    <xdr:to>
      <xdr:col>54</xdr:col>
      <xdr:colOff>9525</xdr:colOff>
      <xdr:row>56</xdr:row>
      <xdr:rowOff>1314450</xdr:rowOff>
    </xdr:to>
    <xdr:pic>
      <xdr:nvPicPr>
        <xdr:cNvPr id="16" name="Obrázek 342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 b="7089"/>
        <a:stretch>
          <a:fillRect/>
        </a:stretch>
      </xdr:blipFill>
      <xdr:spPr bwMode="auto">
        <a:xfrm>
          <a:off x="8420100" y="13954125"/>
          <a:ext cx="0" cy="152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933450</xdr:colOff>
      <xdr:row>57</xdr:row>
      <xdr:rowOff>266700</xdr:rowOff>
    </xdr:from>
    <xdr:to>
      <xdr:col>53</xdr:col>
      <xdr:colOff>2333625</xdr:colOff>
      <xdr:row>57</xdr:row>
      <xdr:rowOff>1019175</xdr:rowOff>
    </xdr:to>
    <xdr:pic>
      <xdr:nvPicPr>
        <xdr:cNvPr id="17" name="Obrázek 353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 t="8028"/>
        <a:stretch>
          <a:fillRect/>
        </a:stretch>
      </xdr:blipFill>
      <xdr:spPr bwMode="auto">
        <a:xfrm>
          <a:off x="8420100" y="14354175"/>
          <a:ext cx="0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1276350</xdr:colOff>
      <xdr:row>59</xdr:row>
      <xdr:rowOff>104775</xdr:rowOff>
    </xdr:from>
    <xdr:to>
      <xdr:col>53</xdr:col>
      <xdr:colOff>1743075</xdr:colOff>
      <xdr:row>59</xdr:row>
      <xdr:rowOff>1019175</xdr:rowOff>
    </xdr:to>
    <xdr:pic>
      <xdr:nvPicPr>
        <xdr:cNvPr id="18" name="Obrázek 357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8420100" y="14706600"/>
          <a:ext cx="0" cy="1428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1143000</xdr:colOff>
      <xdr:row>60</xdr:row>
      <xdr:rowOff>19050</xdr:rowOff>
    </xdr:from>
    <xdr:to>
      <xdr:col>53</xdr:col>
      <xdr:colOff>1885950</xdr:colOff>
      <xdr:row>60</xdr:row>
      <xdr:rowOff>1019175</xdr:rowOff>
    </xdr:to>
    <xdr:pic>
      <xdr:nvPicPr>
        <xdr:cNvPr id="19" name="Obrázek 364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8420100" y="14868525"/>
          <a:ext cx="0" cy="228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723900</xdr:colOff>
      <xdr:row>61</xdr:row>
      <xdr:rowOff>47625</xdr:rowOff>
    </xdr:from>
    <xdr:to>
      <xdr:col>53</xdr:col>
      <xdr:colOff>2419350</xdr:colOff>
      <xdr:row>61</xdr:row>
      <xdr:rowOff>1019175</xdr:rowOff>
    </xdr:to>
    <xdr:pic>
      <xdr:nvPicPr>
        <xdr:cNvPr id="20" name="Obrázek 377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grayscl/>
        </a:blip>
        <a:srcRect l="4218" t="4062" b="7722"/>
        <a:stretch>
          <a:fillRect/>
        </a:stretch>
      </xdr:blipFill>
      <xdr:spPr bwMode="auto">
        <a:xfrm>
          <a:off x="8420100" y="15144750"/>
          <a:ext cx="0" cy="200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742950</xdr:colOff>
      <xdr:row>62</xdr:row>
      <xdr:rowOff>57150</xdr:rowOff>
    </xdr:from>
    <xdr:to>
      <xdr:col>53</xdr:col>
      <xdr:colOff>2438400</xdr:colOff>
      <xdr:row>62</xdr:row>
      <xdr:rowOff>1019175</xdr:rowOff>
    </xdr:to>
    <xdr:pic>
      <xdr:nvPicPr>
        <xdr:cNvPr id="21" name="Obrázek 377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grayscl/>
        </a:blip>
        <a:srcRect l="4218" t="4062" b="7722"/>
        <a:stretch>
          <a:fillRect/>
        </a:stretch>
      </xdr:blipFill>
      <xdr:spPr bwMode="auto">
        <a:xfrm>
          <a:off x="8420100" y="15401925"/>
          <a:ext cx="0" cy="190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1009650</xdr:colOff>
      <xdr:row>63</xdr:row>
      <xdr:rowOff>57150</xdr:rowOff>
    </xdr:from>
    <xdr:to>
      <xdr:col>53</xdr:col>
      <xdr:colOff>2305050</xdr:colOff>
      <xdr:row>63</xdr:row>
      <xdr:rowOff>1019175</xdr:rowOff>
    </xdr:to>
    <xdr:pic>
      <xdr:nvPicPr>
        <xdr:cNvPr id="22" name="Obrázek 346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8420100" y="15649575"/>
          <a:ext cx="0" cy="190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504825</xdr:colOff>
      <xdr:row>65</xdr:row>
      <xdr:rowOff>114300</xdr:rowOff>
    </xdr:from>
    <xdr:to>
      <xdr:col>53</xdr:col>
      <xdr:colOff>2457450</xdr:colOff>
      <xdr:row>65</xdr:row>
      <xdr:rowOff>1019175</xdr:rowOff>
    </xdr:to>
    <xdr:pic>
      <xdr:nvPicPr>
        <xdr:cNvPr id="23" name="Obrázek 143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 l="4501" t="20142" r="5498" b="20290"/>
        <a:stretch>
          <a:fillRect/>
        </a:stretch>
      </xdr:blipFill>
      <xdr:spPr bwMode="auto">
        <a:xfrm>
          <a:off x="8420100" y="16202025"/>
          <a:ext cx="0" cy="133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1028700</xdr:colOff>
      <xdr:row>66</xdr:row>
      <xdr:rowOff>85725</xdr:rowOff>
    </xdr:from>
    <xdr:to>
      <xdr:col>53</xdr:col>
      <xdr:colOff>2143125</xdr:colOff>
      <xdr:row>66</xdr:row>
      <xdr:rowOff>1019175</xdr:rowOff>
    </xdr:to>
    <xdr:pic>
      <xdr:nvPicPr>
        <xdr:cNvPr id="24" name="Obrázek 121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 t="4698"/>
        <a:stretch>
          <a:fillRect/>
        </a:stretch>
      </xdr:blipFill>
      <xdr:spPr bwMode="auto">
        <a:xfrm>
          <a:off x="8420100" y="16421100"/>
          <a:ext cx="0" cy="161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104775</xdr:colOff>
      <xdr:row>39</xdr:row>
      <xdr:rowOff>9525</xdr:rowOff>
    </xdr:from>
    <xdr:to>
      <xdr:col>53</xdr:col>
      <xdr:colOff>2790825</xdr:colOff>
      <xdr:row>39</xdr:row>
      <xdr:rowOff>1019175</xdr:rowOff>
    </xdr:to>
    <xdr:pic>
      <xdr:nvPicPr>
        <xdr:cNvPr id="25" name="Obrázek 101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8420100" y="9658350"/>
          <a:ext cx="0" cy="238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57150</xdr:colOff>
      <xdr:row>69</xdr:row>
      <xdr:rowOff>47625</xdr:rowOff>
    </xdr:from>
    <xdr:to>
      <xdr:col>53</xdr:col>
      <xdr:colOff>2743200</xdr:colOff>
      <xdr:row>69</xdr:row>
      <xdr:rowOff>1019175</xdr:rowOff>
    </xdr:to>
    <xdr:pic>
      <xdr:nvPicPr>
        <xdr:cNvPr id="26" name="Obrázek 101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8420100" y="17125950"/>
          <a:ext cx="0" cy="200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4</xdr:col>
      <xdr:colOff>0</xdr:colOff>
      <xdr:row>53</xdr:row>
      <xdr:rowOff>0</xdr:rowOff>
    </xdr:from>
    <xdr:to>
      <xdr:col>4</xdr:col>
      <xdr:colOff>0</xdr:colOff>
      <xdr:row>53</xdr:row>
      <xdr:rowOff>104775</xdr:rowOff>
    </xdr:to>
    <xdr:pic>
      <xdr:nvPicPr>
        <xdr:cNvPr id="27" name="Obrázek 430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grayscl/>
        </a:blip>
        <a:srcRect/>
        <a:stretch>
          <a:fillRect/>
        </a:stretch>
      </xdr:blipFill>
      <xdr:spPr bwMode="auto">
        <a:xfrm>
          <a:off x="4410075" y="13115925"/>
          <a:ext cx="0" cy="104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752475</xdr:colOff>
      <xdr:row>11</xdr:row>
      <xdr:rowOff>38100</xdr:rowOff>
    </xdr:from>
    <xdr:to>
      <xdr:col>53</xdr:col>
      <xdr:colOff>2105025</xdr:colOff>
      <xdr:row>11</xdr:row>
      <xdr:rowOff>1019175</xdr:rowOff>
    </xdr:to>
    <xdr:pic>
      <xdr:nvPicPr>
        <xdr:cNvPr id="28" name="Obrázek 430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grayscl/>
        </a:blip>
        <a:srcRect/>
        <a:stretch>
          <a:fillRect/>
        </a:stretch>
      </xdr:blipFill>
      <xdr:spPr bwMode="auto">
        <a:xfrm>
          <a:off x="8420100" y="2752725"/>
          <a:ext cx="0" cy="209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714375</xdr:colOff>
      <xdr:row>18</xdr:row>
      <xdr:rowOff>38100</xdr:rowOff>
    </xdr:from>
    <xdr:to>
      <xdr:col>53</xdr:col>
      <xdr:colOff>2066925</xdr:colOff>
      <xdr:row>18</xdr:row>
      <xdr:rowOff>1019175</xdr:rowOff>
    </xdr:to>
    <xdr:pic>
      <xdr:nvPicPr>
        <xdr:cNvPr id="29" name="Obrázek 430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grayscl/>
        </a:blip>
        <a:srcRect/>
        <a:stretch>
          <a:fillRect/>
        </a:stretch>
      </xdr:blipFill>
      <xdr:spPr bwMode="auto">
        <a:xfrm>
          <a:off x="8420100" y="4486275"/>
          <a:ext cx="0" cy="209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723900</xdr:colOff>
      <xdr:row>52</xdr:row>
      <xdr:rowOff>57150</xdr:rowOff>
    </xdr:from>
    <xdr:to>
      <xdr:col>53</xdr:col>
      <xdr:colOff>2076450</xdr:colOff>
      <xdr:row>52</xdr:row>
      <xdr:rowOff>1019175</xdr:rowOff>
    </xdr:to>
    <xdr:pic>
      <xdr:nvPicPr>
        <xdr:cNvPr id="30" name="Obrázek 430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grayscl/>
        </a:blip>
        <a:srcRect/>
        <a:stretch>
          <a:fillRect/>
        </a:stretch>
      </xdr:blipFill>
      <xdr:spPr bwMode="auto">
        <a:xfrm>
          <a:off x="8420100" y="12925425"/>
          <a:ext cx="0" cy="190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723900</xdr:colOff>
      <xdr:row>53</xdr:row>
      <xdr:rowOff>38100</xdr:rowOff>
    </xdr:from>
    <xdr:to>
      <xdr:col>53</xdr:col>
      <xdr:colOff>2076450</xdr:colOff>
      <xdr:row>53</xdr:row>
      <xdr:rowOff>1019175</xdr:rowOff>
    </xdr:to>
    <xdr:pic>
      <xdr:nvPicPr>
        <xdr:cNvPr id="31" name="Obrázek 430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grayscl/>
        </a:blip>
        <a:srcRect/>
        <a:stretch>
          <a:fillRect/>
        </a:stretch>
      </xdr:blipFill>
      <xdr:spPr bwMode="auto">
        <a:xfrm>
          <a:off x="8420100" y="13154025"/>
          <a:ext cx="0" cy="209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723900</xdr:colOff>
      <xdr:row>54</xdr:row>
      <xdr:rowOff>38100</xdr:rowOff>
    </xdr:from>
    <xdr:to>
      <xdr:col>53</xdr:col>
      <xdr:colOff>2076450</xdr:colOff>
      <xdr:row>54</xdr:row>
      <xdr:rowOff>1019175</xdr:rowOff>
    </xdr:to>
    <xdr:pic>
      <xdr:nvPicPr>
        <xdr:cNvPr id="32" name="Obrázek 430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grayscl/>
        </a:blip>
        <a:srcRect/>
        <a:stretch>
          <a:fillRect/>
        </a:stretch>
      </xdr:blipFill>
      <xdr:spPr bwMode="auto">
        <a:xfrm>
          <a:off x="8420100" y="13401675"/>
          <a:ext cx="0" cy="209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742950</xdr:colOff>
      <xdr:row>55</xdr:row>
      <xdr:rowOff>57150</xdr:rowOff>
    </xdr:from>
    <xdr:to>
      <xdr:col>53</xdr:col>
      <xdr:colOff>2095500</xdr:colOff>
      <xdr:row>55</xdr:row>
      <xdr:rowOff>1019175</xdr:rowOff>
    </xdr:to>
    <xdr:pic>
      <xdr:nvPicPr>
        <xdr:cNvPr id="33" name="Obrázek 430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grayscl/>
        </a:blip>
        <a:srcRect/>
        <a:stretch>
          <a:fillRect/>
        </a:stretch>
      </xdr:blipFill>
      <xdr:spPr bwMode="auto">
        <a:xfrm>
          <a:off x="8420100" y="13668375"/>
          <a:ext cx="0" cy="190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53</xdr:col>
      <xdr:colOff>723900</xdr:colOff>
      <xdr:row>71</xdr:row>
      <xdr:rowOff>57150</xdr:rowOff>
    </xdr:from>
    <xdr:to>
      <xdr:col>53</xdr:col>
      <xdr:colOff>2076450</xdr:colOff>
      <xdr:row>71</xdr:row>
      <xdr:rowOff>1019175</xdr:rowOff>
    </xdr:to>
    <xdr:pic>
      <xdr:nvPicPr>
        <xdr:cNvPr id="34" name="Obrázek 430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grayscl/>
        </a:blip>
        <a:srcRect/>
        <a:stretch>
          <a:fillRect/>
        </a:stretch>
      </xdr:blipFill>
      <xdr:spPr bwMode="auto">
        <a:xfrm>
          <a:off x="8420100" y="17630775"/>
          <a:ext cx="0" cy="190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iremn&#237;%20archiv%20a.s\Zak&#225;zky%20rok%202001\22%20Zelen&#253;%20ostrov%20SP\Kniha%20spec.+%20v&#253;kaz%20v&#253;m&#283;r%20TENDR%203.%20stavba\SO%2011.1%20A%20Architektonicko-stavebn&#237;%20autorizovan&#253;%20Helik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bian\partner\WINDOWS\TEMP\&#269;.%2041%20Zelen&#253;%20ostrov%20roz.%20rozpo&#269;tu%20na%20DC%20(bez%20list.%20v&#253;stupu)\Rozpo&#269;et%20stavby%20dle%20DC\sa_SO51_4_vv_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99_PP_140711_vykaz_vymer_a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O 11_1A Výkaz výměr"/>
      <sheetName val="SO 11.1A Výkaz výměr"/>
      <sheetName val="SO 11.1B Výkaz výměr"/>
      <sheetName val="SO 11.1ST Výkaz výměr"/>
      <sheetName val="SO 11.1B Kniha specifikací"/>
      <sheetName val="SO 11.1ST Kniha specifikací"/>
      <sheetName val="SO11_1AVýkazvýmě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O 51_4 Výkaz výměr"/>
      <sheetName val="SO 51.4 Výkaz výměr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299 redesign"/>
      <sheetName val="299 přehled dle místností"/>
      <sheetName val="299 specifikace prvků"/>
      <sheetName val="pracovní"/>
    </sheetNames>
    <sheetDataSet>
      <sheetData sheetId="0"/>
      <sheetData sheetId="1">
        <row r="1">
          <cell r="B1" t="str">
            <v>MSCB</v>
          </cell>
        </row>
        <row r="2">
          <cell r="B2" t="str">
            <v>Interiér mimoexpozičních prostor objektu pavilonu D</v>
          </cell>
        </row>
        <row r="4">
          <cell r="B4" t="str">
            <v>prováděcí projekt</v>
          </cell>
        </row>
        <row r="5">
          <cell r="B5" t="str">
            <v>Projektil architekti s.r.o., Malátova 13, Praha 5, Tel: 222 365 000</v>
          </cell>
        </row>
        <row r="9">
          <cell r="D9">
            <v>20</v>
          </cell>
        </row>
        <row r="10">
          <cell r="D10">
            <v>3</v>
          </cell>
        </row>
        <row r="13">
          <cell r="B13" t="str">
            <v>šatní sestava pevná velká</v>
          </cell>
          <cell r="C13" t="str">
            <v>ks</v>
          </cell>
          <cell r="D13">
            <v>4</v>
          </cell>
        </row>
        <row r="15">
          <cell r="B15" t="str">
            <v>šatní sestava pevná malá</v>
          </cell>
          <cell r="C15" t="str">
            <v>ks</v>
          </cell>
          <cell r="D15">
            <v>4</v>
          </cell>
        </row>
        <row r="17">
          <cell r="B17" t="str">
            <v>šatní tyč mobilní</v>
          </cell>
          <cell r="C17" t="str">
            <v>ks</v>
          </cell>
          <cell r="D17">
            <v>3</v>
          </cell>
        </row>
        <row r="18">
          <cell r="B18" t="str">
            <v>šatní box mobilní</v>
          </cell>
          <cell r="C18" t="str">
            <v>ks</v>
          </cell>
          <cell r="D18">
            <v>3</v>
          </cell>
        </row>
        <row r="20">
          <cell r="B20" t="str">
            <v>dílenský stůl pro návštěvníky</v>
          </cell>
          <cell r="C20" t="str">
            <v>ks</v>
          </cell>
          <cell r="D20">
            <v>4</v>
          </cell>
        </row>
        <row r="21">
          <cell r="B21" t="str">
            <v>stolový kontejner</v>
          </cell>
          <cell r="C21" t="str">
            <v>ks</v>
          </cell>
          <cell r="D21">
            <v>9</v>
          </cell>
        </row>
        <row r="22">
          <cell r="B22" t="str">
            <v>stolní svítidlo</v>
          </cell>
          <cell r="C22" t="str">
            <v>ks</v>
          </cell>
          <cell r="D22">
            <v>17</v>
          </cell>
        </row>
        <row r="23">
          <cell r="B23" t="str">
            <v>dílenská židle</v>
          </cell>
          <cell r="C23" t="str">
            <v>ks</v>
          </cell>
          <cell r="D23">
            <v>17</v>
          </cell>
        </row>
        <row r="24">
          <cell r="B24" t="str">
            <v>odpadkový koš na tříděný odpad</v>
          </cell>
          <cell r="C24" t="str">
            <v>ks</v>
          </cell>
          <cell r="D24">
            <v>1</v>
          </cell>
        </row>
        <row r="25">
          <cell r="B25" t="str">
            <v>skříň nízká</v>
          </cell>
          <cell r="C25" t="str">
            <v>ks</v>
          </cell>
          <cell r="D25">
            <v>3</v>
          </cell>
        </row>
        <row r="26">
          <cell r="B26" t="str">
            <v>regál nízký</v>
          </cell>
          <cell r="C26" t="str">
            <v>ks</v>
          </cell>
          <cell r="D26">
            <v>4</v>
          </cell>
        </row>
        <row r="27">
          <cell r="B27" t="str">
            <v>dílenský stůl pro lektora</v>
          </cell>
          <cell r="C27" t="str">
            <v>ks</v>
          </cell>
          <cell r="D27">
            <v>1</v>
          </cell>
        </row>
        <row r="28">
          <cell r="B28" t="str">
            <v>popisovatelná stěna</v>
          </cell>
          <cell r="C28" t="str">
            <v>m2</v>
          </cell>
          <cell r="D28">
            <v>10</v>
          </cell>
        </row>
        <row r="29">
          <cell r="B29" t="str">
            <v>magnetky</v>
          </cell>
          <cell r="C29" t="str">
            <v>ks</v>
          </cell>
          <cell r="D29">
            <v>20</v>
          </cell>
        </row>
        <row r="32">
          <cell r="D32">
            <v>4</v>
          </cell>
        </row>
        <row r="33">
          <cell r="D33">
            <v>9</v>
          </cell>
        </row>
        <row r="34">
          <cell r="D34">
            <v>17</v>
          </cell>
        </row>
        <row r="35">
          <cell r="D35">
            <v>17</v>
          </cell>
        </row>
        <row r="36">
          <cell r="D36">
            <v>1</v>
          </cell>
        </row>
        <row r="37">
          <cell r="D37">
            <v>4</v>
          </cell>
        </row>
        <row r="38">
          <cell r="D38">
            <v>6</v>
          </cell>
        </row>
        <row r="39">
          <cell r="D39">
            <v>1</v>
          </cell>
        </row>
        <row r="41">
          <cell r="B41" t="str">
            <v>pracovní židle</v>
          </cell>
          <cell r="C41" t="str">
            <v>ks</v>
          </cell>
          <cell r="D41">
            <v>4</v>
          </cell>
        </row>
        <row r="42">
          <cell r="D42">
            <v>4</v>
          </cell>
        </row>
        <row r="44">
          <cell r="D44">
            <v>4</v>
          </cell>
        </row>
        <row r="45">
          <cell r="B45" t="str">
            <v>stojany na letáky</v>
          </cell>
          <cell r="C45" t="str">
            <v>ks</v>
          </cell>
          <cell r="D45">
            <v>4</v>
          </cell>
        </row>
        <row r="46">
          <cell r="B46" t="str">
            <v>sedací nábytek jednomístný pěnový</v>
          </cell>
          <cell r="C46" t="str">
            <v>ks</v>
          </cell>
          <cell r="D46">
            <v>5</v>
          </cell>
        </row>
        <row r="47">
          <cell r="B47" t="str">
            <v>sedací nábytek dvoumístný pěnový</v>
          </cell>
          <cell r="C47" t="str">
            <v>ks</v>
          </cell>
          <cell r="D47">
            <v>2</v>
          </cell>
        </row>
        <row r="51">
          <cell r="B51" t="str">
            <v>sedací nábytek taburet pěnový</v>
          </cell>
          <cell r="C51" t="str">
            <v>ks</v>
          </cell>
          <cell r="D51">
            <v>8</v>
          </cell>
        </row>
        <row r="52">
          <cell r="C52" t="str">
            <v>ks</v>
          </cell>
          <cell r="D52">
            <v>1</v>
          </cell>
        </row>
        <row r="53">
          <cell r="B53" t="str">
            <v>skříňka na cennosti</v>
          </cell>
          <cell r="C53" t="str">
            <v>ks</v>
          </cell>
          <cell r="D53">
            <v>1</v>
          </cell>
        </row>
        <row r="55">
          <cell r="B55" t="str">
            <v>prodejní regál nízký</v>
          </cell>
          <cell r="D55">
            <v>14</v>
          </cell>
        </row>
        <row r="56">
          <cell r="B56" t="str">
            <v>prodejní regál oboustranný nízký</v>
          </cell>
          <cell r="D56">
            <v>4</v>
          </cell>
        </row>
        <row r="57">
          <cell r="B57" t="str">
            <v>prodejní stojan na plakáty</v>
          </cell>
          <cell r="D57">
            <v>1</v>
          </cell>
        </row>
        <row r="58">
          <cell r="B58" t="str">
            <v>prodejní regál vysoký</v>
          </cell>
          <cell r="D58">
            <v>16</v>
          </cell>
        </row>
        <row r="59">
          <cell r="D59">
            <v>1</v>
          </cell>
        </row>
        <row r="61">
          <cell r="B61" t="str">
            <v>skladový regál</v>
          </cell>
          <cell r="D61">
            <v>7</v>
          </cell>
        </row>
        <row r="65">
          <cell r="D65">
            <v>1</v>
          </cell>
        </row>
        <row r="66">
          <cell r="D66">
            <v>20</v>
          </cell>
        </row>
        <row r="67">
          <cell r="B67" t="str">
            <v>stůl kulatý velký</v>
          </cell>
          <cell r="C67" t="str">
            <v>ks</v>
          </cell>
          <cell r="D67">
            <v>3</v>
          </cell>
        </row>
        <row r="70">
          <cell r="B70" t="str">
            <v>knihovna</v>
          </cell>
          <cell r="C70" t="str">
            <v>ks</v>
          </cell>
          <cell r="D70">
            <v>16</v>
          </cell>
        </row>
        <row r="73">
          <cell r="B73" t="str">
            <v>stůl obdélníkový vysoký</v>
          </cell>
          <cell r="C73" t="str">
            <v>ks</v>
          </cell>
          <cell r="D73">
            <v>1</v>
          </cell>
        </row>
        <row r="74">
          <cell r="B74" t="str">
            <v>křeslo dřevěné</v>
          </cell>
          <cell r="C74" t="str">
            <v>ks</v>
          </cell>
          <cell r="D74">
            <v>4</v>
          </cell>
        </row>
        <row r="75">
          <cell r="D75">
            <v>1</v>
          </cell>
        </row>
        <row r="76">
          <cell r="B76" t="str">
            <v>sedací nábytek jednomístný rohový</v>
          </cell>
          <cell r="D76">
            <v>2</v>
          </cell>
        </row>
        <row r="77">
          <cell r="B77" t="str">
            <v>stůl kulatý nízký dřevěný</v>
          </cell>
          <cell r="C77" t="str">
            <v>ks</v>
          </cell>
          <cell r="D77">
            <v>1</v>
          </cell>
        </row>
        <row r="78">
          <cell r="B78" t="str">
            <v>sedací nábytek jednomístný</v>
          </cell>
          <cell r="C78" t="str">
            <v>ks</v>
          </cell>
        </row>
        <row r="80">
          <cell r="B80" t="str">
            <v>regál</v>
          </cell>
          <cell r="C80" t="str">
            <v>ks</v>
          </cell>
          <cell r="D80">
            <v>4</v>
          </cell>
        </row>
        <row r="81">
          <cell r="B81" t="str">
            <v>věšák na kabáty</v>
          </cell>
          <cell r="C81" t="str">
            <v>ks</v>
          </cell>
          <cell r="D81">
            <v>1</v>
          </cell>
        </row>
        <row r="82">
          <cell r="B82" t="str">
            <v>kuchyňská skříňka</v>
          </cell>
          <cell r="C82" t="str">
            <v>ks</v>
          </cell>
          <cell r="D82">
            <v>1</v>
          </cell>
        </row>
        <row r="83">
          <cell r="B83" t="str">
            <v>koberec dětský koutek</v>
          </cell>
          <cell r="C83" t="str">
            <v>ks</v>
          </cell>
          <cell r="D83">
            <v>1</v>
          </cell>
        </row>
        <row r="84">
          <cell r="B84" t="str">
            <v>ohrádka dětského koutku</v>
          </cell>
          <cell r="C84" t="str">
            <v>ks</v>
          </cell>
          <cell r="D84">
            <v>1</v>
          </cell>
        </row>
        <row r="85">
          <cell r="B85" t="str">
            <v>přebalovací pult</v>
          </cell>
          <cell r="C85" t="str">
            <v>ks</v>
          </cell>
          <cell r="D85">
            <v>1</v>
          </cell>
        </row>
        <row r="86">
          <cell r="B86" t="str">
            <v>tapeta do dětského koutku</v>
          </cell>
          <cell r="C86" t="str">
            <v>ks</v>
          </cell>
          <cell r="D86">
            <v>1</v>
          </cell>
        </row>
        <row r="88">
          <cell r="B88" t="str">
            <v>konferenční židle s područkou</v>
          </cell>
          <cell r="C88" t="str">
            <v>ks</v>
          </cell>
          <cell r="D88">
            <v>100</v>
          </cell>
        </row>
        <row r="89">
          <cell r="B89" t="str">
            <v>stůl skládací</v>
          </cell>
          <cell r="C89" t="str">
            <v>ks</v>
          </cell>
          <cell r="D89">
            <v>12</v>
          </cell>
        </row>
        <row r="90">
          <cell r="B90" t="str">
            <v>sedací vak</v>
          </cell>
          <cell r="C90" t="str">
            <v>ks</v>
          </cell>
          <cell r="D90">
            <v>6</v>
          </cell>
        </row>
        <row r="91">
          <cell r="B91" t="str">
            <v>flip chart</v>
          </cell>
          <cell r="C91" t="str">
            <v>ks</v>
          </cell>
          <cell r="D91">
            <v>2</v>
          </cell>
        </row>
        <row r="93">
          <cell r="B93" t="str">
            <v>praktikábl</v>
          </cell>
          <cell r="C93" t="str">
            <v>ks</v>
          </cell>
          <cell r="D93">
            <v>2</v>
          </cell>
        </row>
        <row r="95">
          <cell r="B95" t="str">
            <v>kancelářský stůl 800x1600mm</v>
          </cell>
          <cell r="C95" t="str">
            <v>ks</v>
          </cell>
          <cell r="D95">
            <v>1</v>
          </cell>
        </row>
        <row r="96">
          <cell r="D96">
            <v>1</v>
          </cell>
        </row>
        <row r="97">
          <cell r="D97">
            <v>1</v>
          </cell>
        </row>
        <row r="98">
          <cell r="D98">
            <v>1</v>
          </cell>
        </row>
        <row r="99">
          <cell r="B99" t="str">
            <v>skříň</v>
          </cell>
          <cell r="C99" t="str">
            <v>ks</v>
          </cell>
          <cell r="D99">
            <v>2</v>
          </cell>
        </row>
        <row r="100">
          <cell r="D100">
            <v>1</v>
          </cell>
        </row>
        <row r="101">
          <cell r="B101" t="str">
            <v>odpadkový koš</v>
          </cell>
          <cell r="C101" t="str">
            <v>ks</v>
          </cell>
        </row>
        <row r="121">
          <cell r="D121">
            <v>1</v>
          </cell>
        </row>
        <row r="142">
          <cell r="D142">
            <v>1</v>
          </cell>
        </row>
        <row r="148">
          <cell r="D148">
            <v>1</v>
          </cell>
        </row>
        <row r="150">
          <cell r="B150" t="str">
            <v>kancelářský stůl 600x1400mm</v>
          </cell>
          <cell r="C150" t="str">
            <v>ks</v>
          </cell>
          <cell r="D150">
            <v>10</v>
          </cell>
        </row>
        <row r="152">
          <cell r="D152">
            <v>21</v>
          </cell>
        </row>
        <row r="153">
          <cell r="D153">
            <v>3</v>
          </cell>
        </row>
        <row r="154">
          <cell r="D154">
            <v>1</v>
          </cell>
        </row>
        <row r="155">
          <cell r="D155">
            <v>15</v>
          </cell>
        </row>
        <row r="156">
          <cell r="D156">
            <v>20</v>
          </cell>
        </row>
        <row r="157">
          <cell r="D157">
            <v>2</v>
          </cell>
        </row>
        <row r="159">
          <cell r="D159">
            <v>10</v>
          </cell>
        </row>
        <row r="161">
          <cell r="D161">
            <v>21</v>
          </cell>
        </row>
        <row r="162">
          <cell r="D162">
            <v>10</v>
          </cell>
        </row>
        <row r="163">
          <cell r="D163">
            <v>1</v>
          </cell>
        </row>
        <row r="164">
          <cell r="D164">
            <v>6</v>
          </cell>
        </row>
        <row r="166">
          <cell r="D166">
            <v>20</v>
          </cell>
        </row>
        <row r="167">
          <cell r="D167">
            <v>2</v>
          </cell>
        </row>
        <row r="169">
          <cell r="D169">
            <v>4</v>
          </cell>
        </row>
        <row r="170">
          <cell r="D170">
            <v>4</v>
          </cell>
        </row>
        <row r="171">
          <cell r="D171">
            <v>1</v>
          </cell>
        </row>
        <row r="172">
          <cell r="D172">
            <v>4</v>
          </cell>
        </row>
        <row r="173">
          <cell r="D173">
            <v>6</v>
          </cell>
        </row>
        <row r="174">
          <cell r="D174">
            <v>2</v>
          </cell>
        </row>
        <row r="176">
          <cell r="D176">
            <v>4</v>
          </cell>
        </row>
        <row r="178">
          <cell r="D178">
            <v>7</v>
          </cell>
        </row>
        <row r="179">
          <cell r="D179">
            <v>20</v>
          </cell>
        </row>
        <row r="181">
          <cell r="D181">
            <v>3</v>
          </cell>
        </row>
        <row r="182">
          <cell r="D182">
            <v>3</v>
          </cell>
        </row>
        <row r="183">
          <cell r="D183">
            <v>1</v>
          </cell>
        </row>
        <row r="184">
          <cell r="D184">
            <v>3</v>
          </cell>
        </row>
        <row r="185">
          <cell r="B185" t="str">
            <v>kancelářský stůl 800x1400mm</v>
          </cell>
          <cell r="C185" t="str">
            <v>ks</v>
          </cell>
          <cell r="D185">
            <v>1</v>
          </cell>
        </row>
        <row r="186">
          <cell r="D186">
            <v>3</v>
          </cell>
        </row>
        <row r="187">
          <cell r="B187" t="str">
            <v>odpadkový koš do kuchyňky</v>
          </cell>
          <cell r="C187" t="str">
            <v>ks</v>
          </cell>
          <cell r="D187">
            <v>1</v>
          </cell>
        </row>
        <row r="188">
          <cell r="D188">
            <v>7</v>
          </cell>
        </row>
        <row r="189">
          <cell r="D189">
            <v>20</v>
          </cell>
        </row>
        <row r="190">
          <cell r="D190">
            <v>4</v>
          </cell>
        </row>
        <row r="191">
          <cell r="D191">
            <v>2</v>
          </cell>
        </row>
        <row r="192">
          <cell r="B192" t="str">
            <v>konferenční židle</v>
          </cell>
          <cell r="C192" t="str">
            <v>ks</v>
          </cell>
        </row>
        <row r="193">
          <cell r="B193" t="str">
            <v>kuchyňský pult</v>
          </cell>
          <cell r="D193">
            <v>1</v>
          </cell>
        </row>
        <row r="196">
          <cell r="D196">
            <v>4</v>
          </cell>
        </row>
        <row r="197">
          <cell r="D197">
            <v>4</v>
          </cell>
        </row>
        <row r="198">
          <cell r="D198">
            <v>1</v>
          </cell>
        </row>
        <row r="199">
          <cell r="D199">
            <v>4</v>
          </cell>
        </row>
        <row r="200">
          <cell r="D200">
            <v>4</v>
          </cell>
        </row>
        <row r="202">
          <cell r="D202">
            <v>3.5</v>
          </cell>
        </row>
        <row r="203">
          <cell r="D203">
            <v>20</v>
          </cell>
        </row>
        <row r="205">
          <cell r="B205" t="str">
            <v>stůl kulatý</v>
          </cell>
          <cell r="C205" t="str">
            <v>ks</v>
          </cell>
          <cell r="D205">
            <v>1</v>
          </cell>
        </row>
        <row r="206">
          <cell r="D206">
            <v>2</v>
          </cell>
        </row>
        <row r="207">
          <cell r="D207">
            <v>1</v>
          </cell>
        </row>
        <row r="209">
          <cell r="D209">
            <v>4</v>
          </cell>
        </row>
        <row r="210">
          <cell r="D210">
            <v>4</v>
          </cell>
        </row>
        <row r="211">
          <cell r="D211">
            <v>1</v>
          </cell>
        </row>
        <row r="212">
          <cell r="D212">
            <v>4</v>
          </cell>
        </row>
        <row r="213">
          <cell r="D213">
            <v>4</v>
          </cell>
        </row>
        <row r="215">
          <cell r="D215">
            <v>3.5</v>
          </cell>
        </row>
        <row r="216">
          <cell r="D216">
            <v>20</v>
          </cell>
        </row>
        <row r="218">
          <cell r="D218">
            <v>1</v>
          </cell>
        </row>
        <row r="219">
          <cell r="D219">
            <v>2</v>
          </cell>
        </row>
        <row r="220">
          <cell r="D220">
            <v>1</v>
          </cell>
        </row>
        <row r="222">
          <cell r="D222">
            <v>4</v>
          </cell>
        </row>
        <row r="223">
          <cell r="D223">
            <v>4</v>
          </cell>
        </row>
        <row r="224">
          <cell r="D224">
            <v>1</v>
          </cell>
        </row>
        <row r="225">
          <cell r="D225">
            <v>4</v>
          </cell>
        </row>
        <row r="226">
          <cell r="D226">
            <v>4</v>
          </cell>
        </row>
        <row r="228">
          <cell r="D228">
            <v>3.5</v>
          </cell>
        </row>
        <row r="229">
          <cell r="D229">
            <v>20</v>
          </cell>
        </row>
        <row r="231">
          <cell r="D231">
            <v>2</v>
          </cell>
        </row>
        <row r="234">
          <cell r="D234">
            <v>3</v>
          </cell>
        </row>
        <row r="235">
          <cell r="D235">
            <v>1</v>
          </cell>
        </row>
        <row r="236">
          <cell r="D236">
            <v>4</v>
          </cell>
        </row>
        <row r="237">
          <cell r="D237">
            <v>1</v>
          </cell>
        </row>
        <row r="238">
          <cell r="D238">
            <v>4</v>
          </cell>
        </row>
        <row r="239">
          <cell r="D239">
            <v>4</v>
          </cell>
        </row>
        <row r="241">
          <cell r="D241">
            <v>3.5</v>
          </cell>
        </row>
        <row r="242">
          <cell r="D242">
            <v>20</v>
          </cell>
        </row>
        <row r="244">
          <cell r="D244">
            <v>2</v>
          </cell>
        </row>
        <row r="247">
          <cell r="B247" t="str">
            <v>jídelní stůl</v>
          </cell>
          <cell r="C247" t="str">
            <v>ks</v>
          </cell>
          <cell r="D247">
            <v>3</v>
          </cell>
        </row>
        <row r="248">
          <cell r="D248">
            <v>1</v>
          </cell>
        </row>
        <row r="249">
          <cell r="D249">
            <v>1</v>
          </cell>
        </row>
        <row r="252">
          <cell r="D252">
            <v>4</v>
          </cell>
        </row>
        <row r="253">
          <cell r="D253">
            <v>4</v>
          </cell>
        </row>
        <row r="254">
          <cell r="D254">
            <v>1</v>
          </cell>
        </row>
        <row r="255">
          <cell r="D255">
            <v>4</v>
          </cell>
        </row>
        <row r="256">
          <cell r="D256">
            <v>4</v>
          </cell>
        </row>
        <row r="258">
          <cell r="D258">
            <v>3.5</v>
          </cell>
        </row>
        <row r="259">
          <cell r="D259">
            <v>20</v>
          </cell>
        </row>
        <row r="261">
          <cell r="D261">
            <v>1</v>
          </cell>
        </row>
        <row r="262">
          <cell r="D262">
            <v>2</v>
          </cell>
        </row>
        <row r="263">
          <cell r="D263">
            <v>1</v>
          </cell>
        </row>
        <row r="265">
          <cell r="D265">
            <v>4</v>
          </cell>
        </row>
        <row r="266">
          <cell r="D266">
            <v>4</v>
          </cell>
        </row>
        <row r="267">
          <cell r="D267">
            <v>1</v>
          </cell>
        </row>
        <row r="268">
          <cell r="D268">
            <v>4</v>
          </cell>
        </row>
        <row r="269">
          <cell r="D269">
            <v>4</v>
          </cell>
        </row>
        <row r="271">
          <cell r="D271">
            <v>3.5</v>
          </cell>
        </row>
        <row r="272">
          <cell r="D272">
            <v>20</v>
          </cell>
        </row>
        <row r="274">
          <cell r="D274">
            <v>1</v>
          </cell>
        </row>
        <row r="275">
          <cell r="D275">
            <v>2</v>
          </cell>
        </row>
        <row r="276">
          <cell r="D276">
            <v>1</v>
          </cell>
        </row>
        <row r="278">
          <cell r="D278">
            <v>4</v>
          </cell>
        </row>
        <row r="279">
          <cell r="D279">
            <v>4</v>
          </cell>
        </row>
        <row r="280">
          <cell r="D280">
            <v>1</v>
          </cell>
        </row>
        <row r="281">
          <cell r="D281">
            <v>4</v>
          </cell>
        </row>
        <row r="282">
          <cell r="D282">
            <v>4</v>
          </cell>
        </row>
        <row r="284">
          <cell r="D284">
            <v>3.5</v>
          </cell>
        </row>
        <row r="285">
          <cell r="D285">
            <v>20</v>
          </cell>
        </row>
        <row r="287">
          <cell r="D287">
            <v>2</v>
          </cell>
        </row>
        <row r="288">
          <cell r="D288">
            <v>0</v>
          </cell>
        </row>
        <row r="290">
          <cell r="D290">
            <v>4</v>
          </cell>
        </row>
        <row r="291">
          <cell r="D291">
            <v>4</v>
          </cell>
        </row>
        <row r="292">
          <cell r="D292">
            <v>1</v>
          </cell>
        </row>
        <row r="293">
          <cell r="D293">
            <v>4</v>
          </cell>
        </row>
        <row r="294">
          <cell r="D294">
            <v>4</v>
          </cell>
        </row>
        <row r="296">
          <cell r="D296">
            <v>3.5</v>
          </cell>
        </row>
        <row r="297">
          <cell r="D297">
            <v>20</v>
          </cell>
        </row>
        <row r="299">
          <cell r="D299">
            <v>2</v>
          </cell>
        </row>
        <row r="300">
          <cell r="D300">
            <v>0</v>
          </cell>
        </row>
        <row r="302">
          <cell r="D302">
            <v>2</v>
          </cell>
        </row>
        <row r="303">
          <cell r="D303">
            <v>1</v>
          </cell>
        </row>
        <row r="304">
          <cell r="D304">
            <v>1</v>
          </cell>
        </row>
        <row r="307">
          <cell r="B307" t="str">
            <v>kancelářský stůl 800x2000mm</v>
          </cell>
          <cell r="C307" t="str">
            <v>ks</v>
          </cell>
        </row>
        <row r="309">
          <cell r="D309">
            <v>2</v>
          </cell>
        </row>
        <row r="310">
          <cell r="D310">
            <v>1</v>
          </cell>
        </row>
        <row r="311">
          <cell r="D311">
            <v>2</v>
          </cell>
        </row>
        <row r="312">
          <cell r="D312">
            <v>2</v>
          </cell>
        </row>
        <row r="314">
          <cell r="D314">
            <v>3.5</v>
          </cell>
        </row>
        <row r="315">
          <cell r="D315">
            <v>20</v>
          </cell>
        </row>
        <row r="316">
          <cell r="D316">
            <v>1</v>
          </cell>
        </row>
        <row r="318">
          <cell r="D318">
            <v>4</v>
          </cell>
        </row>
        <row r="319">
          <cell r="D319">
            <v>2</v>
          </cell>
        </row>
        <row r="322">
          <cell r="D322">
            <v>2</v>
          </cell>
        </row>
        <row r="323">
          <cell r="D323">
            <v>1</v>
          </cell>
        </row>
        <row r="324">
          <cell r="D324">
            <v>2</v>
          </cell>
        </row>
        <row r="325">
          <cell r="D325">
            <v>2</v>
          </cell>
        </row>
        <row r="327">
          <cell r="D327">
            <v>3.5</v>
          </cell>
        </row>
        <row r="328">
          <cell r="D328">
            <v>20</v>
          </cell>
        </row>
        <row r="329">
          <cell r="D329">
            <v>1</v>
          </cell>
        </row>
        <row r="331">
          <cell r="D331">
            <v>4</v>
          </cell>
        </row>
        <row r="332">
          <cell r="D332">
            <v>2</v>
          </cell>
        </row>
        <row r="334">
          <cell r="D334">
            <v>4</v>
          </cell>
        </row>
        <row r="335">
          <cell r="D335">
            <v>4</v>
          </cell>
        </row>
        <row r="336">
          <cell r="D336">
            <v>1</v>
          </cell>
        </row>
        <row r="337">
          <cell r="D337">
            <v>4</v>
          </cell>
        </row>
        <row r="338">
          <cell r="D338">
            <v>4</v>
          </cell>
        </row>
        <row r="340">
          <cell r="D340">
            <v>3.5</v>
          </cell>
        </row>
        <row r="341">
          <cell r="D341">
            <v>20</v>
          </cell>
        </row>
        <row r="342">
          <cell r="D342">
            <v>1</v>
          </cell>
        </row>
        <row r="344">
          <cell r="D344">
            <v>2</v>
          </cell>
        </row>
        <row r="345">
          <cell r="D345">
            <v>2</v>
          </cell>
        </row>
        <row r="347">
          <cell r="B347" t="str">
            <v>jednací stůl</v>
          </cell>
          <cell r="C347" t="str">
            <v>ks</v>
          </cell>
          <cell r="D347">
            <v>1</v>
          </cell>
        </row>
        <row r="348">
          <cell r="D348">
            <v>1</v>
          </cell>
        </row>
        <row r="350">
          <cell r="D350">
            <v>14.5</v>
          </cell>
        </row>
        <row r="351">
          <cell r="D351">
            <v>20</v>
          </cell>
        </row>
        <row r="352">
          <cell r="D352">
            <v>10</v>
          </cell>
        </row>
        <row r="354">
          <cell r="B354" t="str">
            <v>kancelářský stůl rohový</v>
          </cell>
          <cell r="D354">
            <v>1</v>
          </cell>
        </row>
        <row r="355">
          <cell r="D355">
            <v>1</v>
          </cell>
        </row>
        <row r="356">
          <cell r="D356">
            <v>1</v>
          </cell>
        </row>
        <row r="357">
          <cell r="D357">
            <v>1</v>
          </cell>
        </row>
        <row r="358">
          <cell r="D358">
            <v>1</v>
          </cell>
        </row>
        <row r="363">
          <cell r="D363">
            <v>2</v>
          </cell>
        </row>
        <row r="364">
          <cell r="D364">
            <v>3</v>
          </cell>
        </row>
        <row r="365">
          <cell r="D365">
            <v>5</v>
          </cell>
        </row>
        <row r="367">
          <cell r="D367">
            <v>1</v>
          </cell>
        </row>
        <row r="368">
          <cell r="D368">
            <v>1</v>
          </cell>
        </row>
        <row r="369">
          <cell r="D369">
            <v>1</v>
          </cell>
        </row>
        <row r="370">
          <cell r="D370">
            <v>1</v>
          </cell>
        </row>
        <row r="371">
          <cell r="D371">
            <v>1</v>
          </cell>
        </row>
        <row r="372">
          <cell r="D372">
            <v>1</v>
          </cell>
        </row>
        <row r="374">
          <cell r="D374">
            <v>1</v>
          </cell>
        </row>
        <row r="375">
          <cell r="D375">
            <v>2</v>
          </cell>
        </row>
        <row r="376">
          <cell r="D376">
            <v>4</v>
          </cell>
        </row>
        <row r="377">
          <cell r="D377">
            <v>1</v>
          </cell>
        </row>
        <row r="380">
          <cell r="D380">
            <v>2</v>
          </cell>
        </row>
        <row r="381">
          <cell r="D381">
            <v>1</v>
          </cell>
        </row>
        <row r="382">
          <cell r="D382">
            <v>2</v>
          </cell>
        </row>
        <row r="383">
          <cell r="D383">
            <v>2</v>
          </cell>
        </row>
        <row r="385">
          <cell r="D385">
            <v>1</v>
          </cell>
        </row>
        <row r="386">
          <cell r="D386">
            <v>2</v>
          </cell>
        </row>
        <row r="387">
          <cell r="D387">
            <v>2</v>
          </cell>
        </row>
        <row r="389">
          <cell r="D389">
            <v>3.5</v>
          </cell>
        </row>
        <row r="390">
          <cell r="D390">
            <v>20</v>
          </cell>
        </row>
        <row r="392">
          <cell r="D392">
            <v>2</v>
          </cell>
        </row>
        <row r="393">
          <cell r="D393">
            <v>1</v>
          </cell>
        </row>
        <row r="394">
          <cell r="D394">
            <v>1</v>
          </cell>
        </row>
        <row r="398">
          <cell r="D398">
            <v>2</v>
          </cell>
        </row>
        <row r="399">
          <cell r="D399">
            <v>1</v>
          </cell>
        </row>
        <row r="400">
          <cell r="D400">
            <v>2</v>
          </cell>
        </row>
        <row r="401">
          <cell r="D401">
            <v>2</v>
          </cell>
        </row>
        <row r="403">
          <cell r="D403">
            <v>1</v>
          </cell>
        </row>
        <row r="404">
          <cell r="D404">
            <v>4</v>
          </cell>
        </row>
        <row r="405">
          <cell r="D405">
            <v>2</v>
          </cell>
        </row>
        <row r="407">
          <cell r="D407">
            <v>3.5</v>
          </cell>
        </row>
        <row r="408">
          <cell r="D408">
            <v>20</v>
          </cell>
        </row>
        <row r="411">
          <cell r="D411">
            <v>2</v>
          </cell>
        </row>
        <row r="412">
          <cell r="D412">
            <v>1</v>
          </cell>
        </row>
        <row r="413">
          <cell r="D413">
            <v>2</v>
          </cell>
        </row>
        <row r="414">
          <cell r="D414">
            <v>2</v>
          </cell>
        </row>
        <row r="416">
          <cell r="D416">
            <v>1</v>
          </cell>
        </row>
        <row r="417">
          <cell r="D417">
            <v>4</v>
          </cell>
        </row>
        <row r="418">
          <cell r="D418">
            <v>2</v>
          </cell>
        </row>
        <row r="420">
          <cell r="D420">
            <v>3.5</v>
          </cell>
        </row>
        <row r="421">
          <cell r="D421">
            <v>20</v>
          </cell>
        </row>
        <row r="423">
          <cell r="D423">
            <v>4</v>
          </cell>
        </row>
        <row r="424">
          <cell r="D424">
            <v>4</v>
          </cell>
        </row>
        <row r="425">
          <cell r="D425">
            <v>1</v>
          </cell>
        </row>
        <row r="426">
          <cell r="D426">
            <v>4</v>
          </cell>
        </row>
        <row r="427">
          <cell r="D427">
            <v>4</v>
          </cell>
        </row>
        <row r="429">
          <cell r="D429">
            <v>1</v>
          </cell>
        </row>
        <row r="430">
          <cell r="D430">
            <v>2</v>
          </cell>
        </row>
        <row r="431">
          <cell r="D431">
            <v>2</v>
          </cell>
        </row>
        <row r="433">
          <cell r="D433">
            <v>3.5</v>
          </cell>
        </row>
        <row r="434">
          <cell r="D434">
            <v>20</v>
          </cell>
        </row>
        <row r="436">
          <cell r="B436" t="str">
            <v>stůl 800x800mm</v>
          </cell>
          <cell r="C436" t="str">
            <v>ks</v>
          </cell>
          <cell r="D436">
            <v>36</v>
          </cell>
        </row>
        <row r="438">
          <cell r="B438" t="str">
            <v>věšák na kabáty nástěnný 1200mm</v>
          </cell>
          <cell r="D438">
            <v>5</v>
          </cell>
        </row>
        <row r="439">
          <cell r="C439" t="str">
            <v>ks</v>
          </cell>
          <cell r="D439">
            <v>2</v>
          </cell>
        </row>
        <row r="441">
          <cell r="D441">
            <v>2</v>
          </cell>
        </row>
        <row r="443">
          <cell r="B443" t="str">
            <v>věšák na kabáty nástěnný 600mm</v>
          </cell>
          <cell r="C443" t="str">
            <v>ks</v>
          </cell>
          <cell r="D443">
            <v>1</v>
          </cell>
        </row>
        <row r="445">
          <cell r="B445" t="str">
            <v>lavice</v>
          </cell>
          <cell r="C445" t="str">
            <v>ks</v>
          </cell>
          <cell r="D445">
            <v>1</v>
          </cell>
        </row>
        <row r="446">
          <cell r="B446" t="str">
            <v>šatní dvouskříň</v>
          </cell>
          <cell r="C446" t="str">
            <v>ks</v>
          </cell>
        </row>
        <row r="447">
          <cell r="D447">
            <v>1</v>
          </cell>
        </row>
        <row r="449">
          <cell r="D449">
            <v>1</v>
          </cell>
        </row>
        <row r="451">
          <cell r="B451" t="str">
            <v>šatní trojskříň</v>
          </cell>
          <cell r="C451" t="str">
            <v>ks</v>
          </cell>
          <cell r="D451">
            <v>1</v>
          </cell>
        </row>
        <row r="452">
          <cell r="D452">
            <v>1</v>
          </cell>
        </row>
        <row r="454">
          <cell r="D454">
            <v>1</v>
          </cell>
        </row>
        <row r="456">
          <cell r="D456">
            <v>1</v>
          </cell>
        </row>
        <row r="457">
          <cell r="D457">
            <v>1</v>
          </cell>
        </row>
        <row r="459">
          <cell r="B459" t="str">
            <v>dílenský stůl 700x2000mm</v>
          </cell>
          <cell r="C459" t="str">
            <v>ks</v>
          </cell>
          <cell r="D459">
            <v>5</v>
          </cell>
        </row>
        <row r="460">
          <cell r="D460">
            <v>5</v>
          </cell>
        </row>
        <row r="461">
          <cell r="D461">
            <v>9</v>
          </cell>
        </row>
        <row r="462">
          <cell r="D462">
            <v>5</v>
          </cell>
        </row>
        <row r="463">
          <cell r="D463">
            <v>1</v>
          </cell>
        </row>
        <row r="466">
          <cell r="D466">
            <v>2</v>
          </cell>
        </row>
        <row r="467">
          <cell r="B467" t="str">
            <v>dílenský stůl 700x1500mm</v>
          </cell>
          <cell r="C467" t="str">
            <v>ks</v>
          </cell>
          <cell r="D467">
            <v>2</v>
          </cell>
        </row>
        <row r="468">
          <cell r="D468">
            <v>4</v>
          </cell>
        </row>
        <row r="469">
          <cell r="D469">
            <v>6</v>
          </cell>
        </row>
        <row r="470">
          <cell r="D470">
            <v>4</v>
          </cell>
        </row>
        <row r="471">
          <cell r="D471">
            <v>1</v>
          </cell>
        </row>
        <row r="474">
          <cell r="D474">
            <v>7</v>
          </cell>
        </row>
        <row r="476">
          <cell r="B476" t="str">
            <v>doprava</v>
          </cell>
          <cell r="D476">
            <v>1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J85"/>
  <sheetViews>
    <sheetView tabSelected="1" view="pageLayout" zoomScaleNormal="100" zoomScaleSheetLayoutView="75" workbookViewId="0">
      <selection activeCell="F9" sqref="F9"/>
    </sheetView>
  </sheetViews>
  <sheetFormatPr defaultRowHeight="15.75"/>
  <cols>
    <col min="1" max="1" width="13.5" style="90" bestFit="1" customWidth="1"/>
    <col min="2" max="2" width="28.875" customWidth="1"/>
    <col min="3" max="3" width="5.625" style="92" customWidth="1"/>
    <col min="4" max="4" width="9.125" style="92" customWidth="1"/>
    <col min="5" max="5" width="9.625" style="92" hidden="1" customWidth="1"/>
    <col min="6" max="6" width="49.5" style="92" customWidth="1"/>
    <col min="7" max="50" width="5.5" hidden="1" customWidth="1"/>
    <col min="51" max="51" width="15.375" hidden="1" customWidth="1"/>
    <col min="52" max="52" width="9" hidden="1" customWidth="1"/>
    <col min="53" max="53" width="52" style="96" hidden="1" customWidth="1"/>
    <col min="54" max="54" width="37.625" hidden="1" customWidth="1"/>
    <col min="55" max="55" width="11.375" hidden="1" customWidth="1"/>
    <col min="56" max="56" width="9.75" style="5" hidden="1" customWidth="1"/>
    <col min="57" max="57" width="11.5" style="5" hidden="1" customWidth="1"/>
    <col min="58" max="58" width="14.125" style="5" hidden="1" customWidth="1"/>
    <col min="59" max="59" width="0" hidden="1" customWidth="1"/>
    <col min="60" max="60" width="0" style="6" hidden="1" customWidth="1"/>
    <col min="61" max="61" width="0" hidden="1" customWidth="1"/>
  </cols>
  <sheetData>
    <row r="1" spans="1:62">
      <c r="A1" s="1"/>
      <c r="B1" s="2" t="s">
        <v>0</v>
      </c>
      <c r="C1" s="99" t="str">
        <f>'[3]299 přehled dle místností'!B1</f>
        <v>MSCB</v>
      </c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3"/>
      <c r="BC1" s="4"/>
      <c r="BJ1" s="7"/>
    </row>
    <row r="2" spans="1:62">
      <c r="A2" s="8"/>
      <c r="B2" s="9" t="s">
        <v>1</v>
      </c>
      <c r="C2" s="101" t="str">
        <f>'[3]299 přehled dle místností'!B2</f>
        <v>Interiér mimoexpozičních prostor objektu pavilonu D</v>
      </c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"/>
      <c r="BC2" s="4"/>
      <c r="BJ2" s="7"/>
    </row>
    <row r="3" spans="1:62">
      <c r="A3" s="8"/>
      <c r="B3" s="9" t="s">
        <v>2</v>
      </c>
      <c r="C3" s="103" t="s">
        <v>3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  <c r="AU3" s="104"/>
      <c r="AV3" s="104"/>
      <c r="AW3" s="104"/>
      <c r="AX3" s="104"/>
      <c r="AY3" s="104"/>
      <c r="AZ3" s="104"/>
      <c r="BA3" s="104"/>
      <c r="BB3" s="10"/>
      <c r="BC3" s="4"/>
      <c r="BJ3" s="7"/>
    </row>
    <row r="4" spans="1:62">
      <c r="A4" s="8"/>
      <c r="B4" s="9" t="s">
        <v>4</v>
      </c>
      <c r="C4" s="101" t="str">
        <f>'[3]299 přehled dle místností'!B4</f>
        <v>prováděcí projekt</v>
      </c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"/>
      <c r="BC4" s="4"/>
      <c r="BJ4" s="7"/>
    </row>
    <row r="5" spans="1:62">
      <c r="A5" s="11"/>
      <c r="B5" s="12" t="s">
        <v>5</v>
      </c>
      <c r="C5" s="105" t="str">
        <f>'[3]299 přehled dle místností'!B5</f>
        <v>Projektil architekti s.r.o., Malátova 13, Praha 5, Tel: 222 365 000</v>
      </c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3"/>
      <c r="BC5" s="4"/>
      <c r="BJ5" s="7"/>
    </row>
    <row r="6" spans="1:62" ht="40.5" customHeight="1" thickBot="1">
      <c r="A6" s="14"/>
      <c r="B6" s="15"/>
      <c r="C6" s="16" t="s">
        <v>6</v>
      </c>
      <c r="D6" s="16" t="s">
        <v>7</v>
      </c>
      <c r="E6" s="17" t="s">
        <v>8</v>
      </c>
      <c r="F6" s="16" t="s">
        <v>170</v>
      </c>
      <c r="G6" s="16" t="s">
        <v>9</v>
      </c>
      <c r="H6" s="16" t="s">
        <v>9</v>
      </c>
      <c r="I6" s="16" t="s">
        <v>9</v>
      </c>
      <c r="J6" s="16" t="s">
        <v>9</v>
      </c>
      <c r="K6" s="16" t="s">
        <v>9</v>
      </c>
      <c r="L6" s="16" t="s">
        <v>9</v>
      </c>
      <c r="M6" s="16" t="s">
        <v>9</v>
      </c>
      <c r="N6" s="16" t="s">
        <v>9</v>
      </c>
      <c r="O6" s="16" t="s">
        <v>9</v>
      </c>
      <c r="P6" s="16" t="s">
        <v>9</v>
      </c>
      <c r="Q6" s="16" t="s">
        <v>9</v>
      </c>
      <c r="R6" s="16" t="s">
        <v>9</v>
      </c>
      <c r="S6" s="16" t="s">
        <v>9</v>
      </c>
      <c r="T6" s="16" t="s">
        <v>9</v>
      </c>
      <c r="U6" s="16" t="s">
        <v>9</v>
      </c>
      <c r="V6" s="16" t="s">
        <v>9</v>
      </c>
      <c r="W6" s="16" t="s">
        <v>9</v>
      </c>
      <c r="X6" s="16" t="s">
        <v>9</v>
      </c>
      <c r="Y6" s="16" t="s">
        <v>9</v>
      </c>
      <c r="Z6" s="16" t="s">
        <v>9</v>
      </c>
      <c r="AA6" s="16" t="s">
        <v>9</v>
      </c>
      <c r="AB6" s="16" t="s">
        <v>9</v>
      </c>
      <c r="AC6" s="16" t="s">
        <v>9</v>
      </c>
      <c r="AD6" s="16" t="s">
        <v>9</v>
      </c>
      <c r="AE6" s="16" t="s">
        <v>9</v>
      </c>
      <c r="AF6" s="16" t="s">
        <v>9</v>
      </c>
      <c r="AG6" s="16" t="s">
        <v>9</v>
      </c>
      <c r="AH6" s="16" t="s">
        <v>9</v>
      </c>
      <c r="AI6" s="16" t="s">
        <v>9</v>
      </c>
      <c r="AJ6" s="16" t="s">
        <v>9</v>
      </c>
      <c r="AK6" s="16" t="s">
        <v>9</v>
      </c>
      <c r="AL6" s="16" t="s">
        <v>9</v>
      </c>
      <c r="AM6" s="16" t="s">
        <v>9</v>
      </c>
      <c r="AN6" s="16" t="s">
        <v>9</v>
      </c>
      <c r="AO6" s="16" t="s">
        <v>9</v>
      </c>
      <c r="AP6" s="16" t="s">
        <v>9</v>
      </c>
      <c r="AQ6" s="16" t="s">
        <v>9</v>
      </c>
      <c r="AR6" s="16" t="s">
        <v>9</v>
      </c>
      <c r="AS6" s="16" t="s">
        <v>9</v>
      </c>
      <c r="AT6" s="16" t="s">
        <v>9</v>
      </c>
      <c r="AU6" s="16" t="s">
        <v>9</v>
      </c>
      <c r="AV6" s="16" t="s">
        <v>9</v>
      </c>
      <c r="AW6" s="16" t="s">
        <v>9</v>
      </c>
      <c r="AX6" s="16" t="s">
        <v>9</v>
      </c>
      <c r="AY6" s="16" t="s">
        <v>9</v>
      </c>
      <c r="AZ6" s="16" t="s">
        <v>9</v>
      </c>
      <c r="BA6" s="16" t="s">
        <v>10</v>
      </c>
      <c r="BB6" s="18" t="s">
        <v>11</v>
      </c>
      <c r="BC6" s="19" t="s">
        <v>12</v>
      </c>
      <c r="BD6" s="5" t="s">
        <v>13</v>
      </c>
      <c r="BE6" s="5" t="s">
        <v>14</v>
      </c>
    </row>
    <row r="7" spans="1:62" ht="16.5" thickBot="1">
      <c r="A7" s="20" t="s">
        <v>15</v>
      </c>
      <c r="B7" s="21"/>
      <c r="C7" s="97"/>
      <c r="D7" s="98"/>
      <c r="E7" s="98"/>
      <c r="F7" s="98"/>
      <c r="G7" s="22" t="s">
        <v>16</v>
      </c>
      <c r="H7" s="23" t="s">
        <v>17</v>
      </c>
      <c r="I7" s="23" t="s">
        <v>18</v>
      </c>
      <c r="J7" s="23" t="s">
        <v>19</v>
      </c>
      <c r="K7" s="23" t="s">
        <v>20</v>
      </c>
      <c r="L7" s="23" t="s">
        <v>21</v>
      </c>
      <c r="M7" s="23" t="s">
        <v>22</v>
      </c>
      <c r="N7" s="23" t="s">
        <v>23</v>
      </c>
      <c r="O7" s="23" t="s">
        <v>24</v>
      </c>
      <c r="P7" s="23" t="s">
        <v>25</v>
      </c>
      <c r="Q7" s="23" t="s">
        <v>26</v>
      </c>
      <c r="R7" s="24">
        <v>41913</v>
      </c>
      <c r="S7" s="25" t="s">
        <v>27</v>
      </c>
      <c r="T7" s="24">
        <v>41946</v>
      </c>
      <c r="U7" s="23" t="s">
        <v>28</v>
      </c>
      <c r="V7" s="23" t="s">
        <v>29</v>
      </c>
      <c r="W7" s="26" t="s">
        <v>30</v>
      </c>
      <c r="X7" s="23" t="s">
        <v>31</v>
      </c>
      <c r="Y7" s="26">
        <v>46753</v>
      </c>
      <c r="Z7" s="26">
        <v>12055</v>
      </c>
      <c r="AA7" s="25" t="s">
        <v>32</v>
      </c>
      <c r="AB7" s="25" t="s">
        <v>33</v>
      </c>
      <c r="AC7" s="25" t="s">
        <v>34</v>
      </c>
      <c r="AD7" s="25" t="s">
        <v>35</v>
      </c>
      <c r="AE7" s="25" t="s">
        <v>36</v>
      </c>
      <c r="AF7" s="25" t="s">
        <v>37</v>
      </c>
      <c r="AG7" s="25" t="s">
        <v>38</v>
      </c>
      <c r="AH7" s="25" t="s">
        <v>39</v>
      </c>
      <c r="AI7" s="25" t="s">
        <v>40</v>
      </c>
      <c r="AJ7" s="25" t="s">
        <v>41</v>
      </c>
      <c r="AK7" s="25" t="s">
        <v>42</v>
      </c>
      <c r="AL7" s="25" t="s">
        <v>43</v>
      </c>
      <c r="AM7" s="25" t="s">
        <v>44</v>
      </c>
      <c r="AN7" s="25" t="s">
        <v>45</v>
      </c>
      <c r="AO7" s="25" t="s">
        <v>46</v>
      </c>
      <c r="AP7" s="25" t="s">
        <v>47</v>
      </c>
      <c r="AQ7" s="25" t="s">
        <v>48</v>
      </c>
      <c r="AR7" s="25" t="s">
        <v>49</v>
      </c>
      <c r="AS7" s="25" t="s">
        <v>50</v>
      </c>
      <c r="AT7" s="25" t="s">
        <v>51</v>
      </c>
      <c r="AU7" s="25" t="s">
        <v>52</v>
      </c>
      <c r="AV7" s="25" t="s">
        <v>53</v>
      </c>
      <c r="AW7" s="25" t="s">
        <v>54</v>
      </c>
      <c r="AX7" s="25" t="s">
        <v>55</v>
      </c>
      <c r="AY7" s="27"/>
      <c r="AZ7" s="27"/>
      <c r="BA7" s="28"/>
      <c r="BB7" s="29"/>
      <c r="BC7" s="4"/>
      <c r="BD7" s="5">
        <f>5800000*0.79</f>
        <v>4582000</v>
      </c>
      <c r="BE7" s="5">
        <f>BD7-C7</f>
        <v>4582000</v>
      </c>
      <c r="BF7" s="5">
        <v>5107000</v>
      </c>
      <c r="BG7" s="5">
        <f>BF7-C7</f>
        <v>5107000</v>
      </c>
      <c r="BH7" s="30">
        <f>BD7-BF7</f>
        <v>-525000</v>
      </c>
    </row>
    <row r="8" spans="1:62" ht="20.100000000000001" customHeight="1">
      <c r="A8" s="31">
        <v>1</v>
      </c>
      <c r="B8" s="32" t="str">
        <f>'[3]299 přehled dle místností'!B13</f>
        <v>šatní sestava pevná velká</v>
      </c>
      <c r="C8" s="33" t="str">
        <f>'[3]299 přehled dle místností'!C13</f>
        <v>ks</v>
      </c>
      <c r="D8" s="34">
        <f>'[3]299 přehled dle místností'!D9+'[3]299 přehled dle místností'!D13</f>
        <v>24</v>
      </c>
      <c r="E8" s="35">
        <f t="shared" ref="E8:E39" si="0">SUM(G8:AX8)-D8</f>
        <v>0</v>
      </c>
      <c r="F8" s="36"/>
      <c r="G8" s="37"/>
      <c r="H8" s="38"/>
      <c r="I8" s="37"/>
      <c r="J8" s="38"/>
      <c r="K8" s="37"/>
      <c r="L8" s="38"/>
      <c r="M8" s="37"/>
      <c r="N8" s="38"/>
      <c r="O8" s="37"/>
      <c r="P8" s="38"/>
      <c r="Q8" s="37"/>
      <c r="R8" s="38"/>
      <c r="S8" s="37"/>
      <c r="T8" s="38"/>
      <c r="U8" s="37"/>
      <c r="V8" s="38"/>
      <c r="W8" s="37"/>
      <c r="X8" s="38"/>
      <c r="Y8" s="37"/>
      <c r="Z8" s="38"/>
      <c r="AA8" s="37"/>
      <c r="AB8" s="38"/>
      <c r="AC8" s="37"/>
      <c r="AD8" s="38"/>
      <c r="AE8" s="37"/>
      <c r="AF8" s="38"/>
      <c r="AG8" s="37"/>
      <c r="AH8" s="38"/>
      <c r="AI8" s="37"/>
      <c r="AJ8" s="38"/>
      <c r="AK8" s="37"/>
      <c r="AL8" s="38"/>
      <c r="AM8" s="37"/>
      <c r="AN8" s="38"/>
      <c r="AO8" s="37"/>
      <c r="AP8" s="38"/>
      <c r="AQ8" s="37"/>
      <c r="AR8" s="38"/>
      <c r="AS8" s="37"/>
      <c r="AT8" s="38"/>
      <c r="AU8" s="37"/>
      <c r="AV8" s="38"/>
      <c r="AW8" s="37">
        <v>24</v>
      </c>
      <c r="AX8" s="38"/>
      <c r="AY8" s="39"/>
      <c r="AZ8" s="39"/>
      <c r="BA8" s="40" t="s">
        <v>56</v>
      </c>
      <c r="BB8" s="41"/>
      <c r="BC8" s="4" t="s">
        <v>57</v>
      </c>
      <c r="BH8" s="6">
        <f>SUM(BH9:BH72)</f>
        <v>538600</v>
      </c>
    </row>
    <row r="9" spans="1:62" ht="20.100000000000001" customHeight="1">
      <c r="A9" s="42">
        <v>2</v>
      </c>
      <c r="B9" s="32" t="str">
        <f>'[3]299 přehled dle místností'!B15</f>
        <v>šatní sestava pevná malá</v>
      </c>
      <c r="C9" s="33" t="str">
        <f>'[3]299 přehled dle místností'!C15</f>
        <v>ks</v>
      </c>
      <c r="D9" s="34">
        <f>'[3]299 přehled dle místností'!D10+'[3]299 přehled dle místností'!D15</f>
        <v>7</v>
      </c>
      <c r="E9" s="35">
        <f t="shared" si="0"/>
        <v>0</v>
      </c>
      <c r="F9" s="36"/>
      <c r="G9" s="37"/>
      <c r="H9" s="38"/>
      <c r="I9" s="37"/>
      <c r="J9" s="38"/>
      <c r="K9" s="37"/>
      <c r="L9" s="38"/>
      <c r="M9" s="37"/>
      <c r="N9" s="38"/>
      <c r="O9" s="37"/>
      <c r="P9" s="38"/>
      <c r="Q9" s="37"/>
      <c r="R9" s="38"/>
      <c r="S9" s="37"/>
      <c r="T9" s="38"/>
      <c r="U9" s="37"/>
      <c r="V9" s="38"/>
      <c r="W9" s="37"/>
      <c r="X9" s="38"/>
      <c r="Y9" s="37"/>
      <c r="Z9" s="38"/>
      <c r="AA9" s="37"/>
      <c r="AB9" s="38"/>
      <c r="AC9" s="37"/>
      <c r="AD9" s="38"/>
      <c r="AE9" s="37"/>
      <c r="AF9" s="38"/>
      <c r="AG9" s="37"/>
      <c r="AH9" s="38"/>
      <c r="AI9" s="37"/>
      <c r="AJ9" s="38"/>
      <c r="AK9" s="37"/>
      <c r="AL9" s="38"/>
      <c r="AM9" s="37"/>
      <c r="AN9" s="38"/>
      <c r="AO9" s="37"/>
      <c r="AP9" s="38"/>
      <c r="AQ9" s="37"/>
      <c r="AR9" s="38"/>
      <c r="AS9" s="37"/>
      <c r="AT9" s="38"/>
      <c r="AU9" s="37"/>
      <c r="AV9" s="38"/>
      <c r="AW9" s="37">
        <v>7</v>
      </c>
      <c r="AX9" s="38"/>
      <c r="AY9" s="39"/>
      <c r="AZ9" s="39"/>
      <c r="BA9" s="43" t="s">
        <v>58</v>
      </c>
      <c r="BB9" s="44"/>
      <c r="BC9" s="4" t="s">
        <v>57</v>
      </c>
    </row>
    <row r="10" spans="1:62" ht="20.100000000000001" customHeight="1">
      <c r="A10" s="42">
        <v>3</v>
      </c>
      <c r="B10" s="45" t="str">
        <f>'[3]299 přehled dle místností'!B17</f>
        <v>šatní tyč mobilní</v>
      </c>
      <c r="C10" s="46" t="str">
        <f>'[3]299 přehled dle místností'!C17</f>
        <v>ks</v>
      </c>
      <c r="D10" s="34">
        <f>'[3]299 přehled dle místností'!D17</f>
        <v>3</v>
      </c>
      <c r="E10" s="35">
        <f t="shared" si="0"/>
        <v>0</v>
      </c>
      <c r="F10" s="36"/>
      <c r="G10" s="47"/>
      <c r="H10" s="48"/>
      <c r="I10" s="47"/>
      <c r="J10" s="48"/>
      <c r="K10" s="47"/>
      <c r="L10" s="48"/>
      <c r="M10" s="47"/>
      <c r="N10" s="48"/>
      <c r="O10" s="47"/>
      <c r="P10" s="48"/>
      <c r="Q10" s="47"/>
      <c r="R10" s="48"/>
      <c r="S10" s="47"/>
      <c r="T10" s="48"/>
      <c r="U10" s="47"/>
      <c r="V10" s="48"/>
      <c r="W10" s="47"/>
      <c r="X10" s="48"/>
      <c r="Y10" s="47"/>
      <c r="Z10" s="48"/>
      <c r="AA10" s="47"/>
      <c r="AB10" s="48"/>
      <c r="AC10" s="47"/>
      <c r="AD10" s="48"/>
      <c r="AE10" s="47"/>
      <c r="AF10" s="48"/>
      <c r="AG10" s="47"/>
      <c r="AH10" s="48"/>
      <c r="AI10" s="47"/>
      <c r="AJ10" s="48"/>
      <c r="AK10" s="47"/>
      <c r="AL10" s="48"/>
      <c r="AM10" s="47"/>
      <c r="AN10" s="48"/>
      <c r="AO10" s="47"/>
      <c r="AP10" s="48"/>
      <c r="AQ10" s="47"/>
      <c r="AR10" s="48"/>
      <c r="AS10" s="47"/>
      <c r="AT10" s="48"/>
      <c r="AU10" s="47"/>
      <c r="AV10" s="48">
        <v>3</v>
      </c>
      <c r="AW10" s="47"/>
      <c r="AX10" s="48"/>
      <c r="AY10" s="39" t="s">
        <v>59</v>
      </c>
      <c r="AZ10" s="39"/>
      <c r="BA10" s="49" t="s">
        <v>60</v>
      </c>
      <c r="BB10" s="44"/>
      <c r="BC10" s="4" t="s">
        <v>61</v>
      </c>
    </row>
    <row r="11" spans="1:62" ht="20.100000000000001" customHeight="1">
      <c r="A11" s="42">
        <v>4</v>
      </c>
      <c r="B11" s="45" t="str">
        <f>'[3]299 přehled dle místností'!B18</f>
        <v>šatní box mobilní</v>
      </c>
      <c r="C11" s="46" t="str">
        <f>'[3]299 přehled dle místností'!C18</f>
        <v>ks</v>
      </c>
      <c r="D11" s="34">
        <f>'[3]299 přehled dle místností'!D18</f>
        <v>3</v>
      </c>
      <c r="E11" s="35">
        <f t="shared" si="0"/>
        <v>0</v>
      </c>
      <c r="F11" s="36"/>
      <c r="G11" s="47"/>
      <c r="H11" s="48"/>
      <c r="I11" s="47"/>
      <c r="J11" s="48"/>
      <c r="K11" s="47"/>
      <c r="L11" s="48"/>
      <c r="M11" s="47"/>
      <c r="N11" s="48"/>
      <c r="O11" s="47"/>
      <c r="P11" s="48"/>
      <c r="Q11" s="47"/>
      <c r="R11" s="48"/>
      <c r="S11" s="47"/>
      <c r="T11" s="48"/>
      <c r="U11" s="47"/>
      <c r="V11" s="48"/>
      <c r="W11" s="47"/>
      <c r="X11" s="48"/>
      <c r="Y11" s="47"/>
      <c r="Z11" s="48"/>
      <c r="AA11" s="47"/>
      <c r="AB11" s="48"/>
      <c r="AC11" s="47"/>
      <c r="AD11" s="48"/>
      <c r="AE11" s="47"/>
      <c r="AF11" s="48"/>
      <c r="AG11" s="47"/>
      <c r="AH11" s="48"/>
      <c r="AI11" s="47"/>
      <c r="AJ11" s="48"/>
      <c r="AK11" s="47"/>
      <c r="AL11" s="48"/>
      <c r="AM11" s="47"/>
      <c r="AN11" s="48"/>
      <c r="AO11" s="47"/>
      <c r="AP11" s="48"/>
      <c r="AQ11" s="47"/>
      <c r="AR11" s="48"/>
      <c r="AS11" s="47"/>
      <c r="AT11" s="48"/>
      <c r="AU11" s="47"/>
      <c r="AV11" s="48">
        <v>3</v>
      </c>
      <c r="AW11" s="47"/>
      <c r="AX11" s="48"/>
      <c r="AY11" s="39"/>
      <c r="AZ11" s="39"/>
      <c r="BA11" s="50" t="s">
        <v>62</v>
      </c>
      <c r="BB11" s="44"/>
      <c r="BC11" s="4" t="s">
        <v>61</v>
      </c>
    </row>
    <row r="12" spans="1:62" ht="20.100000000000001" customHeight="1">
      <c r="A12" s="42">
        <v>5</v>
      </c>
      <c r="B12" s="45" t="str">
        <f>'[3]299 přehled dle místností'!B20</f>
        <v>dílenský stůl pro návštěvníky</v>
      </c>
      <c r="C12" s="46" t="str">
        <f>'[3]299 přehled dle místností'!C20</f>
        <v>ks</v>
      </c>
      <c r="D12" s="34">
        <f>'[3]299 přehled dle místností'!D20+'[3]299 přehled dle místností'!D32</f>
        <v>8</v>
      </c>
      <c r="E12" s="35">
        <f t="shared" si="0"/>
        <v>0</v>
      </c>
      <c r="F12" s="36"/>
      <c r="G12" s="47">
        <v>4</v>
      </c>
      <c r="H12" s="48"/>
      <c r="I12" s="47">
        <v>4</v>
      </c>
      <c r="J12" s="48"/>
      <c r="K12" s="47"/>
      <c r="L12" s="48"/>
      <c r="M12" s="47"/>
      <c r="N12" s="48"/>
      <c r="O12" s="47"/>
      <c r="P12" s="48"/>
      <c r="Q12" s="47"/>
      <c r="R12" s="48"/>
      <c r="S12" s="47"/>
      <c r="T12" s="48"/>
      <c r="U12" s="47"/>
      <c r="V12" s="48"/>
      <c r="W12" s="47"/>
      <c r="X12" s="48"/>
      <c r="Y12" s="47"/>
      <c r="Z12" s="48"/>
      <c r="AA12" s="47"/>
      <c r="AB12" s="48"/>
      <c r="AC12" s="47"/>
      <c r="AD12" s="48"/>
      <c r="AE12" s="47"/>
      <c r="AF12" s="48"/>
      <c r="AG12" s="47"/>
      <c r="AH12" s="48"/>
      <c r="AI12" s="47"/>
      <c r="AJ12" s="48"/>
      <c r="AK12" s="47"/>
      <c r="AL12" s="48"/>
      <c r="AM12" s="47"/>
      <c r="AN12" s="48"/>
      <c r="AO12" s="47"/>
      <c r="AP12" s="48"/>
      <c r="AQ12" s="47"/>
      <c r="AR12" s="48"/>
      <c r="AS12" s="47"/>
      <c r="AT12" s="48"/>
      <c r="AU12" s="47"/>
      <c r="AV12" s="48"/>
      <c r="AW12" s="47"/>
      <c r="AX12" s="48"/>
      <c r="AY12" s="39" t="s">
        <v>63</v>
      </c>
      <c r="AZ12" s="39"/>
      <c r="BA12" s="51" t="s">
        <v>64</v>
      </c>
      <c r="BB12" s="44"/>
      <c r="BC12" s="4" t="s">
        <v>65</v>
      </c>
      <c r="BG12">
        <v>2000</v>
      </c>
      <c r="BH12" s="6">
        <f>BG12*D12</f>
        <v>16000</v>
      </c>
    </row>
    <row r="13" spans="1:62" ht="20.100000000000001" customHeight="1">
      <c r="A13" s="42">
        <v>6</v>
      </c>
      <c r="B13" s="45" t="str">
        <f>'[3]299 přehled dle místností'!B21</f>
        <v>stolový kontejner</v>
      </c>
      <c r="C13" s="46" t="str">
        <f>'[3]299 přehled dle místností'!C21</f>
        <v>ks</v>
      </c>
      <c r="D13" s="34">
        <f>'[3]299 přehled dle místností'!D21+'[3]299 přehled dle místností'!D33+'[3]299 přehled dle místností'!D42+'[3]299 přehled dle místností'!D100+'[3]299 přehled dle místností'!D176+'[3]299 přehled dle místností'!D186+'[3]299 přehled dle místností'!D200+'[3]299 přehled dle místností'!D213+'[3]299 přehled dle místností'!D226+'[3]299 přehled dle místností'!D239+'[3]299 přehled dle místností'!D256+'[3]299 přehled dle místností'!D269+'[3]299 přehled dle místností'!D282+'[3]299 přehled dle místností'!D294+'[3]299 přehled dle místností'!D312+'[3]299 přehled dle místností'!D325+'[3]299 přehled dle místností'!D338+'[3]299 přehled dle místností'!D358+'[3]299 přehled dle místností'!D371+'[3]299 přehled dle místností'!D383+'[3]299 přehled dle místností'!D401+'[3]299 přehled dle místností'!D414+'[3]299 přehled dle místností'!D427</f>
        <v>82</v>
      </c>
      <c r="E13" s="35">
        <f t="shared" si="0"/>
        <v>0</v>
      </c>
      <c r="F13" s="36"/>
      <c r="G13" s="47">
        <v>9</v>
      </c>
      <c r="H13" s="48"/>
      <c r="I13" s="47">
        <v>9</v>
      </c>
      <c r="J13" s="48"/>
      <c r="K13" s="47"/>
      <c r="L13" s="48"/>
      <c r="M13" s="47"/>
      <c r="N13" s="48"/>
      <c r="O13" s="47"/>
      <c r="P13" s="48"/>
      <c r="Q13" s="47"/>
      <c r="R13" s="48"/>
      <c r="S13" s="47">
        <v>4</v>
      </c>
      <c r="T13" s="48"/>
      <c r="U13" s="47"/>
      <c r="V13" s="48"/>
      <c r="W13" s="47">
        <v>4</v>
      </c>
      <c r="X13" s="48">
        <v>3</v>
      </c>
      <c r="Y13" s="47"/>
      <c r="Z13" s="48">
        <v>1</v>
      </c>
      <c r="AA13" s="47">
        <v>4</v>
      </c>
      <c r="AB13" s="48">
        <v>4</v>
      </c>
      <c r="AC13" s="47">
        <v>4</v>
      </c>
      <c r="AD13" s="48">
        <v>4</v>
      </c>
      <c r="AE13" s="47"/>
      <c r="AF13" s="48">
        <v>4</v>
      </c>
      <c r="AG13" s="47">
        <v>4</v>
      </c>
      <c r="AH13" s="48">
        <v>4</v>
      </c>
      <c r="AI13" s="47">
        <v>4</v>
      </c>
      <c r="AJ13" s="48"/>
      <c r="AK13" s="47">
        <v>2</v>
      </c>
      <c r="AL13" s="48">
        <v>2</v>
      </c>
      <c r="AM13" s="47">
        <v>4</v>
      </c>
      <c r="AN13" s="48"/>
      <c r="AO13" s="47">
        <v>1</v>
      </c>
      <c r="AP13" s="48">
        <v>1</v>
      </c>
      <c r="AQ13" s="47">
        <v>2</v>
      </c>
      <c r="AR13" s="48"/>
      <c r="AS13" s="47">
        <v>2</v>
      </c>
      <c r="AT13" s="48">
        <v>2</v>
      </c>
      <c r="AU13" s="47">
        <v>4</v>
      </c>
      <c r="AV13" s="48"/>
      <c r="AW13" s="47"/>
      <c r="AX13" s="48"/>
      <c r="AY13" s="39"/>
      <c r="AZ13" s="39"/>
      <c r="BA13" s="52" t="s">
        <v>66</v>
      </c>
      <c r="BB13" s="44"/>
      <c r="BC13" s="4" t="s">
        <v>67</v>
      </c>
    </row>
    <row r="14" spans="1:62" ht="20.100000000000001" customHeight="1">
      <c r="A14" s="42">
        <v>7</v>
      </c>
      <c r="B14" s="45" t="str">
        <f>'[3]299 přehled dle místností'!B22</f>
        <v>stolní svítidlo</v>
      </c>
      <c r="C14" s="46" t="str">
        <f>'[3]299 přehled dle místností'!C22</f>
        <v>ks</v>
      </c>
      <c r="D14" s="34">
        <f>'[3]299 přehled dle místností'!D22+'[3]299 přehled dle místností'!D34+'[3]299 přehled dle místností'!D44+'[3]299 přehled dle místností'!D96+'[3]299 přehled dle místností'!D172+'[3]299 přehled dle místností'!D184+'[3]299 přehled dle místností'!D199+'[3]299 přehled dle místností'!D212+'[3]299 přehled dle místností'!D225+'[3]299 přehled dle místností'!D238+'[3]299 přehled dle místností'!D255+'[3]299 přehled dle místností'!D268+'[3]299 přehled dle místností'!D281+'[3]299 přehled dle místností'!D293+'[3]299 přehled dle místností'!D311+'[3]299 přehled dle místností'!D324+'[3]299 přehled dle místností'!D337+'[3]299 přehled dle místností'!D357+'[3]299 přehled dle místností'!D370+'[3]299 přehled dle místností'!D382+'[3]299 přehled dle místností'!D400+'[3]299 přehled dle místností'!D413+'[3]299 přehled dle místností'!D426+'[3]299 přehled dle místností'!D477+'[3]299 přehled dle místností'!D462+'[3]299 přehled dle místností'!D470</f>
        <v>107</v>
      </c>
      <c r="E14" s="35">
        <f t="shared" si="0"/>
        <v>-9</v>
      </c>
      <c r="F14" s="36"/>
      <c r="G14" s="47">
        <v>17</v>
      </c>
      <c r="H14" s="48"/>
      <c r="I14" s="47">
        <v>17</v>
      </c>
      <c r="J14" s="48"/>
      <c r="K14" s="47"/>
      <c r="L14" s="48"/>
      <c r="M14" s="47"/>
      <c r="N14" s="48"/>
      <c r="O14" s="47"/>
      <c r="P14" s="48"/>
      <c r="Q14" s="47"/>
      <c r="R14" s="48"/>
      <c r="S14" s="47">
        <v>4</v>
      </c>
      <c r="T14" s="48"/>
      <c r="U14" s="47"/>
      <c r="V14" s="48"/>
      <c r="W14" s="47">
        <v>4</v>
      </c>
      <c r="X14" s="48">
        <v>3</v>
      </c>
      <c r="Y14" s="47"/>
      <c r="Z14" s="48">
        <v>1</v>
      </c>
      <c r="AA14" s="47">
        <v>4</v>
      </c>
      <c r="AB14" s="48">
        <v>4</v>
      </c>
      <c r="AC14" s="47">
        <v>4</v>
      </c>
      <c r="AD14" s="48">
        <v>4</v>
      </c>
      <c r="AE14" s="47"/>
      <c r="AF14" s="48">
        <v>4</v>
      </c>
      <c r="AG14" s="47">
        <v>4</v>
      </c>
      <c r="AH14" s="48">
        <v>4</v>
      </c>
      <c r="AI14" s="47">
        <v>4</v>
      </c>
      <c r="AJ14" s="48"/>
      <c r="AK14" s="47">
        <v>2</v>
      </c>
      <c r="AL14" s="48">
        <v>2</v>
      </c>
      <c r="AM14" s="47">
        <v>4</v>
      </c>
      <c r="AN14" s="48"/>
      <c r="AO14" s="47">
        <v>1</v>
      </c>
      <c r="AP14" s="48">
        <v>1</v>
      </c>
      <c r="AQ14" s="47">
        <v>2</v>
      </c>
      <c r="AR14" s="48"/>
      <c r="AS14" s="47">
        <v>2</v>
      </c>
      <c r="AT14" s="48">
        <v>2</v>
      </c>
      <c r="AU14" s="47">
        <v>4</v>
      </c>
      <c r="AV14" s="48"/>
      <c r="AW14" s="47"/>
      <c r="AX14" s="48"/>
      <c r="AY14" s="39" t="s">
        <v>68</v>
      </c>
      <c r="AZ14" s="39"/>
      <c r="BA14" s="52" t="s">
        <v>69</v>
      </c>
      <c r="BB14" s="44"/>
      <c r="BC14" s="4" t="s">
        <v>68</v>
      </c>
      <c r="BG14">
        <v>800</v>
      </c>
      <c r="BH14" s="6">
        <f>BG14*D14</f>
        <v>85600</v>
      </c>
    </row>
    <row r="15" spans="1:62" ht="20.100000000000001" customHeight="1">
      <c r="A15" s="42">
        <v>8</v>
      </c>
      <c r="B15" s="45" t="str">
        <f>'[3]299 přehled dle místností'!B23</f>
        <v>dílenská židle</v>
      </c>
      <c r="C15" s="46" t="str">
        <f>'[3]299 přehled dle místností'!C23</f>
        <v>ks</v>
      </c>
      <c r="D15" s="34">
        <f>'[3]299 přehled dle místností'!D23+'[3]299 přehled dle místností'!D35+'[3]299 přehled dle místností'!D152+'[3]299 přehled dle místností'!D161+'[3]299 přehled dle místností'!D460+'[3]299 přehled dle místností'!D468</f>
        <v>85</v>
      </c>
      <c r="E15" s="35">
        <f t="shared" si="0"/>
        <v>0</v>
      </c>
      <c r="F15" s="36"/>
      <c r="G15" s="47">
        <v>17</v>
      </c>
      <c r="H15" s="48"/>
      <c r="I15" s="47">
        <v>17</v>
      </c>
      <c r="J15" s="48"/>
      <c r="K15" s="47"/>
      <c r="L15" s="48"/>
      <c r="M15" s="47"/>
      <c r="N15" s="48"/>
      <c r="O15" s="47">
        <v>5</v>
      </c>
      <c r="P15" s="48">
        <v>4</v>
      </c>
      <c r="Q15" s="47"/>
      <c r="R15" s="48"/>
      <c r="S15" s="47"/>
      <c r="T15" s="48"/>
      <c r="U15" s="47">
        <v>21</v>
      </c>
      <c r="V15" s="48">
        <v>21</v>
      </c>
      <c r="W15" s="47"/>
      <c r="X15" s="48"/>
      <c r="Y15" s="47"/>
      <c r="Z15" s="48"/>
      <c r="AA15" s="47"/>
      <c r="AB15" s="48"/>
      <c r="AC15" s="47"/>
      <c r="AD15" s="48"/>
      <c r="AE15" s="47"/>
      <c r="AF15" s="48"/>
      <c r="AG15" s="47"/>
      <c r="AH15" s="48"/>
      <c r="AI15" s="47"/>
      <c r="AJ15" s="48"/>
      <c r="AK15" s="47"/>
      <c r="AL15" s="48"/>
      <c r="AM15" s="47"/>
      <c r="AN15" s="48"/>
      <c r="AO15" s="47"/>
      <c r="AP15" s="48"/>
      <c r="AQ15" s="47"/>
      <c r="AR15" s="48"/>
      <c r="AS15" s="47"/>
      <c r="AT15" s="48"/>
      <c r="AU15" s="47"/>
      <c r="AV15" s="48"/>
      <c r="AW15" s="47"/>
      <c r="AX15" s="48"/>
      <c r="AY15" s="39" t="s">
        <v>59</v>
      </c>
      <c r="AZ15" s="39"/>
      <c r="BA15" s="52" t="s">
        <v>70</v>
      </c>
      <c r="BB15" s="44"/>
      <c r="BC15" s="4" t="s">
        <v>71</v>
      </c>
    </row>
    <row r="16" spans="1:62" ht="20.100000000000001" customHeight="1">
      <c r="A16" s="42">
        <v>9</v>
      </c>
      <c r="B16" s="45" t="str">
        <f>'[3]299 přehled dle místností'!B24</f>
        <v>odpadkový koš na tříděný odpad</v>
      </c>
      <c r="C16" s="46" t="str">
        <f>'[3]299 přehled dle místností'!C24</f>
        <v>ks</v>
      </c>
      <c r="D16" s="34">
        <f>'[3]299 přehled dle místností'!D24+'[3]299 přehled dle místností'!D36+'[3]299 přehled dle místností'!D52+'[3]299 přehled dle místností'!D59+'[3]299 přehled dle místností'!D65+'[3]299 přehled dle místností'!D154+'[3]299 přehled dle místností'!D163+'[3]299 přehled dle místností'!D475+'[3]299 přehled dle místností'!D439</f>
        <v>9</v>
      </c>
      <c r="E16" s="35">
        <f t="shared" si="0"/>
        <v>-1</v>
      </c>
      <c r="F16" s="36"/>
      <c r="G16" s="47">
        <v>1</v>
      </c>
      <c r="H16" s="48"/>
      <c r="I16" s="47">
        <v>1</v>
      </c>
      <c r="J16" s="48">
        <v>1</v>
      </c>
      <c r="K16" s="47"/>
      <c r="L16" s="48"/>
      <c r="M16" s="47"/>
      <c r="N16" s="48"/>
      <c r="O16" s="47"/>
      <c r="P16" s="48"/>
      <c r="Q16" s="47"/>
      <c r="R16" s="48">
        <v>1</v>
      </c>
      <c r="S16" s="47">
        <v>1</v>
      </c>
      <c r="T16" s="48">
        <v>1</v>
      </c>
      <c r="U16" s="47">
        <v>1</v>
      </c>
      <c r="V16" s="48">
        <v>1</v>
      </c>
      <c r="W16" s="47"/>
      <c r="X16" s="48"/>
      <c r="Y16" s="47"/>
      <c r="Z16" s="48"/>
      <c r="AA16" s="47"/>
      <c r="AB16" s="48"/>
      <c r="AC16" s="47"/>
      <c r="AD16" s="48"/>
      <c r="AE16" s="47"/>
      <c r="AF16" s="48"/>
      <c r="AG16" s="47"/>
      <c r="AH16" s="48"/>
      <c r="AI16" s="47"/>
      <c r="AJ16" s="48"/>
      <c r="AK16" s="47"/>
      <c r="AL16" s="48"/>
      <c r="AM16" s="47"/>
      <c r="AN16" s="48"/>
      <c r="AO16" s="47"/>
      <c r="AP16" s="48"/>
      <c r="AQ16" s="47"/>
      <c r="AR16" s="48"/>
      <c r="AS16" s="47"/>
      <c r="AT16" s="48"/>
      <c r="AU16" s="47"/>
      <c r="AV16" s="48"/>
      <c r="AW16" s="47"/>
      <c r="AX16" s="48"/>
      <c r="AY16" s="39"/>
      <c r="AZ16" s="39"/>
      <c r="BA16" s="52" t="s">
        <v>72</v>
      </c>
      <c r="BB16" s="44"/>
      <c r="BC16" s="4" t="s">
        <v>73</v>
      </c>
    </row>
    <row r="17" spans="1:60" ht="20.100000000000001" customHeight="1">
      <c r="A17" s="42">
        <v>10</v>
      </c>
      <c r="B17" s="45" t="str">
        <f>'[3]299 přehled dle místností'!B25</f>
        <v>skříň nízká</v>
      </c>
      <c r="C17" s="46" t="str">
        <f>'[3]299 přehled dle místností'!C25</f>
        <v>ks</v>
      </c>
      <c r="D17" s="34">
        <f>'[3]299 přehled dle místností'!D25+'[3]299 přehled dle místností'!D37</f>
        <v>7</v>
      </c>
      <c r="E17" s="35">
        <f t="shared" si="0"/>
        <v>0</v>
      </c>
      <c r="F17" s="36"/>
      <c r="G17" s="47">
        <v>3</v>
      </c>
      <c r="H17" s="48"/>
      <c r="I17" s="47">
        <v>4</v>
      </c>
      <c r="J17" s="48"/>
      <c r="K17" s="47"/>
      <c r="L17" s="48"/>
      <c r="M17" s="47"/>
      <c r="N17" s="48"/>
      <c r="O17" s="47"/>
      <c r="P17" s="48"/>
      <c r="Q17" s="47"/>
      <c r="R17" s="48"/>
      <c r="S17" s="47"/>
      <c r="T17" s="48"/>
      <c r="U17" s="47"/>
      <c r="V17" s="48"/>
      <c r="W17" s="47"/>
      <c r="X17" s="48"/>
      <c r="Y17" s="47"/>
      <c r="Z17" s="48"/>
      <c r="AA17" s="47"/>
      <c r="AB17" s="48"/>
      <c r="AC17" s="47"/>
      <c r="AD17" s="48"/>
      <c r="AE17" s="47"/>
      <c r="AF17" s="48"/>
      <c r="AG17" s="47"/>
      <c r="AH17" s="48"/>
      <c r="AI17" s="47"/>
      <c r="AJ17" s="48"/>
      <c r="AK17" s="47"/>
      <c r="AL17" s="48"/>
      <c r="AM17" s="47"/>
      <c r="AN17" s="48"/>
      <c r="AO17" s="47"/>
      <c r="AP17" s="48"/>
      <c r="AQ17" s="47"/>
      <c r="AR17" s="48"/>
      <c r="AS17" s="47"/>
      <c r="AT17" s="48"/>
      <c r="AU17" s="47"/>
      <c r="AV17" s="48"/>
      <c r="AW17" s="47"/>
      <c r="AX17" s="48"/>
      <c r="AY17" s="39"/>
      <c r="AZ17" s="39"/>
      <c r="BA17" s="53" t="s">
        <v>74</v>
      </c>
      <c r="BB17" s="44"/>
      <c r="BC17" s="4" t="s">
        <v>65</v>
      </c>
    </row>
    <row r="18" spans="1:60" ht="20.100000000000001" customHeight="1">
      <c r="A18" s="42">
        <v>11</v>
      </c>
      <c r="B18" s="45" t="str">
        <f>'[3]299 přehled dle místností'!B26</f>
        <v>regál nízký</v>
      </c>
      <c r="C18" s="46" t="str">
        <f>'[3]299 přehled dle místností'!C26</f>
        <v>ks</v>
      </c>
      <c r="D18" s="34">
        <f>'[3]299 přehled dle místností'!D26+'[3]299 přehled dle místností'!D38+'[3]299 přehled dle místností'!D365</f>
        <v>15</v>
      </c>
      <c r="E18" s="35">
        <f t="shared" si="0"/>
        <v>0</v>
      </c>
      <c r="F18" s="36"/>
      <c r="G18" s="47">
        <v>4</v>
      </c>
      <c r="H18" s="48"/>
      <c r="I18" s="47">
        <v>6</v>
      </c>
      <c r="J18" s="48"/>
      <c r="K18" s="47"/>
      <c r="L18" s="48"/>
      <c r="M18" s="47"/>
      <c r="N18" s="48"/>
      <c r="O18" s="47"/>
      <c r="P18" s="48"/>
      <c r="Q18" s="47"/>
      <c r="R18" s="48"/>
      <c r="S18" s="47"/>
      <c r="T18" s="48"/>
      <c r="U18" s="47"/>
      <c r="V18" s="48"/>
      <c r="W18" s="47"/>
      <c r="X18" s="48"/>
      <c r="Y18" s="47"/>
      <c r="Z18" s="48"/>
      <c r="AA18" s="47"/>
      <c r="AB18" s="48"/>
      <c r="AC18" s="47"/>
      <c r="AD18" s="48"/>
      <c r="AE18" s="47"/>
      <c r="AF18" s="48"/>
      <c r="AG18" s="47"/>
      <c r="AH18" s="48"/>
      <c r="AI18" s="47"/>
      <c r="AJ18" s="48"/>
      <c r="AK18" s="47"/>
      <c r="AL18" s="48"/>
      <c r="AM18" s="47"/>
      <c r="AN18" s="48"/>
      <c r="AO18" s="47">
        <v>5</v>
      </c>
      <c r="AP18" s="48"/>
      <c r="AQ18" s="47"/>
      <c r="AR18" s="48"/>
      <c r="AS18" s="47"/>
      <c r="AT18" s="48"/>
      <c r="AU18" s="47"/>
      <c r="AV18" s="48"/>
      <c r="AW18" s="47"/>
      <c r="AX18" s="48"/>
      <c r="AY18" s="39"/>
      <c r="AZ18" s="39"/>
      <c r="BA18" s="53" t="s">
        <v>75</v>
      </c>
      <c r="BB18" s="44"/>
      <c r="BC18" s="4" t="s">
        <v>65</v>
      </c>
    </row>
    <row r="19" spans="1:60" ht="20.100000000000001" customHeight="1">
      <c r="A19" s="42">
        <v>12</v>
      </c>
      <c r="B19" s="45" t="str">
        <f>'[3]299 přehled dle místností'!B27</f>
        <v>dílenský stůl pro lektora</v>
      </c>
      <c r="C19" s="46" t="str">
        <f>'[3]299 přehled dle místností'!C27</f>
        <v>ks</v>
      </c>
      <c r="D19" s="34">
        <f>'[3]299 přehled dle místností'!D27+'[3]299 přehled dle místností'!D39</f>
        <v>2</v>
      </c>
      <c r="E19" s="35">
        <f t="shared" si="0"/>
        <v>0</v>
      </c>
      <c r="F19" s="36"/>
      <c r="G19" s="47">
        <v>1</v>
      </c>
      <c r="H19" s="48"/>
      <c r="I19" s="47">
        <v>1</v>
      </c>
      <c r="J19" s="48"/>
      <c r="K19" s="47"/>
      <c r="L19" s="48"/>
      <c r="M19" s="47"/>
      <c r="N19" s="48"/>
      <c r="O19" s="47"/>
      <c r="P19" s="48"/>
      <c r="Q19" s="47"/>
      <c r="R19" s="48"/>
      <c r="S19" s="47"/>
      <c r="T19" s="48"/>
      <c r="U19" s="47"/>
      <c r="V19" s="48"/>
      <c r="W19" s="47"/>
      <c r="X19" s="48"/>
      <c r="Y19" s="47"/>
      <c r="Z19" s="48"/>
      <c r="AA19" s="47"/>
      <c r="AB19" s="48"/>
      <c r="AC19" s="47"/>
      <c r="AD19" s="48"/>
      <c r="AE19" s="47"/>
      <c r="AF19" s="48"/>
      <c r="AG19" s="47"/>
      <c r="AH19" s="48"/>
      <c r="AI19" s="47"/>
      <c r="AJ19" s="48"/>
      <c r="AK19" s="47"/>
      <c r="AL19" s="48"/>
      <c r="AM19" s="47"/>
      <c r="AN19" s="48"/>
      <c r="AO19" s="47"/>
      <c r="AP19" s="48"/>
      <c r="AQ19" s="47"/>
      <c r="AR19" s="48"/>
      <c r="AS19" s="47"/>
      <c r="AT19" s="48"/>
      <c r="AU19" s="47"/>
      <c r="AV19" s="48"/>
      <c r="AW19" s="47"/>
      <c r="AX19" s="48"/>
      <c r="AY19" s="39" t="s">
        <v>63</v>
      </c>
      <c r="AZ19" s="39"/>
      <c r="BA19" s="51" t="s">
        <v>76</v>
      </c>
      <c r="BB19" s="44"/>
      <c r="BC19" s="4" t="s">
        <v>65</v>
      </c>
      <c r="BG19">
        <v>2000</v>
      </c>
      <c r="BH19" s="6">
        <f>BG19*D19</f>
        <v>4000</v>
      </c>
    </row>
    <row r="20" spans="1:60" ht="20.100000000000001" customHeight="1">
      <c r="A20" s="42">
        <v>13</v>
      </c>
      <c r="B20" s="45" t="str">
        <f>'[3]299 přehled dle místností'!B28</f>
        <v>popisovatelná stěna</v>
      </c>
      <c r="C20" s="46" t="str">
        <f>'[3]299 přehled dle místností'!C28</f>
        <v>m2</v>
      </c>
      <c r="D20" s="34">
        <f>'[3]299 přehled dle místností'!D28+'[3]299 přehled dle místností'!D155+'[3]299 přehled dle místností'!D164+'[3]299 přehled dle místností'!D178+'[3]299 přehled dle místností'!D202+'[3]299 přehled dle místností'!D215+'[3]299 přehled dle místností'!D228+'[3]299 přehled dle místností'!D241+'[3]299 přehled dle místností'!D258+'[3]299 přehled dle místností'!D271+'[3]299 přehled dle místností'!D284+'[3]299 přehled dle místností'!D296+'[3]299 přehled dle místností'!D314+'[3]299 přehled dle místností'!D327+'[3]299 přehled dle místností'!D340+'[3]299 přehled dle místností'!D350+'[3]299 přehled dle místností'!D389+'[3]299 přehled dle místností'!D407+'[3]299 přehled dle místností'!D420+'[3]299 přehled dle místností'!D433+'[3]299 přehled dle místností'!D473+'[3]299 přehled dle místností'!D188</f>
        <v>112</v>
      </c>
      <c r="E20" s="35">
        <f t="shared" si="0"/>
        <v>0</v>
      </c>
      <c r="F20" s="36"/>
      <c r="G20" s="47">
        <v>10</v>
      </c>
      <c r="H20" s="48"/>
      <c r="I20" s="47"/>
      <c r="J20" s="48"/>
      <c r="K20" s="47"/>
      <c r="L20" s="48"/>
      <c r="M20" s="47"/>
      <c r="N20" s="48"/>
      <c r="O20" s="47"/>
      <c r="P20" s="48"/>
      <c r="Q20" s="47"/>
      <c r="R20" s="48"/>
      <c r="S20" s="47"/>
      <c r="T20" s="48"/>
      <c r="U20" s="47">
        <v>15</v>
      </c>
      <c r="V20" s="48">
        <v>6</v>
      </c>
      <c r="W20" s="47">
        <v>7</v>
      </c>
      <c r="X20" s="48">
        <v>7</v>
      </c>
      <c r="Y20" s="47"/>
      <c r="Z20" s="48"/>
      <c r="AA20" s="47">
        <v>3.5</v>
      </c>
      <c r="AB20" s="48">
        <v>3.5</v>
      </c>
      <c r="AC20" s="47">
        <v>3.5</v>
      </c>
      <c r="AD20" s="48">
        <v>3.5</v>
      </c>
      <c r="AE20" s="47"/>
      <c r="AF20" s="48">
        <v>3.5</v>
      </c>
      <c r="AG20" s="47">
        <v>3.5</v>
      </c>
      <c r="AH20" s="48">
        <v>3.5</v>
      </c>
      <c r="AI20" s="47">
        <v>3.5</v>
      </c>
      <c r="AJ20" s="48"/>
      <c r="AK20" s="47">
        <v>3.5</v>
      </c>
      <c r="AL20" s="48">
        <v>3.5</v>
      </c>
      <c r="AM20" s="47">
        <v>3.5</v>
      </c>
      <c r="AN20" s="48">
        <v>14.5</v>
      </c>
      <c r="AO20" s="47"/>
      <c r="AP20" s="48"/>
      <c r="AQ20" s="47">
        <v>3.5</v>
      </c>
      <c r="AR20" s="48"/>
      <c r="AS20" s="47">
        <v>3.5</v>
      </c>
      <c r="AT20" s="48">
        <v>3.5</v>
      </c>
      <c r="AU20" s="47">
        <v>3.5</v>
      </c>
      <c r="AV20" s="48"/>
      <c r="AW20" s="47"/>
      <c r="AX20" s="48"/>
      <c r="AY20" s="39"/>
      <c r="AZ20" s="39"/>
      <c r="BA20" s="52" t="s">
        <v>77</v>
      </c>
      <c r="BB20" s="44"/>
      <c r="BC20" s="4"/>
    </row>
    <row r="21" spans="1:60" ht="20.100000000000001" customHeight="1">
      <c r="A21" s="42">
        <v>14</v>
      </c>
      <c r="B21" s="45" t="str">
        <f>'[3]299 přehled dle místností'!B29</f>
        <v>magnetky</v>
      </c>
      <c r="C21" s="46" t="str">
        <f>'[3]299 přehled dle místností'!C29</f>
        <v>ks</v>
      </c>
      <c r="D21" s="34">
        <f>'[3]299 přehled dle místností'!D29+'[3]299 přehled dle místností'!D156+'[3]299 přehled dle místností'!D166+'[3]299 přehled dle místností'!D179+'[3]299 přehled dle místností'!D203+'[3]299 přehled dle místností'!D216+'[3]299 přehled dle místností'!D229+'[3]299 přehled dle místností'!D242+'[3]299 přehled dle místností'!D259+'[3]299 přehled dle místností'!D272+'[3]299 přehled dle místností'!D285+'[3]299 přehled dle místností'!D297+'[3]299 přehled dle místností'!D315+'[3]299 přehled dle místností'!D328+'[3]299 přehled dle místností'!D341+'[3]299 přehled dle místností'!D351+'[3]299 přehled dle místností'!D391+'[3]299 přehled dle místností'!D390+'[3]299 přehled dle místností'!D408+'[3]299 přehled dle místností'!D421+'[3]299 přehled dle místností'!D434+'[3]299 přehled dle místností'!D481+'[3]299 přehled dle místností'!D189</f>
        <v>420</v>
      </c>
      <c r="E21" s="35">
        <f t="shared" si="0"/>
        <v>0</v>
      </c>
      <c r="F21" s="36"/>
      <c r="G21" s="47">
        <v>20</v>
      </c>
      <c r="H21" s="48"/>
      <c r="I21" s="47"/>
      <c r="J21" s="48"/>
      <c r="K21" s="47"/>
      <c r="L21" s="48"/>
      <c r="M21" s="47"/>
      <c r="N21" s="48"/>
      <c r="O21" s="47"/>
      <c r="P21" s="48"/>
      <c r="Q21" s="47"/>
      <c r="R21" s="48"/>
      <c r="S21" s="47"/>
      <c r="T21" s="48"/>
      <c r="U21" s="47">
        <v>20</v>
      </c>
      <c r="V21" s="48">
        <v>20</v>
      </c>
      <c r="W21" s="47">
        <v>20</v>
      </c>
      <c r="X21" s="48">
        <v>20</v>
      </c>
      <c r="Y21" s="47"/>
      <c r="Z21" s="48"/>
      <c r="AA21" s="47">
        <v>20</v>
      </c>
      <c r="AB21" s="48">
        <v>20</v>
      </c>
      <c r="AC21" s="47">
        <v>20</v>
      </c>
      <c r="AD21" s="48">
        <v>20</v>
      </c>
      <c r="AE21" s="47"/>
      <c r="AF21" s="48">
        <v>20</v>
      </c>
      <c r="AG21" s="47">
        <v>20</v>
      </c>
      <c r="AH21" s="48">
        <v>20</v>
      </c>
      <c r="AI21" s="47">
        <v>20</v>
      </c>
      <c r="AJ21" s="48"/>
      <c r="AK21" s="47">
        <v>20</v>
      </c>
      <c r="AL21" s="48">
        <v>20</v>
      </c>
      <c r="AM21" s="47">
        <v>20</v>
      </c>
      <c r="AN21" s="48">
        <v>20</v>
      </c>
      <c r="AO21" s="47"/>
      <c r="AP21" s="48"/>
      <c r="AQ21" s="47">
        <v>20</v>
      </c>
      <c r="AR21" s="48"/>
      <c r="AS21" s="47">
        <v>20</v>
      </c>
      <c r="AT21" s="48">
        <v>20</v>
      </c>
      <c r="AU21" s="47">
        <v>20</v>
      </c>
      <c r="AV21" s="48"/>
      <c r="AW21" s="47"/>
      <c r="AX21" s="48"/>
      <c r="AY21" s="39"/>
      <c r="AZ21" s="39"/>
      <c r="BA21" s="52" t="s">
        <v>78</v>
      </c>
      <c r="BB21" s="44"/>
      <c r="BC21" s="4" t="s">
        <v>79</v>
      </c>
    </row>
    <row r="22" spans="1:60" ht="20.100000000000001" customHeight="1">
      <c r="A22" s="42">
        <v>15</v>
      </c>
      <c r="B22" s="45" t="str">
        <f>'[3]299 přehled dle místností'!B41</f>
        <v>pracovní židle</v>
      </c>
      <c r="C22" s="46" t="str">
        <f>'[3]299 přehled dle místností'!C41</f>
        <v>ks</v>
      </c>
      <c r="D22" s="34">
        <f>'[3]299 přehled dle místností'!D41+'[3]299 přehled dle místností'!D97+'[3]299 přehled dle místností'!D170+'[3]299 přehled dle místností'!D182+'[3]299 přehled dle místností'!D197+'[3]299 přehled dle místností'!D210+'[3]299 přehled dle místností'!D223+'[3]299 přehled dle místností'!D236+'[3]299 přehled dle místností'!D253+'[3]299 přehled dle místností'!D266+'[3]299 přehled dle místností'!D279+'[3]299 přehled dle místností'!D291+'[3]299 přehled dle místností'!D309+'[3]299 přehled dle místností'!D322+'[3]299 přehled dle místností'!D335+'[3]299 přehled dle místností'!D355+'[3]299 přehled dle místností'!D368+'[3]299 přehled dle místností'!D380+'[3]299 přehled dle místností'!D398+'[3]299 přehled dle místností'!D411+'[3]299 přehled dle místností'!D424</f>
        <v>64</v>
      </c>
      <c r="E22" s="35">
        <f t="shared" si="0"/>
        <v>0</v>
      </c>
      <c r="F22" s="36"/>
      <c r="G22" s="47"/>
      <c r="H22" s="48"/>
      <c r="I22" s="47"/>
      <c r="J22" s="48"/>
      <c r="K22" s="47"/>
      <c r="L22" s="48"/>
      <c r="M22" s="47"/>
      <c r="N22" s="48"/>
      <c r="O22" s="47"/>
      <c r="P22" s="48"/>
      <c r="Q22" s="47"/>
      <c r="R22" s="48"/>
      <c r="S22" s="47">
        <v>4</v>
      </c>
      <c r="T22" s="48"/>
      <c r="U22" s="47"/>
      <c r="V22" s="48"/>
      <c r="W22" s="47">
        <v>4</v>
      </c>
      <c r="X22" s="48">
        <v>3</v>
      </c>
      <c r="Y22" s="47"/>
      <c r="Z22" s="48">
        <v>1</v>
      </c>
      <c r="AA22" s="47">
        <v>4</v>
      </c>
      <c r="AB22" s="48">
        <v>4</v>
      </c>
      <c r="AC22" s="47">
        <v>4</v>
      </c>
      <c r="AD22" s="48">
        <v>4</v>
      </c>
      <c r="AE22" s="47"/>
      <c r="AF22" s="48">
        <v>4</v>
      </c>
      <c r="AG22" s="47">
        <v>4</v>
      </c>
      <c r="AH22" s="48">
        <v>4</v>
      </c>
      <c r="AI22" s="47">
        <v>4</v>
      </c>
      <c r="AJ22" s="48"/>
      <c r="AK22" s="47">
        <v>2</v>
      </c>
      <c r="AL22" s="48">
        <v>2</v>
      </c>
      <c r="AM22" s="47">
        <v>4</v>
      </c>
      <c r="AN22" s="48"/>
      <c r="AO22" s="47">
        <v>1</v>
      </c>
      <c r="AP22" s="48">
        <v>1</v>
      </c>
      <c r="AQ22" s="47">
        <v>2</v>
      </c>
      <c r="AR22" s="48"/>
      <c r="AS22" s="47">
        <v>2</v>
      </c>
      <c r="AT22" s="48">
        <v>2</v>
      </c>
      <c r="AU22" s="47">
        <v>4</v>
      </c>
      <c r="AV22" s="48"/>
      <c r="AW22" s="47"/>
      <c r="AX22" s="48"/>
      <c r="AY22" s="39"/>
      <c r="AZ22" s="39"/>
      <c r="BA22" s="52" t="s">
        <v>80</v>
      </c>
      <c r="BB22" s="44"/>
      <c r="BC22" s="54" t="s">
        <v>81</v>
      </c>
    </row>
    <row r="23" spans="1:60" ht="20.100000000000001" customHeight="1">
      <c r="A23" s="42">
        <v>16</v>
      </c>
      <c r="B23" s="45" t="str">
        <f>'[3]299 přehled dle místností'!B45</f>
        <v>stojany na letáky</v>
      </c>
      <c r="C23" s="46" t="str">
        <f>'[3]299 přehled dle místností'!C45</f>
        <v>ks</v>
      </c>
      <c r="D23" s="34">
        <f>'[3]299 přehled dle místností'!D45</f>
        <v>4</v>
      </c>
      <c r="E23" s="35">
        <f t="shared" si="0"/>
        <v>0</v>
      </c>
      <c r="F23" s="36"/>
      <c r="G23" s="47"/>
      <c r="H23" s="48"/>
      <c r="I23" s="47"/>
      <c r="J23" s="48"/>
      <c r="K23" s="47"/>
      <c r="L23" s="48"/>
      <c r="M23" s="47"/>
      <c r="N23" s="48"/>
      <c r="O23" s="47"/>
      <c r="P23" s="48"/>
      <c r="Q23" s="47"/>
      <c r="R23" s="48"/>
      <c r="S23" s="47">
        <v>4</v>
      </c>
      <c r="T23" s="48"/>
      <c r="U23" s="47"/>
      <c r="V23" s="48"/>
      <c r="W23" s="47"/>
      <c r="X23" s="48"/>
      <c r="Y23" s="47"/>
      <c r="Z23" s="48"/>
      <c r="AA23" s="47"/>
      <c r="AB23" s="48"/>
      <c r="AC23" s="47"/>
      <c r="AD23" s="48"/>
      <c r="AE23" s="47"/>
      <c r="AF23" s="48"/>
      <c r="AG23" s="47"/>
      <c r="AH23" s="48"/>
      <c r="AI23" s="47"/>
      <c r="AJ23" s="48"/>
      <c r="AK23" s="47"/>
      <c r="AL23" s="48"/>
      <c r="AM23" s="47"/>
      <c r="AN23" s="48"/>
      <c r="AO23" s="47"/>
      <c r="AP23" s="48"/>
      <c r="AQ23" s="47"/>
      <c r="AR23" s="48"/>
      <c r="AS23" s="47"/>
      <c r="AT23" s="48"/>
      <c r="AU23" s="47"/>
      <c r="AV23" s="48"/>
      <c r="AW23" s="47"/>
      <c r="AX23" s="48"/>
      <c r="AY23" s="39"/>
      <c r="AZ23" s="39"/>
      <c r="BA23" s="52" t="s">
        <v>82</v>
      </c>
      <c r="BB23" s="44"/>
      <c r="BC23" s="4" t="s">
        <v>83</v>
      </c>
    </row>
    <row r="24" spans="1:60" ht="20.100000000000001" customHeight="1">
      <c r="A24" s="42">
        <v>17</v>
      </c>
      <c r="B24" s="45" t="str">
        <f>'[3]299 přehled dle místností'!B46</f>
        <v>sedací nábytek jednomístný pěnový</v>
      </c>
      <c r="C24" s="46" t="str">
        <f>'[3]299 přehled dle místností'!C46</f>
        <v>ks</v>
      </c>
      <c r="D24" s="34">
        <f>'[3]299 přehled dle místností'!D46</f>
        <v>5</v>
      </c>
      <c r="E24" s="35">
        <f t="shared" si="0"/>
        <v>0</v>
      </c>
      <c r="F24" s="36"/>
      <c r="G24" s="47"/>
      <c r="H24" s="48"/>
      <c r="I24" s="47"/>
      <c r="J24" s="48"/>
      <c r="K24" s="47"/>
      <c r="L24" s="48"/>
      <c r="M24" s="47"/>
      <c r="N24" s="48"/>
      <c r="O24" s="47"/>
      <c r="P24" s="48"/>
      <c r="Q24" s="47"/>
      <c r="R24" s="48"/>
      <c r="S24" s="47">
        <v>5</v>
      </c>
      <c r="T24" s="48"/>
      <c r="U24" s="47"/>
      <c r="V24" s="48"/>
      <c r="W24" s="47"/>
      <c r="X24" s="48"/>
      <c r="Y24" s="47"/>
      <c r="Z24" s="48"/>
      <c r="AA24" s="47"/>
      <c r="AB24" s="48"/>
      <c r="AC24" s="47"/>
      <c r="AD24" s="48"/>
      <c r="AE24" s="47"/>
      <c r="AF24" s="48"/>
      <c r="AG24" s="47"/>
      <c r="AH24" s="48"/>
      <c r="AI24" s="47"/>
      <c r="AJ24" s="48"/>
      <c r="AK24" s="47"/>
      <c r="AL24" s="48"/>
      <c r="AM24" s="47"/>
      <c r="AN24" s="48"/>
      <c r="AO24" s="47"/>
      <c r="AP24" s="48"/>
      <c r="AQ24" s="47"/>
      <c r="AR24" s="48"/>
      <c r="AS24" s="47"/>
      <c r="AT24" s="48"/>
      <c r="AU24" s="47"/>
      <c r="AV24" s="48"/>
      <c r="AW24" s="47"/>
      <c r="AX24" s="48"/>
      <c r="AY24" s="39"/>
      <c r="AZ24" s="39"/>
      <c r="BA24" s="52" t="s">
        <v>84</v>
      </c>
      <c r="BB24" s="44"/>
      <c r="BC24" s="4" t="s">
        <v>85</v>
      </c>
      <c r="BG24">
        <v>9000</v>
      </c>
      <c r="BH24" s="6">
        <f>BG24*D24</f>
        <v>45000</v>
      </c>
    </row>
    <row r="25" spans="1:60" ht="20.100000000000001" customHeight="1">
      <c r="A25" s="42">
        <v>18</v>
      </c>
      <c r="B25" s="45" t="str">
        <f>'[3]299 přehled dle místností'!B47</f>
        <v>sedací nábytek dvoumístný pěnový</v>
      </c>
      <c r="C25" s="46" t="str">
        <f>'[3]299 přehled dle místností'!C47</f>
        <v>ks</v>
      </c>
      <c r="D25" s="34">
        <f>'[3]299 přehled dle místností'!D47</f>
        <v>2</v>
      </c>
      <c r="E25" s="35">
        <f t="shared" si="0"/>
        <v>0</v>
      </c>
      <c r="F25" s="36"/>
      <c r="G25" s="47"/>
      <c r="H25" s="48"/>
      <c r="I25" s="47"/>
      <c r="J25" s="48"/>
      <c r="K25" s="47"/>
      <c r="L25" s="48"/>
      <c r="M25" s="47"/>
      <c r="N25" s="48"/>
      <c r="O25" s="47"/>
      <c r="P25" s="48"/>
      <c r="Q25" s="47"/>
      <c r="R25" s="48"/>
      <c r="S25" s="47">
        <v>2</v>
      </c>
      <c r="T25" s="48"/>
      <c r="U25" s="47"/>
      <c r="V25" s="48"/>
      <c r="W25" s="47"/>
      <c r="X25" s="48"/>
      <c r="Y25" s="47"/>
      <c r="Z25" s="48"/>
      <c r="AA25" s="47"/>
      <c r="AB25" s="48"/>
      <c r="AC25" s="47"/>
      <c r="AD25" s="48"/>
      <c r="AE25" s="47"/>
      <c r="AF25" s="48"/>
      <c r="AG25" s="47"/>
      <c r="AH25" s="48"/>
      <c r="AI25" s="47"/>
      <c r="AJ25" s="48"/>
      <c r="AK25" s="47"/>
      <c r="AL25" s="48"/>
      <c r="AM25" s="47"/>
      <c r="AN25" s="48"/>
      <c r="AO25" s="47"/>
      <c r="AP25" s="48"/>
      <c r="AQ25" s="47"/>
      <c r="AR25" s="48"/>
      <c r="AS25" s="47"/>
      <c r="AT25" s="48"/>
      <c r="AU25" s="47"/>
      <c r="AV25" s="48"/>
      <c r="AW25" s="47"/>
      <c r="AX25" s="48"/>
      <c r="AY25" s="39"/>
      <c r="AZ25" s="39"/>
      <c r="BA25" s="52" t="s">
        <v>86</v>
      </c>
      <c r="BB25" s="44"/>
      <c r="BC25" s="4" t="s">
        <v>85</v>
      </c>
      <c r="BG25">
        <v>16000</v>
      </c>
      <c r="BH25" s="6">
        <f>BG25*D25</f>
        <v>32000</v>
      </c>
    </row>
    <row r="26" spans="1:60" ht="20.100000000000001" customHeight="1">
      <c r="A26" s="42">
        <v>19</v>
      </c>
      <c r="B26" s="45" t="str">
        <f>'[3]299 přehled dle místností'!B51</f>
        <v>sedací nábytek taburet pěnový</v>
      </c>
      <c r="C26" s="46" t="str">
        <f>'[3]299 přehled dle místností'!C51</f>
        <v>ks</v>
      </c>
      <c r="D26" s="34">
        <f>'[3]299 přehled dle místností'!D51+'[3]299 přehled dle místností'!D66</f>
        <v>28</v>
      </c>
      <c r="E26" s="35">
        <f t="shared" si="0"/>
        <v>0</v>
      </c>
      <c r="F26" s="36"/>
      <c r="G26" s="47"/>
      <c r="H26" s="48"/>
      <c r="I26" s="47"/>
      <c r="J26" s="48"/>
      <c r="K26" s="47"/>
      <c r="L26" s="48"/>
      <c r="M26" s="47"/>
      <c r="N26" s="48"/>
      <c r="O26" s="47"/>
      <c r="P26" s="48"/>
      <c r="Q26" s="47"/>
      <c r="R26" s="48"/>
      <c r="S26" s="47">
        <v>8</v>
      </c>
      <c r="T26" s="48">
        <v>20</v>
      </c>
      <c r="U26" s="47"/>
      <c r="V26" s="48"/>
      <c r="W26" s="47"/>
      <c r="X26" s="48"/>
      <c r="Y26" s="47"/>
      <c r="Z26" s="48"/>
      <c r="AA26" s="47"/>
      <c r="AB26" s="48"/>
      <c r="AC26" s="47"/>
      <c r="AD26" s="48"/>
      <c r="AE26" s="47"/>
      <c r="AF26" s="48"/>
      <c r="AG26" s="47"/>
      <c r="AH26" s="48"/>
      <c r="AI26" s="47"/>
      <c r="AJ26" s="48"/>
      <c r="AK26" s="47"/>
      <c r="AL26" s="48"/>
      <c r="AM26" s="47"/>
      <c r="AN26" s="48"/>
      <c r="AO26" s="47"/>
      <c r="AP26" s="48"/>
      <c r="AQ26" s="47"/>
      <c r="AR26" s="48"/>
      <c r="AS26" s="47"/>
      <c r="AT26" s="48"/>
      <c r="AU26" s="47"/>
      <c r="AV26" s="48"/>
      <c r="AW26" s="47"/>
      <c r="AX26" s="48"/>
      <c r="AY26" s="39"/>
      <c r="AZ26" s="39"/>
      <c r="BA26" s="52" t="s">
        <v>87</v>
      </c>
      <c r="BB26" s="44"/>
      <c r="BC26" s="4" t="s">
        <v>88</v>
      </c>
      <c r="BG26">
        <v>2000</v>
      </c>
      <c r="BH26" s="6">
        <f>BG26*D26</f>
        <v>56000</v>
      </c>
    </row>
    <row r="27" spans="1:60" ht="20.100000000000001" customHeight="1">
      <c r="A27" s="42">
        <v>20</v>
      </c>
      <c r="B27" s="45" t="str">
        <f>'[3]299 přehled dle místností'!B53</f>
        <v>skříňka na cennosti</v>
      </c>
      <c r="C27" s="46" t="str">
        <f>'[3]299 přehled dle místností'!C52</f>
        <v>ks</v>
      </c>
      <c r="D27" s="34">
        <f>'[3]299 přehled dle místností'!D53</f>
        <v>1</v>
      </c>
      <c r="E27" s="35">
        <f t="shared" si="0"/>
        <v>0</v>
      </c>
      <c r="F27" s="36"/>
      <c r="G27" s="47"/>
      <c r="H27" s="48"/>
      <c r="I27" s="47"/>
      <c r="J27" s="48"/>
      <c r="K27" s="47"/>
      <c r="L27" s="48"/>
      <c r="M27" s="47"/>
      <c r="N27" s="48"/>
      <c r="O27" s="47"/>
      <c r="P27" s="48"/>
      <c r="Q27" s="47"/>
      <c r="R27" s="48"/>
      <c r="S27" s="47">
        <v>1</v>
      </c>
      <c r="T27" s="48"/>
      <c r="U27" s="47"/>
      <c r="V27" s="48"/>
      <c r="W27" s="47"/>
      <c r="X27" s="48"/>
      <c r="Y27" s="47"/>
      <c r="Z27" s="48"/>
      <c r="AA27" s="47"/>
      <c r="AB27" s="48"/>
      <c r="AC27" s="47"/>
      <c r="AD27" s="48"/>
      <c r="AE27" s="47"/>
      <c r="AF27" s="48"/>
      <c r="AG27" s="47"/>
      <c r="AH27" s="48"/>
      <c r="AI27" s="47"/>
      <c r="AJ27" s="48"/>
      <c r="AK27" s="47"/>
      <c r="AL27" s="48"/>
      <c r="AM27" s="47"/>
      <c r="AN27" s="48"/>
      <c r="AO27" s="47"/>
      <c r="AP27" s="48"/>
      <c r="AQ27" s="47"/>
      <c r="AR27" s="48"/>
      <c r="AS27" s="47"/>
      <c r="AT27" s="48"/>
      <c r="AU27" s="47"/>
      <c r="AV27" s="48"/>
      <c r="AW27" s="47"/>
      <c r="AX27" s="48"/>
      <c r="AY27" s="39"/>
      <c r="AZ27" s="39"/>
      <c r="BA27" s="52" t="s">
        <v>89</v>
      </c>
      <c r="BB27" s="44"/>
      <c r="BC27" s="4" t="s">
        <v>67</v>
      </c>
    </row>
    <row r="28" spans="1:60" ht="20.100000000000001" customHeight="1">
      <c r="A28" s="42">
        <v>21</v>
      </c>
      <c r="B28" s="45" t="str">
        <f>'[3]299 přehled dle místností'!B55</f>
        <v>prodejní regál nízký</v>
      </c>
      <c r="C28" s="46" t="str">
        <f>'[3]299 přehled dle místností'!C53</f>
        <v>ks</v>
      </c>
      <c r="D28" s="34">
        <f>'[3]299 přehled dle místností'!D55</f>
        <v>14</v>
      </c>
      <c r="E28" s="35">
        <f t="shared" si="0"/>
        <v>0</v>
      </c>
      <c r="F28" s="36"/>
      <c r="G28" s="47"/>
      <c r="H28" s="48"/>
      <c r="I28" s="47"/>
      <c r="J28" s="48"/>
      <c r="K28" s="47"/>
      <c r="L28" s="48"/>
      <c r="M28" s="47"/>
      <c r="N28" s="48"/>
      <c r="O28" s="47"/>
      <c r="P28" s="48"/>
      <c r="Q28" s="47"/>
      <c r="R28" s="48">
        <v>14</v>
      </c>
      <c r="S28" s="47"/>
      <c r="T28" s="48"/>
      <c r="U28" s="47"/>
      <c r="V28" s="48"/>
      <c r="W28" s="47"/>
      <c r="X28" s="48"/>
      <c r="Y28" s="47"/>
      <c r="Z28" s="48"/>
      <c r="AA28" s="47"/>
      <c r="AB28" s="48"/>
      <c r="AC28" s="47"/>
      <c r="AD28" s="48"/>
      <c r="AE28" s="47"/>
      <c r="AF28" s="48"/>
      <c r="AG28" s="47"/>
      <c r="AH28" s="48"/>
      <c r="AI28" s="47"/>
      <c r="AJ28" s="48"/>
      <c r="AK28" s="47"/>
      <c r="AL28" s="48"/>
      <c r="AM28" s="47"/>
      <c r="AN28" s="48"/>
      <c r="AO28" s="47"/>
      <c r="AP28" s="48"/>
      <c r="AQ28" s="47"/>
      <c r="AR28" s="48"/>
      <c r="AS28" s="47"/>
      <c r="AT28" s="48"/>
      <c r="AU28" s="47"/>
      <c r="AV28" s="48"/>
      <c r="AW28" s="47"/>
      <c r="AX28" s="48"/>
      <c r="AY28" s="39"/>
      <c r="AZ28" s="39"/>
      <c r="BA28" s="52" t="s">
        <v>90</v>
      </c>
      <c r="BB28" s="44"/>
      <c r="BC28" s="4" t="s">
        <v>65</v>
      </c>
    </row>
    <row r="29" spans="1:60" ht="20.100000000000001" customHeight="1">
      <c r="A29" s="42">
        <v>22</v>
      </c>
      <c r="B29" s="45" t="str">
        <f>'[3]299 přehled dle místností'!B56</f>
        <v>prodejní regál oboustranný nízký</v>
      </c>
      <c r="C29" s="46" t="s">
        <v>91</v>
      </c>
      <c r="D29" s="34">
        <f>'[3]299 přehled dle místností'!D56</f>
        <v>4</v>
      </c>
      <c r="E29" s="35">
        <f t="shared" si="0"/>
        <v>0</v>
      </c>
      <c r="F29" s="36"/>
      <c r="G29" s="47"/>
      <c r="H29" s="48"/>
      <c r="I29" s="47"/>
      <c r="J29" s="48"/>
      <c r="K29" s="47"/>
      <c r="L29" s="48"/>
      <c r="M29" s="47"/>
      <c r="N29" s="48"/>
      <c r="O29" s="47"/>
      <c r="P29" s="48"/>
      <c r="Q29" s="47"/>
      <c r="R29" s="48">
        <v>4</v>
      </c>
      <c r="S29" s="47"/>
      <c r="T29" s="48"/>
      <c r="U29" s="47"/>
      <c r="V29" s="48"/>
      <c r="W29" s="47"/>
      <c r="X29" s="48"/>
      <c r="Y29" s="47"/>
      <c r="Z29" s="48"/>
      <c r="AA29" s="47"/>
      <c r="AB29" s="48"/>
      <c r="AC29" s="47"/>
      <c r="AD29" s="48"/>
      <c r="AE29" s="47"/>
      <c r="AF29" s="48"/>
      <c r="AG29" s="47"/>
      <c r="AH29" s="48"/>
      <c r="AI29" s="47"/>
      <c r="AJ29" s="48"/>
      <c r="AK29" s="47"/>
      <c r="AL29" s="48"/>
      <c r="AM29" s="47"/>
      <c r="AN29" s="48"/>
      <c r="AO29" s="47"/>
      <c r="AP29" s="48"/>
      <c r="AQ29" s="47"/>
      <c r="AR29" s="48"/>
      <c r="AS29" s="47"/>
      <c r="AT29" s="48"/>
      <c r="AU29" s="47"/>
      <c r="AV29" s="48"/>
      <c r="AW29" s="47"/>
      <c r="AX29" s="48"/>
      <c r="AY29" s="39" t="s">
        <v>92</v>
      </c>
      <c r="AZ29" s="39"/>
      <c r="BA29" s="52" t="s">
        <v>93</v>
      </c>
      <c r="BB29" s="44"/>
      <c r="BC29" s="4" t="s">
        <v>57</v>
      </c>
    </row>
    <row r="30" spans="1:60" ht="20.100000000000001" customHeight="1">
      <c r="A30" s="42">
        <v>23</v>
      </c>
      <c r="B30" s="45" t="str">
        <f>'[3]299 přehled dle místností'!B57</f>
        <v>prodejní stojan na plakáty</v>
      </c>
      <c r="C30" s="46" t="s">
        <v>91</v>
      </c>
      <c r="D30" s="34">
        <f>'[3]299 přehled dle místností'!D57</f>
        <v>1</v>
      </c>
      <c r="E30" s="35">
        <f t="shared" si="0"/>
        <v>0</v>
      </c>
      <c r="F30" s="36"/>
      <c r="G30" s="47"/>
      <c r="H30" s="48"/>
      <c r="I30" s="47"/>
      <c r="J30" s="48"/>
      <c r="K30" s="47"/>
      <c r="L30" s="48"/>
      <c r="M30" s="47"/>
      <c r="N30" s="48"/>
      <c r="O30" s="47"/>
      <c r="P30" s="48"/>
      <c r="Q30" s="47"/>
      <c r="R30" s="48">
        <v>1</v>
      </c>
      <c r="S30" s="47"/>
      <c r="T30" s="48"/>
      <c r="U30" s="47"/>
      <c r="V30" s="48"/>
      <c r="W30" s="47"/>
      <c r="X30" s="48"/>
      <c r="Y30" s="47"/>
      <c r="Z30" s="48"/>
      <c r="AA30" s="47"/>
      <c r="AB30" s="48"/>
      <c r="AC30" s="47"/>
      <c r="AD30" s="48"/>
      <c r="AE30" s="47"/>
      <c r="AF30" s="48"/>
      <c r="AG30" s="47"/>
      <c r="AH30" s="48"/>
      <c r="AI30" s="47"/>
      <c r="AJ30" s="48"/>
      <c r="AK30" s="47"/>
      <c r="AL30" s="48"/>
      <c r="AM30" s="47"/>
      <c r="AN30" s="48"/>
      <c r="AO30" s="47"/>
      <c r="AP30" s="48"/>
      <c r="AQ30" s="47"/>
      <c r="AR30" s="48"/>
      <c r="AS30" s="47"/>
      <c r="AT30" s="48"/>
      <c r="AU30" s="47"/>
      <c r="AV30" s="48"/>
      <c r="AW30" s="47"/>
      <c r="AX30" s="48"/>
      <c r="AY30" s="39" t="s">
        <v>94</v>
      </c>
      <c r="AZ30" s="39"/>
      <c r="BA30" s="52" t="s">
        <v>95</v>
      </c>
      <c r="BB30" s="44"/>
      <c r="BC30" s="4" t="s">
        <v>96</v>
      </c>
    </row>
    <row r="31" spans="1:60" ht="20.100000000000001" customHeight="1">
      <c r="A31" s="42">
        <v>24</v>
      </c>
      <c r="B31" s="45" t="str">
        <f>'[3]299 přehled dle místností'!B58</f>
        <v>prodejní regál vysoký</v>
      </c>
      <c r="C31" s="46" t="s">
        <v>91</v>
      </c>
      <c r="D31" s="34">
        <f>'[3]299 přehled dle místností'!D58</f>
        <v>16</v>
      </c>
      <c r="E31" s="35">
        <f t="shared" si="0"/>
        <v>0</v>
      </c>
      <c r="F31" s="36"/>
      <c r="G31" s="47"/>
      <c r="H31" s="48"/>
      <c r="I31" s="47"/>
      <c r="J31" s="48"/>
      <c r="K31" s="47"/>
      <c r="L31" s="48"/>
      <c r="M31" s="47"/>
      <c r="N31" s="48"/>
      <c r="O31" s="47"/>
      <c r="P31" s="48"/>
      <c r="Q31" s="47"/>
      <c r="R31" s="48">
        <v>16</v>
      </c>
      <c r="S31" s="47"/>
      <c r="T31" s="48"/>
      <c r="U31" s="47"/>
      <c r="V31" s="48"/>
      <c r="W31" s="47"/>
      <c r="X31" s="48"/>
      <c r="Y31" s="47"/>
      <c r="Z31" s="48"/>
      <c r="AA31" s="47"/>
      <c r="AB31" s="48"/>
      <c r="AC31" s="47"/>
      <c r="AD31" s="48"/>
      <c r="AE31" s="47"/>
      <c r="AF31" s="48"/>
      <c r="AG31" s="47"/>
      <c r="AH31" s="48"/>
      <c r="AI31" s="47"/>
      <c r="AJ31" s="48"/>
      <c r="AK31" s="47"/>
      <c r="AL31" s="48"/>
      <c r="AM31" s="47"/>
      <c r="AN31" s="48"/>
      <c r="AO31" s="47"/>
      <c r="AP31" s="48"/>
      <c r="AQ31" s="47"/>
      <c r="AR31" s="48"/>
      <c r="AS31" s="47"/>
      <c r="AT31" s="48"/>
      <c r="AU31" s="47"/>
      <c r="AV31" s="48"/>
      <c r="AW31" s="47"/>
      <c r="AX31" s="48"/>
      <c r="AY31" s="39"/>
      <c r="AZ31" s="39"/>
      <c r="BA31" s="52" t="s">
        <v>97</v>
      </c>
      <c r="BB31" s="44"/>
      <c r="BC31" s="4" t="s">
        <v>65</v>
      </c>
    </row>
    <row r="32" spans="1:60" ht="20.100000000000001" customHeight="1">
      <c r="A32" s="42">
        <v>25</v>
      </c>
      <c r="B32" s="45" t="str">
        <f>'[3]299 přehled dle místností'!B61</f>
        <v>skladový regál</v>
      </c>
      <c r="C32" s="46" t="s">
        <v>91</v>
      </c>
      <c r="D32" s="34">
        <f>'[3]299 přehled dle místností'!D61+'[3]299 přehled dle místností'!D461+'[3]299 přehled dle místností'!D469+'[3]299 přehled dle místností'!D474</f>
        <v>29</v>
      </c>
      <c r="E32" s="35">
        <f t="shared" si="0"/>
        <v>0</v>
      </c>
      <c r="F32" s="36"/>
      <c r="G32" s="47"/>
      <c r="H32" s="48">
        <v>7</v>
      </c>
      <c r="I32" s="47"/>
      <c r="J32" s="48"/>
      <c r="K32" s="47"/>
      <c r="L32" s="48"/>
      <c r="M32" s="47"/>
      <c r="N32" s="48"/>
      <c r="O32" s="47">
        <v>9</v>
      </c>
      <c r="P32" s="48">
        <v>6</v>
      </c>
      <c r="Q32" s="47">
        <v>7</v>
      </c>
      <c r="R32" s="48"/>
      <c r="S32" s="47"/>
      <c r="T32" s="48"/>
      <c r="U32" s="47"/>
      <c r="V32" s="48"/>
      <c r="W32" s="47"/>
      <c r="X32" s="48"/>
      <c r="Y32" s="47"/>
      <c r="Z32" s="48"/>
      <c r="AA32" s="47"/>
      <c r="AB32" s="48"/>
      <c r="AC32" s="47"/>
      <c r="AD32" s="48"/>
      <c r="AE32" s="47"/>
      <c r="AF32" s="48"/>
      <c r="AG32" s="47"/>
      <c r="AH32" s="48"/>
      <c r="AI32" s="47"/>
      <c r="AJ32" s="48"/>
      <c r="AK32" s="47"/>
      <c r="AL32" s="48"/>
      <c r="AM32" s="47"/>
      <c r="AN32" s="48"/>
      <c r="AO32" s="47"/>
      <c r="AP32" s="48"/>
      <c r="AQ32" s="47"/>
      <c r="AR32" s="48"/>
      <c r="AS32" s="47"/>
      <c r="AT32" s="48"/>
      <c r="AU32" s="47"/>
      <c r="AV32" s="48"/>
      <c r="AW32" s="47"/>
      <c r="AX32" s="48"/>
      <c r="AY32" s="39"/>
      <c r="AZ32" s="39"/>
      <c r="BA32" s="52" t="s">
        <v>98</v>
      </c>
      <c r="BB32" s="44"/>
      <c r="BC32" s="4" t="s">
        <v>99</v>
      </c>
    </row>
    <row r="33" spans="1:60" ht="20.100000000000001" customHeight="1">
      <c r="A33" s="42">
        <v>26</v>
      </c>
      <c r="B33" s="45" t="str">
        <f>'[3]299 přehled dle místností'!B76</f>
        <v>sedací nábytek jednomístný rohový</v>
      </c>
      <c r="C33" s="46" t="s">
        <v>91</v>
      </c>
      <c r="D33" s="34">
        <f>'[3]299 přehled dle místností'!D76</f>
        <v>2</v>
      </c>
      <c r="E33" s="35">
        <f t="shared" si="0"/>
        <v>6</v>
      </c>
      <c r="F33" s="36"/>
      <c r="G33" s="47"/>
      <c r="H33" s="48"/>
      <c r="I33" s="47"/>
      <c r="J33" s="48"/>
      <c r="K33" s="47"/>
      <c r="L33" s="48"/>
      <c r="M33" s="47"/>
      <c r="N33" s="48"/>
      <c r="O33" s="47"/>
      <c r="P33" s="48"/>
      <c r="Q33" s="47"/>
      <c r="R33" s="48"/>
      <c r="S33" s="47"/>
      <c r="T33" s="48">
        <v>6</v>
      </c>
      <c r="U33" s="47"/>
      <c r="V33" s="48"/>
      <c r="W33" s="47"/>
      <c r="X33" s="48"/>
      <c r="Y33" s="47">
        <v>2</v>
      </c>
      <c r="Z33" s="48"/>
      <c r="AA33" s="47"/>
      <c r="AB33" s="48"/>
      <c r="AC33" s="47"/>
      <c r="AD33" s="48"/>
      <c r="AE33" s="47"/>
      <c r="AF33" s="48"/>
      <c r="AG33" s="47"/>
      <c r="AH33" s="48"/>
      <c r="AI33" s="47"/>
      <c r="AJ33" s="48"/>
      <c r="AK33" s="47"/>
      <c r="AL33" s="48"/>
      <c r="AM33" s="47"/>
      <c r="AN33" s="48"/>
      <c r="AO33" s="47"/>
      <c r="AP33" s="48"/>
      <c r="AQ33" s="47"/>
      <c r="AR33" s="48"/>
      <c r="AS33" s="47"/>
      <c r="AT33" s="48"/>
      <c r="AU33" s="47"/>
      <c r="AV33" s="48"/>
      <c r="AW33" s="47"/>
      <c r="AX33" s="48"/>
      <c r="AY33" s="39" t="s">
        <v>100</v>
      </c>
      <c r="AZ33" s="39"/>
      <c r="BA33" s="55" t="s">
        <v>101</v>
      </c>
      <c r="BB33" s="44"/>
      <c r="BC33" s="54" t="s">
        <v>102</v>
      </c>
    </row>
    <row r="34" spans="1:60" ht="20.100000000000001" customHeight="1">
      <c r="A34" s="42">
        <v>27</v>
      </c>
      <c r="B34" s="56" t="str">
        <f>'[3]299 přehled dle místností'!B78</f>
        <v>sedací nábytek jednomístný</v>
      </c>
      <c r="C34" s="57" t="str">
        <f>'[3]299 přehled dle místností'!C78</f>
        <v>ks</v>
      </c>
      <c r="D34" s="34">
        <v>9</v>
      </c>
      <c r="E34" s="35">
        <f t="shared" si="0"/>
        <v>-7</v>
      </c>
      <c r="F34" s="36"/>
      <c r="G34" s="47"/>
      <c r="H34" s="48"/>
      <c r="I34" s="47"/>
      <c r="J34" s="48"/>
      <c r="K34" s="47"/>
      <c r="L34" s="48"/>
      <c r="M34" s="47"/>
      <c r="N34" s="48"/>
      <c r="O34" s="47"/>
      <c r="P34" s="48"/>
      <c r="Q34" s="47"/>
      <c r="R34" s="48"/>
      <c r="S34" s="47"/>
      <c r="T34" s="48"/>
      <c r="U34" s="47"/>
      <c r="V34" s="48"/>
      <c r="W34" s="47"/>
      <c r="X34" s="48"/>
      <c r="Y34" s="47">
        <v>2</v>
      </c>
      <c r="Z34" s="48"/>
      <c r="AA34" s="47"/>
      <c r="AB34" s="48"/>
      <c r="AC34" s="47"/>
      <c r="AD34" s="48"/>
      <c r="AE34" s="47"/>
      <c r="AF34" s="48"/>
      <c r="AG34" s="47"/>
      <c r="AH34" s="48"/>
      <c r="AI34" s="47"/>
      <c r="AJ34" s="48"/>
      <c r="AK34" s="47"/>
      <c r="AL34" s="48"/>
      <c r="AM34" s="47"/>
      <c r="AN34" s="48"/>
      <c r="AO34" s="47"/>
      <c r="AP34" s="48"/>
      <c r="AQ34" s="47"/>
      <c r="AR34" s="48"/>
      <c r="AS34" s="47"/>
      <c r="AT34" s="48"/>
      <c r="AU34" s="47"/>
      <c r="AV34" s="48"/>
      <c r="AW34" s="47"/>
      <c r="AX34" s="48"/>
      <c r="AY34" s="39" t="s">
        <v>100</v>
      </c>
      <c r="AZ34" s="39"/>
      <c r="BA34" s="55" t="s">
        <v>103</v>
      </c>
      <c r="BB34" s="44"/>
      <c r="BC34" s="54" t="s">
        <v>104</v>
      </c>
    </row>
    <row r="35" spans="1:60" ht="20.100000000000001" customHeight="1">
      <c r="A35" s="42">
        <v>28</v>
      </c>
      <c r="B35" s="45" t="str">
        <f>'[3]299 přehled dle místností'!B67</f>
        <v>stůl kulatý velký</v>
      </c>
      <c r="C35" s="46" t="str">
        <f>'[3]299 přehled dle místností'!C67</f>
        <v>ks</v>
      </c>
      <c r="D35" s="34">
        <f>'[3]299 přehled dle místností'!D67</f>
        <v>3</v>
      </c>
      <c r="E35" s="35">
        <f t="shared" si="0"/>
        <v>0</v>
      </c>
      <c r="F35" s="36"/>
      <c r="G35" s="47"/>
      <c r="H35" s="48"/>
      <c r="I35" s="47"/>
      <c r="J35" s="48"/>
      <c r="K35" s="47"/>
      <c r="L35" s="48"/>
      <c r="M35" s="47"/>
      <c r="N35" s="48"/>
      <c r="O35" s="47"/>
      <c r="P35" s="48"/>
      <c r="Q35" s="47"/>
      <c r="R35" s="48"/>
      <c r="S35" s="47"/>
      <c r="T35" s="48">
        <v>3</v>
      </c>
      <c r="U35" s="47"/>
      <c r="V35" s="48"/>
      <c r="W35" s="47"/>
      <c r="X35" s="48"/>
      <c r="Y35" s="47"/>
      <c r="Z35" s="48"/>
      <c r="AA35" s="47"/>
      <c r="AB35" s="48"/>
      <c r="AC35" s="47"/>
      <c r="AD35" s="48"/>
      <c r="AE35" s="47"/>
      <c r="AF35" s="48"/>
      <c r="AG35" s="47"/>
      <c r="AH35" s="48"/>
      <c r="AI35" s="47"/>
      <c r="AJ35" s="48"/>
      <c r="AK35" s="47"/>
      <c r="AL35" s="48"/>
      <c r="AM35" s="47"/>
      <c r="AN35" s="48"/>
      <c r="AO35" s="47"/>
      <c r="AP35" s="48"/>
      <c r="AQ35" s="47"/>
      <c r="AR35" s="48"/>
      <c r="AS35" s="47"/>
      <c r="AT35" s="48"/>
      <c r="AU35" s="47"/>
      <c r="AV35" s="48"/>
      <c r="AW35" s="47"/>
      <c r="AX35" s="48"/>
      <c r="AY35" s="39"/>
      <c r="AZ35" s="39"/>
      <c r="BA35" s="52" t="s">
        <v>105</v>
      </c>
      <c r="BB35" s="44"/>
      <c r="BC35" s="4" t="s">
        <v>67</v>
      </c>
    </row>
    <row r="36" spans="1:60" ht="20.100000000000001" customHeight="1">
      <c r="A36" s="42">
        <v>29</v>
      </c>
      <c r="B36" s="45" t="str">
        <f>'[3]299 přehled dle místností'!B70</f>
        <v>knihovna</v>
      </c>
      <c r="C36" s="46" t="str">
        <f>'[3]299 přehled dle místností'!C70</f>
        <v>ks</v>
      </c>
      <c r="D36" s="34">
        <f>'[3]299 přehled dle místností'!D70</f>
        <v>16</v>
      </c>
      <c r="E36" s="35">
        <f t="shared" si="0"/>
        <v>0</v>
      </c>
      <c r="F36" s="36"/>
      <c r="G36" s="47"/>
      <c r="H36" s="48"/>
      <c r="I36" s="47"/>
      <c r="J36" s="48"/>
      <c r="K36" s="47"/>
      <c r="L36" s="48"/>
      <c r="M36" s="47"/>
      <c r="N36" s="48"/>
      <c r="O36" s="47"/>
      <c r="P36" s="48"/>
      <c r="Q36" s="47"/>
      <c r="R36" s="48"/>
      <c r="S36" s="47"/>
      <c r="T36" s="48">
        <v>16</v>
      </c>
      <c r="U36" s="47"/>
      <c r="V36" s="48"/>
      <c r="W36" s="47"/>
      <c r="X36" s="48"/>
      <c r="Y36" s="47"/>
      <c r="Z36" s="48"/>
      <c r="AA36" s="47"/>
      <c r="AB36" s="48"/>
      <c r="AC36" s="47"/>
      <c r="AD36" s="48"/>
      <c r="AE36" s="47"/>
      <c r="AF36" s="48"/>
      <c r="AG36" s="47"/>
      <c r="AH36" s="48"/>
      <c r="AI36" s="47"/>
      <c r="AJ36" s="48"/>
      <c r="AK36" s="47"/>
      <c r="AL36" s="48"/>
      <c r="AM36" s="47"/>
      <c r="AN36" s="48"/>
      <c r="AO36" s="47"/>
      <c r="AP36" s="48"/>
      <c r="AQ36" s="47"/>
      <c r="AR36" s="48"/>
      <c r="AS36" s="47"/>
      <c r="AT36" s="48"/>
      <c r="AU36" s="47"/>
      <c r="AV36" s="48"/>
      <c r="AW36" s="47"/>
      <c r="AX36" s="48"/>
      <c r="AY36" s="39"/>
      <c r="AZ36" s="39"/>
      <c r="BA36" s="52" t="s">
        <v>106</v>
      </c>
      <c r="BB36" s="44"/>
      <c r="BC36" s="4" t="s">
        <v>107</v>
      </c>
    </row>
    <row r="37" spans="1:60" ht="20.100000000000001" customHeight="1">
      <c r="A37" s="42">
        <v>30</v>
      </c>
      <c r="B37" s="45" t="str">
        <f>'[3]299 přehled dle místností'!B73</f>
        <v>stůl obdélníkový vysoký</v>
      </c>
      <c r="C37" s="46" t="str">
        <f>'[3]299 přehled dle místností'!C73</f>
        <v>ks</v>
      </c>
      <c r="D37" s="34">
        <f>'[3]299 přehled dle místností'!D73</f>
        <v>1</v>
      </c>
      <c r="E37" s="35">
        <f t="shared" si="0"/>
        <v>0</v>
      </c>
      <c r="F37" s="36"/>
      <c r="G37" s="47"/>
      <c r="H37" s="48"/>
      <c r="I37" s="47"/>
      <c r="J37" s="48"/>
      <c r="K37" s="47"/>
      <c r="L37" s="48"/>
      <c r="M37" s="47"/>
      <c r="N37" s="48"/>
      <c r="O37" s="47"/>
      <c r="P37" s="48"/>
      <c r="Q37" s="47"/>
      <c r="R37" s="48"/>
      <c r="S37" s="47"/>
      <c r="T37" s="48"/>
      <c r="U37" s="47"/>
      <c r="V37" s="48"/>
      <c r="W37" s="47"/>
      <c r="X37" s="48"/>
      <c r="Y37" s="47">
        <v>1</v>
      </c>
      <c r="Z37" s="48"/>
      <c r="AA37" s="47"/>
      <c r="AB37" s="48"/>
      <c r="AC37" s="47"/>
      <c r="AD37" s="48"/>
      <c r="AE37" s="47"/>
      <c r="AF37" s="48"/>
      <c r="AG37" s="47"/>
      <c r="AH37" s="48"/>
      <c r="AI37" s="47"/>
      <c r="AJ37" s="48"/>
      <c r="AK37" s="47"/>
      <c r="AL37" s="48"/>
      <c r="AM37" s="47"/>
      <c r="AN37" s="48"/>
      <c r="AO37" s="47"/>
      <c r="AP37" s="48"/>
      <c r="AQ37" s="47"/>
      <c r="AR37" s="48"/>
      <c r="AS37" s="47"/>
      <c r="AT37" s="48"/>
      <c r="AU37" s="47"/>
      <c r="AV37" s="48"/>
      <c r="AW37" s="47"/>
      <c r="AX37" s="48"/>
      <c r="AY37" s="39" t="s">
        <v>108</v>
      </c>
      <c r="AZ37" s="39"/>
      <c r="BA37" s="50" t="s">
        <v>109</v>
      </c>
      <c r="BB37" s="44"/>
      <c r="BC37" s="54" t="s">
        <v>110</v>
      </c>
    </row>
    <row r="38" spans="1:60" ht="20.100000000000001" customHeight="1">
      <c r="A38" s="42">
        <v>31</v>
      </c>
      <c r="B38" s="45" t="str">
        <f>'[3]299 přehled dle místností'!B74</f>
        <v>křeslo dřevěné</v>
      </c>
      <c r="C38" s="46" t="str">
        <f>'[3]299 přehled dle místností'!C74</f>
        <v>ks</v>
      </c>
      <c r="D38" s="34">
        <f>'[3]299 přehled dle místností'!D74+'[3]299 přehled dle místností'!D352+'[3]299 přehled dle místností'!D363</f>
        <v>16</v>
      </c>
      <c r="E38" s="35">
        <f t="shared" si="0"/>
        <v>0</v>
      </c>
      <c r="F38" s="36"/>
      <c r="G38" s="47"/>
      <c r="H38" s="48"/>
      <c r="I38" s="47"/>
      <c r="J38" s="48"/>
      <c r="K38" s="47"/>
      <c r="L38" s="48"/>
      <c r="M38" s="47"/>
      <c r="N38" s="48"/>
      <c r="O38" s="47"/>
      <c r="P38" s="48"/>
      <c r="Q38" s="47"/>
      <c r="R38" s="48"/>
      <c r="S38" s="47"/>
      <c r="T38" s="48"/>
      <c r="U38" s="47"/>
      <c r="V38" s="48"/>
      <c r="W38" s="47"/>
      <c r="X38" s="48"/>
      <c r="Y38" s="47">
        <v>4</v>
      </c>
      <c r="Z38" s="48"/>
      <c r="AA38" s="47"/>
      <c r="AB38" s="48"/>
      <c r="AC38" s="47"/>
      <c r="AD38" s="48"/>
      <c r="AE38" s="47"/>
      <c r="AF38" s="48"/>
      <c r="AG38" s="47"/>
      <c r="AH38" s="48"/>
      <c r="AI38" s="47"/>
      <c r="AJ38" s="48"/>
      <c r="AK38" s="47"/>
      <c r="AL38" s="48"/>
      <c r="AM38" s="47"/>
      <c r="AN38" s="48">
        <v>10</v>
      </c>
      <c r="AO38" s="47">
        <v>2</v>
      </c>
      <c r="AP38" s="48"/>
      <c r="AQ38" s="47"/>
      <c r="AR38" s="48"/>
      <c r="AS38" s="47"/>
      <c r="AT38" s="48"/>
      <c r="AU38" s="47"/>
      <c r="AV38" s="48"/>
      <c r="AW38" s="47"/>
      <c r="AX38" s="48"/>
      <c r="AY38" s="39" t="s">
        <v>111</v>
      </c>
      <c r="AZ38" s="39"/>
      <c r="BA38" s="52" t="s">
        <v>112</v>
      </c>
      <c r="BB38" s="44"/>
      <c r="BC38" s="54" t="s">
        <v>113</v>
      </c>
    </row>
    <row r="39" spans="1:60" ht="20.100000000000001" customHeight="1">
      <c r="A39" s="42">
        <v>32</v>
      </c>
      <c r="B39" s="45" t="str">
        <f>'[3]299 přehled dle místností'!B77</f>
        <v>stůl kulatý nízký dřevěný</v>
      </c>
      <c r="C39" s="46" t="str">
        <f>'[3]299 přehled dle místností'!C77</f>
        <v>ks</v>
      </c>
      <c r="D39" s="34">
        <f>'[3]299 přehled dle místností'!D77</f>
        <v>1</v>
      </c>
      <c r="E39" s="35">
        <f t="shared" si="0"/>
        <v>0</v>
      </c>
      <c r="F39" s="36"/>
      <c r="G39" s="47"/>
      <c r="H39" s="48"/>
      <c r="I39" s="47"/>
      <c r="J39" s="48"/>
      <c r="K39" s="47"/>
      <c r="L39" s="48"/>
      <c r="M39" s="47"/>
      <c r="N39" s="48"/>
      <c r="O39" s="47"/>
      <c r="P39" s="48"/>
      <c r="Q39" s="47"/>
      <c r="R39" s="48"/>
      <c r="S39" s="47"/>
      <c r="T39" s="48"/>
      <c r="U39" s="47"/>
      <c r="V39" s="48"/>
      <c r="W39" s="47"/>
      <c r="X39" s="48"/>
      <c r="Y39" s="47">
        <v>1</v>
      </c>
      <c r="Z39" s="48"/>
      <c r="AA39" s="47"/>
      <c r="AB39" s="48"/>
      <c r="AC39" s="47"/>
      <c r="AD39" s="48"/>
      <c r="AE39" s="47"/>
      <c r="AF39" s="48"/>
      <c r="AG39" s="47"/>
      <c r="AH39" s="48"/>
      <c r="AI39" s="47"/>
      <c r="AJ39" s="48"/>
      <c r="AK39" s="47"/>
      <c r="AL39" s="48"/>
      <c r="AM39" s="47"/>
      <c r="AN39" s="48"/>
      <c r="AO39" s="47"/>
      <c r="AP39" s="48"/>
      <c r="AQ39" s="47"/>
      <c r="AR39" s="48"/>
      <c r="AS39" s="47"/>
      <c r="AT39" s="48"/>
      <c r="AU39" s="47"/>
      <c r="AV39" s="48"/>
      <c r="AW39" s="47"/>
      <c r="AX39" s="48"/>
      <c r="AY39" s="39" t="s">
        <v>108</v>
      </c>
      <c r="AZ39" s="39"/>
      <c r="BA39" s="50" t="s">
        <v>114</v>
      </c>
      <c r="BB39" s="44"/>
      <c r="BC39" s="4" t="s">
        <v>115</v>
      </c>
    </row>
    <row r="40" spans="1:60" ht="20.100000000000001" customHeight="1">
      <c r="A40" s="42">
        <v>33</v>
      </c>
      <c r="B40" s="45" t="str">
        <f>'[3]299 přehled dle místností'!B80</f>
        <v>regál</v>
      </c>
      <c r="C40" s="46" t="str">
        <f>'[3]299 přehled dle místností'!C80</f>
        <v>ks</v>
      </c>
      <c r="D40" s="34">
        <f>'[3]299 přehled dle místností'!D80+'[3]299 přehled dle místností'!D174+'[3]299 přehled dle místností'!D191+'[3]299 přehled dle místností'!D207+'[3]299 přehled dle místností'!D220+'[3]299 přehled dle místností'!D263+'[3]299 přehled dle místností'!D276+'[3]299 přehled dle místností'!D288+'[3]299 přehled dle místností'!D300+'[3]299 přehled dle místností'!D319+'[3]299 přehled dle místností'!D332+'[3]299 přehled dle místností'!D345+'[3]299 přehled dle místností'!D376+'[3]299 přehled dle místností'!D387+'[3]299 přehled dle místností'!D405+'[3]299 přehled dle místností'!D418+'[3]299 přehled dle místností'!D431</f>
        <v>30</v>
      </c>
      <c r="E40" s="35">
        <f t="shared" ref="E40:E71" si="1">SUM(G40:AX40)-D40</f>
        <v>0</v>
      </c>
      <c r="F40" s="36"/>
      <c r="G40" s="47"/>
      <c r="H40" s="48"/>
      <c r="I40" s="47"/>
      <c r="J40" s="48"/>
      <c r="K40" s="47"/>
      <c r="L40" s="48"/>
      <c r="M40" s="47"/>
      <c r="N40" s="48"/>
      <c r="O40" s="47"/>
      <c r="P40" s="48"/>
      <c r="Q40" s="47"/>
      <c r="R40" s="48"/>
      <c r="S40" s="47"/>
      <c r="T40" s="48"/>
      <c r="U40" s="47"/>
      <c r="V40" s="48"/>
      <c r="W40" s="47">
        <v>2</v>
      </c>
      <c r="X40" s="48">
        <v>2</v>
      </c>
      <c r="Y40" s="47">
        <v>4</v>
      </c>
      <c r="Z40" s="48"/>
      <c r="AA40" s="47">
        <v>1</v>
      </c>
      <c r="AB40" s="48">
        <v>1</v>
      </c>
      <c r="AC40" s="47"/>
      <c r="AD40" s="48"/>
      <c r="AE40" s="47"/>
      <c r="AF40" s="48">
        <v>1</v>
      </c>
      <c r="AG40" s="47">
        <v>1</v>
      </c>
      <c r="AH40" s="48"/>
      <c r="AI40" s="47"/>
      <c r="AJ40" s="48"/>
      <c r="AK40" s="47">
        <v>2</v>
      </c>
      <c r="AL40" s="48">
        <v>2</v>
      </c>
      <c r="AM40" s="47">
        <v>2</v>
      </c>
      <c r="AN40" s="48"/>
      <c r="AO40" s="47"/>
      <c r="AP40" s="48">
        <v>4</v>
      </c>
      <c r="AQ40" s="47">
        <v>2</v>
      </c>
      <c r="AR40" s="48"/>
      <c r="AS40" s="47">
        <v>2</v>
      </c>
      <c r="AT40" s="48">
        <v>2</v>
      </c>
      <c r="AU40" s="47">
        <v>2</v>
      </c>
      <c r="AV40" s="48"/>
      <c r="AW40" s="47"/>
      <c r="AX40" s="48"/>
      <c r="AY40" s="39" t="s">
        <v>63</v>
      </c>
      <c r="AZ40" s="39"/>
      <c r="BA40" s="53" t="s">
        <v>116</v>
      </c>
      <c r="BB40" s="44"/>
      <c r="BC40" s="4" t="s">
        <v>107</v>
      </c>
    </row>
    <row r="41" spans="1:60" ht="20.100000000000001" customHeight="1">
      <c r="A41" s="42">
        <v>34</v>
      </c>
      <c r="B41" s="45" t="str">
        <f>'[3]299 přehled dle místností'!B81</f>
        <v>věšák na kabáty</v>
      </c>
      <c r="C41" s="46" t="str">
        <f>'[3]299 přehled dle místností'!C81</f>
        <v>ks</v>
      </c>
      <c r="D41" s="34">
        <f>'[3]299 přehled dle místností'!D81+'[3]299 přehled dle místností'!D98+'[3]299 přehled dle místností'!D171+'[3]299 přehled dle místností'!D183+'[3]299 přehled dle místností'!D198+'[3]299 přehled dle místností'!D211+'[3]299 přehled dle místností'!D224+'[3]299 přehled dle místností'!D237+'[3]299 přehled dle místností'!D248+'[3]299 přehled dle místností'!D254+'[3]299 přehled dle místností'!D267+'[3]299 přehled dle místností'!D280+'[3]299 přehled dle místností'!D292+'[3]299 přehled dle místností'!D303+'[3]299 přehled dle místností'!D310+'[3]299 přehled dle místností'!D323+'[3]299 přehled dle místností'!D336+'[3]299 přehled dle místností'!D348+'[3]299 přehled dle místností'!D356+'[3]299 přehled dle místností'!D369+'[3]299 přehled dle místností'!D381+'[3]299 přehled dle místností'!D393+'[3]299 přehled dle místností'!D399+'[3]299 přehled dle místností'!D412+'[3]299 přehled dle místností'!D425</f>
        <v>25</v>
      </c>
      <c r="E41" s="35">
        <f t="shared" si="1"/>
        <v>0</v>
      </c>
      <c r="F41" s="36"/>
      <c r="G41" s="47"/>
      <c r="H41" s="48"/>
      <c r="I41" s="47"/>
      <c r="J41" s="48"/>
      <c r="K41" s="47"/>
      <c r="L41" s="48"/>
      <c r="M41" s="47"/>
      <c r="N41" s="48"/>
      <c r="O41" s="47"/>
      <c r="P41" s="48"/>
      <c r="Q41" s="47"/>
      <c r="R41" s="48"/>
      <c r="S41" s="47"/>
      <c r="T41" s="48"/>
      <c r="U41" s="47"/>
      <c r="V41" s="48"/>
      <c r="W41" s="47">
        <v>1</v>
      </c>
      <c r="X41" s="48">
        <v>1</v>
      </c>
      <c r="Y41" s="47">
        <v>1</v>
      </c>
      <c r="Z41" s="48">
        <v>1</v>
      </c>
      <c r="AA41" s="47">
        <v>1</v>
      </c>
      <c r="AB41" s="48">
        <v>1</v>
      </c>
      <c r="AC41" s="47">
        <v>1</v>
      </c>
      <c r="AD41" s="48">
        <v>1</v>
      </c>
      <c r="AE41" s="47">
        <v>1</v>
      </c>
      <c r="AF41" s="48">
        <v>1</v>
      </c>
      <c r="AG41" s="47">
        <v>1</v>
      </c>
      <c r="AH41" s="48">
        <v>1</v>
      </c>
      <c r="AI41" s="47">
        <v>1</v>
      </c>
      <c r="AJ41" s="48">
        <v>1</v>
      </c>
      <c r="AK41" s="47">
        <v>1</v>
      </c>
      <c r="AL41" s="48">
        <v>1</v>
      </c>
      <c r="AM41" s="47">
        <v>1</v>
      </c>
      <c r="AN41" s="48">
        <v>1</v>
      </c>
      <c r="AO41" s="47">
        <v>1</v>
      </c>
      <c r="AP41" s="48">
        <v>1</v>
      </c>
      <c r="AQ41" s="47">
        <v>1</v>
      </c>
      <c r="AR41" s="48">
        <v>1</v>
      </c>
      <c r="AS41" s="47">
        <v>1</v>
      </c>
      <c r="AT41" s="48">
        <v>1</v>
      </c>
      <c r="AU41" s="47">
        <v>1</v>
      </c>
      <c r="AV41" s="48"/>
      <c r="AW41" s="47"/>
      <c r="AX41" s="48"/>
      <c r="AY41" s="39" t="s">
        <v>117</v>
      </c>
      <c r="AZ41" s="39"/>
      <c r="BA41" s="52" t="s">
        <v>118</v>
      </c>
      <c r="BB41" s="44"/>
      <c r="BC41" s="58" t="s">
        <v>119</v>
      </c>
    </row>
    <row r="42" spans="1:60" ht="20.100000000000001" customHeight="1">
      <c r="A42" s="42">
        <v>35</v>
      </c>
      <c r="B42" s="45" t="str">
        <f>'[3]299 přehled dle místností'!B82</f>
        <v>kuchyňská skříňka</v>
      </c>
      <c r="C42" s="46" t="str">
        <f>'[3]299 přehled dle místností'!C82</f>
        <v>ks</v>
      </c>
      <c r="D42" s="34">
        <f>'[3]299 přehled dle místností'!D82</f>
        <v>1</v>
      </c>
      <c r="E42" s="35">
        <f t="shared" si="1"/>
        <v>0</v>
      </c>
      <c r="F42" s="36"/>
      <c r="G42" s="47"/>
      <c r="H42" s="48"/>
      <c r="I42" s="47"/>
      <c r="J42" s="48"/>
      <c r="K42" s="47"/>
      <c r="L42" s="48"/>
      <c r="M42" s="47"/>
      <c r="N42" s="48"/>
      <c r="O42" s="47"/>
      <c r="P42" s="48"/>
      <c r="Q42" s="47"/>
      <c r="R42" s="48"/>
      <c r="S42" s="47"/>
      <c r="T42" s="48"/>
      <c r="U42" s="47"/>
      <c r="V42" s="48"/>
      <c r="W42" s="47"/>
      <c r="X42" s="48"/>
      <c r="Y42" s="47">
        <v>1</v>
      </c>
      <c r="Z42" s="48"/>
      <c r="AA42" s="47"/>
      <c r="AB42" s="48"/>
      <c r="AC42" s="47"/>
      <c r="AD42" s="48"/>
      <c r="AE42" s="47"/>
      <c r="AF42" s="48"/>
      <c r="AG42" s="47"/>
      <c r="AH42" s="48"/>
      <c r="AI42" s="47"/>
      <c r="AJ42" s="48"/>
      <c r="AK42" s="47"/>
      <c r="AL42" s="48"/>
      <c r="AM42" s="47"/>
      <c r="AN42" s="48"/>
      <c r="AO42" s="47"/>
      <c r="AP42" s="48"/>
      <c r="AQ42" s="47"/>
      <c r="AR42" s="48"/>
      <c r="AS42" s="47"/>
      <c r="AT42" s="48"/>
      <c r="AU42" s="47"/>
      <c r="AV42" s="48"/>
      <c r="AW42" s="47"/>
      <c r="AX42" s="48"/>
      <c r="AY42" s="39"/>
      <c r="AZ42" s="39"/>
      <c r="BA42" s="50" t="s">
        <v>120</v>
      </c>
      <c r="BB42" s="44"/>
      <c r="BC42" s="58" t="s">
        <v>57</v>
      </c>
    </row>
    <row r="43" spans="1:60" ht="20.100000000000001" customHeight="1">
      <c r="A43" s="42">
        <v>36</v>
      </c>
      <c r="B43" s="45" t="str">
        <f>'[3]299 přehled dle místností'!B83</f>
        <v>koberec dětský koutek</v>
      </c>
      <c r="C43" s="46" t="str">
        <f>'[3]299 přehled dle místností'!C83</f>
        <v>ks</v>
      </c>
      <c r="D43" s="34">
        <f>'[3]299 přehled dle místností'!D83</f>
        <v>1</v>
      </c>
      <c r="E43" s="35">
        <f t="shared" si="1"/>
        <v>0</v>
      </c>
      <c r="F43" s="36"/>
      <c r="G43" s="47"/>
      <c r="H43" s="48"/>
      <c r="I43" s="47"/>
      <c r="J43" s="48"/>
      <c r="K43" s="47"/>
      <c r="L43" s="48"/>
      <c r="M43" s="47"/>
      <c r="N43" s="48"/>
      <c r="O43" s="47"/>
      <c r="P43" s="48"/>
      <c r="Q43" s="47"/>
      <c r="R43" s="48"/>
      <c r="S43" s="47"/>
      <c r="T43" s="48"/>
      <c r="U43" s="47"/>
      <c r="V43" s="48"/>
      <c r="W43" s="47"/>
      <c r="X43" s="48"/>
      <c r="Y43" s="47">
        <v>1</v>
      </c>
      <c r="Z43" s="48"/>
      <c r="AA43" s="47"/>
      <c r="AB43" s="48"/>
      <c r="AC43" s="47"/>
      <c r="AD43" s="48"/>
      <c r="AE43" s="47"/>
      <c r="AF43" s="48"/>
      <c r="AG43" s="47"/>
      <c r="AH43" s="48"/>
      <c r="AI43" s="47"/>
      <c r="AJ43" s="48"/>
      <c r="AK43" s="47"/>
      <c r="AL43" s="48"/>
      <c r="AM43" s="47"/>
      <c r="AN43" s="48"/>
      <c r="AO43" s="47"/>
      <c r="AP43" s="48"/>
      <c r="AQ43" s="47"/>
      <c r="AR43" s="48"/>
      <c r="AS43" s="47"/>
      <c r="AT43" s="48"/>
      <c r="AU43" s="47"/>
      <c r="AV43" s="48"/>
      <c r="AW43" s="47"/>
      <c r="AX43" s="48"/>
      <c r="AY43" s="39"/>
      <c r="AZ43" s="39"/>
      <c r="BA43" s="52" t="s">
        <v>121</v>
      </c>
      <c r="BB43" s="44"/>
      <c r="BC43" s="58" t="s">
        <v>67</v>
      </c>
    </row>
    <row r="44" spans="1:60" ht="20.100000000000001" customHeight="1">
      <c r="A44" s="42">
        <v>37</v>
      </c>
      <c r="B44" s="45" t="str">
        <f>'[3]299 přehled dle místností'!B84</f>
        <v>ohrádka dětského koutku</v>
      </c>
      <c r="C44" s="46" t="str">
        <f>'[3]299 přehled dle místností'!C84</f>
        <v>ks</v>
      </c>
      <c r="D44" s="34">
        <f>'[3]299 přehled dle místností'!D84</f>
        <v>1</v>
      </c>
      <c r="E44" s="35">
        <f t="shared" si="1"/>
        <v>0</v>
      </c>
      <c r="F44" s="36"/>
      <c r="G44" s="47"/>
      <c r="H44" s="48"/>
      <c r="I44" s="47"/>
      <c r="J44" s="48"/>
      <c r="K44" s="47"/>
      <c r="L44" s="48"/>
      <c r="M44" s="47"/>
      <c r="N44" s="48"/>
      <c r="O44" s="47"/>
      <c r="P44" s="48"/>
      <c r="Q44" s="47"/>
      <c r="R44" s="48"/>
      <c r="S44" s="47"/>
      <c r="T44" s="48"/>
      <c r="U44" s="47"/>
      <c r="V44" s="48"/>
      <c r="W44" s="47"/>
      <c r="X44" s="48"/>
      <c r="Y44" s="47">
        <v>1</v>
      </c>
      <c r="Z44" s="48"/>
      <c r="AA44" s="47"/>
      <c r="AB44" s="48"/>
      <c r="AC44" s="47"/>
      <c r="AD44" s="48"/>
      <c r="AE44" s="47"/>
      <c r="AF44" s="48"/>
      <c r="AG44" s="47"/>
      <c r="AH44" s="48"/>
      <c r="AI44" s="47"/>
      <c r="AJ44" s="48"/>
      <c r="AK44" s="47"/>
      <c r="AL44" s="48"/>
      <c r="AM44" s="47"/>
      <c r="AN44" s="48"/>
      <c r="AO44" s="47"/>
      <c r="AP44" s="48"/>
      <c r="AQ44" s="47"/>
      <c r="AR44" s="48"/>
      <c r="AS44" s="47"/>
      <c r="AT44" s="48"/>
      <c r="AU44" s="47"/>
      <c r="AV44" s="48"/>
      <c r="AW44" s="47"/>
      <c r="AX44" s="48"/>
      <c r="AY44" s="39" t="s">
        <v>122</v>
      </c>
      <c r="AZ44" s="39"/>
      <c r="BA44" s="52" t="s">
        <v>123</v>
      </c>
      <c r="BB44" s="44"/>
      <c r="BC44" s="58" t="s">
        <v>124</v>
      </c>
    </row>
    <row r="45" spans="1:60" ht="20.100000000000001" customHeight="1">
      <c r="A45" s="42">
        <v>38</v>
      </c>
      <c r="B45" s="45" t="str">
        <f>'[3]299 přehled dle místností'!B85</f>
        <v>přebalovací pult</v>
      </c>
      <c r="C45" s="46" t="str">
        <f>'[3]299 přehled dle místností'!C85</f>
        <v>ks</v>
      </c>
      <c r="D45" s="34">
        <f>'[3]299 přehled dle místností'!D85+'[3]299 přehled dle místností'!D121+'[3]299 přehled dle místností'!D142+'[3]299 přehled dle místností'!D148</f>
        <v>4</v>
      </c>
      <c r="E45" s="35">
        <f t="shared" si="1"/>
        <v>0</v>
      </c>
      <c r="F45" s="36"/>
      <c r="G45" s="47"/>
      <c r="H45" s="48"/>
      <c r="I45" s="47"/>
      <c r="J45" s="48"/>
      <c r="K45" s="47"/>
      <c r="L45" s="48"/>
      <c r="M45" s="47"/>
      <c r="N45" s="48"/>
      <c r="O45" s="47"/>
      <c r="P45" s="48"/>
      <c r="Q45" s="47"/>
      <c r="R45" s="48"/>
      <c r="S45" s="47"/>
      <c r="T45" s="48"/>
      <c r="U45" s="47"/>
      <c r="V45" s="48"/>
      <c r="W45" s="47"/>
      <c r="X45" s="48"/>
      <c r="Y45" s="47">
        <v>4</v>
      </c>
      <c r="Z45" s="48"/>
      <c r="AA45" s="47"/>
      <c r="AB45" s="48"/>
      <c r="AC45" s="47"/>
      <c r="AD45" s="48"/>
      <c r="AE45" s="47"/>
      <c r="AF45" s="48"/>
      <c r="AG45" s="47"/>
      <c r="AH45" s="48"/>
      <c r="AI45" s="47"/>
      <c r="AJ45" s="48"/>
      <c r="AK45" s="47"/>
      <c r="AL45" s="48"/>
      <c r="AM45" s="47"/>
      <c r="AN45" s="48"/>
      <c r="AO45" s="47"/>
      <c r="AP45" s="48"/>
      <c r="AQ45" s="47"/>
      <c r="AR45" s="48"/>
      <c r="AS45" s="47"/>
      <c r="AT45" s="48"/>
      <c r="AU45" s="47"/>
      <c r="AV45" s="48"/>
      <c r="AW45" s="47"/>
      <c r="AX45" s="48"/>
      <c r="AY45" s="39"/>
      <c r="AZ45" s="39"/>
      <c r="BA45" s="52" t="s">
        <v>125</v>
      </c>
      <c r="BB45" s="44"/>
      <c r="BC45" s="58" t="s">
        <v>126</v>
      </c>
    </row>
    <row r="46" spans="1:60" ht="20.100000000000001" customHeight="1">
      <c r="A46" s="42">
        <v>39</v>
      </c>
      <c r="B46" s="45" t="str">
        <f>'[3]299 přehled dle místností'!B86</f>
        <v>tapeta do dětského koutku</v>
      </c>
      <c r="C46" s="46" t="str">
        <f>'[3]299 přehled dle místností'!C86</f>
        <v>ks</v>
      </c>
      <c r="D46" s="34">
        <f>'[3]299 přehled dle místností'!D86</f>
        <v>1</v>
      </c>
      <c r="E46" s="35">
        <f t="shared" si="1"/>
        <v>0</v>
      </c>
      <c r="F46" s="36"/>
      <c r="G46" s="47"/>
      <c r="H46" s="48"/>
      <c r="I46" s="47"/>
      <c r="J46" s="48"/>
      <c r="K46" s="47"/>
      <c r="L46" s="48"/>
      <c r="M46" s="47"/>
      <c r="N46" s="48"/>
      <c r="O46" s="47"/>
      <c r="P46" s="48"/>
      <c r="Q46" s="47"/>
      <c r="R46" s="48"/>
      <c r="S46" s="47"/>
      <c r="T46" s="48"/>
      <c r="U46" s="47"/>
      <c r="V46" s="48"/>
      <c r="W46" s="47"/>
      <c r="X46" s="48"/>
      <c r="Y46" s="47">
        <v>1</v>
      </c>
      <c r="Z46" s="48"/>
      <c r="AA46" s="47"/>
      <c r="AB46" s="48"/>
      <c r="AC46" s="47"/>
      <c r="AD46" s="48"/>
      <c r="AE46" s="47"/>
      <c r="AF46" s="48"/>
      <c r="AG46" s="47"/>
      <c r="AH46" s="48"/>
      <c r="AI46" s="47"/>
      <c r="AJ46" s="48"/>
      <c r="AK46" s="47"/>
      <c r="AL46" s="48"/>
      <c r="AM46" s="47"/>
      <c r="AN46" s="48"/>
      <c r="AO46" s="47"/>
      <c r="AP46" s="48"/>
      <c r="AQ46" s="47"/>
      <c r="AR46" s="48"/>
      <c r="AS46" s="47"/>
      <c r="AT46" s="48"/>
      <c r="AU46" s="47"/>
      <c r="AV46" s="48"/>
      <c r="AW46" s="47"/>
      <c r="AX46" s="48"/>
      <c r="AY46" s="39"/>
      <c r="AZ46" s="39"/>
      <c r="BA46" s="52" t="s">
        <v>127</v>
      </c>
      <c r="BB46" s="44"/>
      <c r="BC46" s="58" t="s">
        <v>128</v>
      </c>
    </row>
    <row r="47" spans="1:60" ht="20.100000000000001" customHeight="1">
      <c r="A47" s="42">
        <v>40</v>
      </c>
      <c r="B47" s="45" t="str">
        <f>'[3]299 přehled dle místností'!B88</f>
        <v>konferenční židle s područkou</v>
      </c>
      <c r="C47" s="46" t="str">
        <f>'[3]299 přehled dle místností'!C88</f>
        <v>ks</v>
      </c>
      <c r="D47" s="34">
        <f>'[3]299 přehled dle místností'!D88</f>
        <v>100</v>
      </c>
      <c r="E47" s="35">
        <f t="shared" si="1"/>
        <v>-4</v>
      </c>
      <c r="F47" s="36"/>
      <c r="G47" s="47"/>
      <c r="H47" s="48"/>
      <c r="I47" s="47"/>
      <c r="J47" s="48"/>
      <c r="K47" s="47"/>
      <c r="L47" s="48"/>
      <c r="M47" s="47"/>
      <c r="N47" s="48"/>
      <c r="O47" s="47"/>
      <c r="P47" s="48"/>
      <c r="Q47" s="47"/>
      <c r="R47" s="48"/>
      <c r="S47" s="47"/>
      <c r="T47" s="48"/>
      <c r="U47" s="47"/>
      <c r="V47" s="48"/>
      <c r="W47" s="47"/>
      <c r="X47" s="48"/>
      <c r="Y47" s="47"/>
      <c r="Z47" s="48"/>
      <c r="AA47" s="47"/>
      <c r="AB47" s="48"/>
      <c r="AC47" s="47"/>
      <c r="AD47" s="48"/>
      <c r="AE47" s="47"/>
      <c r="AF47" s="48"/>
      <c r="AG47" s="47"/>
      <c r="AH47" s="48"/>
      <c r="AI47" s="47"/>
      <c r="AJ47" s="48"/>
      <c r="AK47" s="47"/>
      <c r="AL47" s="48"/>
      <c r="AM47" s="47"/>
      <c r="AN47" s="48"/>
      <c r="AO47" s="47"/>
      <c r="AP47" s="48"/>
      <c r="AQ47" s="47"/>
      <c r="AR47" s="48"/>
      <c r="AS47" s="47"/>
      <c r="AT47" s="48"/>
      <c r="AU47" s="47"/>
      <c r="AV47" s="48"/>
      <c r="AW47" s="47"/>
      <c r="AX47" s="48">
        <v>96</v>
      </c>
      <c r="AY47" s="39"/>
      <c r="AZ47" s="39"/>
      <c r="BA47" s="52" t="s">
        <v>129</v>
      </c>
      <c r="BB47" s="44"/>
      <c r="BC47" s="58" t="s">
        <v>130</v>
      </c>
      <c r="BG47">
        <v>3000</v>
      </c>
      <c r="BH47" s="6">
        <f>BG47*D47</f>
        <v>300000</v>
      </c>
    </row>
    <row r="48" spans="1:60" ht="20.100000000000001" customHeight="1">
      <c r="A48" s="42">
        <v>41</v>
      </c>
      <c r="B48" s="45" t="str">
        <f>'[3]299 přehled dle místností'!B89</f>
        <v>stůl skládací</v>
      </c>
      <c r="C48" s="46" t="str">
        <f>'[3]299 přehled dle místností'!C89</f>
        <v>ks</v>
      </c>
      <c r="D48" s="34">
        <f>'[3]299 přehled dle místností'!D89</f>
        <v>12</v>
      </c>
      <c r="E48" s="35">
        <f t="shared" si="1"/>
        <v>-2</v>
      </c>
      <c r="F48" s="36"/>
      <c r="G48" s="47"/>
      <c r="H48" s="48"/>
      <c r="I48" s="47"/>
      <c r="J48" s="48"/>
      <c r="K48" s="47"/>
      <c r="L48" s="48"/>
      <c r="M48" s="47"/>
      <c r="N48" s="48"/>
      <c r="O48" s="47"/>
      <c r="P48" s="48"/>
      <c r="Q48" s="47"/>
      <c r="R48" s="48"/>
      <c r="S48" s="47"/>
      <c r="T48" s="48"/>
      <c r="U48" s="47"/>
      <c r="V48" s="48"/>
      <c r="W48" s="47"/>
      <c r="X48" s="48"/>
      <c r="Y48" s="47"/>
      <c r="Z48" s="48"/>
      <c r="AA48" s="47"/>
      <c r="AB48" s="48"/>
      <c r="AC48" s="47"/>
      <c r="AD48" s="48"/>
      <c r="AE48" s="47"/>
      <c r="AF48" s="48"/>
      <c r="AG48" s="47"/>
      <c r="AH48" s="48"/>
      <c r="AI48" s="47"/>
      <c r="AJ48" s="48"/>
      <c r="AK48" s="47"/>
      <c r="AL48" s="48"/>
      <c r="AM48" s="47"/>
      <c r="AN48" s="48"/>
      <c r="AO48" s="47"/>
      <c r="AP48" s="48"/>
      <c r="AQ48" s="47"/>
      <c r="AR48" s="48"/>
      <c r="AS48" s="47"/>
      <c r="AT48" s="48"/>
      <c r="AU48" s="47"/>
      <c r="AV48" s="48"/>
      <c r="AW48" s="47"/>
      <c r="AX48" s="48">
        <v>10</v>
      </c>
      <c r="AY48" s="39"/>
      <c r="AZ48" s="39"/>
      <c r="BA48" s="52" t="s">
        <v>131</v>
      </c>
      <c r="BB48" s="44"/>
      <c r="BC48" s="58" t="s">
        <v>132</v>
      </c>
    </row>
    <row r="49" spans="1:55" ht="20.100000000000001" customHeight="1">
      <c r="A49" s="42" t="s">
        <v>133</v>
      </c>
      <c r="B49" s="45" t="s">
        <v>134</v>
      </c>
      <c r="C49" s="46" t="str">
        <f>'[3]299 přehled dle místností'!C90</f>
        <v>ks</v>
      </c>
      <c r="D49" s="34">
        <v>1</v>
      </c>
      <c r="E49" s="35">
        <f t="shared" si="1"/>
        <v>9</v>
      </c>
      <c r="F49" s="36"/>
      <c r="G49" s="47"/>
      <c r="H49" s="48"/>
      <c r="I49" s="47"/>
      <c r="J49" s="48"/>
      <c r="K49" s="47"/>
      <c r="L49" s="48"/>
      <c r="M49" s="47"/>
      <c r="N49" s="48"/>
      <c r="O49" s="47"/>
      <c r="P49" s="48"/>
      <c r="Q49" s="47"/>
      <c r="R49" s="48"/>
      <c r="S49" s="47"/>
      <c r="T49" s="48"/>
      <c r="U49" s="47"/>
      <c r="V49" s="48"/>
      <c r="W49" s="47"/>
      <c r="X49" s="48"/>
      <c r="Y49" s="47"/>
      <c r="Z49" s="48"/>
      <c r="AA49" s="47"/>
      <c r="AB49" s="48"/>
      <c r="AC49" s="47"/>
      <c r="AD49" s="48"/>
      <c r="AE49" s="47"/>
      <c r="AF49" s="48"/>
      <c r="AG49" s="47"/>
      <c r="AH49" s="48"/>
      <c r="AI49" s="47"/>
      <c r="AJ49" s="48"/>
      <c r="AK49" s="47"/>
      <c r="AL49" s="48"/>
      <c r="AM49" s="47"/>
      <c r="AN49" s="48"/>
      <c r="AO49" s="47"/>
      <c r="AP49" s="48"/>
      <c r="AQ49" s="47"/>
      <c r="AR49" s="48"/>
      <c r="AS49" s="47"/>
      <c r="AT49" s="48"/>
      <c r="AU49" s="47"/>
      <c r="AV49" s="48"/>
      <c r="AW49" s="47"/>
      <c r="AX49" s="48">
        <v>10</v>
      </c>
      <c r="AY49" s="39"/>
      <c r="AZ49" s="39"/>
      <c r="BA49" s="52" t="s">
        <v>135</v>
      </c>
      <c r="BB49" s="44"/>
      <c r="BC49" s="58" t="s">
        <v>132</v>
      </c>
    </row>
    <row r="50" spans="1:55" ht="20.100000000000001" customHeight="1">
      <c r="A50" s="42">
        <v>42</v>
      </c>
      <c r="B50" s="45" t="str">
        <f>'[3]299 přehled dle místností'!B90</f>
        <v>sedací vak</v>
      </c>
      <c r="C50" s="46" t="str">
        <f>'[3]299 přehled dle místností'!C90</f>
        <v>ks</v>
      </c>
      <c r="D50" s="34">
        <f>'[3]299 přehled dle místností'!D90+'[3]299 přehled dle místností'!D153+'[3]299 přehled dle místností'!D162</f>
        <v>19</v>
      </c>
      <c r="E50" s="35">
        <f t="shared" si="1"/>
        <v>0</v>
      </c>
      <c r="F50" s="36"/>
      <c r="G50" s="47"/>
      <c r="H50" s="48"/>
      <c r="I50" s="47"/>
      <c r="J50" s="48"/>
      <c r="K50" s="47"/>
      <c r="L50" s="48"/>
      <c r="M50" s="47"/>
      <c r="N50" s="48"/>
      <c r="O50" s="47"/>
      <c r="P50" s="48"/>
      <c r="Q50" s="47"/>
      <c r="R50" s="48"/>
      <c r="S50" s="47"/>
      <c r="T50" s="48"/>
      <c r="U50" s="47">
        <v>3</v>
      </c>
      <c r="V50" s="48">
        <v>10</v>
      </c>
      <c r="W50" s="47"/>
      <c r="X50" s="48"/>
      <c r="Y50" s="47"/>
      <c r="Z50" s="48"/>
      <c r="AA50" s="47"/>
      <c r="AB50" s="48"/>
      <c r="AC50" s="47"/>
      <c r="AD50" s="48"/>
      <c r="AE50" s="47"/>
      <c r="AF50" s="48"/>
      <c r="AG50" s="47"/>
      <c r="AH50" s="48"/>
      <c r="AI50" s="47"/>
      <c r="AJ50" s="48"/>
      <c r="AK50" s="47"/>
      <c r="AL50" s="48"/>
      <c r="AM50" s="47"/>
      <c r="AN50" s="48"/>
      <c r="AO50" s="47"/>
      <c r="AP50" s="48"/>
      <c r="AQ50" s="47"/>
      <c r="AR50" s="48"/>
      <c r="AS50" s="47"/>
      <c r="AT50" s="48"/>
      <c r="AU50" s="47"/>
      <c r="AV50" s="48"/>
      <c r="AW50" s="47"/>
      <c r="AX50" s="48">
        <v>6</v>
      </c>
      <c r="AY50" s="39"/>
      <c r="AZ50" s="39"/>
      <c r="BA50" s="52" t="s">
        <v>136</v>
      </c>
      <c r="BB50" s="44"/>
      <c r="BC50" s="58" t="s">
        <v>137</v>
      </c>
    </row>
    <row r="51" spans="1:55" ht="20.100000000000001" customHeight="1">
      <c r="A51" s="42">
        <v>43</v>
      </c>
      <c r="B51" s="45" t="str">
        <f>'[3]299 přehled dle místností'!B91</f>
        <v>flip chart</v>
      </c>
      <c r="C51" s="46" t="str">
        <f>'[3]299 přehled dle místností'!C91</f>
        <v>ks</v>
      </c>
      <c r="D51" s="34">
        <f>'[3]299 přehled dle místností'!D91</f>
        <v>2</v>
      </c>
      <c r="E51" s="35">
        <f t="shared" si="1"/>
        <v>0</v>
      </c>
      <c r="F51" s="36"/>
      <c r="G51" s="47"/>
      <c r="H51" s="48"/>
      <c r="I51" s="47"/>
      <c r="J51" s="48"/>
      <c r="K51" s="47"/>
      <c r="L51" s="48"/>
      <c r="M51" s="47"/>
      <c r="N51" s="48"/>
      <c r="O51" s="47"/>
      <c r="P51" s="48"/>
      <c r="Q51" s="47"/>
      <c r="R51" s="48"/>
      <c r="S51" s="47"/>
      <c r="T51" s="48"/>
      <c r="U51" s="47"/>
      <c r="V51" s="48"/>
      <c r="W51" s="47"/>
      <c r="X51" s="48"/>
      <c r="Y51" s="47"/>
      <c r="Z51" s="48"/>
      <c r="AA51" s="47"/>
      <c r="AB51" s="48"/>
      <c r="AC51" s="47"/>
      <c r="AD51" s="48"/>
      <c r="AE51" s="47"/>
      <c r="AF51" s="48"/>
      <c r="AG51" s="47"/>
      <c r="AH51" s="48"/>
      <c r="AI51" s="47"/>
      <c r="AJ51" s="48"/>
      <c r="AK51" s="47"/>
      <c r="AL51" s="48"/>
      <c r="AM51" s="47"/>
      <c r="AN51" s="48"/>
      <c r="AO51" s="47"/>
      <c r="AP51" s="48"/>
      <c r="AQ51" s="47"/>
      <c r="AR51" s="48"/>
      <c r="AS51" s="47"/>
      <c r="AT51" s="48"/>
      <c r="AU51" s="47"/>
      <c r="AV51" s="48"/>
      <c r="AW51" s="47"/>
      <c r="AX51" s="48">
        <v>2</v>
      </c>
      <c r="AY51" s="39"/>
      <c r="AZ51" s="39"/>
      <c r="BA51" s="52" t="s">
        <v>138</v>
      </c>
      <c r="BB51" s="44"/>
      <c r="BC51" s="58" t="s">
        <v>67</v>
      </c>
    </row>
    <row r="52" spans="1:55" ht="20.100000000000001" customHeight="1">
      <c r="A52" s="42">
        <v>44</v>
      </c>
      <c r="B52" s="45" t="str">
        <f>'[3]299 přehled dle místností'!B93</f>
        <v>praktikábl</v>
      </c>
      <c r="C52" s="46" t="str">
        <f>'[3]299 přehled dle místností'!C93</f>
        <v>ks</v>
      </c>
      <c r="D52" s="34">
        <f>'[3]299 přehled dle místností'!D93</f>
        <v>2</v>
      </c>
      <c r="E52" s="35">
        <f t="shared" si="1"/>
        <v>0</v>
      </c>
      <c r="F52" s="36"/>
      <c r="G52" s="47"/>
      <c r="H52" s="48"/>
      <c r="I52" s="47"/>
      <c r="J52" s="48"/>
      <c r="K52" s="47"/>
      <c r="L52" s="48"/>
      <c r="M52" s="47"/>
      <c r="N52" s="48"/>
      <c r="O52" s="47"/>
      <c r="P52" s="48"/>
      <c r="Q52" s="47"/>
      <c r="R52" s="48"/>
      <c r="S52" s="47"/>
      <c r="T52" s="48"/>
      <c r="U52" s="47"/>
      <c r="V52" s="48"/>
      <c r="W52" s="47"/>
      <c r="X52" s="48"/>
      <c r="Y52" s="47"/>
      <c r="Z52" s="48"/>
      <c r="AA52" s="47"/>
      <c r="AB52" s="48"/>
      <c r="AC52" s="47"/>
      <c r="AD52" s="48"/>
      <c r="AE52" s="47"/>
      <c r="AF52" s="48"/>
      <c r="AG52" s="47"/>
      <c r="AH52" s="48"/>
      <c r="AI52" s="47"/>
      <c r="AJ52" s="48"/>
      <c r="AK52" s="47"/>
      <c r="AL52" s="48"/>
      <c r="AM52" s="47"/>
      <c r="AN52" s="48"/>
      <c r="AO52" s="47"/>
      <c r="AP52" s="48"/>
      <c r="AQ52" s="47"/>
      <c r="AR52" s="48"/>
      <c r="AS52" s="47"/>
      <c r="AT52" s="48"/>
      <c r="AU52" s="47"/>
      <c r="AV52" s="48"/>
      <c r="AW52" s="47"/>
      <c r="AX52" s="48">
        <v>2</v>
      </c>
      <c r="AY52" s="39"/>
      <c r="AZ52" s="39"/>
      <c r="BA52" s="52" t="s">
        <v>139</v>
      </c>
      <c r="BB52" s="44"/>
      <c r="BC52" s="58"/>
    </row>
    <row r="53" spans="1:55" ht="20.100000000000001" customHeight="1">
      <c r="A53" s="42">
        <v>45</v>
      </c>
      <c r="B53" s="45" t="str">
        <f>'[3]299 přehled dle místností'!B150</f>
        <v>kancelářský stůl 600x1400mm</v>
      </c>
      <c r="C53" s="46" t="str">
        <f>'[3]299 přehled dle místností'!C150</f>
        <v>ks</v>
      </c>
      <c r="D53" s="34">
        <f>'[3]299 přehled dle místností'!D150+'[3]299 přehled dle místností'!D159</f>
        <v>20</v>
      </c>
      <c r="E53" s="35">
        <f t="shared" si="1"/>
        <v>0</v>
      </c>
      <c r="F53" s="36"/>
      <c r="G53" s="47"/>
      <c r="H53" s="48"/>
      <c r="I53" s="47"/>
      <c r="J53" s="48"/>
      <c r="K53" s="47"/>
      <c r="L53" s="48"/>
      <c r="M53" s="47"/>
      <c r="N53" s="48"/>
      <c r="O53" s="47"/>
      <c r="P53" s="48"/>
      <c r="Q53" s="47"/>
      <c r="R53" s="48"/>
      <c r="S53" s="47"/>
      <c r="T53" s="48"/>
      <c r="U53" s="47">
        <v>10</v>
      </c>
      <c r="V53" s="48">
        <v>10</v>
      </c>
      <c r="W53" s="47"/>
      <c r="X53" s="48"/>
      <c r="Y53" s="47"/>
      <c r="Z53" s="48"/>
      <c r="AA53" s="47"/>
      <c r="AB53" s="48"/>
      <c r="AC53" s="47"/>
      <c r="AD53" s="48"/>
      <c r="AE53" s="47"/>
      <c r="AF53" s="48"/>
      <c r="AG53" s="47"/>
      <c r="AH53" s="48"/>
      <c r="AI53" s="47"/>
      <c r="AJ53" s="48"/>
      <c r="AK53" s="47"/>
      <c r="AL53" s="48"/>
      <c r="AM53" s="47"/>
      <c r="AN53" s="48"/>
      <c r="AO53" s="47"/>
      <c r="AP53" s="48"/>
      <c r="AQ53" s="47"/>
      <c r="AR53" s="48"/>
      <c r="AS53" s="47"/>
      <c r="AT53" s="48"/>
      <c r="AU53" s="47"/>
      <c r="AV53" s="48"/>
      <c r="AW53" s="47"/>
      <c r="AX53" s="48"/>
      <c r="AY53" s="39"/>
      <c r="AZ53" s="39"/>
      <c r="BA53" s="51" t="s">
        <v>140</v>
      </c>
      <c r="BB53" s="44"/>
      <c r="BC53" s="58" t="s">
        <v>65</v>
      </c>
    </row>
    <row r="54" spans="1:55" ht="20.100000000000001" customHeight="1">
      <c r="A54" s="42">
        <v>46</v>
      </c>
      <c r="B54" s="45" t="str">
        <f>'[3]299 přehled dle místností'!B95</f>
        <v>kancelářský stůl 800x1600mm</v>
      </c>
      <c r="C54" s="46" t="str">
        <f>'[3]299 přehled dle místností'!C95</f>
        <v>ks</v>
      </c>
      <c r="D54" s="34">
        <f>'[3]299 přehled dle místností'!D95+'[3]299 přehled dle místností'!D169+'[3]299 přehled dle místností'!D181+'[3]299 přehled dle místností'!D196+'[3]299 přehled dle místností'!D209+'[3]299 přehled dle místností'!D222+'[3]299 přehled dle místností'!D234+'[3]299 přehled dle místností'!D252+'[3]299 přehled dle místností'!D265+'[3]299 přehled dle místností'!D278+'[3]299 přehled dle místností'!D290+'[3]299 přehled dle místností'!D334+'[3]299 přehled dle místností'!D423+'[3]299 přehled dle místností'!D367</f>
        <v>48</v>
      </c>
      <c r="E54" s="35">
        <f t="shared" si="1"/>
        <v>0</v>
      </c>
      <c r="F54" s="36"/>
      <c r="G54" s="47"/>
      <c r="H54" s="48"/>
      <c r="I54" s="47"/>
      <c r="J54" s="48"/>
      <c r="K54" s="47"/>
      <c r="L54" s="48"/>
      <c r="M54" s="47"/>
      <c r="N54" s="48"/>
      <c r="O54" s="47"/>
      <c r="P54" s="48"/>
      <c r="Q54" s="47"/>
      <c r="R54" s="48"/>
      <c r="S54" s="47"/>
      <c r="T54" s="48"/>
      <c r="U54" s="47"/>
      <c r="V54" s="48"/>
      <c r="W54" s="47">
        <v>4</v>
      </c>
      <c r="X54" s="48">
        <v>3</v>
      </c>
      <c r="Y54" s="47"/>
      <c r="Z54" s="48">
        <v>1</v>
      </c>
      <c r="AA54" s="47">
        <v>4</v>
      </c>
      <c r="AB54" s="48">
        <v>4</v>
      </c>
      <c r="AC54" s="47">
        <v>4</v>
      </c>
      <c r="AD54" s="48">
        <v>3</v>
      </c>
      <c r="AE54" s="47"/>
      <c r="AF54" s="48">
        <v>4</v>
      </c>
      <c r="AG54" s="47">
        <v>4</v>
      </c>
      <c r="AH54" s="48">
        <v>4</v>
      </c>
      <c r="AI54" s="47">
        <v>4</v>
      </c>
      <c r="AJ54" s="48"/>
      <c r="AK54" s="47"/>
      <c r="AL54" s="48"/>
      <c r="AM54" s="47">
        <v>4</v>
      </c>
      <c r="AN54" s="48"/>
      <c r="AO54" s="47"/>
      <c r="AP54" s="48">
        <v>1</v>
      </c>
      <c r="AQ54" s="47"/>
      <c r="AR54" s="48"/>
      <c r="AS54" s="47"/>
      <c r="AT54" s="48"/>
      <c r="AU54" s="47">
        <v>4</v>
      </c>
      <c r="AV54" s="48"/>
      <c r="AW54" s="47"/>
      <c r="AX54" s="48"/>
      <c r="AY54" s="39"/>
      <c r="AZ54" s="39"/>
      <c r="BA54" s="52" t="s">
        <v>141</v>
      </c>
      <c r="BB54" s="44"/>
      <c r="BC54" s="58" t="s">
        <v>65</v>
      </c>
    </row>
    <row r="55" spans="1:55" ht="20.100000000000001" customHeight="1">
      <c r="A55" s="42">
        <v>47</v>
      </c>
      <c r="B55" s="45" t="str">
        <f>'[3]299 přehled dle místností'!B185</f>
        <v>kancelářský stůl 800x1400mm</v>
      </c>
      <c r="C55" s="46" t="str">
        <f>'[3]299 přehled dle místností'!C185</f>
        <v>ks</v>
      </c>
      <c r="D55" s="34">
        <f>'[3]299 přehled dle místností'!D185+'[3]299 přehled dle místností'!D235</f>
        <v>2</v>
      </c>
      <c r="E55" s="35">
        <f t="shared" si="1"/>
        <v>0</v>
      </c>
      <c r="F55" s="36"/>
      <c r="G55" s="47"/>
      <c r="H55" s="48"/>
      <c r="I55" s="47"/>
      <c r="J55" s="48"/>
      <c r="K55" s="47"/>
      <c r="L55" s="48"/>
      <c r="M55" s="47"/>
      <c r="N55" s="48"/>
      <c r="O55" s="47"/>
      <c r="P55" s="48"/>
      <c r="Q55" s="47"/>
      <c r="R55" s="48"/>
      <c r="S55" s="47"/>
      <c r="T55" s="48"/>
      <c r="U55" s="47"/>
      <c r="V55" s="48"/>
      <c r="W55" s="47"/>
      <c r="X55" s="48">
        <v>1</v>
      </c>
      <c r="Y55" s="47"/>
      <c r="Z55" s="48"/>
      <c r="AA55" s="47"/>
      <c r="AB55" s="48"/>
      <c r="AC55" s="47"/>
      <c r="AD55" s="48">
        <v>1</v>
      </c>
      <c r="AE55" s="47"/>
      <c r="AF55" s="48"/>
      <c r="AG55" s="47"/>
      <c r="AH55" s="48"/>
      <c r="AI55" s="47"/>
      <c r="AJ55" s="48"/>
      <c r="AK55" s="47"/>
      <c r="AL55" s="48"/>
      <c r="AM55" s="47"/>
      <c r="AN55" s="48"/>
      <c r="AO55" s="47"/>
      <c r="AP55" s="48"/>
      <c r="AQ55" s="47"/>
      <c r="AR55" s="48"/>
      <c r="AS55" s="47"/>
      <c r="AT55" s="48"/>
      <c r="AU55" s="47"/>
      <c r="AV55" s="48"/>
      <c r="AW55" s="47"/>
      <c r="AX55" s="48"/>
      <c r="AY55" s="39"/>
      <c r="AZ55" s="39"/>
      <c r="BA55" s="52" t="s">
        <v>142</v>
      </c>
      <c r="BB55" s="44"/>
      <c r="BC55" s="58" t="s">
        <v>65</v>
      </c>
    </row>
    <row r="56" spans="1:55" ht="20.100000000000001" customHeight="1">
      <c r="A56" s="42">
        <v>48</v>
      </c>
      <c r="B56" s="45" t="str">
        <f>'[3]299 přehled dle místností'!B307</f>
        <v>kancelářský stůl 800x2000mm</v>
      </c>
      <c r="C56" s="46" t="str">
        <f>'[3]299 přehled dle místností'!C307</f>
        <v>ks</v>
      </c>
      <c r="D56" s="34">
        <v>13</v>
      </c>
      <c r="E56" s="35">
        <f t="shared" si="1"/>
        <v>-1</v>
      </c>
      <c r="F56" s="36"/>
      <c r="G56" s="47"/>
      <c r="H56" s="48"/>
      <c r="I56" s="47"/>
      <c r="J56" s="48"/>
      <c r="K56" s="47"/>
      <c r="L56" s="48"/>
      <c r="M56" s="47"/>
      <c r="N56" s="48"/>
      <c r="O56" s="47"/>
      <c r="P56" s="48"/>
      <c r="Q56" s="47"/>
      <c r="R56" s="48"/>
      <c r="S56" s="47"/>
      <c r="T56" s="48"/>
      <c r="U56" s="47">
        <v>1</v>
      </c>
      <c r="V56" s="48">
        <v>1</v>
      </c>
      <c r="W56" s="47"/>
      <c r="X56" s="48"/>
      <c r="Y56" s="47"/>
      <c r="Z56" s="48"/>
      <c r="AA56" s="47"/>
      <c r="AB56" s="48"/>
      <c r="AC56" s="47"/>
      <c r="AD56" s="48"/>
      <c r="AE56" s="47"/>
      <c r="AF56" s="48"/>
      <c r="AG56" s="47"/>
      <c r="AH56" s="48"/>
      <c r="AI56" s="47"/>
      <c r="AJ56" s="48"/>
      <c r="AK56" s="47">
        <v>2</v>
      </c>
      <c r="AL56" s="48">
        <v>2</v>
      </c>
      <c r="AM56" s="47"/>
      <c r="AN56" s="48"/>
      <c r="AO56" s="47"/>
      <c r="AP56" s="48"/>
      <c r="AQ56" s="47">
        <v>2</v>
      </c>
      <c r="AR56" s="48"/>
      <c r="AS56" s="47">
        <v>2</v>
      </c>
      <c r="AT56" s="48">
        <v>2</v>
      </c>
      <c r="AU56" s="47"/>
      <c r="AV56" s="48"/>
      <c r="AW56" s="47"/>
      <c r="AX56" s="48"/>
      <c r="AY56" s="39"/>
      <c r="AZ56" s="39"/>
      <c r="BA56" s="52" t="s">
        <v>143</v>
      </c>
      <c r="BB56" s="44"/>
      <c r="BC56" s="58" t="s">
        <v>65</v>
      </c>
    </row>
    <row r="57" spans="1:55" ht="20.100000000000001" customHeight="1">
      <c r="A57" s="42">
        <v>49</v>
      </c>
      <c r="B57" s="45" t="str">
        <f>'[3]299 přehled dle místností'!B438</f>
        <v>věšák na kabáty nástěnný 1200mm</v>
      </c>
      <c r="C57" s="46" t="str">
        <f>'[3]299 přehled dle místností'!C439</f>
        <v>ks</v>
      </c>
      <c r="D57" s="34">
        <f>'[3]299 přehled dle místností'!D438</f>
        <v>5</v>
      </c>
      <c r="E57" s="35">
        <f t="shared" si="1"/>
        <v>0</v>
      </c>
      <c r="F57" s="36"/>
      <c r="G57" s="47"/>
      <c r="H57" s="48"/>
      <c r="I57" s="47"/>
      <c r="J57" s="48">
        <v>5</v>
      </c>
      <c r="K57" s="47"/>
      <c r="L57" s="48"/>
      <c r="M57" s="47"/>
      <c r="N57" s="48"/>
      <c r="O57" s="47"/>
      <c r="P57" s="48"/>
      <c r="Q57" s="47"/>
      <c r="R57" s="48"/>
      <c r="S57" s="47"/>
      <c r="T57" s="48"/>
      <c r="U57" s="47"/>
      <c r="V57" s="48"/>
      <c r="W57" s="47"/>
      <c r="X57" s="48"/>
      <c r="Y57" s="47"/>
      <c r="Z57" s="48"/>
      <c r="AA57" s="47"/>
      <c r="AB57" s="48"/>
      <c r="AC57" s="47"/>
      <c r="AD57" s="48"/>
      <c r="AE57" s="47"/>
      <c r="AF57" s="48"/>
      <c r="AG57" s="47"/>
      <c r="AH57" s="48"/>
      <c r="AI57" s="47"/>
      <c r="AJ57" s="48"/>
      <c r="AK57" s="47"/>
      <c r="AL57" s="48"/>
      <c r="AM57" s="47"/>
      <c r="AN57" s="48"/>
      <c r="AO57" s="47"/>
      <c r="AP57" s="48"/>
      <c r="AQ57" s="47"/>
      <c r="AR57" s="48"/>
      <c r="AS57" s="47"/>
      <c r="AT57" s="48"/>
      <c r="AU57" s="47"/>
      <c r="AV57" s="48"/>
      <c r="AW57" s="47"/>
      <c r="AX57" s="48"/>
      <c r="AY57" s="39"/>
      <c r="AZ57" s="39"/>
      <c r="BA57" s="52" t="s">
        <v>144</v>
      </c>
      <c r="BB57" s="44"/>
      <c r="BC57" s="58" t="s">
        <v>119</v>
      </c>
    </row>
    <row r="58" spans="1:55" ht="20.100000000000001" customHeight="1">
      <c r="A58" s="42">
        <v>50</v>
      </c>
      <c r="B58" s="45" t="str">
        <f>'[3]299 přehled dle místností'!B443</f>
        <v>věšák na kabáty nástěnný 600mm</v>
      </c>
      <c r="C58" s="46" t="str">
        <f>'[3]299 přehled dle místností'!C443</f>
        <v>ks</v>
      </c>
      <c r="D58" s="34">
        <f>'[3]299 přehled dle místností'!D443+'[3]299 přehled dle místností'!D447+'[3]299 přehled dle místností'!D452+'[3]299 přehled dle místností'!D457+'[3]299 přehled dle místností'!D463+'[3]299 přehled dle místností'!D471</f>
        <v>6</v>
      </c>
      <c r="E58" s="35">
        <f t="shared" si="1"/>
        <v>-2</v>
      </c>
      <c r="F58" s="36"/>
      <c r="G58" s="47"/>
      <c r="H58" s="48"/>
      <c r="I58" s="47"/>
      <c r="J58" s="48"/>
      <c r="K58" s="47">
        <v>1</v>
      </c>
      <c r="L58" s="48">
        <v>1</v>
      </c>
      <c r="M58" s="47">
        <v>1</v>
      </c>
      <c r="N58" s="48">
        <v>1</v>
      </c>
      <c r="O58" s="47"/>
      <c r="P58" s="48"/>
      <c r="Q58" s="47"/>
      <c r="R58" s="48"/>
      <c r="S58" s="47"/>
      <c r="T58" s="48"/>
      <c r="U58" s="47"/>
      <c r="V58" s="48"/>
      <c r="W58" s="47"/>
      <c r="X58" s="48"/>
      <c r="Y58" s="47"/>
      <c r="Z58" s="48"/>
      <c r="AA58" s="47"/>
      <c r="AB58" s="48"/>
      <c r="AC58" s="47"/>
      <c r="AD58" s="48"/>
      <c r="AE58" s="47"/>
      <c r="AF58" s="48"/>
      <c r="AG58" s="47"/>
      <c r="AH58" s="48"/>
      <c r="AI58" s="47"/>
      <c r="AJ58" s="48"/>
      <c r="AK58" s="47"/>
      <c r="AL58" s="48"/>
      <c r="AM58" s="47"/>
      <c r="AN58" s="48"/>
      <c r="AO58" s="47"/>
      <c r="AP58" s="48"/>
      <c r="AQ58" s="47"/>
      <c r="AR58" s="48"/>
      <c r="AS58" s="47"/>
      <c r="AT58" s="48"/>
      <c r="AU58" s="47"/>
      <c r="AV58" s="48"/>
      <c r="AW58" s="47"/>
      <c r="AX58" s="48"/>
      <c r="AY58" s="39"/>
      <c r="AZ58" s="39"/>
      <c r="BA58" s="52" t="s">
        <v>145</v>
      </c>
      <c r="BB58" s="44"/>
      <c r="BC58" s="58" t="s">
        <v>119</v>
      </c>
    </row>
    <row r="59" spans="1:55" ht="20.100000000000001" customHeight="1">
      <c r="A59" s="42">
        <v>51</v>
      </c>
      <c r="B59" s="45" t="str">
        <f>'[3]299 přehled dle místností'!B445</f>
        <v>lavice</v>
      </c>
      <c r="C59" s="46" t="str">
        <f>'[3]299 přehled dle místností'!C445</f>
        <v>ks</v>
      </c>
      <c r="D59" s="34">
        <f>'[3]299 přehled dle místností'!D441+'[3]299 přehled dle místností'!D445+'[3]299 přehled dle místností'!D449+'[3]299 přehled dle místností'!D454</f>
        <v>5</v>
      </c>
      <c r="E59" s="35">
        <f t="shared" si="1"/>
        <v>0</v>
      </c>
      <c r="F59" s="36"/>
      <c r="G59" s="47"/>
      <c r="H59" s="48"/>
      <c r="I59" s="47"/>
      <c r="J59" s="48"/>
      <c r="K59" s="47">
        <v>2</v>
      </c>
      <c r="L59" s="48">
        <v>1</v>
      </c>
      <c r="M59" s="47">
        <v>1</v>
      </c>
      <c r="N59" s="48">
        <v>1</v>
      </c>
      <c r="O59" s="47"/>
      <c r="P59" s="48"/>
      <c r="Q59" s="47"/>
      <c r="R59" s="48"/>
      <c r="S59" s="47"/>
      <c r="T59" s="48"/>
      <c r="U59" s="47"/>
      <c r="V59" s="48"/>
      <c r="W59" s="47"/>
      <c r="X59" s="48"/>
      <c r="Y59" s="47"/>
      <c r="Z59" s="48"/>
      <c r="AA59" s="47"/>
      <c r="AB59" s="48"/>
      <c r="AC59" s="47"/>
      <c r="AD59" s="48"/>
      <c r="AE59" s="47"/>
      <c r="AF59" s="48"/>
      <c r="AG59" s="47"/>
      <c r="AH59" s="48"/>
      <c r="AI59" s="47"/>
      <c r="AJ59" s="48"/>
      <c r="AK59" s="47"/>
      <c r="AL59" s="48"/>
      <c r="AM59" s="47"/>
      <c r="AN59" s="48"/>
      <c r="AO59" s="47"/>
      <c r="AP59" s="48"/>
      <c r="AQ59" s="47"/>
      <c r="AR59" s="48"/>
      <c r="AS59" s="47"/>
      <c r="AT59" s="48"/>
      <c r="AU59" s="47"/>
      <c r="AV59" s="48"/>
      <c r="AW59" s="47"/>
      <c r="AX59" s="48"/>
      <c r="AY59" s="39"/>
      <c r="AZ59" s="39"/>
      <c r="BA59" s="52" t="s">
        <v>146</v>
      </c>
      <c r="BB59" s="44"/>
      <c r="BC59" s="58" t="s">
        <v>57</v>
      </c>
    </row>
    <row r="60" spans="1:55" ht="20.100000000000001" customHeight="1">
      <c r="A60" s="42">
        <v>52</v>
      </c>
      <c r="B60" s="45" t="str">
        <f>'[3]299 přehled dle místností'!B446</f>
        <v>šatní dvouskříň</v>
      </c>
      <c r="C60" s="46" t="str">
        <f>'[3]299 přehled dle místností'!C446</f>
        <v>ks</v>
      </c>
      <c r="D60" s="34">
        <v>18</v>
      </c>
      <c r="E60" s="35">
        <f t="shared" si="1"/>
        <v>-2</v>
      </c>
      <c r="F60" s="36"/>
      <c r="G60" s="47"/>
      <c r="H60" s="48"/>
      <c r="I60" s="47"/>
      <c r="J60" s="48"/>
      <c r="K60" s="47">
        <v>8</v>
      </c>
      <c r="L60" s="48">
        <v>4</v>
      </c>
      <c r="M60" s="47">
        <v>2</v>
      </c>
      <c r="N60" s="48">
        <v>2</v>
      </c>
      <c r="O60" s="47"/>
      <c r="P60" s="48"/>
      <c r="Q60" s="47"/>
      <c r="R60" s="48"/>
      <c r="S60" s="47"/>
      <c r="T60" s="48"/>
      <c r="U60" s="47"/>
      <c r="V60" s="48"/>
      <c r="W60" s="47"/>
      <c r="X60" s="48"/>
      <c r="Y60" s="47"/>
      <c r="Z60" s="48"/>
      <c r="AA60" s="47"/>
      <c r="AB60" s="48"/>
      <c r="AC60" s="47"/>
      <c r="AD60" s="48"/>
      <c r="AE60" s="47"/>
      <c r="AF60" s="48"/>
      <c r="AG60" s="47"/>
      <c r="AH60" s="48"/>
      <c r="AI60" s="47"/>
      <c r="AJ60" s="48"/>
      <c r="AK60" s="47"/>
      <c r="AL60" s="48"/>
      <c r="AM60" s="47"/>
      <c r="AN60" s="48"/>
      <c r="AO60" s="47"/>
      <c r="AP60" s="48"/>
      <c r="AQ60" s="47"/>
      <c r="AR60" s="48"/>
      <c r="AS60" s="47"/>
      <c r="AT60" s="48"/>
      <c r="AU60" s="47"/>
      <c r="AV60" s="48"/>
      <c r="AW60" s="47"/>
      <c r="AX60" s="48"/>
      <c r="AY60" s="39"/>
      <c r="AZ60" s="39"/>
      <c r="BA60" s="52" t="s">
        <v>147</v>
      </c>
      <c r="BB60" s="44"/>
      <c r="BC60" s="58" t="s">
        <v>67</v>
      </c>
    </row>
    <row r="61" spans="1:55" ht="20.100000000000001" customHeight="1">
      <c r="A61" s="42">
        <v>53</v>
      </c>
      <c r="B61" s="56" t="str">
        <f>'[3]299 přehled dle místností'!B451</f>
        <v>šatní trojskříň</v>
      </c>
      <c r="C61" s="57" t="str">
        <f>'[3]299 přehled dle místností'!C451</f>
        <v>ks</v>
      </c>
      <c r="D61" s="34">
        <f>'[3]299 přehled dle místností'!D451+'[3]299 přehled dle místností'!D456</f>
        <v>2</v>
      </c>
      <c r="E61" s="35">
        <f t="shared" si="1"/>
        <v>0</v>
      </c>
      <c r="F61" s="36"/>
      <c r="G61" s="47"/>
      <c r="H61" s="48"/>
      <c r="I61" s="47"/>
      <c r="J61" s="48"/>
      <c r="K61" s="47"/>
      <c r="L61" s="48"/>
      <c r="M61" s="47">
        <v>1</v>
      </c>
      <c r="N61" s="48">
        <v>1</v>
      </c>
      <c r="O61" s="47"/>
      <c r="P61" s="48"/>
      <c r="Q61" s="47"/>
      <c r="R61" s="48"/>
      <c r="S61" s="47"/>
      <c r="T61" s="48"/>
      <c r="U61" s="47"/>
      <c r="V61" s="48"/>
      <c r="W61" s="47"/>
      <c r="X61" s="48"/>
      <c r="Y61" s="47"/>
      <c r="Z61" s="48"/>
      <c r="AA61" s="47"/>
      <c r="AB61" s="48"/>
      <c r="AC61" s="47"/>
      <c r="AD61" s="48"/>
      <c r="AE61" s="47"/>
      <c r="AF61" s="48"/>
      <c r="AG61" s="47"/>
      <c r="AH61" s="48"/>
      <c r="AI61" s="47"/>
      <c r="AJ61" s="48"/>
      <c r="AK61" s="47"/>
      <c r="AL61" s="48"/>
      <c r="AM61" s="47"/>
      <c r="AN61" s="48"/>
      <c r="AO61" s="47"/>
      <c r="AP61" s="48"/>
      <c r="AQ61" s="47"/>
      <c r="AR61" s="48"/>
      <c r="AS61" s="47"/>
      <c r="AT61" s="48"/>
      <c r="AU61" s="47"/>
      <c r="AV61" s="48"/>
      <c r="AW61" s="47"/>
      <c r="AX61" s="48"/>
      <c r="AY61" s="39"/>
      <c r="AZ61" s="39"/>
      <c r="BA61" s="52" t="s">
        <v>148</v>
      </c>
      <c r="BB61" s="44"/>
      <c r="BC61" s="58" t="s">
        <v>67</v>
      </c>
    </row>
    <row r="62" spans="1:55" ht="20.100000000000001" customHeight="1">
      <c r="A62" s="42">
        <v>54</v>
      </c>
      <c r="B62" s="45" t="str">
        <f>'[3]299 přehled dle místností'!B459</f>
        <v>dílenský stůl 700x2000mm</v>
      </c>
      <c r="C62" s="46" t="str">
        <f>'[3]299 přehled dle místností'!C459</f>
        <v>ks</v>
      </c>
      <c r="D62" s="34">
        <f>'[3]299 přehled dle místností'!D459+'[3]299 přehled dle místností'!D466</f>
        <v>7</v>
      </c>
      <c r="E62" s="35">
        <f t="shared" si="1"/>
        <v>0</v>
      </c>
      <c r="F62" s="36"/>
      <c r="G62" s="47"/>
      <c r="H62" s="48"/>
      <c r="I62" s="47"/>
      <c r="J62" s="48"/>
      <c r="K62" s="47"/>
      <c r="L62" s="48"/>
      <c r="M62" s="47"/>
      <c r="N62" s="48"/>
      <c r="O62" s="47">
        <v>5</v>
      </c>
      <c r="P62" s="48">
        <v>2</v>
      </c>
      <c r="Q62" s="47"/>
      <c r="R62" s="48"/>
      <c r="S62" s="47"/>
      <c r="T62" s="48"/>
      <c r="U62" s="47"/>
      <c r="V62" s="48"/>
      <c r="W62" s="47"/>
      <c r="X62" s="48"/>
      <c r="Y62" s="47"/>
      <c r="Z62" s="48"/>
      <c r="AA62" s="47"/>
      <c r="AB62" s="48"/>
      <c r="AC62" s="47"/>
      <c r="AD62" s="48"/>
      <c r="AE62" s="47"/>
      <c r="AF62" s="48"/>
      <c r="AG62" s="47"/>
      <c r="AH62" s="48"/>
      <c r="AI62" s="47"/>
      <c r="AJ62" s="48"/>
      <c r="AK62" s="47"/>
      <c r="AL62" s="48"/>
      <c r="AM62" s="47"/>
      <c r="AN62" s="48"/>
      <c r="AO62" s="47"/>
      <c r="AP62" s="48"/>
      <c r="AQ62" s="47"/>
      <c r="AR62" s="48"/>
      <c r="AS62" s="47"/>
      <c r="AT62" s="48"/>
      <c r="AU62" s="47"/>
      <c r="AV62" s="48"/>
      <c r="AW62" s="47"/>
      <c r="AX62" s="48"/>
      <c r="AY62" s="39"/>
      <c r="AZ62" s="39"/>
      <c r="BA62" s="52" t="s">
        <v>149</v>
      </c>
      <c r="BB62" s="44"/>
      <c r="BC62" s="58" t="s">
        <v>67</v>
      </c>
    </row>
    <row r="63" spans="1:55" ht="20.100000000000001" customHeight="1">
      <c r="A63" s="42">
        <v>55</v>
      </c>
      <c r="B63" s="45" t="str">
        <f>'[3]299 přehled dle místností'!B467</f>
        <v>dílenský stůl 700x1500mm</v>
      </c>
      <c r="C63" s="46" t="str">
        <f>'[3]299 přehled dle místností'!C467</f>
        <v>ks</v>
      </c>
      <c r="D63" s="34">
        <f>'[3]299 přehled dle místností'!D467</f>
        <v>2</v>
      </c>
      <c r="E63" s="35">
        <f t="shared" si="1"/>
        <v>0</v>
      </c>
      <c r="F63" s="36"/>
      <c r="G63" s="47"/>
      <c r="H63" s="48"/>
      <c r="I63" s="47"/>
      <c r="J63" s="48"/>
      <c r="K63" s="47"/>
      <c r="L63" s="48"/>
      <c r="M63" s="47"/>
      <c r="N63" s="48"/>
      <c r="O63" s="47"/>
      <c r="P63" s="48">
        <v>2</v>
      </c>
      <c r="Q63" s="47"/>
      <c r="R63" s="48"/>
      <c r="S63" s="47"/>
      <c r="T63" s="48"/>
      <c r="U63" s="47"/>
      <c r="V63" s="48"/>
      <c r="W63" s="47"/>
      <c r="X63" s="48"/>
      <c r="Y63" s="47"/>
      <c r="Z63" s="48"/>
      <c r="AA63" s="47"/>
      <c r="AB63" s="48"/>
      <c r="AC63" s="47"/>
      <c r="AD63" s="48"/>
      <c r="AE63" s="47"/>
      <c r="AF63" s="48"/>
      <c r="AG63" s="47"/>
      <c r="AH63" s="48"/>
      <c r="AI63" s="47"/>
      <c r="AJ63" s="48"/>
      <c r="AK63" s="47"/>
      <c r="AL63" s="48"/>
      <c r="AM63" s="47"/>
      <c r="AN63" s="48"/>
      <c r="AO63" s="47"/>
      <c r="AP63" s="48"/>
      <c r="AQ63" s="47"/>
      <c r="AR63" s="48"/>
      <c r="AS63" s="47"/>
      <c r="AT63" s="48"/>
      <c r="AU63" s="47"/>
      <c r="AV63" s="48"/>
      <c r="AW63" s="47"/>
      <c r="AX63" s="48"/>
      <c r="AY63" s="39"/>
      <c r="AZ63" s="39"/>
      <c r="BA63" s="52" t="s">
        <v>150</v>
      </c>
      <c r="BB63" s="44"/>
      <c r="BC63" s="58" t="s">
        <v>67</v>
      </c>
    </row>
    <row r="64" spans="1:55" ht="20.100000000000001" customHeight="1">
      <c r="A64" s="42">
        <v>56</v>
      </c>
      <c r="B64" s="45" t="str">
        <f>'[3]299 přehled dle místností'!B436</f>
        <v>stůl 800x800mm</v>
      </c>
      <c r="C64" s="46" t="str">
        <f>'[3]299 přehled dle místností'!C436</f>
        <v>ks</v>
      </c>
      <c r="D64" s="34">
        <f>'[3]299 přehled dle místností'!D436</f>
        <v>36</v>
      </c>
      <c r="E64" s="35">
        <f t="shared" si="1"/>
        <v>0</v>
      </c>
      <c r="F64" s="36"/>
      <c r="G64" s="47"/>
      <c r="H64" s="48"/>
      <c r="I64" s="47"/>
      <c r="J64" s="48">
        <v>36</v>
      </c>
      <c r="K64" s="47"/>
      <c r="L64" s="48"/>
      <c r="M64" s="47"/>
      <c r="N64" s="48"/>
      <c r="O64" s="47"/>
      <c r="P64" s="48"/>
      <c r="Q64" s="47"/>
      <c r="R64" s="48"/>
      <c r="S64" s="47"/>
      <c r="T64" s="48"/>
      <c r="U64" s="47"/>
      <c r="V64" s="48"/>
      <c r="W64" s="47"/>
      <c r="X64" s="48"/>
      <c r="Y64" s="47"/>
      <c r="Z64" s="48"/>
      <c r="AA64" s="47"/>
      <c r="AB64" s="48"/>
      <c r="AC64" s="47"/>
      <c r="AD64" s="48"/>
      <c r="AE64" s="47"/>
      <c r="AF64" s="48"/>
      <c r="AG64" s="47"/>
      <c r="AH64" s="48"/>
      <c r="AI64" s="47"/>
      <c r="AJ64" s="48"/>
      <c r="AK64" s="47"/>
      <c r="AL64" s="48"/>
      <c r="AM64" s="47"/>
      <c r="AN64" s="48"/>
      <c r="AO64" s="47"/>
      <c r="AP64" s="48"/>
      <c r="AQ64" s="47"/>
      <c r="AR64" s="48"/>
      <c r="AS64" s="47"/>
      <c r="AT64" s="48"/>
      <c r="AU64" s="47"/>
      <c r="AV64" s="48"/>
      <c r="AW64" s="47"/>
      <c r="AX64" s="48"/>
      <c r="AY64" s="39"/>
      <c r="AZ64" s="39"/>
      <c r="BA64" s="52" t="s">
        <v>151</v>
      </c>
      <c r="BB64" s="44"/>
      <c r="BC64" s="58" t="s">
        <v>152</v>
      </c>
    </row>
    <row r="65" spans="1:58" ht="20.100000000000001" customHeight="1">
      <c r="A65" s="42">
        <v>57</v>
      </c>
      <c r="B65" s="45" t="str">
        <f>'[3]299 přehled dle místností'!B192</f>
        <v>konferenční židle</v>
      </c>
      <c r="C65" s="46" t="str">
        <f>'[3]299 přehled dle místností'!C192</f>
        <v>ks</v>
      </c>
      <c r="D65" s="34">
        <v>207</v>
      </c>
      <c r="E65" s="35">
        <f t="shared" si="1"/>
        <v>-30</v>
      </c>
      <c r="F65" s="36"/>
      <c r="G65" s="47"/>
      <c r="H65" s="48"/>
      <c r="I65" s="47"/>
      <c r="J65" s="48">
        <v>102</v>
      </c>
      <c r="K65" s="47"/>
      <c r="L65" s="48"/>
      <c r="M65" s="47"/>
      <c r="N65" s="48"/>
      <c r="O65" s="47"/>
      <c r="P65" s="48"/>
      <c r="Q65" s="47"/>
      <c r="R65" s="48"/>
      <c r="S65" s="47"/>
      <c r="T65" s="48"/>
      <c r="U65" s="47"/>
      <c r="V65" s="48"/>
      <c r="W65" s="47"/>
      <c r="X65" s="48">
        <v>4</v>
      </c>
      <c r="Y65" s="47"/>
      <c r="Z65" s="48"/>
      <c r="AA65" s="47">
        <v>2</v>
      </c>
      <c r="AB65" s="48">
        <v>2</v>
      </c>
      <c r="AC65" s="47">
        <v>1</v>
      </c>
      <c r="AD65" s="48">
        <v>1</v>
      </c>
      <c r="AE65" s="47">
        <v>11</v>
      </c>
      <c r="AF65" s="48">
        <v>2</v>
      </c>
      <c r="AG65" s="47">
        <v>2</v>
      </c>
      <c r="AH65" s="48">
        <v>1</v>
      </c>
      <c r="AI65" s="47">
        <v>1</v>
      </c>
      <c r="AJ65" s="48">
        <v>8</v>
      </c>
      <c r="AK65" s="47">
        <v>3</v>
      </c>
      <c r="AL65" s="48">
        <v>3</v>
      </c>
      <c r="AM65" s="47">
        <v>3</v>
      </c>
      <c r="AN65" s="48"/>
      <c r="AO65" s="47"/>
      <c r="AP65" s="48">
        <v>2</v>
      </c>
      <c r="AQ65" s="47">
        <v>3</v>
      </c>
      <c r="AR65" s="48">
        <v>8</v>
      </c>
      <c r="AS65" s="47">
        <v>3</v>
      </c>
      <c r="AT65" s="48">
        <v>3</v>
      </c>
      <c r="AU65" s="47">
        <v>3</v>
      </c>
      <c r="AV65" s="48"/>
      <c r="AW65" s="47">
        <v>3</v>
      </c>
      <c r="AX65" s="48">
        <v>6</v>
      </c>
      <c r="AY65" s="39"/>
      <c r="AZ65" s="39"/>
      <c r="BA65" s="52" t="s">
        <v>153</v>
      </c>
      <c r="BB65" s="44"/>
      <c r="BC65" s="58" t="s">
        <v>154</v>
      </c>
    </row>
    <row r="66" spans="1:58" ht="20.100000000000001" customHeight="1">
      <c r="A66" s="42">
        <v>58</v>
      </c>
      <c r="B66" s="45" t="str">
        <f>'[3]299 přehled dle místností'!B187</f>
        <v>odpadkový koš do kuchyňky</v>
      </c>
      <c r="C66" s="46" t="str">
        <f>'[3]299 přehled dle místností'!C187</f>
        <v>ks</v>
      </c>
      <c r="D66" s="34">
        <f>'[3]299 přehled dle místností'!D187+'[3]299 přehled dle místností'!D249+'[3]299 přehled dle místností'!D377+'[3]299 přehled dle místností'!D394+'[3]299 přehled dle místností'!D304+'[3]299 přehled dle místností'!D75</f>
        <v>6</v>
      </c>
      <c r="E66" s="35">
        <f t="shared" si="1"/>
        <v>-1</v>
      </c>
      <c r="F66" s="36"/>
      <c r="G66" s="47"/>
      <c r="H66" s="48"/>
      <c r="I66" s="47"/>
      <c r="J66" s="48"/>
      <c r="K66" s="47"/>
      <c r="L66" s="48"/>
      <c r="M66" s="47"/>
      <c r="N66" s="48"/>
      <c r="O66" s="47"/>
      <c r="P66" s="48"/>
      <c r="Q66" s="47"/>
      <c r="R66" s="48"/>
      <c r="S66" s="47"/>
      <c r="T66" s="48"/>
      <c r="U66" s="47"/>
      <c r="V66" s="48"/>
      <c r="W66" s="47"/>
      <c r="X66" s="48">
        <v>1</v>
      </c>
      <c r="Y66" s="47"/>
      <c r="Z66" s="48"/>
      <c r="AA66" s="47"/>
      <c r="AB66" s="48"/>
      <c r="AC66" s="47"/>
      <c r="AD66" s="48"/>
      <c r="AE66" s="47">
        <v>1</v>
      </c>
      <c r="AF66" s="48"/>
      <c r="AG66" s="47"/>
      <c r="AH66" s="48"/>
      <c r="AI66" s="47"/>
      <c r="AJ66" s="48">
        <v>1</v>
      </c>
      <c r="AK66" s="47"/>
      <c r="AL66" s="48"/>
      <c r="AM66" s="47"/>
      <c r="AN66" s="48"/>
      <c r="AO66" s="47"/>
      <c r="AP66" s="48">
        <v>1</v>
      </c>
      <c r="AQ66" s="47"/>
      <c r="AR66" s="48">
        <v>1</v>
      </c>
      <c r="AS66" s="47"/>
      <c r="AT66" s="48"/>
      <c r="AU66" s="47"/>
      <c r="AV66" s="48"/>
      <c r="AW66" s="47"/>
      <c r="AX66" s="48"/>
      <c r="AY66" s="39"/>
      <c r="AZ66" s="39"/>
      <c r="BA66" s="52" t="s">
        <v>155</v>
      </c>
      <c r="BB66" s="44"/>
      <c r="BC66" s="58" t="s">
        <v>156</v>
      </c>
    </row>
    <row r="67" spans="1:58" ht="20.100000000000001" customHeight="1">
      <c r="A67" s="42">
        <v>59</v>
      </c>
      <c r="B67" s="45" t="str">
        <f>'[3]299 přehled dle místností'!B101</f>
        <v>odpadkový koš</v>
      </c>
      <c r="C67" s="46" t="str">
        <f>'[3]299 přehled dle místností'!C101</f>
        <v>ks</v>
      </c>
      <c r="D67" s="34">
        <v>24</v>
      </c>
      <c r="E67" s="35">
        <f t="shared" si="1"/>
        <v>-6</v>
      </c>
      <c r="F67" s="36"/>
      <c r="G67" s="47"/>
      <c r="H67" s="48"/>
      <c r="I67" s="47"/>
      <c r="J67" s="48"/>
      <c r="K67" s="47"/>
      <c r="L67" s="48"/>
      <c r="M67" s="47"/>
      <c r="N67" s="48"/>
      <c r="O67" s="47"/>
      <c r="P67" s="48"/>
      <c r="Q67" s="47"/>
      <c r="R67" s="48"/>
      <c r="S67" s="47"/>
      <c r="T67" s="48"/>
      <c r="U67" s="47"/>
      <c r="V67" s="48"/>
      <c r="W67" s="47">
        <v>1</v>
      </c>
      <c r="X67" s="48"/>
      <c r="Y67" s="47"/>
      <c r="Z67" s="48">
        <v>1</v>
      </c>
      <c r="AA67" s="47">
        <v>1</v>
      </c>
      <c r="AB67" s="48">
        <v>1</v>
      </c>
      <c r="AC67" s="47">
        <v>1</v>
      </c>
      <c r="AD67" s="48">
        <v>1</v>
      </c>
      <c r="AE67" s="47"/>
      <c r="AF67" s="48">
        <v>1</v>
      </c>
      <c r="AG67" s="47">
        <v>1</v>
      </c>
      <c r="AH67" s="48">
        <v>1</v>
      </c>
      <c r="AI67" s="47">
        <v>1</v>
      </c>
      <c r="AJ67" s="48"/>
      <c r="AK67" s="47">
        <v>1</v>
      </c>
      <c r="AL67" s="48">
        <v>1</v>
      </c>
      <c r="AM67" s="47">
        <v>1</v>
      </c>
      <c r="AN67" s="48"/>
      <c r="AO67" s="47">
        <v>1</v>
      </c>
      <c r="AP67" s="48"/>
      <c r="AQ67" s="47">
        <v>1</v>
      </c>
      <c r="AR67" s="48"/>
      <c r="AS67" s="47">
        <v>1</v>
      </c>
      <c r="AT67" s="48">
        <v>1</v>
      </c>
      <c r="AU67" s="47">
        <v>1</v>
      </c>
      <c r="AV67" s="48"/>
      <c r="AW67" s="47"/>
      <c r="AX67" s="48"/>
      <c r="AY67" s="39"/>
      <c r="AZ67" s="39"/>
      <c r="BA67" s="52" t="s">
        <v>157</v>
      </c>
      <c r="BB67" s="44"/>
      <c r="BC67" s="58" t="s">
        <v>158</v>
      </c>
    </row>
    <row r="68" spans="1:58" ht="20.100000000000001" customHeight="1">
      <c r="A68" s="42">
        <v>60</v>
      </c>
      <c r="B68" s="45" t="str">
        <f>'[3]299 přehled dle místností'!B247</f>
        <v>jídelní stůl</v>
      </c>
      <c r="C68" s="46" t="str">
        <f>'[3]299 přehled dle místností'!C247</f>
        <v>ks</v>
      </c>
      <c r="D68" s="34">
        <f>'[3]299 přehled dle místností'!D247+'[3]299 přehled dle místností'!D302+'[3]299 přehled dle místností'!D392</f>
        <v>7</v>
      </c>
      <c r="E68" s="35">
        <f t="shared" si="1"/>
        <v>0</v>
      </c>
      <c r="F68" s="36"/>
      <c r="G68" s="47"/>
      <c r="H68" s="48"/>
      <c r="I68" s="47"/>
      <c r="J68" s="48"/>
      <c r="K68" s="47"/>
      <c r="L68" s="48"/>
      <c r="M68" s="47"/>
      <c r="N68" s="48"/>
      <c r="O68" s="47"/>
      <c r="P68" s="48"/>
      <c r="Q68" s="47"/>
      <c r="R68" s="48"/>
      <c r="S68" s="47"/>
      <c r="T68" s="48"/>
      <c r="U68" s="47"/>
      <c r="V68" s="48"/>
      <c r="W68" s="47"/>
      <c r="X68" s="48"/>
      <c r="Y68" s="47"/>
      <c r="Z68" s="48"/>
      <c r="AA68" s="47"/>
      <c r="AB68" s="48"/>
      <c r="AC68" s="47"/>
      <c r="AD68" s="48"/>
      <c r="AE68" s="47">
        <v>3</v>
      </c>
      <c r="AF68" s="48"/>
      <c r="AG68" s="47"/>
      <c r="AH68" s="48"/>
      <c r="AI68" s="47"/>
      <c r="AJ68" s="48">
        <v>2</v>
      </c>
      <c r="AK68" s="47"/>
      <c r="AL68" s="48"/>
      <c r="AM68" s="47"/>
      <c r="AN68" s="48"/>
      <c r="AO68" s="47"/>
      <c r="AP68" s="48"/>
      <c r="AQ68" s="47"/>
      <c r="AR68" s="48">
        <v>2</v>
      </c>
      <c r="AS68" s="47"/>
      <c r="AT68" s="48"/>
      <c r="AU68" s="47"/>
      <c r="AV68" s="48"/>
      <c r="AW68" s="47"/>
      <c r="AX68" s="48"/>
      <c r="AY68" s="39"/>
      <c r="AZ68" s="39"/>
      <c r="BA68" s="52" t="s">
        <v>159</v>
      </c>
      <c r="BB68" s="44"/>
      <c r="BC68" s="58" t="s">
        <v>57</v>
      </c>
    </row>
    <row r="69" spans="1:58" ht="20.100000000000001" customHeight="1">
      <c r="A69" s="42">
        <v>61</v>
      </c>
      <c r="B69" s="45" t="str">
        <f>'[3]299 přehled dle místností'!B347</f>
        <v>jednací stůl</v>
      </c>
      <c r="C69" s="46" t="str">
        <f>'[3]299 přehled dle místností'!C347</f>
        <v>ks</v>
      </c>
      <c r="D69" s="34">
        <f>'[3]299 přehled dle místností'!D347</f>
        <v>1</v>
      </c>
      <c r="E69" s="35">
        <f t="shared" si="1"/>
        <v>0</v>
      </c>
      <c r="F69" s="36"/>
      <c r="G69" s="47"/>
      <c r="H69" s="48"/>
      <c r="I69" s="47"/>
      <c r="J69" s="48"/>
      <c r="K69" s="47"/>
      <c r="L69" s="48"/>
      <c r="M69" s="47"/>
      <c r="N69" s="48"/>
      <c r="O69" s="47"/>
      <c r="P69" s="48"/>
      <c r="Q69" s="47"/>
      <c r="R69" s="48"/>
      <c r="S69" s="47"/>
      <c r="T69" s="48"/>
      <c r="U69" s="47"/>
      <c r="V69" s="48"/>
      <c r="W69" s="47"/>
      <c r="X69" s="48"/>
      <c r="Y69" s="47"/>
      <c r="Z69" s="48"/>
      <c r="AA69" s="47"/>
      <c r="AB69" s="48"/>
      <c r="AC69" s="47"/>
      <c r="AD69" s="48"/>
      <c r="AE69" s="47"/>
      <c r="AF69" s="48"/>
      <c r="AG69" s="47"/>
      <c r="AH69" s="48"/>
      <c r="AI69" s="47"/>
      <c r="AJ69" s="48"/>
      <c r="AK69" s="47"/>
      <c r="AL69" s="48"/>
      <c r="AM69" s="47"/>
      <c r="AN69" s="48">
        <v>1</v>
      </c>
      <c r="AO69" s="47"/>
      <c r="AP69" s="48"/>
      <c r="AQ69" s="47"/>
      <c r="AR69" s="48"/>
      <c r="AS69" s="47"/>
      <c r="AT69" s="48"/>
      <c r="AU69" s="47"/>
      <c r="AV69" s="48"/>
      <c r="AW69" s="47"/>
      <c r="AX69" s="48"/>
      <c r="AY69" s="39"/>
      <c r="AZ69" s="39"/>
      <c r="BA69" s="52" t="s">
        <v>160</v>
      </c>
      <c r="BB69" s="44"/>
      <c r="BC69" s="58" t="s">
        <v>57</v>
      </c>
    </row>
    <row r="70" spans="1:58" ht="20.100000000000001" customHeight="1">
      <c r="A70" s="42">
        <v>62</v>
      </c>
      <c r="B70" s="56" t="str">
        <f>'[3]299 přehled dle místností'!B99</f>
        <v>skříň</v>
      </c>
      <c r="C70" s="57" t="str">
        <f>'[3]299 přehled dle místností'!C99</f>
        <v>ks</v>
      </c>
      <c r="D70" s="34">
        <f>'[3]299 přehled dle místností'!D99+'[3]299 přehled dle místností'!D157+'[3]299 přehled dle místností'!D167+'[3]299 přehled dle místností'!D173+'[3]299 přehled dle místností'!D190+'[3]299 přehled dle místností'!D206+'[3]299 přehled dle místností'!D219+'[3]299 přehled dle místností'!D231+'[3]299 přehled dle místností'!D244+'[3]299 přehled dle místností'!D262+'[3]299 přehled dle místností'!D275+'[3]299 přehled dle místností'!D287+'[3]299 přehled dle místností'!D299+'[3]299 přehled dle místností'!D318+'[3]299 přehled dle místností'!D331+'[3]299 přehled dle místností'!D344+'[3]299 přehled dle místností'!D364+'[3]299 přehled dle místností'!D375+'[3]299 přehled dle místností'!D386+'[3]299 přehled dle místností'!D404+'[3]299 přehled dle místností'!D417+'[3]299 přehled dle místností'!D430</f>
        <v>59</v>
      </c>
      <c r="E70" s="35">
        <f t="shared" si="1"/>
        <v>0</v>
      </c>
      <c r="F70" s="36"/>
      <c r="G70" s="47"/>
      <c r="H70" s="48"/>
      <c r="I70" s="47"/>
      <c r="J70" s="48"/>
      <c r="K70" s="47"/>
      <c r="L70" s="48"/>
      <c r="M70" s="47"/>
      <c r="N70" s="48"/>
      <c r="O70" s="47"/>
      <c r="P70" s="48"/>
      <c r="Q70" s="47"/>
      <c r="R70" s="48"/>
      <c r="S70" s="47"/>
      <c r="T70" s="48"/>
      <c r="U70" s="47">
        <v>2</v>
      </c>
      <c r="V70" s="48">
        <v>2</v>
      </c>
      <c r="W70" s="47">
        <v>6</v>
      </c>
      <c r="X70" s="48">
        <v>4</v>
      </c>
      <c r="Y70" s="47"/>
      <c r="Z70" s="48">
        <v>2</v>
      </c>
      <c r="AA70" s="47">
        <v>2</v>
      </c>
      <c r="AB70" s="48">
        <v>2</v>
      </c>
      <c r="AC70" s="47">
        <v>2</v>
      </c>
      <c r="AD70" s="48">
        <v>2</v>
      </c>
      <c r="AE70" s="47"/>
      <c r="AF70" s="48">
        <v>2</v>
      </c>
      <c r="AG70" s="47">
        <v>2</v>
      </c>
      <c r="AH70" s="48">
        <v>2</v>
      </c>
      <c r="AI70" s="47">
        <v>2</v>
      </c>
      <c r="AJ70" s="48"/>
      <c r="AK70" s="47">
        <v>4</v>
      </c>
      <c r="AL70" s="48">
        <v>4</v>
      </c>
      <c r="AM70" s="47">
        <v>2</v>
      </c>
      <c r="AN70" s="48"/>
      <c r="AO70" s="47">
        <v>3</v>
      </c>
      <c r="AP70" s="48">
        <v>2</v>
      </c>
      <c r="AQ70" s="47">
        <v>2</v>
      </c>
      <c r="AR70" s="48"/>
      <c r="AS70" s="47">
        <v>4</v>
      </c>
      <c r="AT70" s="48">
        <v>4</v>
      </c>
      <c r="AU70" s="47">
        <v>2</v>
      </c>
      <c r="AV70" s="48"/>
      <c r="AW70" s="47"/>
      <c r="AX70" s="48"/>
      <c r="AY70" s="39"/>
      <c r="AZ70" s="39"/>
      <c r="BA70" s="53" t="s">
        <v>161</v>
      </c>
      <c r="BB70" s="44"/>
      <c r="BC70" s="58" t="s">
        <v>107</v>
      </c>
    </row>
    <row r="71" spans="1:58" ht="20.100000000000001" customHeight="1">
      <c r="A71" s="42">
        <v>63</v>
      </c>
      <c r="B71" s="45" t="str">
        <f>'[3]299 přehled dle místností'!B205</f>
        <v>stůl kulatý</v>
      </c>
      <c r="C71" s="46" t="str">
        <f>'[3]299 přehled dle místností'!C205</f>
        <v>ks</v>
      </c>
      <c r="D71" s="34">
        <f>'[3]299 přehled dle místností'!D205+'[3]299 přehled dle místností'!D218+'[3]299 přehled dle místností'!D261+'[3]299 přehled dle místností'!D274+'[3]299 přehled dle místností'!D316+'[3]299 přehled dle místností'!D329+'[3]299 přehled dle místností'!D342+'[3]299 přehled dle místností'!D385+'[3]299 přehled dle místností'!D403+'[3]299 přehled dle místností'!D416+'[3]299 přehled dle místností'!D429+'[3]299 přehled dle místností'!D374</f>
        <v>12</v>
      </c>
      <c r="E71" s="35">
        <f t="shared" si="1"/>
        <v>0</v>
      </c>
      <c r="F71" s="36"/>
      <c r="G71" s="47"/>
      <c r="H71" s="48"/>
      <c r="I71" s="47"/>
      <c r="J71" s="48"/>
      <c r="K71" s="47"/>
      <c r="L71" s="48"/>
      <c r="M71" s="47"/>
      <c r="N71" s="48"/>
      <c r="O71" s="47"/>
      <c r="P71" s="48"/>
      <c r="Q71" s="47"/>
      <c r="R71" s="48"/>
      <c r="S71" s="47"/>
      <c r="T71" s="48"/>
      <c r="U71" s="47"/>
      <c r="V71" s="48"/>
      <c r="W71" s="47"/>
      <c r="X71" s="48"/>
      <c r="Y71" s="47"/>
      <c r="Z71" s="48"/>
      <c r="AA71" s="47">
        <v>1</v>
      </c>
      <c r="AB71" s="48">
        <v>1</v>
      </c>
      <c r="AC71" s="47"/>
      <c r="AD71" s="48"/>
      <c r="AE71" s="47"/>
      <c r="AF71" s="48">
        <v>1</v>
      </c>
      <c r="AG71" s="47">
        <v>1</v>
      </c>
      <c r="AH71" s="48"/>
      <c r="AI71" s="47"/>
      <c r="AJ71" s="48"/>
      <c r="AK71" s="47">
        <v>1</v>
      </c>
      <c r="AL71" s="48">
        <v>1</v>
      </c>
      <c r="AM71" s="47">
        <v>1</v>
      </c>
      <c r="AN71" s="48"/>
      <c r="AO71" s="47"/>
      <c r="AP71" s="48">
        <v>1</v>
      </c>
      <c r="AQ71" s="47">
        <v>1</v>
      </c>
      <c r="AR71" s="48"/>
      <c r="AS71" s="47">
        <v>1</v>
      </c>
      <c r="AT71" s="48">
        <v>1</v>
      </c>
      <c r="AU71" s="47">
        <v>1</v>
      </c>
      <c r="AV71" s="48"/>
      <c r="AW71" s="47"/>
      <c r="AX71" s="48"/>
      <c r="AY71" s="39"/>
      <c r="AZ71" s="39"/>
      <c r="BA71" s="59" t="s">
        <v>162</v>
      </c>
      <c r="BB71" s="44"/>
      <c r="BC71" s="58" t="s">
        <v>67</v>
      </c>
    </row>
    <row r="72" spans="1:58" ht="20.100000000000001" customHeight="1">
      <c r="A72" s="42">
        <v>64</v>
      </c>
      <c r="B72" s="60" t="str">
        <f>'[3]299 přehled dle místností'!B354</f>
        <v>kancelářský stůl rohový</v>
      </c>
      <c r="C72" s="61" t="s">
        <v>91</v>
      </c>
      <c r="D72" s="62">
        <f>'[3]299 přehled dle místností'!D354</f>
        <v>1</v>
      </c>
      <c r="E72" s="63">
        <f t="shared" ref="E72:E76" si="2">SUM(G72:AX72)-D72</f>
        <v>0</v>
      </c>
      <c r="F72" s="64"/>
      <c r="G72" s="65"/>
      <c r="H72" s="66"/>
      <c r="I72" s="65"/>
      <c r="J72" s="66"/>
      <c r="K72" s="65"/>
      <c r="L72" s="66"/>
      <c r="M72" s="65"/>
      <c r="N72" s="66"/>
      <c r="O72" s="65"/>
      <c r="P72" s="66"/>
      <c r="Q72" s="65"/>
      <c r="R72" s="66"/>
      <c r="S72" s="65"/>
      <c r="T72" s="66"/>
      <c r="U72" s="65"/>
      <c r="V72" s="66"/>
      <c r="W72" s="65"/>
      <c r="X72" s="66"/>
      <c r="Y72" s="65"/>
      <c r="Z72" s="66"/>
      <c r="AA72" s="65"/>
      <c r="AB72" s="66"/>
      <c r="AC72" s="65"/>
      <c r="AD72" s="66"/>
      <c r="AE72" s="65"/>
      <c r="AF72" s="66"/>
      <c r="AG72" s="65"/>
      <c r="AH72" s="66"/>
      <c r="AI72" s="65"/>
      <c r="AJ72" s="66"/>
      <c r="AK72" s="65"/>
      <c r="AL72" s="66"/>
      <c r="AM72" s="65"/>
      <c r="AN72" s="66"/>
      <c r="AO72" s="65"/>
      <c r="AP72" s="66">
        <v>1</v>
      </c>
      <c r="AQ72" s="65"/>
      <c r="AR72" s="66"/>
      <c r="AS72" s="65"/>
      <c r="AT72" s="66"/>
      <c r="AU72" s="65"/>
      <c r="AV72" s="66"/>
      <c r="AW72" s="65"/>
      <c r="AX72" s="66"/>
      <c r="AY72" s="39"/>
      <c r="AZ72" s="39"/>
      <c r="BA72" s="67" t="s">
        <v>163</v>
      </c>
      <c r="BB72" s="68"/>
      <c r="BC72" s="58"/>
    </row>
    <row r="73" spans="1:58" ht="20.100000000000001" customHeight="1">
      <c r="A73" s="42">
        <v>65</v>
      </c>
      <c r="B73" s="69" t="s">
        <v>164</v>
      </c>
      <c r="C73" s="70" t="s">
        <v>91</v>
      </c>
      <c r="D73" s="71">
        <f>'[3]299 přehled dle místností'!D372</f>
        <v>1</v>
      </c>
      <c r="E73" s="72">
        <f t="shared" si="2"/>
        <v>0</v>
      </c>
      <c r="F73" s="73"/>
      <c r="G73" s="74"/>
      <c r="H73" s="75"/>
      <c r="I73" s="74"/>
      <c r="J73" s="75"/>
      <c r="K73" s="74"/>
      <c r="L73" s="75"/>
      <c r="M73" s="74"/>
      <c r="N73" s="75"/>
      <c r="O73" s="74"/>
      <c r="P73" s="75"/>
      <c r="Q73" s="74"/>
      <c r="R73" s="75"/>
      <c r="S73" s="74"/>
      <c r="T73" s="75"/>
      <c r="U73" s="74"/>
      <c r="V73" s="75"/>
      <c r="W73" s="74"/>
      <c r="X73" s="75"/>
      <c r="Y73" s="74"/>
      <c r="Z73" s="75"/>
      <c r="AA73" s="74"/>
      <c r="AB73" s="75"/>
      <c r="AC73" s="74"/>
      <c r="AD73" s="75"/>
      <c r="AE73" s="74"/>
      <c r="AF73" s="75"/>
      <c r="AG73" s="74"/>
      <c r="AH73" s="75"/>
      <c r="AI73" s="74"/>
      <c r="AJ73" s="75"/>
      <c r="AK73" s="74"/>
      <c r="AL73" s="75"/>
      <c r="AM73" s="74"/>
      <c r="AN73" s="75"/>
      <c r="AO73" s="74"/>
      <c r="AP73" s="75">
        <v>1</v>
      </c>
      <c r="AQ73" s="74"/>
      <c r="AR73" s="75"/>
      <c r="AS73" s="74"/>
      <c r="AT73" s="75"/>
      <c r="AU73" s="74"/>
      <c r="AV73" s="75"/>
      <c r="AW73" s="74"/>
      <c r="AX73" s="75"/>
      <c r="AY73" s="76"/>
      <c r="AZ73" s="76"/>
      <c r="BA73" s="52" t="s">
        <v>165</v>
      </c>
      <c r="BB73" s="44"/>
      <c r="BC73" s="58" t="s">
        <v>57</v>
      </c>
    </row>
    <row r="74" spans="1:58" ht="20.100000000000001" customHeight="1">
      <c r="A74" s="42">
        <v>66</v>
      </c>
      <c r="B74" s="69" t="str">
        <f>'[3]299 přehled dle místností'!B193</f>
        <v>kuchyňský pult</v>
      </c>
      <c r="C74" s="70" t="s">
        <v>91</v>
      </c>
      <c r="D74" s="71">
        <f>'[3]299 přehled dle místností'!D193</f>
        <v>1</v>
      </c>
      <c r="E74" s="72">
        <f t="shared" si="2"/>
        <v>0</v>
      </c>
      <c r="F74" s="73"/>
      <c r="G74" s="74"/>
      <c r="H74" s="75"/>
      <c r="I74" s="74"/>
      <c r="J74" s="75"/>
      <c r="K74" s="74"/>
      <c r="L74" s="75"/>
      <c r="M74" s="74"/>
      <c r="N74" s="75"/>
      <c r="O74" s="74"/>
      <c r="P74" s="75"/>
      <c r="Q74" s="74"/>
      <c r="R74" s="75"/>
      <c r="S74" s="74"/>
      <c r="T74" s="75"/>
      <c r="U74" s="74"/>
      <c r="V74" s="75"/>
      <c r="W74" s="74"/>
      <c r="X74" s="75">
        <v>1</v>
      </c>
      <c r="Y74" s="74"/>
      <c r="Z74" s="75"/>
      <c r="AA74" s="74"/>
      <c r="AB74" s="75"/>
      <c r="AC74" s="74"/>
      <c r="AD74" s="75"/>
      <c r="AE74" s="74"/>
      <c r="AF74" s="75"/>
      <c r="AG74" s="74"/>
      <c r="AH74" s="75"/>
      <c r="AI74" s="74"/>
      <c r="AJ74" s="75"/>
      <c r="AK74" s="74"/>
      <c r="AL74" s="75"/>
      <c r="AM74" s="74"/>
      <c r="AN74" s="75"/>
      <c r="AO74" s="74"/>
      <c r="AP74" s="75"/>
      <c r="AQ74" s="74"/>
      <c r="AR74" s="75"/>
      <c r="AS74" s="74"/>
      <c r="AT74" s="75"/>
      <c r="AU74" s="74"/>
      <c r="AV74" s="75"/>
      <c r="AW74" s="74"/>
      <c r="AX74" s="75"/>
      <c r="AY74" s="76"/>
      <c r="AZ74" s="76"/>
      <c r="BA74" s="53" t="s">
        <v>166</v>
      </c>
      <c r="BB74" s="44"/>
      <c r="BC74" s="58"/>
    </row>
    <row r="75" spans="1:58" ht="20.100000000000001" customHeight="1">
      <c r="A75" s="42">
        <v>67</v>
      </c>
      <c r="B75" s="69" t="str">
        <f>'[3]299 přehled dle místností'!B476</f>
        <v>doprava</v>
      </c>
      <c r="C75" s="70" t="s">
        <v>91</v>
      </c>
      <c r="D75" s="71">
        <f>'[3]299 přehled dle místností'!D476</f>
        <v>1</v>
      </c>
      <c r="E75" s="72">
        <f t="shared" si="2"/>
        <v>0</v>
      </c>
      <c r="F75" s="73"/>
      <c r="G75" s="74">
        <v>1</v>
      </c>
      <c r="H75" s="75"/>
      <c r="I75" s="74"/>
      <c r="J75" s="75"/>
      <c r="K75" s="74"/>
      <c r="L75" s="75"/>
      <c r="M75" s="74"/>
      <c r="N75" s="75"/>
      <c r="O75" s="74"/>
      <c r="P75" s="75"/>
      <c r="Q75" s="74"/>
      <c r="R75" s="75"/>
      <c r="S75" s="74"/>
      <c r="T75" s="75"/>
      <c r="U75" s="74"/>
      <c r="V75" s="75"/>
      <c r="W75" s="74"/>
      <c r="X75" s="75"/>
      <c r="Y75" s="74"/>
      <c r="Z75" s="75"/>
      <c r="AA75" s="74"/>
      <c r="AB75" s="75"/>
      <c r="AC75" s="74"/>
      <c r="AD75" s="75"/>
      <c r="AE75" s="74"/>
      <c r="AF75" s="75"/>
      <c r="AG75" s="74"/>
      <c r="AH75" s="75"/>
      <c r="AI75" s="74"/>
      <c r="AJ75" s="75"/>
      <c r="AK75" s="74"/>
      <c r="AL75" s="75"/>
      <c r="AM75" s="74"/>
      <c r="AN75" s="75"/>
      <c r="AO75" s="74"/>
      <c r="AP75" s="75"/>
      <c r="AQ75" s="74"/>
      <c r="AR75" s="75"/>
      <c r="AS75" s="74"/>
      <c r="AT75" s="75"/>
      <c r="AU75" s="74"/>
      <c r="AV75" s="75"/>
      <c r="AW75" s="74"/>
      <c r="AX75" s="75"/>
      <c r="AY75" s="76"/>
      <c r="AZ75" s="76"/>
      <c r="BA75" s="53" t="s">
        <v>167</v>
      </c>
      <c r="BB75" s="44"/>
      <c r="BC75" s="77"/>
      <c r="BD75" s="78"/>
      <c r="BE75" s="78"/>
      <c r="BF75" s="78"/>
    </row>
    <row r="76" spans="1:58" ht="20.100000000000001" customHeight="1" thickBot="1">
      <c r="A76" s="79">
        <v>68</v>
      </c>
      <c r="B76" s="80" t="s">
        <v>168</v>
      </c>
      <c r="C76" s="81" t="s">
        <v>91</v>
      </c>
      <c r="D76" s="82">
        <v>1</v>
      </c>
      <c r="E76" s="83">
        <f t="shared" si="2"/>
        <v>0</v>
      </c>
      <c r="F76" s="84"/>
      <c r="G76" s="85">
        <v>1</v>
      </c>
      <c r="H76" s="86"/>
      <c r="I76" s="85"/>
      <c r="J76" s="86"/>
      <c r="K76" s="85"/>
      <c r="L76" s="86"/>
      <c r="M76" s="85"/>
      <c r="N76" s="86"/>
      <c r="O76" s="85"/>
      <c r="P76" s="86"/>
      <c r="Q76" s="85"/>
      <c r="R76" s="86"/>
      <c r="S76" s="85"/>
      <c r="T76" s="86"/>
      <c r="U76" s="85"/>
      <c r="V76" s="86"/>
      <c r="W76" s="85"/>
      <c r="X76" s="86"/>
      <c r="Y76" s="85"/>
      <c r="Z76" s="86"/>
      <c r="AA76" s="85"/>
      <c r="AB76" s="86"/>
      <c r="AC76" s="85"/>
      <c r="AD76" s="86"/>
      <c r="AE76" s="85"/>
      <c r="AF76" s="86"/>
      <c r="AG76" s="85"/>
      <c r="AH76" s="86"/>
      <c r="AI76" s="85"/>
      <c r="AJ76" s="86"/>
      <c r="AK76" s="85"/>
      <c r="AL76" s="86"/>
      <c r="AM76" s="85"/>
      <c r="AN76" s="86"/>
      <c r="AO76" s="85"/>
      <c r="AP76" s="86"/>
      <c r="AQ76" s="85"/>
      <c r="AR76" s="86"/>
      <c r="AS76" s="85"/>
      <c r="AT76" s="86"/>
      <c r="AU76" s="85"/>
      <c r="AV76" s="86"/>
      <c r="AW76" s="85"/>
      <c r="AX76" s="86"/>
      <c r="AY76" s="87"/>
      <c r="AZ76" s="87"/>
      <c r="BA76" s="88" t="s">
        <v>169</v>
      </c>
      <c r="BB76" s="89"/>
      <c r="BC76" s="77"/>
      <c r="BD76" s="78"/>
      <c r="BE76" s="78"/>
      <c r="BF76" s="78"/>
    </row>
    <row r="77" spans="1:58">
      <c r="B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3"/>
      <c r="BB77" s="91"/>
      <c r="BC77" s="91"/>
      <c r="BD77" s="78"/>
      <c r="BE77" s="78"/>
      <c r="BF77" s="78"/>
    </row>
    <row r="78" spans="1:58">
      <c r="B78" s="94"/>
      <c r="C78" s="95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3">
        <v>51</v>
      </c>
      <c r="BB78" s="91"/>
      <c r="BC78" s="91"/>
      <c r="BD78" s="78"/>
      <c r="BE78" s="78"/>
      <c r="BF78" s="78"/>
    </row>
    <row r="79" spans="1:58">
      <c r="B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3"/>
      <c r="BB79" s="91"/>
      <c r="BC79" s="91"/>
      <c r="BD79" s="78"/>
      <c r="BE79" s="78"/>
      <c r="BF79" s="78"/>
    </row>
    <row r="80" spans="1:58">
      <c r="B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3"/>
      <c r="BB80" s="91"/>
      <c r="BC80" s="91"/>
      <c r="BD80" s="78"/>
      <c r="BE80" s="78"/>
      <c r="BF80" s="78"/>
    </row>
    <row r="81" spans="2:58">
      <c r="B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3"/>
      <c r="BB81" s="91"/>
      <c r="BC81" s="91"/>
      <c r="BD81" s="78"/>
      <c r="BE81" s="78"/>
      <c r="BF81" s="78"/>
    </row>
    <row r="82" spans="2:58">
      <c r="B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3"/>
      <c r="BB82" s="91"/>
      <c r="BC82" s="91"/>
      <c r="BD82" s="78"/>
      <c r="BE82" s="78"/>
      <c r="BF82" s="78"/>
    </row>
    <row r="83" spans="2:58">
      <c r="B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3"/>
      <c r="BB83" s="91"/>
      <c r="BC83" s="91"/>
      <c r="BD83" s="78"/>
      <c r="BE83" s="78"/>
      <c r="BF83" s="78"/>
    </row>
    <row r="84" spans="2:58">
      <c r="B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3"/>
      <c r="BB84" s="91"/>
      <c r="BC84" s="91"/>
      <c r="BD84" s="78"/>
      <c r="BE84" s="78"/>
      <c r="BF84" s="78"/>
    </row>
    <row r="85" spans="2:58">
      <c r="B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3"/>
      <c r="BB85" s="91"/>
      <c r="BC85" s="91"/>
      <c r="BD85" s="78"/>
      <c r="BE85" s="78"/>
      <c r="BF85" s="78"/>
    </row>
  </sheetData>
  <sheetProtection selectLockedCells="1" selectUnlockedCells="1"/>
  <mergeCells count="6">
    <mergeCell ref="C7:F7"/>
    <mergeCell ref="C1:BA1"/>
    <mergeCell ref="C2:BA2"/>
    <mergeCell ref="C3:BA3"/>
    <mergeCell ref="C4:BA4"/>
    <mergeCell ref="C5:BA5"/>
  </mergeCells>
  <printOptions horizontalCentered="1"/>
  <pageMargins left="0.70866141732283472" right="0.70866141732283472" top="0.78740157480314965" bottom="0.78740157480314965" header="0.51181102362204722" footer="0.51181102362204722"/>
  <pageSetup paperSize="9" scale="65" firstPageNumber="0" orientation="portrait" r:id="rId1"/>
  <headerFooter alignWithMargins="0">
    <oddFooter>&amp;L&amp;"Arial,Tučné"VÝKAZ VÝMĚR&amp;C&amp;"Arial,Tučné"&amp;P/&amp;N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299 specifikace prvků</vt:lpstr>
      <vt:lpstr>'299 specifikace prvků'!Oblast_tisku</vt:lpstr>
    </vt:vector>
  </TitlesOfParts>
  <Company>KrU JMK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sevcikova.katerina</dc:creator>
  <cp:lastModifiedBy>sevcikova.katerina</cp:lastModifiedBy>
  <dcterms:created xsi:type="dcterms:W3CDTF">2014-07-11T11:23:13Z</dcterms:created>
  <dcterms:modified xsi:type="dcterms:W3CDTF">2014-07-17T07:21:23Z</dcterms:modified>
</cp:coreProperties>
</file>