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570" windowHeight="94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Položky!$A$1:$K$92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G91" i="3"/>
  <c r="BF91"/>
  <c r="BE91"/>
  <c r="BD91"/>
  <c r="K91"/>
  <c r="G91"/>
  <c r="BC91" s="1"/>
  <c r="BG90"/>
  <c r="BF90"/>
  <c r="BE90"/>
  <c r="BD90"/>
  <c r="K90"/>
  <c r="G90"/>
  <c r="BC90" s="1"/>
  <c r="BG89"/>
  <c r="BF89"/>
  <c r="BE89"/>
  <c r="BD89"/>
  <c r="K89"/>
  <c r="G89"/>
  <c r="BC89" s="1"/>
  <c r="BG88"/>
  <c r="BF88"/>
  <c r="BE88"/>
  <c r="BD88"/>
  <c r="K88"/>
  <c r="G88"/>
  <c r="BC88" s="1"/>
  <c r="BG87"/>
  <c r="BG92" s="1"/>
  <c r="I19" i="2" s="1"/>
  <c r="BF87" i="3"/>
  <c r="BE87"/>
  <c r="BE92" s="1"/>
  <c r="G19" i="2" s="1"/>
  <c r="BD87" i="3"/>
  <c r="BC87"/>
  <c r="K87"/>
  <c r="I92"/>
  <c r="G87"/>
  <c r="B19" i="2"/>
  <c r="A19"/>
  <c r="BF92" i="3"/>
  <c r="H19" i="2" s="1"/>
  <c r="BD92" i="3"/>
  <c r="F19" i="2" s="1"/>
  <c r="K92" i="3"/>
  <c r="G92"/>
  <c r="C92"/>
  <c r="BG82"/>
  <c r="BF82"/>
  <c r="BF85" s="1"/>
  <c r="H18" i="2" s="1"/>
  <c r="BE82" i="3"/>
  <c r="BC82"/>
  <c r="K82"/>
  <c r="K85" s="1"/>
  <c r="G82"/>
  <c r="G85" s="1"/>
  <c r="B18" i="2"/>
  <c r="A18"/>
  <c r="BG85" i="3"/>
  <c r="I18" i="2" s="1"/>
  <c r="BE85" i="3"/>
  <c r="G18" i="2" s="1"/>
  <c r="BC85" i="3"/>
  <c r="C85"/>
  <c r="BG79"/>
  <c r="BF79"/>
  <c r="BE79"/>
  <c r="BC79"/>
  <c r="K79"/>
  <c r="G79"/>
  <c r="BD79" s="1"/>
  <c r="BG78"/>
  <c r="BG80" s="1"/>
  <c r="I17" i="2" s="1"/>
  <c r="BF78" i="3"/>
  <c r="BE78"/>
  <c r="BC78"/>
  <c r="K78"/>
  <c r="K80" s="1"/>
  <c r="G78"/>
  <c r="G80" s="1"/>
  <c r="B17" i="2"/>
  <c r="A17"/>
  <c r="BE80" i="3"/>
  <c r="G17" i="2" s="1"/>
  <c r="C80" i="3"/>
  <c r="BG75"/>
  <c r="BG76" s="1"/>
  <c r="I16" i="2" s="1"/>
  <c r="BF75" i="3"/>
  <c r="BF76" s="1"/>
  <c r="H16" i="2" s="1"/>
  <c r="BE75" i="3"/>
  <c r="BD75"/>
  <c r="BD76" s="1"/>
  <c r="F16" i="2" s="1"/>
  <c r="K75" i="3"/>
  <c r="K76" s="1"/>
  <c r="G75"/>
  <c r="BC75" s="1"/>
  <c r="BC76" s="1"/>
  <c r="B16" i="2"/>
  <c r="A16"/>
  <c r="BE76" i="3"/>
  <c r="G16" i="2" s="1"/>
  <c r="C76" i="3"/>
  <c r="BG71"/>
  <c r="BF71"/>
  <c r="BE71"/>
  <c r="BD71"/>
  <c r="K71"/>
  <c r="G71"/>
  <c r="BC71" s="1"/>
  <c r="BG69"/>
  <c r="BF69"/>
  <c r="BE69"/>
  <c r="BD69"/>
  <c r="K69"/>
  <c r="G69"/>
  <c r="BC69" s="1"/>
  <c r="BG68"/>
  <c r="BF68"/>
  <c r="BE68"/>
  <c r="BD68"/>
  <c r="K68"/>
  <c r="G68"/>
  <c r="BC68" s="1"/>
  <c r="BG66"/>
  <c r="BF66"/>
  <c r="BE66"/>
  <c r="BD66"/>
  <c r="K66"/>
  <c r="G66"/>
  <c r="BC66" s="1"/>
  <c r="BG63"/>
  <c r="BF63"/>
  <c r="BE63"/>
  <c r="BD63"/>
  <c r="K63"/>
  <c r="G63"/>
  <c r="BC63" s="1"/>
  <c r="BG62"/>
  <c r="BF62"/>
  <c r="BE62"/>
  <c r="BD62"/>
  <c r="K62"/>
  <c r="G62"/>
  <c r="BC62" s="1"/>
  <c r="BG61"/>
  <c r="BF61"/>
  <c r="BF73" s="1"/>
  <c r="H15" i="2" s="1"/>
  <c r="BE61" i="3"/>
  <c r="BD61"/>
  <c r="BD73" s="1"/>
  <c r="F15" i="2" s="1"/>
  <c r="K61" i="3"/>
  <c r="G61"/>
  <c r="BC61" s="1"/>
  <c r="B15" i="2"/>
  <c r="A15"/>
  <c r="BG73" i="3"/>
  <c r="I15" i="2" s="1"/>
  <c r="C73" i="3"/>
  <c r="BG56"/>
  <c r="BG59" s="1"/>
  <c r="I14" i="2" s="1"/>
  <c r="BF56" i="3"/>
  <c r="BF59" s="1"/>
  <c r="H14" i="2" s="1"/>
  <c r="BE56" i="3"/>
  <c r="BD56"/>
  <c r="BD59" s="1"/>
  <c r="F14" i="2" s="1"/>
  <c r="K56" i="3"/>
  <c r="K59" s="1"/>
  <c r="G56"/>
  <c r="BC56" s="1"/>
  <c r="BC59" s="1"/>
  <c r="B14" i="2"/>
  <c r="A14"/>
  <c r="BE59" i="3"/>
  <c r="G14" i="2" s="1"/>
  <c r="C59" i="3"/>
  <c r="BG53"/>
  <c r="BF53"/>
  <c r="BE53"/>
  <c r="BD53"/>
  <c r="K53"/>
  <c r="G53"/>
  <c r="BC53" s="1"/>
  <c r="BG51"/>
  <c r="BG54" s="1"/>
  <c r="I13" i="2" s="1"/>
  <c r="BF51" i="3"/>
  <c r="BE51"/>
  <c r="BE54" s="1"/>
  <c r="G13" i="2" s="1"/>
  <c r="BD51" i="3"/>
  <c r="K51"/>
  <c r="K54" s="1"/>
  <c r="G51"/>
  <c r="BC51" s="1"/>
  <c r="BC54" s="1"/>
  <c r="B13" i="2"/>
  <c r="A13"/>
  <c r="C54" i="3"/>
  <c r="BG48"/>
  <c r="BF48"/>
  <c r="BE48"/>
  <c r="BE49" s="1"/>
  <c r="G12" i="2" s="1"/>
  <c r="BD48" i="3"/>
  <c r="K48"/>
  <c r="G48"/>
  <c r="BC48" s="1"/>
  <c r="BG47"/>
  <c r="BF47"/>
  <c r="BE47"/>
  <c r="BD47"/>
  <c r="K47"/>
  <c r="G47"/>
  <c r="B12" i="2"/>
  <c r="A12"/>
  <c r="BG49" i="3"/>
  <c r="I12" i="2" s="1"/>
  <c r="C49" i="3"/>
  <c r="BG43"/>
  <c r="BF43"/>
  <c r="BE43"/>
  <c r="BD43"/>
  <c r="K43"/>
  <c r="G43"/>
  <c r="BC43" s="1"/>
  <c r="BG42"/>
  <c r="BF42"/>
  <c r="BE42"/>
  <c r="BE45" s="1"/>
  <c r="G11" i="2" s="1"/>
  <c r="BD42" i="3"/>
  <c r="K42"/>
  <c r="G42"/>
  <c r="BC42" s="1"/>
  <c r="BG39"/>
  <c r="BF39"/>
  <c r="BE39"/>
  <c r="BD39"/>
  <c r="BD45" s="1"/>
  <c r="F11" i="2" s="1"/>
  <c r="K39" i="3"/>
  <c r="K45" s="1"/>
  <c r="G39"/>
  <c r="BC39" s="1"/>
  <c r="B11" i="2"/>
  <c r="A11"/>
  <c r="BG45" i="3"/>
  <c r="I11" i="2" s="1"/>
  <c r="BC45" i="3"/>
  <c r="G45"/>
  <c r="C45"/>
  <c r="BG35"/>
  <c r="BF35"/>
  <c r="BE35"/>
  <c r="BD35"/>
  <c r="BC35"/>
  <c r="K35"/>
  <c r="G35"/>
  <c r="BG33"/>
  <c r="BF33"/>
  <c r="BE33"/>
  <c r="BD33"/>
  <c r="BC33"/>
  <c r="K33"/>
  <c r="G33"/>
  <c r="BG31"/>
  <c r="BG37" s="1"/>
  <c r="I10" i="2" s="1"/>
  <c r="BF31" i="3"/>
  <c r="BE31"/>
  <c r="BE37" s="1"/>
  <c r="G10" i="2" s="1"/>
  <c r="BD31" i="3"/>
  <c r="K31"/>
  <c r="G31"/>
  <c r="BC31" s="1"/>
  <c r="BC37" s="1"/>
  <c r="B10" i="2"/>
  <c r="A10"/>
  <c r="BF37" i="3"/>
  <c r="H10" i="2" s="1"/>
  <c r="BD37" i="3"/>
  <c r="F10" i="2" s="1"/>
  <c r="K37" i="3"/>
  <c r="C37"/>
  <c r="BG27"/>
  <c r="BF27"/>
  <c r="BE27"/>
  <c r="BD27"/>
  <c r="K27"/>
  <c r="G27"/>
  <c r="BC27" s="1"/>
  <c r="BG25"/>
  <c r="BG29" s="1"/>
  <c r="I9" i="2" s="1"/>
  <c r="BF25" i="3"/>
  <c r="BE25"/>
  <c r="BE29" s="1"/>
  <c r="G9" i="2" s="1"/>
  <c r="BD25" i="3"/>
  <c r="K25"/>
  <c r="G25"/>
  <c r="BC25" s="1"/>
  <c r="BC29" s="1"/>
  <c r="B9" i="2"/>
  <c r="A9"/>
  <c r="BF29" i="3"/>
  <c r="H9" i="2" s="1"/>
  <c r="BD29" i="3"/>
  <c r="F9" i="2" s="1"/>
  <c r="K29" i="3"/>
  <c r="C29"/>
  <c r="BG21"/>
  <c r="BF21"/>
  <c r="BE21"/>
  <c r="BD21"/>
  <c r="K21"/>
  <c r="G21"/>
  <c r="BC21" s="1"/>
  <c r="BG19"/>
  <c r="BF19"/>
  <c r="BE19"/>
  <c r="BD19"/>
  <c r="K19"/>
  <c r="G19"/>
  <c r="BC19" s="1"/>
  <c r="BG17"/>
  <c r="BF17"/>
  <c r="BF23" s="1"/>
  <c r="H8" i="2" s="1"/>
  <c r="BE17" i="3"/>
  <c r="BD17"/>
  <c r="BD23" s="1"/>
  <c r="F8" i="2" s="1"/>
  <c r="K17" i="3"/>
  <c r="G17"/>
  <c r="BC17" s="1"/>
  <c r="B8" i="2"/>
  <c r="A8"/>
  <c r="BG23" i="3"/>
  <c r="I8" i="2" s="1"/>
  <c r="BE23" i="3"/>
  <c r="G8" i="2" s="1"/>
  <c r="K23" i="3"/>
  <c r="G23"/>
  <c r="C23"/>
  <c r="BG14"/>
  <c r="BF14"/>
  <c r="BE14"/>
  <c r="BD14"/>
  <c r="K14"/>
  <c r="G14"/>
  <c r="BC14" s="1"/>
  <c r="BG12"/>
  <c r="BF12"/>
  <c r="BE12"/>
  <c r="BD12"/>
  <c r="K12"/>
  <c r="G12"/>
  <c r="BC12" s="1"/>
  <c r="BG11"/>
  <c r="BF11"/>
  <c r="BE11"/>
  <c r="BD11"/>
  <c r="K11"/>
  <c r="G11"/>
  <c r="BC11" s="1"/>
  <c r="BG8"/>
  <c r="BF8"/>
  <c r="BF15" s="1"/>
  <c r="H7" i="2" s="1"/>
  <c r="BE8" i="3"/>
  <c r="BD8"/>
  <c r="BD15" s="1"/>
  <c r="F7" i="2" s="1"/>
  <c r="K8" i="3"/>
  <c r="I8"/>
  <c r="G8"/>
  <c r="BC8" s="1"/>
  <c r="B7" i="2"/>
  <c r="A7"/>
  <c r="BG15" i="3"/>
  <c r="I7" i="2" s="1"/>
  <c r="BE15" i="3"/>
  <c r="G7" i="2" s="1"/>
  <c r="K15" i="3"/>
  <c r="G15"/>
  <c r="C15"/>
  <c r="E4"/>
  <c r="C4"/>
  <c r="F3"/>
  <c r="C3"/>
  <c r="C2" i="2"/>
  <c r="C1"/>
  <c r="C33" i="1"/>
  <c r="F33" s="1"/>
  <c r="C31"/>
  <c r="C9"/>
  <c r="G7"/>
  <c r="D2"/>
  <c r="C2"/>
  <c r="BE73" i="3" l="1"/>
  <c r="G15" i="2" s="1"/>
  <c r="BC15" i="3"/>
  <c r="BC23"/>
  <c r="G29"/>
  <c r="G37"/>
  <c r="BC80"/>
  <c r="BF45"/>
  <c r="H11" i="2" s="1"/>
  <c r="K49" i="3"/>
  <c r="BD54"/>
  <c r="F13" i="2" s="1"/>
  <c r="BF54" i="3"/>
  <c r="H13" i="2" s="1"/>
  <c r="BC73" i="3"/>
  <c r="K73"/>
  <c r="BF80"/>
  <c r="H17" i="2" s="1"/>
  <c r="G20"/>
  <c r="C18" i="1" s="1"/>
  <c r="I20" i="2"/>
  <c r="C21" i="1" s="1"/>
  <c r="BC92" i="3"/>
  <c r="BD49"/>
  <c r="F12" i="2" s="1"/>
  <c r="BF49" i="3"/>
  <c r="H12" i="2" s="1"/>
  <c r="H20" s="1"/>
  <c r="C17" i="1" s="1"/>
  <c r="BC47" i="3"/>
  <c r="BC49" s="1"/>
  <c r="E20" i="2" s="1"/>
  <c r="G49" i="3"/>
  <c r="BD78"/>
  <c r="BD80" s="1"/>
  <c r="BD82"/>
  <c r="BD85" s="1"/>
  <c r="G54"/>
  <c r="G59"/>
  <c r="G73"/>
  <c r="G76"/>
  <c r="F20" i="2" l="1"/>
  <c r="C16" i="1" s="1"/>
  <c r="G29" i="2"/>
  <c r="I29" s="1"/>
  <c r="G19" i="1" s="1"/>
  <c r="G28" i="2"/>
  <c r="I28" s="1"/>
  <c r="G18" i="1" s="1"/>
  <c r="G27" i="2"/>
  <c r="I27" s="1"/>
  <c r="G17" i="1" s="1"/>
  <c r="G26" i="2"/>
  <c r="I26" s="1"/>
  <c r="G16" i="1" s="1"/>
  <c r="G25" i="2"/>
  <c r="I25" s="1"/>
  <c r="C15" i="1"/>
  <c r="C19" s="1"/>
  <c r="C22" s="1"/>
  <c r="G30" i="2" l="1"/>
  <c r="I30" s="1"/>
  <c r="G20" i="1" s="1"/>
  <c r="G31" i="2"/>
  <c r="I31" s="1"/>
  <c r="G21" i="1" s="1"/>
  <c r="G32" i="2"/>
  <c r="I32" s="1"/>
  <c r="G15" i="1"/>
  <c r="H33" i="2" l="1"/>
  <c r="G23" i="1" s="1"/>
  <c r="G22" s="1"/>
  <c r="C23" l="1"/>
  <c r="F30" s="1"/>
  <c r="F31"/>
  <c r="F34" s="1"/>
</calcChain>
</file>

<file path=xl/sharedStrings.xml><?xml version="1.0" encoding="utf-8"?>
<sst xmlns="http://schemas.openxmlformats.org/spreadsheetml/2006/main" count="323" uniqueCount="218">
  <si>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</si>
  <si>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</si>
  <si>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</si>
  <si>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</si>
  <si>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</si>
  <si>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</si>
  <si>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</si>
  <si>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</si>
  <si>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</si>
  <si>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</si>
  <si>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</si>
  <si>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</si>
  <si>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</si>
  <si>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</si>
  <si>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</si>
  <si>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</si>
  <si>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</si>
  <si>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</si>
  <si>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</si>
  <si>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</si>
  <si>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</si>
  <si>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</si>
  <si>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</si>
  <si>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</si>
  <si>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</si>
  <si>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</si>
  <si>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</si>
  <si>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</si>
  <si>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</si>
  <si>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</si>
  <si>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</si>
  <si>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</si>
  <si>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</si>
  <si>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</si>
  <si>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</si>
  <si>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</si>
  <si>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</si>
  <si>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</si>
  <si>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</si>
  <si>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</si>
  <si>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</si>
  <si>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</si>
  <si>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</si>
  <si>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</si>
  <si>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</si>
  <si>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</si>
  <si>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</si>
  <si>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</si>
  <si>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</si>
  <si>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</si>
  <si>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</si>
  <si>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</si>
  <si>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</si>
  <si>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</si>
  <si>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</si>
  <si>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</si>
  <si>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</si>
  <si>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</si>
  <si>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</si>
  <si>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</si>
  <si>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</si>
  <si>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</si>
  <si>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</si>
  <si>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</si>
  <si>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</si>
  <si>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</si>
  <si>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</si>
  <si>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</si>
  <si>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</si>
  <si>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</si>
  <si>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</si>
  <si>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</si>
  <si>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</si>
  <si>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</si>
  <si>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</si>
  <si>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</si>
  <si>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</si>
  <si>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</si>
  <si>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</si>
  <si>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</si>
  <si>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Zemní práce</t>
  </si>
  <si>
    <t>Celkem za</t>
  </si>
  <si>
    <t>9500005</t>
  </si>
  <si>
    <t>Rekonstrukce budov stávajících garáží</t>
  </si>
  <si>
    <t>2014/5</t>
  </si>
  <si>
    <t>01</t>
  </si>
  <si>
    <t>A-ocelová garáž</t>
  </si>
  <si>
    <t>811.52</t>
  </si>
  <si>
    <t>m3</t>
  </si>
  <si>
    <t>139601102R00</t>
  </si>
  <si>
    <t>Ruční výkop jam, rýh a šachet v hornině tř. 3</t>
  </si>
  <si>
    <t>dusaný násyp-tl.150mm:167,9*0,15</t>
  </si>
  <si>
    <t>zemina tl.(110-230mm):167,9*(0,11+0,23)*0,5</t>
  </si>
  <si>
    <t>162701105R00</t>
  </si>
  <si>
    <t>Vodorovné přemístění výkopku z hor.1-4 do 10000 m</t>
  </si>
  <si>
    <t>162701109R00</t>
  </si>
  <si>
    <t>Příplatek k vod. přemístění hor.1-4 za další 1 km</t>
  </si>
  <si>
    <t>do 20 km:53,728*10</t>
  </si>
  <si>
    <t>199000002R00</t>
  </si>
  <si>
    <t>Poplatek za skládku horniny 1- 4</t>
  </si>
  <si>
    <t>31</t>
  </si>
  <si>
    <t>Zdi podpěrné a volné</t>
  </si>
  <si>
    <t>317944313RT2</t>
  </si>
  <si>
    <t>Válcované nosníky č.14-22 osazené do otvorů včetně dodávky profilu  I č.14</t>
  </si>
  <si>
    <t>t</t>
  </si>
  <si>
    <t>nade dveřmi:1,1*3*2*0,0143</t>
  </si>
  <si>
    <t>346244381RT2</t>
  </si>
  <si>
    <t>Plentování ocelových nosníků výšky do 20 cm s použitím suché maltové směsi</t>
  </si>
  <si>
    <t>m2</t>
  </si>
  <si>
    <t>Překlady I č.140:1,1*0,14*2*2</t>
  </si>
  <si>
    <t>346481111RT2</t>
  </si>
  <si>
    <t>Zaplentování rýh, nosníků rabicovým pletivem s použitím suché maltové směsi</t>
  </si>
  <si>
    <t>ocel.překlady:1,1*0,7*2</t>
  </si>
  <si>
    <t>50</t>
  </si>
  <si>
    <t>Zpevněné plochy</t>
  </si>
  <si>
    <t>564841111R00</t>
  </si>
  <si>
    <t>Podklad ze štěrkodrti po zhutnění tloušťky 12 cm</t>
  </si>
  <si>
    <t>skladba po vyb.podlaze:167,9</t>
  </si>
  <si>
    <t>567142115R00</t>
  </si>
  <si>
    <t>Podklad z kameniva zpev.cementem KZC 1 tl.25 cm</t>
  </si>
  <si>
    <t>61</t>
  </si>
  <si>
    <t>Úpravy povrchů vnitřní</t>
  </si>
  <si>
    <t>612409991R00</t>
  </si>
  <si>
    <t>Začištění omítek kolem oken,dveří apod.</t>
  </si>
  <si>
    <t>m</t>
  </si>
  <si>
    <t>kolem nové podlahy:10,5*2+47,7-0,9*2</t>
  </si>
  <si>
    <t>612425931RT2</t>
  </si>
  <si>
    <t>Omítka vápenná vnitřního ostění - štuková s použitím suché maltové směsi</t>
  </si>
  <si>
    <t>oprava:(2,0*2+0,9)*0,25*2</t>
  </si>
  <si>
    <t>612473182R00</t>
  </si>
  <si>
    <t>Omítka vnitřního zdiva ze suché směsi, štuková</t>
  </si>
  <si>
    <t>oprava -nové překlady-odhad:1,5*2</t>
  </si>
  <si>
    <t>63</t>
  </si>
  <si>
    <t>Podlahy a podlahové konstrukce</t>
  </si>
  <si>
    <t>631315711RT3</t>
  </si>
  <si>
    <t>Mazanina betonová tl. 12 - 24 cm C 25/30 vyztužená ocelovými vlákny 25 kg/m3</t>
  </si>
  <si>
    <t>skladba po vyb.podlaze:167,9*0,18</t>
  </si>
  <si>
    <t>skladba na stáv.podlaze:351,0*(0,12+0,2)*0,5</t>
  </si>
  <si>
    <t>631319165R00</t>
  </si>
  <si>
    <t>Příplatek za konečnou úpravu mazanin tl. 24 cm</t>
  </si>
  <si>
    <t>634 66-předběž</t>
  </si>
  <si>
    <t>Výplň dilat spára -5mm</t>
  </si>
  <si>
    <t>nové podlahy:10,87*15+47,7*3</t>
  </si>
  <si>
    <t>64</t>
  </si>
  <si>
    <t>Výplně otvorů</t>
  </si>
  <si>
    <t>642942111R00</t>
  </si>
  <si>
    <t>Osazení zárubní dveřních ocelových, pl. do 2,5 m2</t>
  </si>
  <si>
    <t>kus</t>
  </si>
  <si>
    <t>553 31-předběž</t>
  </si>
  <si>
    <t>Zárubeň ocelová HSE 150, 800x1970 vč.nátěru</t>
  </si>
  <si>
    <t>91</t>
  </si>
  <si>
    <t>Doplňující práce na komunikaci</t>
  </si>
  <si>
    <t>919723111R00</t>
  </si>
  <si>
    <t>Dilatační spáry - řezání, podélné, šířka 2 - 5 mm</t>
  </si>
  <si>
    <t>910 00-předběž</t>
  </si>
  <si>
    <t>Očištění a otryskání stávající podlahy</t>
  </si>
  <si>
    <t>94</t>
  </si>
  <si>
    <t>Lešení a stavební výtahy</t>
  </si>
  <si>
    <t>941955001R00</t>
  </si>
  <si>
    <t>Lešení lehké pomocné, výška podlahy do 1,2 m</t>
  </si>
  <si>
    <t>pro opravu dveří:3,4*1,0*2</t>
  </si>
  <si>
    <t>pro demontáž ocel.příček:(8,2+9,6*5)*1,0</t>
  </si>
  <si>
    <t>96</t>
  </si>
  <si>
    <t>Bourání konstrukcí</t>
  </si>
  <si>
    <t>113107111R00</t>
  </si>
  <si>
    <t>Odstranění podkladu pl. 200 m2,kam.těžené do tl.10 cm</t>
  </si>
  <si>
    <t>113107131R00</t>
  </si>
  <si>
    <t>Odstranění podkladu pl.200 m2, bet.prostý do tl.15 cm</t>
  </si>
  <si>
    <t>767122812R00</t>
  </si>
  <si>
    <t>Demontáž stěn s drátěnou sítí svařovaných</t>
  </si>
  <si>
    <t>dělící stěny garáží ozn.a.:2,4*1,5*6</t>
  </si>
  <si>
    <t>dtto,ozn.b:2,4*1,5*8*5</t>
  </si>
  <si>
    <t>964073221R00</t>
  </si>
  <si>
    <t>Vybourání nosníků ze zdi cihelné dl. 4 m, 20 kg/m</t>
  </si>
  <si>
    <t>překlady nade dveřmi:1,1*14,3*3*2*0,001</t>
  </si>
  <si>
    <t>968061125R00</t>
  </si>
  <si>
    <t>Vyvěšení dřevěných dveřních křídel pl. do 2 m2</t>
  </si>
  <si>
    <t>968072455R00</t>
  </si>
  <si>
    <t>Vybourání kovových dveřních zárubní pl. do 2 m2</t>
  </si>
  <si>
    <t>0,8*2,0*2</t>
  </si>
  <si>
    <t>974031664R00</t>
  </si>
  <si>
    <t>Vysekání rýh zeď cihelná vtah. nosníků 15 x 15 cm</t>
  </si>
  <si>
    <t>nad zved.dveřmi:1,1*3*2</t>
  </si>
  <si>
    <t>99</t>
  </si>
  <si>
    <t>Staveništní přesun hmot</t>
  </si>
  <si>
    <t>999281105R00</t>
  </si>
  <si>
    <t xml:space="preserve">Přesun hmot pro opravy a údržbu do výšky 6 m </t>
  </si>
  <si>
    <t>766</t>
  </si>
  <si>
    <t>Konstrukce truhlářské</t>
  </si>
  <si>
    <t>766661413R00</t>
  </si>
  <si>
    <t>Montáž dveří protipožár.1kř.do 80 cm</t>
  </si>
  <si>
    <t>998766201R00</t>
  </si>
  <si>
    <t xml:space="preserve">Přesun hmot pro truhlářské konstr., výšky do 6 m </t>
  </si>
  <si>
    <t>783</t>
  </si>
  <si>
    <t>Nátěry</t>
  </si>
  <si>
    <t>783851225R00</t>
  </si>
  <si>
    <t>Nátěr epoxidový betonových podlah Nitoflor FC 130</t>
  </si>
  <si>
    <t>skladba na stáv.podlaze:351,0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</si>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</sst>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0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0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0" fontId="2" fillId="0" borderId="0" xfId="0" applyFont="1" applyAlignment="1">
      <alignment horizontal="left" wrapTex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>
        <f>Rekapitulace!H1</f>
        <v>0</v>
      </c>
      <c r="D2" s="6">
        <f>Rekapitulace!G2</f>
        <v>0</v>
      </c>
      <c r="E2" s="5"/>
      <c r="F2" s="7" t="s">
        <v>2</v>
      </c>
      <c r="G2" s="8" t="s">
        <v>87</v>
      </c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85</v>
      </c>
      <c r="B5" s="17"/>
      <c r="C5" s="18" t="s">
        <v>86</v>
      </c>
      <c r="D5" s="19"/>
      <c r="E5" s="20"/>
      <c r="F5" s="12" t="s">
        <v>7</v>
      </c>
      <c r="G5" s="13" t="s">
        <v>88</v>
      </c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82</v>
      </c>
      <c r="B7" s="25"/>
      <c r="C7" s="26" t="s">
        <v>83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09"/>
      <c r="D8" s="209"/>
      <c r="E8" s="210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09">
        <f>Projektant</f>
        <v>0</v>
      </c>
      <c r="D9" s="209"/>
      <c r="E9" s="210"/>
      <c r="F9" s="12"/>
      <c r="G9" s="34"/>
      <c r="H9" s="35"/>
    </row>
    <row r="10" spans="1:57">
      <c r="A10" s="29" t="s">
        <v>15</v>
      </c>
      <c r="B10" s="12"/>
      <c r="C10" s="209"/>
      <c r="D10" s="209"/>
      <c r="E10" s="209"/>
      <c r="F10" s="36"/>
      <c r="G10" s="37"/>
      <c r="H10" s="38"/>
    </row>
    <row r="11" spans="1:57" ht="13.5" customHeight="1">
      <c r="A11" s="29" t="s">
        <v>16</v>
      </c>
      <c r="B11" s="12"/>
      <c r="C11" s="209"/>
      <c r="D11" s="209"/>
      <c r="E11" s="209"/>
      <c r="F11" s="39" t="s">
        <v>17</v>
      </c>
      <c r="G11" s="40" t="s">
        <v>84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1"/>
      <c r="D12" s="211"/>
      <c r="E12" s="211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Rekapitulace!A25</f>
        <v>Ztížené výrobní podmínky</v>
      </c>
      <c r="E15" s="58"/>
      <c r="F15" s="59"/>
      <c r="G15" s="56">
        <f>Rekapitulace!I25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Rekapitulace!A26</f>
        <v>Oborová přirážka</v>
      </c>
      <c r="E16" s="60"/>
      <c r="F16" s="61"/>
      <c r="G16" s="56">
        <f>Rekapitulace!I26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Rekapitulace!A27</f>
        <v>Přesun stavebních kapacit</v>
      </c>
      <c r="E17" s="60"/>
      <c r="F17" s="61"/>
      <c r="G17" s="56">
        <f>Rekapitulace!I27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Rekapitulace!A28</f>
        <v>Mimostaveništní doprava</v>
      </c>
      <c r="E18" s="60"/>
      <c r="F18" s="61"/>
      <c r="G18" s="56">
        <f>Rekapitulace!I28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Rekapitulace!A29</f>
        <v>Zařízení staveniště</v>
      </c>
      <c r="E19" s="60"/>
      <c r="F19" s="61"/>
      <c r="G19" s="56">
        <f>Rekapitulace!I29</f>
        <v>0</v>
      </c>
    </row>
    <row r="20" spans="1:7" ht="15.95" customHeight="1">
      <c r="A20" s="64"/>
      <c r="B20" s="55"/>
      <c r="C20" s="56"/>
      <c r="D20" s="9" t="str">
        <f>Rekapitulace!A30</f>
        <v>Provoz investora</v>
      </c>
      <c r="E20" s="60"/>
      <c r="F20" s="61"/>
      <c r="G20" s="56">
        <f>Rekapitulace!I30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Rekapitulace!A31</f>
        <v>Kompletační činnost (IČD)</v>
      </c>
      <c r="E21" s="60"/>
      <c r="F21" s="61"/>
      <c r="G21" s="56">
        <f>Rekapitulace!I31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2" t="s">
        <v>34</v>
      </c>
      <c r="B23" s="213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04">
        <f>C23-F32</f>
        <v>0</v>
      </c>
      <c r="G30" s="205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04">
        <f>ROUND(PRODUCT(F30,C31/100),0)</f>
        <v>0</v>
      </c>
      <c r="G31" s="205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04">
        <v>0</v>
      </c>
      <c r="G32" s="205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204">
        <f>ROUND(PRODUCT(F32,C33/100),0)</f>
        <v>0</v>
      </c>
      <c r="G33" s="205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06">
        <f>ROUND(SUM(F30:F33),0)</f>
        <v>0</v>
      </c>
      <c r="G34" s="207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208"/>
      <c r="C37" s="208"/>
      <c r="D37" s="208"/>
      <c r="E37" s="208"/>
      <c r="F37" s="208"/>
      <c r="G37" s="208"/>
      <c r="H37" s="3" t="s">
        <v>6</v>
      </c>
    </row>
    <row r="38" spans="1:8" ht="12.75" customHeight="1">
      <c r="A38" s="94"/>
      <c r="B38" s="208"/>
      <c r="C38" s="208"/>
      <c r="D38" s="208"/>
      <c r="E38" s="208"/>
      <c r="F38" s="208"/>
      <c r="G38" s="208"/>
      <c r="H38" s="3" t="s">
        <v>6</v>
      </c>
    </row>
    <row r="39" spans="1:8">
      <c r="A39" s="94"/>
      <c r="B39" s="208"/>
      <c r="C39" s="208"/>
      <c r="D39" s="208"/>
      <c r="E39" s="208"/>
      <c r="F39" s="208"/>
      <c r="G39" s="208"/>
      <c r="H39" s="3" t="s">
        <v>6</v>
      </c>
    </row>
    <row r="40" spans="1:8">
      <c r="A40" s="94"/>
      <c r="B40" s="208"/>
      <c r="C40" s="208"/>
      <c r="D40" s="208"/>
      <c r="E40" s="208"/>
      <c r="F40" s="208"/>
      <c r="G40" s="208"/>
      <c r="H40" s="3" t="s">
        <v>6</v>
      </c>
    </row>
    <row r="41" spans="1:8">
      <c r="A41" s="94"/>
      <c r="B41" s="208"/>
      <c r="C41" s="208"/>
      <c r="D41" s="208"/>
      <c r="E41" s="208"/>
      <c r="F41" s="208"/>
      <c r="G41" s="208"/>
      <c r="H41" s="3" t="s">
        <v>6</v>
      </c>
    </row>
    <row r="42" spans="1:8">
      <c r="A42" s="94"/>
      <c r="B42" s="208"/>
      <c r="C42" s="208"/>
      <c r="D42" s="208"/>
      <c r="E42" s="208"/>
      <c r="F42" s="208"/>
      <c r="G42" s="208"/>
      <c r="H42" s="3" t="s">
        <v>6</v>
      </c>
    </row>
    <row r="43" spans="1:8">
      <c r="A43" s="94"/>
      <c r="B43" s="208"/>
      <c r="C43" s="208"/>
      <c r="D43" s="208"/>
      <c r="E43" s="208"/>
      <c r="F43" s="208"/>
      <c r="G43" s="208"/>
      <c r="H43" s="3" t="s">
        <v>6</v>
      </c>
    </row>
    <row r="44" spans="1:8">
      <c r="A44" s="94"/>
      <c r="B44" s="208"/>
      <c r="C44" s="208"/>
      <c r="D44" s="208"/>
      <c r="E44" s="208"/>
      <c r="F44" s="208"/>
      <c r="G44" s="208"/>
      <c r="H44" s="3" t="s">
        <v>6</v>
      </c>
    </row>
    <row r="45" spans="1:8" ht="0.75" customHeight="1">
      <c r="A45" s="94"/>
      <c r="B45" s="208"/>
      <c r="C45" s="208"/>
      <c r="D45" s="208"/>
      <c r="E45" s="208"/>
      <c r="F45" s="208"/>
      <c r="G45" s="208"/>
      <c r="H45" s="3" t="s">
        <v>6</v>
      </c>
    </row>
    <row r="46" spans="1:8">
      <c r="B46" s="203"/>
      <c r="C46" s="203"/>
      <c r="D46" s="203"/>
      <c r="E46" s="203"/>
      <c r="F46" s="203"/>
      <c r="G46" s="203"/>
    </row>
    <row r="47" spans="1:8">
      <c r="B47" s="203"/>
      <c r="C47" s="203"/>
      <c r="D47" s="203"/>
      <c r="E47" s="203"/>
      <c r="F47" s="203"/>
      <c r="G47" s="203"/>
    </row>
    <row r="48" spans="1:8">
      <c r="B48" s="203"/>
      <c r="C48" s="203"/>
      <c r="D48" s="203"/>
      <c r="E48" s="203"/>
      <c r="F48" s="203"/>
      <c r="G48" s="203"/>
    </row>
    <row r="49" spans="2:7">
      <c r="B49" s="203"/>
      <c r="C49" s="203"/>
      <c r="D49" s="203"/>
      <c r="E49" s="203"/>
      <c r="F49" s="203"/>
      <c r="G49" s="203"/>
    </row>
    <row r="50" spans="2:7">
      <c r="B50" s="203"/>
      <c r="C50" s="203"/>
      <c r="D50" s="203"/>
      <c r="E50" s="203"/>
      <c r="F50" s="203"/>
      <c r="G50" s="203"/>
    </row>
    <row r="51" spans="2:7">
      <c r="B51" s="203"/>
      <c r="C51" s="203"/>
      <c r="D51" s="203"/>
      <c r="E51" s="203"/>
      <c r="F51" s="203"/>
      <c r="G51" s="203"/>
    </row>
    <row r="52" spans="2:7">
      <c r="B52" s="203"/>
      <c r="C52" s="203"/>
      <c r="D52" s="203"/>
      <c r="E52" s="203"/>
      <c r="F52" s="203"/>
      <c r="G52" s="203"/>
    </row>
    <row r="53" spans="2:7">
      <c r="B53" s="203"/>
      <c r="C53" s="203"/>
      <c r="D53" s="203"/>
      <c r="E53" s="203"/>
      <c r="F53" s="203"/>
      <c r="G53" s="203"/>
    </row>
    <row r="54" spans="2:7">
      <c r="B54" s="203"/>
      <c r="C54" s="203"/>
      <c r="D54" s="203"/>
      <c r="E54" s="203"/>
      <c r="F54" s="203"/>
      <c r="G54" s="203"/>
    </row>
    <row r="55" spans="2:7">
      <c r="B55" s="203"/>
      <c r="C55" s="203"/>
      <c r="D55" s="203"/>
      <c r="E55" s="203"/>
      <c r="F55" s="203"/>
      <c r="G55" s="203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4"/>
  <sheetViews>
    <sheetView workbookViewId="0">
      <selection activeCell="F17" sqref="F17:F18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214" t="s">
        <v>49</v>
      </c>
      <c r="B1" s="215"/>
      <c r="C1" s="95" t="str">
        <f>CONCATENATE(cislostavby," ",nazevstavby)</f>
        <v>9500005 Rekonstrukce budov stávajících garáží</v>
      </c>
      <c r="D1" s="96"/>
      <c r="E1" s="97"/>
      <c r="F1" s="96"/>
      <c r="G1" s="98" t="s">
        <v>50</v>
      </c>
      <c r="H1" s="99"/>
      <c r="I1" s="100"/>
    </row>
    <row r="2" spans="1:9" ht="13.5" thickBot="1">
      <c r="A2" s="216" t="s">
        <v>51</v>
      </c>
      <c r="B2" s="217"/>
      <c r="C2" s="101" t="str">
        <f>CONCATENATE(cisloobjektu," ",nazevobjektu)</f>
        <v>01 A-ocelová garáž</v>
      </c>
      <c r="D2" s="102"/>
      <c r="E2" s="103"/>
      <c r="F2" s="102"/>
      <c r="G2" s="218"/>
      <c r="H2" s="219"/>
      <c r="I2" s="220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99" t="str">
        <f>Položky!B7</f>
        <v>1</v>
      </c>
      <c r="B7" s="113" t="str">
        <f>Položky!C7</f>
        <v>Zemní práce</v>
      </c>
      <c r="D7" s="114"/>
      <c r="E7" s="200"/>
      <c r="F7" s="201">
        <f>Položky!BD15</f>
        <v>0</v>
      </c>
      <c r="G7" s="201">
        <f>Položky!BE15</f>
        <v>0</v>
      </c>
      <c r="H7" s="201">
        <f>Položky!BF15</f>
        <v>0</v>
      </c>
      <c r="I7" s="202">
        <f>Položky!BG15</f>
        <v>0</v>
      </c>
    </row>
    <row r="8" spans="1:9" s="35" customFormat="1">
      <c r="A8" s="199" t="str">
        <f>Položky!B16</f>
        <v>31</v>
      </c>
      <c r="B8" s="113" t="str">
        <f>Položky!C16</f>
        <v>Zdi podpěrné a volné</v>
      </c>
      <c r="D8" s="114"/>
      <c r="E8" s="200"/>
      <c r="F8" s="201">
        <f>Položky!BD23</f>
        <v>0</v>
      </c>
      <c r="G8" s="201">
        <f>Položky!BE23</f>
        <v>0</v>
      </c>
      <c r="H8" s="201">
        <f>Položky!BF23</f>
        <v>0</v>
      </c>
      <c r="I8" s="202">
        <f>Položky!BG23</f>
        <v>0</v>
      </c>
    </row>
    <row r="9" spans="1:9" s="35" customFormat="1">
      <c r="A9" s="199" t="str">
        <f>Položky!B24</f>
        <v>50</v>
      </c>
      <c r="B9" s="113" t="str">
        <f>Položky!C24</f>
        <v>Zpevněné plochy</v>
      </c>
      <c r="D9" s="114"/>
      <c r="E9" s="200"/>
      <c r="F9" s="201">
        <f>Položky!BD29</f>
        <v>0</v>
      </c>
      <c r="G9" s="201">
        <f>Položky!BE29</f>
        <v>0</v>
      </c>
      <c r="H9" s="201">
        <f>Položky!BF29</f>
        <v>0</v>
      </c>
      <c r="I9" s="202">
        <f>Položky!BG29</f>
        <v>0</v>
      </c>
    </row>
    <row r="10" spans="1:9" s="35" customFormat="1">
      <c r="A10" s="199" t="str">
        <f>Položky!B30</f>
        <v>61</v>
      </c>
      <c r="B10" s="113" t="str">
        <f>Položky!C30</f>
        <v>Úpravy povrchů vnitřní</v>
      </c>
      <c r="D10" s="114"/>
      <c r="E10" s="200"/>
      <c r="F10" s="201">
        <f>Položky!BD37</f>
        <v>0</v>
      </c>
      <c r="G10" s="201">
        <f>Položky!BE37</f>
        <v>0</v>
      </c>
      <c r="H10" s="201">
        <f>Položky!BF37</f>
        <v>0</v>
      </c>
      <c r="I10" s="202">
        <f>Položky!BG37</f>
        <v>0</v>
      </c>
    </row>
    <row r="11" spans="1:9" s="35" customFormat="1">
      <c r="A11" s="199" t="str">
        <f>Položky!B38</f>
        <v>63</v>
      </c>
      <c r="B11" s="113" t="str">
        <f>Položky!C38</f>
        <v>Podlahy a podlahové konstrukce</v>
      </c>
      <c r="D11" s="114"/>
      <c r="E11" s="200"/>
      <c r="F11" s="201">
        <f>Položky!BD45</f>
        <v>0</v>
      </c>
      <c r="G11" s="201">
        <f>Položky!BE45</f>
        <v>0</v>
      </c>
      <c r="H11" s="201">
        <f>Položky!BF45</f>
        <v>0</v>
      </c>
      <c r="I11" s="202">
        <f>Položky!BG45</f>
        <v>0</v>
      </c>
    </row>
    <row r="12" spans="1:9" s="35" customFormat="1">
      <c r="A12" s="199" t="str">
        <f>Položky!B46</f>
        <v>64</v>
      </c>
      <c r="B12" s="113" t="str">
        <f>Položky!C46</f>
        <v>Výplně otvorů</v>
      </c>
      <c r="D12" s="114"/>
      <c r="E12" s="200"/>
      <c r="F12" s="201">
        <f>Položky!BD49</f>
        <v>0</v>
      </c>
      <c r="G12" s="201">
        <f>Položky!BE49</f>
        <v>0</v>
      </c>
      <c r="H12" s="201">
        <f>Položky!BF49</f>
        <v>0</v>
      </c>
      <c r="I12" s="202">
        <f>Položky!BG49</f>
        <v>0</v>
      </c>
    </row>
    <row r="13" spans="1:9" s="35" customFormat="1">
      <c r="A13" s="199" t="str">
        <f>Položky!B50</f>
        <v>91</v>
      </c>
      <c r="B13" s="113" t="str">
        <f>Položky!C50</f>
        <v>Doplňující práce na komunikaci</v>
      </c>
      <c r="D13" s="114"/>
      <c r="E13" s="200"/>
      <c r="F13" s="201">
        <f>Položky!BD54</f>
        <v>0</v>
      </c>
      <c r="G13" s="201">
        <f>Položky!BE54</f>
        <v>0</v>
      </c>
      <c r="H13" s="201">
        <f>Položky!BF54</f>
        <v>0</v>
      </c>
      <c r="I13" s="202">
        <f>Položky!BG54</f>
        <v>0</v>
      </c>
    </row>
    <row r="14" spans="1:9" s="35" customFormat="1">
      <c r="A14" s="199" t="str">
        <f>Položky!B55</f>
        <v>94</v>
      </c>
      <c r="B14" s="113" t="str">
        <f>Položky!C55</f>
        <v>Lešení a stavební výtahy</v>
      </c>
      <c r="D14" s="114"/>
      <c r="E14" s="200"/>
      <c r="F14" s="201">
        <f>Položky!BD59</f>
        <v>0</v>
      </c>
      <c r="G14" s="201">
        <f>Položky!BE59</f>
        <v>0</v>
      </c>
      <c r="H14" s="201">
        <f>Položky!BF59</f>
        <v>0</v>
      </c>
      <c r="I14" s="202">
        <f>Položky!BG59</f>
        <v>0</v>
      </c>
    </row>
    <row r="15" spans="1:9" s="35" customFormat="1">
      <c r="A15" s="199" t="str">
        <f>Položky!B60</f>
        <v>96</v>
      </c>
      <c r="B15" s="113" t="str">
        <f>Položky!C60</f>
        <v>Bourání konstrukcí</v>
      </c>
      <c r="D15" s="114"/>
      <c r="E15" s="200"/>
      <c r="F15" s="201">
        <f>Položky!BD73</f>
        <v>0</v>
      </c>
      <c r="G15" s="201">
        <f>Položky!BE73</f>
        <v>0</v>
      </c>
      <c r="H15" s="201">
        <f>Položky!BF73</f>
        <v>0</v>
      </c>
      <c r="I15" s="202">
        <f>Položky!BG73</f>
        <v>0</v>
      </c>
    </row>
    <row r="16" spans="1:9" s="35" customFormat="1">
      <c r="A16" s="199" t="str">
        <f>Položky!B74</f>
        <v>99</v>
      </c>
      <c r="B16" s="113" t="str">
        <f>Položky!C74</f>
        <v>Staveništní přesun hmot</v>
      </c>
      <c r="D16" s="114"/>
      <c r="E16" s="200"/>
      <c r="F16" s="201">
        <f>Položky!BD76</f>
        <v>0</v>
      </c>
      <c r="G16" s="201">
        <f>Položky!BE76</f>
        <v>0</v>
      </c>
      <c r="H16" s="201">
        <f>Položky!BF76</f>
        <v>0</v>
      </c>
      <c r="I16" s="202">
        <f>Položky!BG76</f>
        <v>0</v>
      </c>
    </row>
    <row r="17" spans="1:57" s="35" customFormat="1">
      <c r="A17" s="199" t="str">
        <f>Položky!B77</f>
        <v>766</v>
      </c>
      <c r="B17" s="113" t="str">
        <f>Položky!C77</f>
        <v>Konstrukce truhlářské</v>
      </c>
      <c r="D17" s="114"/>
      <c r="E17" s="200"/>
      <c r="F17" s="201"/>
      <c r="G17" s="201">
        <f>Položky!BE80</f>
        <v>0</v>
      </c>
      <c r="H17" s="201">
        <f>Položky!BF80</f>
        <v>0</v>
      </c>
      <c r="I17" s="202">
        <f>Položky!BG80</f>
        <v>0</v>
      </c>
    </row>
    <row r="18" spans="1:57" s="35" customFormat="1">
      <c r="A18" s="199" t="str">
        <f>Položky!B81</f>
        <v>783</v>
      </c>
      <c r="B18" s="113" t="str">
        <f>Položky!C81</f>
        <v>Nátěry</v>
      </c>
      <c r="D18" s="114"/>
      <c r="E18" s="200"/>
      <c r="F18" s="201"/>
      <c r="G18" s="201">
        <f>Položky!BE85</f>
        <v>0</v>
      </c>
      <c r="H18" s="201">
        <f>Položky!BF85</f>
        <v>0</v>
      </c>
      <c r="I18" s="202">
        <f>Položky!BG85</f>
        <v>0</v>
      </c>
    </row>
    <row r="19" spans="1:57" s="35" customFormat="1" ht="13.5" thickBot="1">
      <c r="A19" s="199" t="str">
        <f>Položky!B86</f>
        <v>D96</v>
      </c>
      <c r="B19" s="113" t="str">
        <f>Položky!C86</f>
        <v>Přesuny suti a vybouraných hmot</v>
      </c>
      <c r="D19" s="114"/>
      <c r="E19" s="200"/>
      <c r="F19" s="201">
        <f>Položky!BD92</f>
        <v>0</v>
      </c>
      <c r="G19" s="201">
        <f>Položky!BE92</f>
        <v>0</v>
      </c>
      <c r="H19" s="201">
        <f>Položky!BF92</f>
        <v>0</v>
      </c>
      <c r="I19" s="202">
        <f>Položky!BG92</f>
        <v>0</v>
      </c>
    </row>
    <row r="20" spans="1:57" s="121" customFormat="1" ht="13.5" thickBot="1">
      <c r="A20" s="115"/>
      <c r="B20" s="116" t="s">
        <v>58</v>
      </c>
      <c r="C20" s="116"/>
      <c r="D20" s="117"/>
      <c r="E20" s="118">
        <f>SUM(E7:E19)</f>
        <v>0</v>
      </c>
      <c r="F20" s="119">
        <f>SUM(F7:F19)</f>
        <v>0</v>
      </c>
      <c r="G20" s="119">
        <f>SUM(G7:G19)</f>
        <v>0</v>
      </c>
      <c r="H20" s="119">
        <f>SUM(H7:H19)</f>
        <v>0</v>
      </c>
      <c r="I20" s="120">
        <f>SUM(I7:I19)</f>
        <v>0</v>
      </c>
    </row>
    <row r="21" spans="1:57">
      <c r="A21" s="35"/>
      <c r="B21" s="35"/>
      <c r="C21" s="35"/>
      <c r="D21" s="35"/>
      <c r="E21" s="35"/>
      <c r="F21" s="35"/>
      <c r="G21" s="35"/>
      <c r="H21" s="35"/>
      <c r="I21" s="35"/>
    </row>
    <row r="22" spans="1:57" ht="19.5" customHeight="1">
      <c r="A22" s="105" t="s">
        <v>59</v>
      </c>
      <c r="B22" s="105"/>
      <c r="C22" s="105"/>
      <c r="D22" s="105"/>
      <c r="E22" s="105"/>
      <c r="F22" s="105"/>
      <c r="G22" s="122"/>
      <c r="H22" s="105"/>
      <c r="I22" s="105"/>
      <c r="BA22" s="41"/>
      <c r="BB22" s="41"/>
      <c r="BC22" s="41"/>
      <c r="BD22" s="41"/>
      <c r="BE22" s="41"/>
    </row>
    <row r="23" spans="1:57" ht="13.5" thickBot="1"/>
    <row r="24" spans="1:57">
      <c r="A24" s="70" t="s">
        <v>60</v>
      </c>
      <c r="B24" s="71"/>
      <c r="C24" s="71"/>
      <c r="D24" s="123"/>
      <c r="E24" s="124" t="s">
        <v>61</v>
      </c>
      <c r="F24" s="125" t="s">
        <v>62</v>
      </c>
      <c r="G24" s="126" t="s">
        <v>63</v>
      </c>
      <c r="H24" s="127"/>
      <c r="I24" s="128" t="s">
        <v>61</v>
      </c>
    </row>
    <row r="25" spans="1:57">
      <c r="A25" s="64" t="s">
        <v>210</v>
      </c>
      <c r="B25" s="55"/>
      <c r="C25" s="55"/>
      <c r="D25" s="129"/>
      <c r="E25" s="130">
        <v>0</v>
      </c>
      <c r="F25" s="131">
        <v>0</v>
      </c>
      <c r="G25" s="132">
        <f t="shared" ref="G25:G32" si="0">CHOOSE(BA25+1,HSV+PSV,HSV+PSV+Mont,HSV+PSV+Dodavka+Mont,HSV,PSV,Mont,Dodavka,Mont+Dodavka,0)</f>
        <v>0</v>
      </c>
      <c r="H25" s="133"/>
      <c r="I25" s="134">
        <f t="shared" ref="I25:I32" si="1">E25+F25*G25/100</f>
        <v>0</v>
      </c>
      <c r="BA25" s="3">
        <v>0</v>
      </c>
    </row>
    <row r="26" spans="1:57">
      <c r="A26" s="64" t="s">
        <v>211</v>
      </c>
      <c r="B26" s="55"/>
      <c r="C26" s="55"/>
      <c r="D26" s="129"/>
      <c r="E26" s="130">
        <v>0</v>
      </c>
      <c r="F26" s="131">
        <v>0</v>
      </c>
      <c r="G26" s="132">
        <f t="shared" si="0"/>
        <v>0</v>
      </c>
      <c r="H26" s="133"/>
      <c r="I26" s="134">
        <f t="shared" si="1"/>
        <v>0</v>
      </c>
      <c r="BA26" s="3">
        <v>0</v>
      </c>
    </row>
    <row r="27" spans="1:57">
      <c r="A27" s="64" t="s">
        <v>212</v>
      </c>
      <c r="B27" s="55"/>
      <c r="C27" s="55"/>
      <c r="D27" s="129"/>
      <c r="E27" s="130">
        <v>0</v>
      </c>
      <c r="F27" s="131">
        <v>0</v>
      </c>
      <c r="G27" s="132">
        <f t="shared" si="0"/>
        <v>0</v>
      </c>
      <c r="H27" s="133"/>
      <c r="I27" s="134">
        <f t="shared" si="1"/>
        <v>0</v>
      </c>
      <c r="BA27" s="3">
        <v>0</v>
      </c>
    </row>
    <row r="28" spans="1:57">
      <c r="A28" s="64" t="s">
        <v>213</v>
      </c>
      <c r="B28" s="55"/>
      <c r="C28" s="55"/>
      <c r="D28" s="129"/>
      <c r="E28" s="130">
        <v>0</v>
      </c>
      <c r="F28" s="131">
        <v>0</v>
      </c>
      <c r="G28" s="132">
        <f t="shared" si="0"/>
        <v>0</v>
      </c>
      <c r="H28" s="133"/>
      <c r="I28" s="134">
        <f t="shared" si="1"/>
        <v>0</v>
      </c>
      <c r="BA28" s="3">
        <v>0</v>
      </c>
    </row>
    <row r="29" spans="1:57">
      <c r="A29" s="64" t="s">
        <v>214</v>
      </c>
      <c r="B29" s="55"/>
      <c r="C29" s="55"/>
      <c r="D29" s="129"/>
      <c r="E29" s="130">
        <v>0</v>
      </c>
      <c r="F29" s="131">
        <v>0</v>
      </c>
      <c r="G29" s="132">
        <f t="shared" si="0"/>
        <v>0</v>
      </c>
      <c r="H29" s="133"/>
      <c r="I29" s="134">
        <f t="shared" si="1"/>
        <v>0</v>
      </c>
      <c r="BA29" s="3">
        <v>1</v>
      </c>
    </row>
    <row r="30" spans="1:57">
      <c r="A30" s="64" t="s">
        <v>215</v>
      </c>
      <c r="B30" s="55"/>
      <c r="C30" s="55"/>
      <c r="D30" s="129"/>
      <c r="E30" s="130">
        <v>0</v>
      </c>
      <c r="F30" s="131">
        <v>0</v>
      </c>
      <c r="G30" s="132">
        <f t="shared" si="0"/>
        <v>0</v>
      </c>
      <c r="H30" s="133"/>
      <c r="I30" s="134">
        <f t="shared" si="1"/>
        <v>0</v>
      </c>
      <c r="BA30" s="3">
        <v>1</v>
      </c>
    </row>
    <row r="31" spans="1:57">
      <c r="A31" s="64" t="s">
        <v>216</v>
      </c>
      <c r="B31" s="55"/>
      <c r="C31" s="55"/>
      <c r="D31" s="129"/>
      <c r="E31" s="130">
        <v>0</v>
      </c>
      <c r="F31" s="131">
        <v>0</v>
      </c>
      <c r="G31" s="132">
        <f t="shared" si="0"/>
        <v>0</v>
      </c>
      <c r="H31" s="133"/>
      <c r="I31" s="134">
        <f t="shared" si="1"/>
        <v>0</v>
      </c>
      <c r="BA31" s="3">
        <v>2</v>
      </c>
    </row>
    <row r="32" spans="1:57">
      <c r="A32" s="64" t="s">
        <v>217</v>
      </c>
      <c r="B32" s="55"/>
      <c r="C32" s="55"/>
      <c r="D32" s="129"/>
      <c r="E32" s="130">
        <v>0</v>
      </c>
      <c r="F32" s="131">
        <v>0</v>
      </c>
      <c r="G32" s="132">
        <f t="shared" si="0"/>
        <v>0</v>
      </c>
      <c r="H32" s="133"/>
      <c r="I32" s="134">
        <f t="shared" si="1"/>
        <v>0</v>
      </c>
      <c r="BA32" s="3">
        <v>2</v>
      </c>
    </row>
    <row r="33" spans="1:9" ht="13.5" thickBot="1">
      <c r="A33" s="135"/>
      <c r="B33" s="136" t="s">
        <v>64</v>
      </c>
      <c r="C33" s="137"/>
      <c r="D33" s="138"/>
      <c r="E33" s="139"/>
      <c r="F33" s="140"/>
      <c r="G33" s="140"/>
      <c r="H33" s="221">
        <f>SUM(I25:I32)</f>
        <v>0</v>
      </c>
      <c r="I33" s="222"/>
    </row>
    <row r="35" spans="1:9">
      <c r="B35" s="121"/>
      <c r="F35" s="141"/>
      <c r="G35" s="142"/>
      <c r="H35" s="142"/>
      <c r="I35" s="143"/>
    </row>
    <row r="36" spans="1:9">
      <c r="F36" s="141"/>
      <c r="G36" s="142"/>
      <c r="H36" s="142"/>
      <c r="I36" s="143"/>
    </row>
    <row r="37" spans="1:9">
      <c r="F37" s="141"/>
      <c r="G37" s="142"/>
      <c r="H37" s="142"/>
      <c r="I37" s="143"/>
    </row>
    <row r="38" spans="1:9">
      <c r="F38" s="141"/>
      <c r="G38" s="142"/>
      <c r="H38" s="142"/>
      <c r="I38" s="143"/>
    </row>
    <row r="39" spans="1:9">
      <c r="F39" s="141"/>
      <c r="G39" s="142"/>
      <c r="H39" s="142"/>
      <c r="I39" s="143"/>
    </row>
    <row r="40" spans="1:9">
      <c r="F40" s="141"/>
      <c r="G40" s="142"/>
      <c r="H40" s="142"/>
      <c r="I40" s="143"/>
    </row>
    <row r="41" spans="1:9">
      <c r="F41" s="141"/>
      <c r="G41" s="142"/>
      <c r="H41" s="142"/>
      <c r="I41" s="143"/>
    </row>
    <row r="42" spans="1:9">
      <c r="F42" s="141"/>
      <c r="G42" s="142"/>
      <c r="H42" s="142"/>
      <c r="I42" s="143"/>
    </row>
    <row r="43" spans="1:9">
      <c r="F43" s="141"/>
      <c r="G43" s="142"/>
      <c r="H43" s="142"/>
      <c r="I43" s="143"/>
    </row>
    <row r="44" spans="1:9">
      <c r="F44" s="141"/>
      <c r="G44" s="142"/>
      <c r="H44" s="142"/>
      <c r="I44" s="143"/>
    </row>
    <row r="45" spans="1:9">
      <c r="F45" s="141"/>
      <c r="G45" s="142"/>
      <c r="H45" s="142"/>
      <c r="I45" s="143"/>
    </row>
    <row r="46" spans="1:9">
      <c r="F46" s="141"/>
      <c r="G46" s="142"/>
      <c r="H46" s="142"/>
      <c r="I46" s="143"/>
    </row>
    <row r="47" spans="1:9">
      <c r="F47" s="141"/>
      <c r="G47" s="142"/>
      <c r="H47" s="142"/>
      <c r="I47" s="143"/>
    </row>
    <row r="48" spans="1:9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165"/>
  <sheetViews>
    <sheetView showGridLines="0" showZeros="0" topLeftCell="A73" zoomScaleNormal="100" workbookViewId="0">
      <selection activeCell="K21" sqref="K21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25" t="s">
        <v>65</v>
      </c>
      <c r="B1" s="225"/>
      <c r="C1" s="225"/>
      <c r="D1" s="225"/>
      <c r="E1" s="225"/>
      <c r="F1" s="225"/>
      <c r="G1" s="225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14" t="s">
        <v>49</v>
      </c>
      <c r="B3" s="215"/>
      <c r="C3" s="95" t="str">
        <f>CONCATENATE(cislostavby," ",nazevstavby)</f>
        <v>9500005 Rekonstrukce budov stávajících garáží</v>
      </c>
      <c r="D3" s="96"/>
      <c r="E3" s="148" t="s">
        <v>66</v>
      </c>
      <c r="F3" s="149">
        <f>Rekapitulace!H1</f>
        <v>0</v>
      </c>
      <c r="G3" s="150"/>
    </row>
    <row r="4" spans="1:82" ht="13.5" thickBot="1">
      <c r="A4" s="226" t="s">
        <v>51</v>
      </c>
      <c r="B4" s="217"/>
      <c r="C4" s="101" t="str">
        <f>CONCATENATE(cisloobjektu," ",nazevobjektu)</f>
        <v>01 A-ocelová garáž</v>
      </c>
      <c r="D4" s="102"/>
      <c r="E4" s="227">
        <f>Rekapitulace!G2</f>
        <v>0</v>
      </c>
      <c r="F4" s="228"/>
      <c r="G4" s="229"/>
    </row>
    <row r="5" spans="1:82" ht="13.5" thickTop="1">
      <c r="A5" s="151"/>
      <c r="G5" s="153"/>
    </row>
    <row r="6" spans="1:82" ht="22.5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>
      <c r="A7" s="159" t="s">
        <v>78</v>
      </c>
      <c r="B7" s="160" t="s">
        <v>79</v>
      </c>
      <c r="C7" s="161" t="s">
        <v>80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>
      <c r="A8" s="168">
        <v>1</v>
      </c>
      <c r="B8" s="169" t="s">
        <v>89</v>
      </c>
      <c r="C8" s="170" t="s">
        <v>90</v>
      </c>
      <c r="D8" s="171" t="s">
        <v>88</v>
      </c>
      <c r="E8" s="172">
        <v>53.728000000000002</v>
      </c>
      <c r="F8" s="172"/>
      <c r="G8" s="173">
        <f>E8*F8</f>
        <v>0</v>
      </c>
      <c r="H8" s="174">
        <v>0</v>
      </c>
      <c r="I8" s="174">
        <f>E8*H8</f>
        <v>0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>
      <c r="A9" s="175"/>
      <c r="B9" s="176"/>
      <c r="C9" s="223" t="s">
        <v>91</v>
      </c>
      <c r="D9" s="224"/>
      <c r="E9" s="178">
        <v>25.184999999999999</v>
      </c>
      <c r="F9" s="179"/>
      <c r="G9" s="180"/>
      <c r="H9" s="181"/>
      <c r="I9" s="182"/>
      <c r="J9" s="181"/>
      <c r="K9" s="182"/>
      <c r="M9" s="177" t="s">
        <v>91</v>
      </c>
      <c r="O9" s="177"/>
      <c r="Q9" s="167"/>
    </row>
    <row r="10" spans="1:82">
      <c r="A10" s="175"/>
      <c r="B10" s="176"/>
      <c r="C10" s="223" t="s">
        <v>92</v>
      </c>
      <c r="D10" s="224"/>
      <c r="E10" s="178">
        <v>28.542999999999999</v>
      </c>
      <c r="F10" s="179"/>
      <c r="G10" s="180"/>
      <c r="H10" s="181"/>
      <c r="I10" s="182"/>
      <c r="J10" s="181"/>
      <c r="K10" s="182"/>
      <c r="M10" s="177" t="s">
        <v>92</v>
      </c>
      <c r="O10" s="177"/>
      <c r="Q10" s="167"/>
    </row>
    <row r="11" spans="1:82">
      <c r="A11" s="168">
        <v>2</v>
      </c>
      <c r="B11" s="169" t="s">
        <v>93</v>
      </c>
      <c r="C11" s="170" t="s">
        <v>94</v>
      </c>
      <c r="D11" s="171" t="s">
        <v>88</v>
      </c>
      <c r="E11" s="172">
        <v>53.728000000000002</v>
      </c>
      <c r="F11" s="172"/>
      <c r="G11" s="173">
        <f>E11*F11</f>
        <v>0</v>
      </c>
      <c r="H11" s="174"/>
      <c r="I11" s="174"/>
      <c r="J11" s="174">
        <v>0</v>
      </c>
      <c r="K11" s="174">
        <f>E11*J11</f>
        <v>0</v>
      </c>
      <c r="Q11" s="167">
        <v>2</v>
      </c>
      <c r="AA11" s="144">
        <v>1</v>
      </c>
      <c r="AB11" s="144">
        <v>1</v>
      </c>
      <c r="AC11" s="144">
        <v>1</v>
      </c>
      <c r="BB11" s="144">
        <v>1</v>
      </c>
      <c r="BC11" s="144">
        <f>IF(BB11=1,G11,0)</f>
        <v>0</v>
      </c>
      <c r="BD11" s="144">
        <f>IF(BB11=2,G11,0)</f>
        <v>0</v>
      </c>
      <c r="BE11" s="144">
        <f>IF(BB11=3,G11,0)</f>
        <v>0</v>
      </c>
      <c r="BF11" s="144">
        <f>IF(BB11=4,G11,0)</f>
        <v>0</v>
      </c>
      <c r="BG11" s="144">
        <f>IF(BB11=5,G11,0)</f>
        <v>0</v>
      </c>
      <c r="CA11" s="144">
        <v>1</v>
      </c>
      <c r="CB11" s="144">
        <v>1</v>
      </c>
      <c r="CC11" s="167"/>
      <c r="CD11" s="167"/>
    </row>
    <row r="12" spans="1:82">
      <c r="A12" s="168">
        <v>3</v>
      </c>
      <c r="B12" s="169" t="s">
        <v>95</v>
      </c>
      <c r="C12" s="170" t="s">
        <v>96</v>
      </c>
      <c r="D12" s="171" t="s">
        <v>88</v>
      </c>
      <c r="E12" s="172">
        <v>537.28</v>
      </c>
      <c r="F12" s="172"/>
      <c r="G12" s="173">
        <f>E12*F12</f>
        <v>0</v>
      </c>
      <c r="H12" s="174"/>
      <c r="I12" s="174"/>
      <c r="J12" s="174">
        <v>0</v>
      </c>
      <c r="K12" s="174">
        <f>E12*J12</f>
        <v>0</v>
      </c>
      <c r="Q12" s="167">
        <v>2</v>
      </c>
      <c r="AA12" s="144">
        <v>1</v>
      </c>
      <c r="AB12" s="144">
        <v>1</v>
      </c>
      <c r="AC12" s="144">
        <v>1</v>
      </c>
      <c r="BB12" s="144">
        <v>1</v>
      </c>
      <c r="BC12" s="144">
        <f>IF(BB12=1,G12,0)</f>
        <v>0</v>
      </c>
      <c r="BD12" s="144">
        <f>IF(BB12=2,G12,0)</f>
        <v>0</v>
      </c>
      <c r="BE12" s="144">
        <f>IF(BB12=3,G12,0)</f>
        <v>0</v>
      </c>
      <c r="BF12" s="144">
        <f>IF(BB12=4,G12,0)</f>
        <v>0</v>
      </c>
      <c r="BG12" s="144">
        <f>IF(BB12=5,G12,0)</f>
        <v>0</v>
      </c>
      <c r="CA12" s="144">
        <v>1</v>
      </c>
      <c r="CB12" s="144">
        <v>1</v>
      </c>
      <c r="CC12" s="167"/>
      <c r="CD12" s="167"/>
    </row>
    <row r="13" spans="1:82">
      <c r="A13" s="175"/>
      <c r="B13" s="176"/>
      <c r="C13" s="223" t="s">
        <v>97</v>
      </c>
      <c r="D13" s="224"/>
      <c r="E13" s="178">
        <v>537.28</v>
      </c>
      <c r="F13" s="179"/>
      <c r="G13" s="180"/>
      <c r="H13" s="181"/>
      <c r="I13" s="182"/>
      <c r="J13" s="181"/>
      <c r="K13" s="182"/>
      <c r="M13" s="177" t="s">
        <v>97</v>
      </c>
      <c r="O13" s="177"/>
      <c r="Q13" s="167"/>
    </row>
    <row r="14" spans="1:82">
      <c r="A14" s="168">
        <v>4</v>
      </c>
      <c r="B14" s="169" t="s">
        <v>98</v>
      </c>
      <c r="C14" s="170" t="s">
        <v>99</v>
      </c>
      <c r="D14" s="171" t="s">
        <v>88</v>
      </c>
      <c r="E14" s="172">
        <v>53.728000000000002</v>
      </c>
      <c r="F14" s="172"/>
      <c r="G14" s="173">
        <f>E14*F14</f>
        <v>0</v>
      </c>
      <c r="H14" s="174"/>
      <c r="I14" s="174"/>
      <c r="J14" s="174">
        <v>0</v>
      </c>
      <c r="K14" s="174">
        <f>E14*J14</f>
        <v>0</v>
      </c>
      <c r="Q14" s="167">
        <v>2</v>
      </c>
      <c r="AA14" s="144">
        <v>1</v>
      </c>
      <c r="AB14" s="144">
        <v>1</v>
      </c>
      <c r="AC14" s="144">
        <v>1</v>
      </c>
      <c r="BB14" s="144">
        <v>1</v>
      </c>
      <c r="BC14" s="144">
        <f>IF(BB14=1,G14,0)</f>
        <v>0</v>
      </c>
      <c r="BD14" s="144">
        <f>IF(BB14=2,G14,0)</f>
        <v>0</v>
      </c>
      <c r="BE14" s="144">
        <f>IF(BB14=3,G14,0)</f>
        <v>0</v>
      </c>
      <c r="BF14" s="144">
        <f>IF(BB14=4,G14,0)</f>
        <v>0</v>
      </c>
      <c r="BG14" s="144">
        <f>IF(BB14=5,G14,0)</f>
        <v>0</v>
      </c>
      <c r="CA14" s="144">
        <v>1</v>
      </c>
      <c r="CB14" s="144">
        <v>1</v>
      </c>
      <c r="CC14" s="167"/>
      <c r="CD14" s="167"/>
    </row>
    <row r="15" spans="1:82">
      <c r="A15" s="183"/>
      <c r="B15" s="184" t="s">
        <v>81</v>
      </c>
      <c r="C15" s="185" t="str">
        <f>CONCATENATE(B7," ",C7)</f>
        <v>1 Zemní práce</v>
      </c>
      <c r="D15" s="186"/>
      <c r="E15" s="187"/>
      <c r="F15" s="188"/>
      <c r="G15" s="189">
        <f>SUM(G7:G14)</f>
        <v>0</v>
      </c>
      <c r="H15" s="190"/>
      <c r="I15" s="191"/>
      <c r="J15" s="190"/>
      <c r="K15" s="191">
        <f>SUM(K7:K14)</f>
        <v>0</v>
      </c>
      <c r="Q15" s="167">
        <v>4</v>
      </c>
      <c r="BC15" s="192">
        <f>SUM(BC7:BC14)</f>
        <v>0</v>
      </c>
      <c r="BD15" s="192">
        <f>SUM(BD7:BD14)</f>
        <v>0</v>
      </c>
      <c r="BE15" s="192">
        <f>SUM(BE7:BE14)</f>
        <v>0</v>
      </c>
      <c r="BF15" s="192">
        <f>SUM(BF7:BF14)</f>
        <v>0</v>
      </c>
      <c r="BG15" s="192">
        <f>SUM(BG7:BG14)</f>
        <v>0</v>
      </c>
    </row>
    <row r="16" spans="1:82">
      <c r="A16" s="159" t="s">
        <v>78</v>
      </c>
      <c r="B16" s="160" t="s">
        <v>100</v>
      </c>
      <c r="C16" s="161" t="s">
        <v>101</v>
      </c>
      <c r="D16" s="162"/>
      <c r="E16" s="163"/>
      <c r="F16" s="163"/>
      <c r="G16" s="164"/>
      <c r="H16" s="165"/>
      <c r="I16" s="166"/>
      <c r="J16" s="165"/>
      <c r="K16" s="166"/>
      <c r="Q16" s="167">
        <v>1</v>
      </c>
    </row>
    <row r="17" spans="1:82" ht="22.5">
      <c r="A17" s="168">
        <v>5</v>
      </c>
      <c r="B17" s="169" t="s">
        <v>102</v>
      </c>
      <c r="C17" s="170" t="s">
        <v>103</v>
      </c>
      <c r="D17" s="171" t="s">
        <v>104</v>
      </c>
      <c r="E17" s="172">
        <v>9.4399999999999998E-2</v>
      </c>
      <c r="F17" s="172"/>
      <c r="G17" s="173">
        <f>E17*F17</f>
        <v>0</v>
      </c>
      <c r="H17" s="174"/>
      <c r="I17" s="174"/>
      <c r="J17" s="174">
        <v>0</v>
      </c>
      <c r="K17" s="174">
        <f>E17*J17</f>
        <v>0</v>
      </c>
      <c r="Q17" s="167">
        <v>2</v>
      </c>
      <c r="AA17" s="144">
        <v>1</v>
      </c>
      <c r="AB17" s="144">
        <v>1</v>
      </c>
      <c r="AC17" s="144">
        <v>1</v>
      </c>
      <c r="BB17" s="144">
        <v>1</v>
      </c>
      <c r="BC17" s="144">
        <f>IF(BB17=1,G17,0)</f>
        <v>0</v>
      </c>
      <c r="BD17" s="144">
        <f>IF(BB17=2,G17,0)</f>
        <v>0</v>
      </c>
      <c r="BE17" s="144">
        <f>IF(BB17=3,G17,0)</f>
        <v>0</v>
      </c>
      <c r="BF17" s="144">
        <f>IF(BB17=4,G17,0)</f>
        <v>0</v>
      </c>
      <c r="BG17" s="144">
        <f>IF(BB17=5,G17,0)</f>
        <v>0</v>
      </c>
      <c r="CA17" s="144">
        <v>1</v>
      </c>
      <c r="CB17" s="144">
        <v>1</v>
      </c>
      <c r="CC17" s="167"/>
      <c r="CD17" s="167"/>
    </row>
    <row r="18" spans="1:82">
      <c r="A18" s="175"/>
      <c r="B18" s="176"/>
      <c r="C18" s="223" t="s">
        <v>105</v>
      </c>
      <c r="D18" s="224"/>
      <c r="E18" s="178">
        <v>9.4399999999999998E-2</v>
      </c>
      <c r="F18" s="179"/>
      <c r="G18" s="180"/>
      <c r="H18" s="181"/>
      <c r="I18" s="182"/>
      <c r="J18" s="181"/>
      <c r="K18" s="182"/>
      <c r="M18" s="177" t="s">
        <v>105</v>
      </c>
      <c r="O18" s="177"/>
      <c r="Q18" s="167"/>
    </row>
    <row r="19" spans="1:82" ht="22.5">
      <c r="A19" s="168">
        <v>6</v>
      </c>
      <c r="B19" s="169" t="s">
        <v>106</v>
      </c>
      <c r="C19" s="170" t="s">
        <v>107</v>
      </c>
      <c r="D19" s="171" t="s">
        <v>108</v>
      </c>
      <c r="E19" s="172">
        <v>0.61599999999999999</v>
      </c>
      <c r="F19" s="172"/>
      <c r="G19" s="173">
        <f>E19*F19</f>
        <v>0</v>
      </c>
      <c r="H19" s="174"/>
      <c r="I19" s="174"/>
      <c r="J19" s="174">
        <v>0</v>
      </c>
      <c r="K19" s="174">
        <f>E19*J19</f>
        <v>0</v>
      </c>
      <c r="Q19" s="167">
        <v>2</v>
      </c>
      <c r="AA19" s="144">
        <v>1</v>
      </c>
      <c r="AB19" s="144">
        <v>1</v>
      </c>
      <c r="AC19" s="144">
        <v>1</v>
      </c>
      <c r="BB19" s="144">
        <v>1</v>
      </c>
      <c r="BC19" s="144">
        <f>IF(BB19=1,G19,0)</f>
        <v>0</v>
      </c>
      <c r="BD19" s="144">
        <f>IF(BB19=2,G19,0)</f>
        <v>0</v>
      </c>
      <c r="BE19" s="144">
        <f>IF(BB19=3,G19,0)</f>
        <v>0</v>
      </c>
      <c r="BF19" s="144">
        <f>IF(BB19=4,G19,0)</f>
        <v>0</v>
      </c>
      <c r="BG19" s="144">
        <f>IF(BB19=5,G19,0)</f>
        <v>0</v>
      </c>
      <c r="CA19" s="144">
        <v>1</v>
      </c>
      <c r="CB19" s="144">
        <v>1</v>
      </c>
      <c r="CC19" s="167"/>
      <c r="CD19" s="167"/>
    </row>
    <row r="20" spans="1:82">
      <c r="A20" s="175"/>
      <c r="B20" s="176"/>
      <c r="C20" s="223" t="s">
        <v>109</v>
      </c>
      <c r="D20" s="224"/>
      <c r="E20" s="178">
        <v>0.61599999999999999</v>
      </c>
      <c r="F20" s="179"/>
      <c r="G20" s="180"/>
      <c r="H20" s="181"/>
      <c r="I20" s="182"/>
      <c r="J20" s="181"/>
      <c r="K20" s="182"/>
      <c r="M20" s="177" t="s">
        <v>109</v>
      </c>
      <c r="O20" s="177"/>
      <c r="Q20" s="167"/>
    </row>
    <row r="21" spans="1:82" ht="22.5">
      <c r="A21" s="168">
        <v>7</v>
      </c>
      <c r="B21" s="169" t="s">
        <v>110</v>
      </c>
      <c r="C21" s="170" t="s">
        <v>111</v>
      </c>
      <c r="D21" s="171" t="s">
        <v>108</v>
      </c>
      <c r="E21" s="172">
        <v>1.54</v>
      </c>
      <c r="F21" s="172"/>
      <c r="G21" s="173">
        <f>E21*F21</f>
        <v>0</v>
      </c>
      <c r="H21" s="174"/>
      <c r="I21" s="174"/>
      <c r="J21" s="174">
        <v>0</v>
      </c>
      <c r="K21" s="174">
        <f>E21*J21</f>
        <v>0</v>
      </c>
      <c r="Q21" s="167">
        <v>2</v>
      </c>
      <c r="AA21" s="144">
        <v>1</v>
      </c>
      <c r="AB21" s="144">
        <v>1</v>
      </c>
      <c r="AC21" s="144">
        <v>1</v>
      </c>
      <c r="BB21" s="144">
        <v>1</v>
      </c>
      <c r="BC21" s="144">
        <f>IF(BB21=1,G21,0)</f>
        <v>0</v>
      </c>
      <c r="BD21" s="144">
        <f>IF(BB21=2,G21,0)</f>
        <v>0</v>
      </c>
      <c r="BE21" s="144">
        <f>IF(BB21=3,G21,0)</f>
        <v>0</v>
      </c>
      <c r="BF21" s="144">
        <f>IF(BB21=4,G21,0)</f>
        <v>0</v>
      </c>
      <c r="BG21" s="144">
        <f>IF(BB21=5,G21,0)</f>
        <v>0</v>
      </c>
      <c r="CA21" s="144">
        <v>1</v>
      </c>
      <c r="CB21" s="144">
        <v>1</v>
      </c>
      <c r="CC21" s="167"/>
      <c r="CD21" s="167"/>
    </row>
    <row r="22" spans="1:82">
      <c r="A22" s="175"/>
      <c r="B22" s="176"/>
      <c r="C22" s="223" t="s">
        <v>112</v>
      </c>
      <c r="D22" s="224"/>
      <c r="E22" s="178">
        <v>1.54</v>
      </c>
      <c r="F22" s="179"/>
      <c r="G22" s="180"/>
      <c r="H22" s="181"/>
      <c r="I22" s="182"/>
      <c r="J22" s="181"/>
      <c r="K22" s="182"/>
      <c r="M22" s="177" t="s">
        <v>112</v>
      </c>
      <c r="O22" s="177"/>
      <c r="Q22" s="167"/>
    </row>
    <row r="23" spans="1:82">
      <c r="A23" s="183"/>
      <c r="B23" s="184" t="s">
        <v>81</v>
      </c>
      <c r="C23" s="185" t="str">
        <f>CONCATENATE(B16," ",C16)</f>
        <v>31 Zdi podpěrné a volné</v>
      </c>
      <c r="D23" s="186"/>
      <c r="E23" s="187"/>
      <c r="F23" s="188"/>
      <c r="G23" s="189">
        <f>SUM(G16:G22)</f>
        <v>0</v>
      </c>
      <c r="H23" s="190"/>
      <c r="I23" s="191"/>
      <c r="J23" s="190"/>
      <c r="K23" s="191">
        <f>SUM(K16:K22)</f>
        <v>0</v>
      </c>
      <c r="Q23" s="167">
        <v>4</v>
      </c>
      <c r="BC23" s="192">
        <f>SUM(BC16:BC22)</f>
        <v>0</v>
      </c>
      <c r="BD23" s="192">
        <f>SUM(BD16:BD22)</f>
        <v>0</v>
      </c>
      <c r="BE23" s="192">
        <f>SUM(BE16:BE22)</f>
        <v>0</v>
      </c>
      <c r="BF23" s="192">
        <f>SUM(BF16:BF22)</f>
        <v>0</v>
      </c>
      <c r="BG23" s="192">
        <f>SUM(BG16:BG22)</f>
        <v>0</v>
      </c>
    </row>
    <row r="24" spans="1:82">
      <c r="A24" s="159" t="s">
        <v>78</v>
      </c>
      <c r="B24" s="160" t="s">
        <v>113</v>
      </c>
      <c r="C24" s="161" t="s">
        <v>114</v>
      </c>
      <c r="D24" s="162"/>
      <c r="E24" s="163"/>
      <c r="F24" s="163"/>
      <c r="G24" s="164"/>
      <c r="H24" s="165"/>
      <c r="I24" s="166"/>
      <c r="J24" s="165"/>
      <c r="K24" s="166"/>
      <c r="Q24" s="167">
        <v>1</v>
      </c>
    </row>
    <row r="25" spans="1:82">
      <c r="A25" s="168">
        <v>8</v>
      </c>
      <c r="B25" s="169" t="s">
        <v>115</v>
      </c>
      <c r="C25" s="170" t="s">
        <v>116</v>
      </c>
      <c r="D25" s="171" t="s">
        <v>108</v>
      </c>
      <c r="E25" s="172">
        <v>167.9</v>
      </c>
      <c r="F25" s="172"/>
      <c r="G25" s="173">
        <f>E25*F25</f>
        <v>0</v>
      </c>
      <c r="H25" s="174"/>
      <c r="I25" s="174"/>
      <c r="J25" s="174">
        <v>0</v>
      </c>
      <c r="K25" s="174">
        <f>E25*J25</f>
        <v>0</v>
      </c>
      <c r="Q25" s="167">
        <v>2</v>
      </c>
      <c r="AA25" s="144">
        <v>1</v>
      </c>
      <c r="AB25" s="144">
        <v>1</v>
      </c>
      <c r="AC25" s="144">
        <v>1</v>
      </c>
      <c r="BB25" s="144">
        <v>1</v>
      </c>
      <c r="BC25" s="144">
        <f>IF(BB25=1,G25,0)</f>
        <v>0</v>
      </c>
      <c r="BD25" s="144">
        <f>IF(BB25=2,G25,0)</f>
        <v>0</v>
      </c>
      <c r="BE25" s="144">
        <f>IF(BB25=3,G25,0)</f>
        <v>0</v>
      </c>
      <c r="BF25" s="144">
        <f>IF(BB25=4,G25,0)</f>
        <v>0</v>
      </c>
      <c r="BG25" s="144">
        <f>IF(BB25=5,G25,0)</f>
        <v>0</v>
      </c>
      <c r="CA25" s="144">
        <v>1</v>
      </c>
      <c r="CB25" s="144">
        <v>1</v>
      </c>
      <c r="CC25" s="167"/>
      <c r="CD25" s="167"/>
    </row>
    <row r="26" spans="1:82">
      <c r="A26" s="175"/>
      <c r="B26" s="176"/>
      <c r="C26" s="223" t="s">
        <v>117</v>
      </c>
      <c r="D26" s="224"/>
      <c r="E26" s="178">
        <v>167.9</v>
      </c>
      <c r="F26" s="179"/>
      <c r="G26" s="180"/>
      <c r="H26" s="181"/>
      <c r="I26" s="182"/>
      <c r="J26" s="181"/>
      <c r="K26" s="182"/>
      <c r="M26" s="177" t="s">
        <v>117</v>
      </c>
      <c r="O26" s="177"/>
      <c r="Q26" s="167"/>
    </row>
    <row r="27" spans="1:82">
      <c r="A27" s="168">
        <v>9</v>
      </c>
      <c r="B27" s="169" t="s">
        <v>118</v>
      </c>
      <c r="C27" s="170" t="s">
        <v>119</v>
      </c>
      <c r="D27" s="171" t="s">
        <v>108</v>
      </c>
      <c r="E27" s="172">
        <v>167.9</v>
      </c>
      <c r="F27" s="172"/>
      <c r="G27" s="173">
        <f>E27*F27</f>
        <v>0</v>
      </c>
      <c r="H27" s="174"/>
      <c r="I27" s="174"/>
      <c r="J27" s="174">
        <v>0</v>
      </c>
      <c r="K27" s="174">
        <f>E27*J27</f>
        <v>0</v>
      </c>
      <c r="Q27" s="167">
        <v>2</v>
      </c>
      <c r="AA27" s="144">
        <v>1</v>
      </c>
      <c r="AB27" s="144">
        <v>1</v>
      </c>
      <c r="AC27" s="144">
        <v>1</v>
      </c>
      <c r="BB27" s="144">
        <v>1</v>
      </c>
      <c r="BC27" s="144">
        <f>IF(BB27=1,G27,0)</f>
        <v>0</v>
      </c>
      <c r="BD27" s="144">
        <f>IF(BB27=2,G27,0)</f>
        <v>0</v>
      </c>
      <c r="BE27" s="144">
        <f>IF(BB27=3,G27,0)</f>
        <v>0</v>
      </c>
      <c r="BF27" s="144">
        <f>IF(BB27=4,G27,0)</f>
        <v>0</v>
      </c>
      <c r="BG27" s="144">
        <f>IF(BB27=5,G27,0)</f>
        <v>0</v>
      </c>
      <c r="CA27" s="144">
        <v>1</v>
      </c>
      <c r="CB27" s="144">
        <v>1</v>
      </c>
      <c r="CC27" s="167"/>
      <c r="CD27" s="167"/>
    </row>
    <row r="28" spans="1:82">
      <c r="A28" s="175"/>
      <c r="B28" s="176"/>
      <c r="C28" s="223" t="s">
        <v>117</v>
      </c>
      <c r="D28" s="224"/>
      <c r="E28" s="178">
        <v>167.9</v>
      </c>
      <c r="F28" s="179"/>
      <c r="G28" s="180"/>
      <c r="H28" s="181"/>
      <c r="I28" s="182"/>
      <c r="J28" s="181"/>
      <c r="K28" s="182"/>
      <c r="M28" s="177" t="s">
        <v>117</v>
      </c>
      <c r="O28" s="177"/>
      <c r="Q28" s="167"/>
    </row>
    <row r="29" spans="1:82">
      <c r="A29" s="183"/>
      <c r="B29" s="184" t="s">
        <v>81</v>
      </c>
      <c r="C29" s="185" t="str">
        <f>CONCATENATE(B24," ",C24)</f>
        <v>50 Zpevněné plochy</v>
      </c>
      <c r="D29" s="186"/>
      <c r="E29" s="187"/>
      <c r="F29" s="188"/>
      <c r="G29" s="189">
        <f>SUM(G24:G28)</f>
        <v>0</v>
      </c>
      <c r="H29" s="190"/>
      <c r="I29" s="191"/>
      <c r="J29" s="190"/>
      <c r="K29" s="191">
        <f>SUM(K24:K28)</f>
        <v>0</v>
      </c>
      <c r="Q29" s="167">
        <v>4</v>
      </c>
      <c r="BC29" s="192">
        <f>SUM(BC24:BC28)</f>
        <v>0</v>
      </c>
      <c r="BD29" s="192">
        <f>SUM(BD24:BD28)</f>
        <v>0</v>
      </c>
      <c r="BE29" s="192">
        <f>SUM(BE24:BE28)</f>
        <v>0</v>
      </c>
      <c r="BF29" s="192">
        <f>SUM(BF24:BF28)</f>
        <v>0</v>
      </c>
      <c r="BG29" s="192">
        <f>SUM(BG24:BG28)</f>
        <v>0</v>
      </c>
    </row>
    <row r="30" spans="1:82">
      <c r="A30" s="159" t="s">
        <v>78</v>
      </c>
      <c r="B30" s="160" t="s">
        <v>120</v>
      </c>
      <c r="C30" s="161" t="s">
        <v>121</v>
      </c>
      <c r="D30" s="162"/>
      <c r="E30" s="163"/>
      <c r="F30" s="163"/>
      <c r="G30" s="164"/>
      <c r="H30" s="165"/>
      <c r="I30" s="166"/>
      <c r="J30" s="165"/>
      <c r="K30" s="166"/>
      <c r="Q30" s="167">
        <v>1</v>
      </c>
    </row>
    <row r="31" spans="1:82">
      <c r="A31" s="168">
        <v>10</v>
      </c>
      <c r="B31" s="169" t="s">
        <v>122</v>
      </c>
      <c r="C31" s="170" t="s">
        <v>123</v>
      </c>
      <c r="D31" s="171" t="s">
        <v>124</v>
      </c>
      <c r="E31" s="172">
        <v>66.900000000000006</v>
      </c>
      <c r="F31" s="172"/>
      <c r="G31" s="173">
        <f>E31*F31</f>
        <v>0</v>
      </c>
      <c r="H31" s="174"/>
      <c r="I31" s="174"/>
      <c r="J31" s="174">
        <v>0</v>
      </c>
      <c r="K31" s="174">
        <f>E31*J31</f>
        <v>0</v>
      </c>
      <c r="Q31" s="167">
        <v>2</v>
      </c>
      <c r="AA31" s="144">
        <v>1</v>
      </c>
      <c r="AB31" s="144">
        <v>1</v>
      </c>
      <c r="AC31" s="144">
        <v>1</v>
      </c>
      <c r="BB31" s="144">
        <v>1</v>
      </c>
      <c r="BC31" s="144">
        <f>IF(BB31=1,G31,0)</f>
        <v>0</v>
      </c>
      <c r="BD31" s="144">
        <f>IF(BB31=2,G31,0)</f>
        <v>0</v>
      </c>
      <c r="BE31" s="144">
        <f>IF(BB31=3,G31,0)</f>
        <v>0</v>
      </c>
      <c r="BF31" s="144">
        <f>IF(BB31=4,G31,0)</f>
        <v>0</v>
      </c>
      <c r="BG31" s="144">
        <f>IF(BB31=5,G31,0)</f>
        <v>0</v>
      </c>
      <c r="CA31" s="144">
        <v>1</v>
      </c>
      <c r="CB31" s="144">
        <v>1</v>
      </c>
      <c r="CC31" s="167"/>
      <c r="CD31" s="167"/>
    </row>
    <row r="32" spans="1:82">
      <c r="A32" s="175"/>
      <c r="B32" s="176"/>
      <c r="C32" s="223" t="s">
        <v>125</v>
      </c>
      <c r="D32" s="224"/>
      <c r="E32" s="178">
        <v>66.900000000000006</v>
      </c>
      <c r="F32" s="179"/>
      <c r="G32" s="180"/>
      <c r="H32" s="181"/>
      <c r="I32" s="182"/>
      <c r="J32" s="181"/>
      <c r="K32" s="182"/>
      <c r="M32" s="177" t="s">
        <v>125</v>
      </c>
      <c r="O32" s="177"/>
      <c r="Q32" s="167"/>
    </row>
    <row r="33" spans="1:82" ht="22.5">
      <c r="A33" s="168">
        <v>11</v>
      </c>
      <c r="B33" s="169" t="s">
        <v>126</v>
      </c>
      <c r="C33" s="170" t="s">
        <v>127</v>
      </c>
      <c r="D33" s="171" t="s">
        <v>108</v>
      </c>
      <c r="E33" s="172">
        <v>2.4500000000000002</v>
      </c>
      <c r="F33" s="172"/>
      <c r="G33" s="173">
        <f>E33*F33</f>
        <v>0</v>
      </c>
      <c r="H33" s="174"/>
      <c r="I33" s="174"/>
      <c r="J33" s="174">
        <v>0</v>
      </c>
      <c r="K33" s="174">
        <f>E33*J33</f>
        <v>0</v>
      </c>
      <c r="Q33" s="167">
        <v>2</v>
      </c>
      <c r="AA33" s="144">
        <v>1</v>
      </c>
      <c r="AB33" s="144">
        <v>1</v>
      </c>
      <c r="AC33" s="144">
        <v>1</v>
      </c>
      <c r="BB33" s="144">
        <v>1</v>
      </c>
      <c r="BC33" s="144">
        <f>IF(BB33=1,G33,0)</f>
        <v>0</v>
      </c>
      <c r="BD33" s="144">
        <f>IF(BB33=2,G33,0)</f>
        <v>0</v>
      </c>
      <c r="BE33" s="144">
        <f>IF(BB33=3,G33,0)</f>
        <v>0</v>
      </c>
      <c r="BF33" s="144">
        <f>IF(BB33=4,G33,0)</f>
        <v>0</v>
      </c>
      <c r="BG33" s="144">
        <f>IF(BB33=5,G33,0)</f>
        <v>0</v>
      </c>
      <c r="CA33" s="144">
        <v>1</v>
      </c>
      <c r="CB33" s="144">
        <v>1</v>
      </c>
      <c r="CC33" s="167"/>
      <c r="CD33" s="167"/>
    </row>
    <row r="34" spans="1:82">
      <c r="A34" s="175"/>
      <c r="B34" s="176"/>
      <c r="C34" s="223" t="s">
        <v>128</v>
      </c>
      <c r="D34" s="224"/>
      <c r="E34" s="178">
        <v>2.4500000000000002</v>
      </c>
      <c r="F34" s="179"/>
      <c r="G34" s="180"/>
      <c r="H34" s="181"/>
      <c r="I34" s="182"/>
      <c r="J34" s="181"/>
      <c r="K34" s="182"/>
      <c r="M34" s="177" t="s">
        <v>128</v>
      </c>
      <c r="O34" s="177"/>
      <c r="Q34" s="167"/>
    </row>
    <row r="35" spans="1:82">
      <c r="A35" s="168">
        <v>12</v>
      </c>
      <c r="B35" s="169" t="s">
        <v>129</v>
      </c>
      <c r="C35" s="170" t="s">
        <v>130</v>
      </c>
      <c r="D35" s="171" t="s">
        <v>108</v>
      </c>
      <c r="E35" s="172">
        <v>3</v>
      </c>
      <c r="F35" s="172"/>
      <c r="G35" s="173">
        <f>E35*F35</f>
        <v>0</v>
      </c>
      <c r="H35" s="174"/>
      <c r="I35" s="174"/>
      <c r="J35" s="174">
        <v>0</v>
      </c>
      <c r="K35" s="174">
        <f>E35*J35</f>
        <v>0</v>
      </c>
      <c r="Q35" s="167">
        <v>2</v>
      </c>
      <c r="AA35" s="144">
        <v>1</v>
      </c>
      <c r="AB35" s="144">
        <v>0</v>
      </c>
      <c r="AC35" s="144">
        <v>0</v>
      </c>
      <c r="BB35" s="144">
        <v>1</v>
      </c>
      <c r="BC35" s="144">
        <f>IF(BB35=1,G35,0)</f>
        <v>0</v>
      </c>
      <c r="BD35" s="144">
        <f>IF(BB35=2,G35,0)</f>
        <v>0</v>
      </c>
      <c r="BE35" s="144">
        <f>IF(BB35=3,G35,0)</f>
        <v>0</v>
      </c>
      <c r="BF35" s="144">
        <f>IF(BB35=4,G35,0)</f>
        <v>0</v>
      </c>
      <c r="BG35" s="144">
        <f>IF(BB35=5,G35,0)</f>
        <v>0</v>
      </c>
      <c r="CA35" s="144">
        <v>1</v>
      </c>
      <c r="CB35" s="144">
        <v>0</v>
      </c>
      <c r="CC35" s="167"/>
      <c r="CD35" s="167"/>
    </row>
    <row r="36" spans="1:82">
      <c r="A36" s="175"/>
      <c r="B36" s="176"/>
      <c r="C36" s="223" t="s">
        <v>131</v>
      </c>
      <c r="D36" s="224"/>
      <c r="E36" s="178">
        <v>3</v>
      </c>
      <c r="F36" s="179"/>
      <c r="G36" s="180"/>
      <c r="H36" s="181"/>
      <c r="I36" s="182"/>
      <c r="J36" s="181"/>
      <c r="K36" s="182"/>
      <c r="M36" s="177" t="s">
        <v>131</v>
      </c>
      <c r="O36" s="177"/>
      <c r="Q36" s="167"/>
    </row>
    <row r="37" spans="1:82">
      <c r="A37" s="183"/>
      <c r="B37" s="184" t="s">
        <v>81</v>
      </c>
      <c r="C37" s="185" t="str">
        <f>CONCATENATE(B30," ",C30)</f>
        <v>61 Úpravy povrchů vnitřní</v>
      </c>
      <c r="D37" s="186"/>
      <c r="E37" s="187"/>
      <c r="F37" s="188"/>
      <c r="G37" s="189">
        <f>SUM(G30:G36)</f>
        <v>0</v>
      </c>
      <c r="H37" s="190"/>
      <c r="I37" s="191"/>
      <c r="J37" s="190"/>
      <c r="K37" s="191">
        <f>SUM(K30:K36)</f>
        <v>0</v>
      </c>
      <c r="Q37" s="167">
        <v>4</v>
      </c>
      <c r="BC37" s="192">
        <f>SUM(BC30:BC36)</f>
        <v>0</v>
      </c>
      <c r="BD37" s="192">
        <f>SUM(BD30:BD36)</f>
        <v>0</v>
      </c>
      <c r="BE37" s="192">
        <f>SUM(BE30:BE36)</f>
        <v>0</v>
      </c>
      <c r="BF37" s="192">
        <f>SUM(BF30:BF36)</f>
        <v>0</v>
      </c>
      <c r="BG37" s="192">
        <f>SUM(BG30:BG36)</f>
        <v>0</v>
      </c>
    </row>
    <row r="38" spans="1:82">
      <c r="A38" s="159" t="s">
        <v>78</v>
      </c>
      <c r="B38" s="160" t="s">
        <v>132</v>
      </c>
      <c r="C38" s="161" t="s">
        <v>133</v>
      </c>
      <c r="D38" s="162"/>
      <c r="E38" s="163"/>
      <c r="F38" s="163"/>
      <c r="G38" s="164"/>
      <c r="H38" s="165"/>
      <c r="I38" s="166"/>
      <c r="J38" s="165"/>
      <c r="K38" s="166"/>
      <c r="Q38" s="167">
        <v>1</v>
      </c>
    </row>
    <row r="39" spans="1:82" ht="22.5">
      <c r="A39" s="168">
        <v>13</v>
      </c>
      <c r="B39" s="169" t="s">
        <v>134</v>
      </c>
      <c r="C39" s="170" t="s">
        <v>135</v>
      </c>
      <c r="D39" s="171" t="s">
        <v>88</v>
      </c>
      <c r="E39" s="172">
        <v>86.382000000000005</v>
      </c>
      <c r="F39" s="172"/>
      <c r="G39" s="173">
        <f>E39*F39</f>
        <v>0</v>
      </c>
      <c r="H39" s="174"/>
      <c r="I39" s="174"/>
      <c r="J39" s="174">
        <v>0</v>
      </c>
      <c r="K39" s="174">
        <f>E39*J39</f>
        <v>0</v>
      </c>
      <c r="Q39" s="167">
        <v>2</v>
      </c>
      <c r="AA39" s="144">
        <v>1</v>
      </c>
      <c r="AB39" s="144">
        <v>0</v>
      </c>
      <c r="AC39" s="144">
        <v>0</v>
      </c>
      <c r="BB39" s="144">
        <v>1</v>
      </c>
      <c r="BC39" s="144">
        <f>IF(BB39=1,G39,0)</f>
        <v>0</v>
      </c>
      <c r="BD39" s="144">
        <f>IF(BB39=2,G39,0)</f>
        <v>0</v>
      </c>
      <c r="BE39" s="144">
        <f>IF(BB39=3,G39,0)</f>
        <v>0</v>
      </c>
      <c r="BF39" s="144">
        <f>IF(BB39=4,G39,0)</f>
        <v>0</v>
      </c>
      <c r="BG39" s="144">
        <f>IF(BB39=5,G39,0)</f>
        <v>0</v>
      </c>
      <c r="CA39" s="144">
        <v>1</v>
      </c>
      <c r="CB39" s="144">
        <v>0</v>
      </c>
      <c r="CC39" s="167"/>
      <c r="CD39" s="167"/>
    </row>
    <row r="40" spans="1:82">
      <c r="A40" s="175"/>
      <c r="B40" s="176"/>
      <c r="C40" s="223" t="s">
        <v>136</v>
      </c>
      <c r="D40" s="224"/>
      <c r="E40" s="178">
        <v>30.222000000000001</v>
      </c>
      <c r="F40" s="179"/>
      <c r="G40" s="180"/>
      <c r="H40" s="181"/>
      <c r="I40" s="182"/>
      <c r="J40" s="181"/>
      <c r="K40" s="182"/>
      <c r="M40" s="177" t="s">
        <v>136</v>
      </c>
      <c r="O40" s="177"/>
      <c r="Q40" s="167"/>
    </row>
    <row r="41" spans="1:82">
      <c r="A41" s="175"/>
      <c r="B41" s="176"/>
      <c r="C41" s="223" t="s">
        <v>137</v>
      </c>
      <c r="D41" s="224"/>
      <c r="E41" s="178">
        <v>56.16</v>
      </c>
      <c r="F41" s="179"/>
      <c r="G41" s="180"/>
      <c r="H41" s="181"/>
      <c r="I41" s="182"/>
      <c r="J41" s="181"/>
      <c r="K41" s="182"/>
      <c r="M41" s="177" t="s">
        <v>137</v>
      </c>
      <c r="O41" s="177"/>
      <c r="Q41" s="167"/>
    </row>
    <row r="42" spans="1:82">
      <c r="A42" s="168">
        <v>14</v>
      </c>
      <c r="B42" s="169" t="s">
        <v>138</v>
      </c>
      <c r="C42" s="170" t="s">
        <v>139</v>
      </c>
      <c r="D42" s="171" t="s">
        <v>88</v>
      </c>
      <c r="E42" s="172">
        <v>86.382000000000005</v>
      </c>
      <c r="F42" s="172"/>
      <c r="G42" s="173">
        <f>E42*F42</f>
        <v>0</v>
      </c>
      <c r="H42" s="174"/>
      <c r="I42" s="174"/>
      <c r="J42" s="174">
        <v>0</v>
      </c>
      <c r="K42" s="174">
        <f>E42*J42</f>
        <v>0</v>
      </c>
      <c r="Q42" s="167">
        <v>2</v>
      </c>
      <c r="AA42" s="144">
        <v>1</v>
      </c>
      <c r="AB42" s="144">
        <v>1</v>
      </c>
      <c r="AC42" s="144">
        <v>1</v>
      </c>
      <c r="BB42" s="144">
        <v>1</v>
      </c>
      <c r="BC42" s="144">
        <f>IF(BB42=1,G42,0)</f>
        <v>0</v>
      </c>
      <c r="BD42" s="144">
        <f>IF(BB42=2,G42,0)</f>
        <v>0</v>
      </c>
      <c r="BE42" s="144">
        <f>IF(BB42=3,G42,0)</f>
        <v>0</v>
      </c>
      <c r="BF42" s="144">
        <f>IF(BB42=4,G42,0)</f>
        <v>0</v>
      </c>
      <c r="BG42" s="144">
        <f>IF(BB42=5,G42,0)</f>
        <v>0</v>
      </c>
      <c r="CA42" s="144">
        <v>1</v>
      </c>
      <c r="CB42" s="144">
        <v>1</v>
      </c>
      <c r="CC42" s="167"/>
      <c r="CD42" s="167"/>
    </row>
    <row r="43" spans="1:82">
      <c r="A43" s="168">
        <v>15</v>
      </c>
      <c r="B43" s="169" t="s">
        <v>140</v>
      </c>
      <c r="C43" s="170" t="s">
        <v>141</v>
      </c>
      <c r="D43" s="171" t="s">
        <v>124</v>
      </c>
      <c r="E43" s="172">
        <v>306.14999999999998</v>
      </c>
      <c r="F43" s="172"/>
      <c r="G43" s="173">
        <f>E43*F43</f>
        <v>0</v>
      </c>
      <c r="H43" s="174"/>
      <c r="I43" s="174"/>
      <c r="J43" s="174">
        <v>0</v>
      </c>
      <c r="K43" s="174">
        <f>E43*J43</f>
        <v>0</v>
      </c>
      <c r="Q43" s="167">
        <v>2</v>
      </c>
      <c r="AA43" s="144">
        <v>12</v>
      </c>
      <c r="AB43" s="144">
        <v>0</v>
      </c>
      <c r="AC43" s="144">
        <v>10</v>
      </c>
      <c r="BB43" s="144">
        <v>1</v>
      </c>
      <c r="BC43" s="144">
        <f>IF(BB43=1,G43,0)</f>
        <v>0</v>
      </c>
      <c r="BD43" s="144">
        <f>IF(BB43=2,G43,0)</f>
        <v>0</v>
      </c>
      <c r="BE43" s="144">
        <f>IF(BB43=3,G43,0)</f>
        <v>0</v>
      </c>
      <c r="BF43" s="144">
        <f>IF(BB43=4,G43,0)</f>
        <v>0</v>
      </c>
      <c r="BG43" s="144">
        <f>IF(BB43=5,G43,0)</f>
        <v>0</v>
      </c>
      <c r="CA43" s="144">
        <v>12</v>
      </c>
      <c r="CB43" s="144">
        <v>0</v>
      </c>
      <c r="CC43" s="167"/>
      <c r="CD43" s="167"/>
    </row>
    <row r="44" spans="1:82">
      <c r="A44" s="175"/>
      <c r="B44" s="176"/>
      <c r="C44" s="223" t="s">
        <v>142</v>
      </c>
      <c r="D44" s="224"/>
      <c r="E44" s="178">
        <v>306.14999999999998</v>
      </c>
      <c r="F44" s="179"/>
      <c r="G44" s="180"/>
      <c r="H44" s="181"/>
      <c r="I44" s="182"/>
      <c r="J44" s="181"/>
      <c r="K44" s="182"/>
      <c r="M44" s="177" t="s">
        <v>142</v>
      </c>
      <c r="O44" s="177"/>
      <c r="Q44" s="167"/>
    </row>
    <row r="45" spans="1:82">
      <c r="A45" s="183"/>
      <c r="B45" s="184" t="s">
        <v>81</v>
      </c>
      <c r="C45" s="185" t="str">
        <f>CONCATENATE(B38," ",C38)</f>
        <v>63 Podlahy a podlahové konstrukce</v>
      </c>
      <c r="D45" s="186"/>
      <c r="E45" s="187"/>
      <c r="F45" s="188"/>
      <c r="G45" s="189">
        <f>SUM(G38:G44)</f>
        <v>0</v>
      </c>
      <c r="H45" s="190"/>
      <c r="I45" s="191"/>
      <c r="J45" s="190"/>
      <c r="K45" s="191">
        <f>SUM(K38:K44)</f>
        <v>0</v>
      </c>
      <c r="Q45" s="167">
        <v>4</v>
      </c>
      <c r="BC45" s="192">
        <f>SUM(BC38:BC44)</f>
        <v>0</v>
      </c>
      <c r="BD45" s="192">
        <f>SUM(BD38:BD44)</f>
        <v>0</v>
      </c>
      <c r="BE45" s="192">
        <f>SUM(BE38:BE44)</f>
        <v>0</v>
      </c>
      <c r="BF45" s="192">
        <f>SUM(BF38:BF44)</f>
        <v>0</v>
      </c>
      <c r="BG45" s="192">
        <f>SUM(BG38:BG44)</f>
        <v>0</v>
      </c>
    </row>
    <row r="46" spans="1:82">
      <c r="A46" s="159" t="s">
        <v>78</v>
      </c>
      <c r="B46" s="160" t="s">
        <v>143</v>
      </c>
      <c r="C46" s="161" t="s">
        <v>144</v>
      </c>
      <c r="D46" s="162"/>
      <c r="E46" s="163"/>
      <c r="F46" s="163"/>
      <c r="G46" s="164"/>
      <c r="H46" s="165"/>
      <c r="I46" s="166"/>
      <c r="J46" s="165"/>
      <c r="K46" s="166"/>
      <c r="Q46" s="167">
        <v>1</v>
      </c>
    </row>
    <row r="47" spans="1:82">
      <c r="A47" s="168">
        <v>16</v>
      </c>
      <c r="B47" s="169" t="s">
        <v>145</v>
      </c>
      <c r="C47" s="170" t="s">
        <v>146</v>
      </c>
      <c r="D47" s="171" t="s">
        <v>147</v>
      </c>
      <c r="E47" s="172">
        <v>2</v>
      </c>
      <c r="F47" s="172"/>
      <c r="G47" s="173">
        <f>E47*F47</f>
        <v>0</v>
      </c>
      <c r="H47" s="174"/>
      <c r="I47" s="174"/>
      <c r="J47" s="174">
        <v>0</v>
      </c>
      <c r="K47" s="174">
        <f>E47*J47</f>
        <v>0</v>
      </c>
      <c r="Q47" s="167">
        <v>2</v>
      </c>
      <c r="AA47" s="144">
        <v>1</v>
      </c>
      <c r="AB47" s="144">
        <v>1</v>
      </c>
      <c r="AC47" s="144">
        <v>1</v>
      </c>
      <c r="BB47" s="144">
        <v>1</v>
      </c>
      <c r="BC47" s="144">
        <f>IF(BB47=1,G47,0)</f>
        <v>0</v>
      </c>
      <c r="BD47" s="144">
        <f>IF(BB47=2,G47,0)</f>
        <v>0</v>
      </c>
      <c r="BE47" s="144">
        <f>IF(BB47=3,G47,0)</f>
        <v>0</v>
      </c>
      <c r="BF47" s="144">
        <f>IF(BB47=4,G47,0)</f>
        <v>0</v>
      </c>
      <c r="BG47" s="144">
        <f>IF(BB47=5,G47,0)</f>
        <v>0</v>
      </c>
      <c r="CA47" s="144">
        <v>1</v>
      </c>
      <c r="CB47" s="144">
        <v>1</v>
      </c>
      <c r="CC47" s="167"/>
      <c r="CD47" s="167"/>
    </row>
    <row r="48" spans="1:82">
      <c r="A48" s="168">
        <v>17</v>
      </c>
      <c r="B48" s="169" t="s">
        <v>148</v>
      </c>
      <c r="C48" s="170" t="s">
        <v>149</v>
      </c>
      <c r="D48" s="171" t="s">
        <v>147</v>
      </c>
      <c r="E48" s="172">
        <v>2</v>
      </c>
      <c r="F48" s="172"/>
      <c r="G48" s="173">
        <f>E48*F48</f>
        <v>0</v>
      </c>
      <c r="H48" s="174"/>
      <c r="I48" s="174"/>
      <c r="J48" s="174">
        <v>0</v>
      </c>
      <c r="K48" s="174">
        <f>E48*J48</f>
        <v>0</v>
      </c>
      <c r="Q48" s="167">
        <v>2</v>
      </c>
      <c r="AA48" s="144">
        <v>12</v>
      </c>
      <c r="AB48" s="144">
        <v>0</v>
      </c>
      <c r="AC48" s="144">
        <v>17</v>
      </c>
      <c r="BB48" s="144">
        <v>1</v>
      </c>
      <c r="BC48" s="144">
        <f>IF(BB48=1,G48,0)</f>
        <v>0</v>
      </c>
      <c r="BD48" s="144">
        <f>IF(BB48=2,G48,0)</f>
        <v>0</v>
      </c>
      <c r="BE48" s="144">
        <f>IF(BB48=3,G48,0)</f>
        <v>0</v>
      </c>
      <c r="BF48" s="144">
        <f>IF(BB48=4,G48,0)</f>
        <v>0</v>
      </c>
      <c r="BG48" s="144">
        <f>IF(BB48=5,G48,0)</f>
        <v>0</v>
      </c>
      <c r="CA48" s="144">
        <v>12</v>
      </c>
      <c r="CB48" s="144">
        <v>0</v>
      </c>
      <c r="CC48" s="167"/>
      <c r="CD48" s="167"/>
    </row>
    <row r="49" spans="1:82">
      <c r="A49" s="183"/>
      <c r="B49" s="184" t="s">
        <v>81</v>
      </c>
      <c r="C49" s="185" t="str">
        <f>CONCATENATE(B46," ",C46)</f>
        <v>64 Výplně otvorů</v>
      </c>
      <c r="D49" s="186"/>
      <c r="E49" s="187"/>
      <c r="F49" s="188"/>
      <c r="G49" s="189">
        <f>SUM(G46:G48)</f>
        <v>0</v>
      </c>
      <c r="H49" s="190"/>
      <c r="I49" s="191"/>
      <c r="J49" s="190"/>
      <c r="K49" s="191">
        <f>SUM(K46:K48)</f>
        <v>0</v>
      </c>
      <c r="Q49" s="167">
        <v>4</v>
      </c>
      <c r="BC49" s="192">
        <f>SUM(BC46:BC48)</f>
        <v>0</v>
      </c>
      <c r="BD49" s="192">
        <f>SUM(BD46:BD48)</f>
        <v>0</v>
      </c>
      <c r="BE49" s="192">
        <f>SUM(BE46:BE48)</f>
        <v>0</v>
      </c>
      <c r="BF49" s="192">
        <f>SUM(BF46:BF48)</f>
        <v>0</v>
      </c>
      <c r="BG49" s="192">
        <f>SUM(BG46:BG48)</f>
        <v>0</v>
      </c>
    </row>
    <row r="50" spans="1:82">
      <c r="A50" s="159" t="s">
        <v>78</v>
      </c>
      <c r="B50" s="160" t="s">
        <v>150</v>
      </c>
      <c r="C50" s="161" t="s">
        <v>151</v>
      </c>
      <c r="D50" s="162"/>
      <c r="E50" s="163"/>
      <c r="F50" s="163"/>
      <c r="G50" s="164"/>
      <c r="H50" s="165"/>
      <c r="I50" s="166"/>
      <c r="J50" s="165"/>
      <c r="K50" s="166"/>
      <c r="Q50" s="167">
        <v>1</v>
      </c>
    </row>
    <row r="51" spans="1:82">
      <c r="A51" s="168">
        <v>18</v>
      </c>
      <c r="B51" s="169" t="s">
        <v>152</v>
      </c>
      <c r="C51" s="170" t="s">
        <v>153</v>
      </c>
      <c r="D51" s="171" t="s">
        <v>124</v>
      </c>
      <c r="E51" s="172">
        <v>306.14999999999998</v>
      </c>
      <c r="F51" s="172"/>
      <c r="G51" s="173">
        <f>E51*F51</f>
        <v>0</v>
      </c>
      <c r="H51" s="174"/>
      <c r="I51" s="174"/>
      <c r="J51" s="174">
        <v>0</v>
      </c>
      <c r="K51" s="174">
        <f>E51*J51</f>
        <v>0</v>
      </c>
      <c r="Q51" s="167">
        <v>2</v>
      </c>
      <c r="AA51" s="144">
        <v>1</v>
      </c>
      <c r="AB51" s="144">
        <v>1</v>
      </c>
      <c r="AC51" s="144">
        <v>1</v>
      </c>
      <c r="BB51" s="144">
        <v>1</v>
      </c>
      <c r="BC51" s="144">
        <f>IF(BB51=1,G51,0)</f>
        <v>0</v>
      </c>
      <c r="BD51" s="144">
        <f>IF(BB51=2,G51,0)</f>
        <v>0</v>
      </c>
      <c r="BE51" s="144">
        <f>IF(BB51=3,G51,0)</f>
        <v>0</v>
      </c>
      <c r="BF51" s="144">
        <f>IF(BB51=4,G51,0)</f>
        <v>0</v>
      </c>
      <c r="BG51" s="144">
        <f>IF(BB51=5,G51,0)</f>
        <v>0</v>
      </c>
      <c r="CA51" s="144">
        <v>1</v>
      </c>
      <c r="CB51" s="144">
        <v>1</v>
      </c>
      <c r="CC51" s="167"/>
      <c r="CD51" s="167"/>
    </row>
    <row r="52" spans="1:82">
      <c r="A52" s="175"/>
      <c r="B52" s="176"/>
      <c r="C52" s="223" t="s">
        <v>142</v>
      </c>
      <c r="D52" s="224"/>
      <c r="E52" s="178">
        <v>306.14999999999998</v>
      </c>
      <c r="F52" s="179"/>
      <c r="G52" s="180"/>
      <c r="H52" s="181"/>
      <c r="I52" s="182"/>
      <c r="J52" s="181"/>
      <c r="K52" s="182"/>
      <c r="M52" s="177" t="s">
        <v>142</v>
      </c>
      <c r="O52" s="177"/>
      <c r="Q52" s="167"/>
    </row>
    <row r="53" spans="1:82">
      <c r="A53" s="168">
        <v>19</v>
      </c>
      <c r="B53" s="169" t="s">
        <v>154</v>
      </c>
      <c r="C53" s="170" t="s">
        <v>155</v>
      </c>
      <c r="D53" s="171" t="s">
        <v>108</v>
      </c>
      <c r="E53" s="172">
        <v>351</v>
      </c>
      <c r="F53" s="172"/>
      <c r="G53" s="173">
        <f>E53*F53</f>
        <v>0</v>
      </c>
      <c r="H53" s="174"/>
      <c r="I53" s="174"/>
      <c r="J53" s="174">
        <v>0</v>
      </c>
      <c r="K53" s="174">
        <f>E53*J53</f>
        <v>0</v>
      </c>
      <c r="Q53" s="167">
        <v>2</v>
      </c>
      <c r="AA53" s="144">
        <v>12</v>
      </c>
      <c r="AB53" s="144">
        <v>0</v>
      </c>
      <c r="AC53" s="144">
        <v>12</v>
      </c>
      <c r="BB53" s="144">
        <v>1</v>
      </c>
      <c r="BC53" s="144">
        <f>IF(BB53=1,G53,0)</f>
        <v>0</v>
      </c>
      <c r="BD53" s="144">
        <f>IF(BB53=2,G53,0)</f>
        <v>0</v>
      </c>
      <c r="BE53" s="144">
        <f>IF(BB53=3,G53,0)</f>
        <v>0</v>
      </c>
      <c r="BF53" s="144">
        <f>IF(BB53=4,G53,0)</f>
        <v>0</v>
      </c>
      <c r="BG53" s="144">
        <f>IF(BB53=5,G53,0)</f>
        <v>0</v>
      </c>
      <c r="CA53" s="144">
        <v>12</v>
      </c>
      <c r="CB53" s="144">
        <v>0</v>
      </c>
      <c r="CC53" s="167"/>
      <c r="CD53" s="167"/>
    </row>
    <row r="54" spans="1:82">
      <c r="A54" s="183"/>
      <c r="B54" s="184" t="s">
        <v>81</v>
      </c>
      <c r="C54" s="185" t="str">
        <f>CONCATENATE(B50," ",C50)</f>
        <v>91 Doplňující práce na komunikaci</v>
      </c>
      <c r="D54" s="186"/>
      <c r="E54" s="187"/>
      <c r="F54" s="188"/>
      <c r="G54" s="189">
        <f>SUM(G50:G53)</f>
        <v>0</v>
      </c>
      <c r="H54" s="190"/>
      <c r="I54" s="191"/>
      <c r="J54" s="190"/>
      <c r="K54" s="191">
        <f>SUM(K50:K53)</f>
        <v>0</v>
      </c>
      <c r="Q54" s="167">
        <v>4</v>
      </c>
      <c r="BC54" s="192">
        <f>SUM(BC50:BC53)</f>
        <v>0</v>
      </c>
      <c r="BD54" s="192">
        <f>SUM(BD50:BD53)</f>
        <v>0</v>
      </c>
      <c r="BE54" s="192">
        <f>SUM(BE50:BE53)</f>
        <v>0</v>
      </c>
      <c r="BF54" s="192">
        <f>SUM(BF50:BF53)</f>
        <v>0</v>
      </c>
      <c r="BG54" s="192">
        <f>SUM(BG50:BG53)</f>
        <v>0</v>
      </c>
    </row>
    <row r="55" spans="1:82">
      <c r="A55" s="159" t="s">
        <v>78</v>
      </c>
      <c r="B55" s="160" t="s">
        <v>156</v>
      </c>
      <c r="C55" s="161" t="s">
        <v>157</v>
      </c>
      <c r="D55" s="162"/>
      <c r="E55" s="163"/>
      <c r="F55" s="163"/>
      <c r="G55" s="164"/>
      <c r="H55" s="165"/>
      <c r="I55" s="166"/>
      <c r="J55" s="165"/>
      <c r="K55" s="166"/>
      <c r="Q55" s="167">
        <v>1</v>
      </c>
    </row>
    <row r="56" spans="1:82">
      <c r="A56" s="168">
        <v>20</v>
      </c>
      <c r="B56" s="169" t="s">
        <v>158</v>
      </c>
      <c r="C56" s="170" t="s">
        <v>159</v>
      </c>
      <c r="D56" s="171" t="s">
        <v>108</v>
      </c>
      <c r="E56" s="172">
        <v>63</v>
      </c>
      <c r="F56" s="172"/>
      <c r="G56" s="173">
        <f>E56*F56</f>
        <v>0</v>
      </c>
      <c r="H56" s="174"/>
      <c r="I56" s="174"/>
      <c r="J56" s="174">
        <v>0</v>
      </c>
      <c r="K56" s="174">
        <f>E56*J56</f>
        <v>0</v>
      </c>
      <c r="Q56" s="167">
        <v>2</v>
      </c>
      <c r="AA56" s="144">
        <v>1</v>
      </c>
      <c r="AB56" s="144">
        <v>1</v>
      </c>
      <c r="AC56" s="144">
        <v>1</v>
      </c>
      <c r="BB56" s="144">
        <v>1</v>
      </c>
      <c r="BC56" s="144">
        <f>IF(BB56=1,G56,0)</f>
        <v>0</v>
      </c>
      <c r="BD56" s="144">
        <f>IF(BB56=2,G56,0)</f>
        <v>0</v>
      </c>
      <c r="BE56" s="144">
        <f>IF(BB56=3,G56,0)</f>
        <v>0</v>
      </c>
      <c r="BF56" s="144">
        <f>IF(BB56=4,G56,0)</f>
        <v>0</v>
      </c>
      <c r="BG56" s="144">
        <f>IF(BB56=5,G56,0)</f>
        <v>0</v>
      </c>
      <c r="CA56" s="144">
        <v>1</v>
      </c>
      <c r="CB56" s="144">
        <v>1</v>
      </c>
      <c r="CC56" s="167"/>
      <c r="CD56" s="167"/>
    </row>
    <row r="57" spans="1:82">
      <c r="A57" s="175"/>
      <c r="B57" s="176"/>
      <c r="C57" s="223" t="s">
        <v>160</v>
      </c>
      <c r="D57" s="224"/>
      <c r="E57" s="178">
        <v>6.8</v>
      </c>
      <c r="F57" s="179"/>
      <c r="G57" s="180"/>
      <c r="H57" s="181"/>
      <c r="I57" s="182"/>
      <c r="J57" s="181"/>
      <c r="K57" s="182"/>
      <c r="M57" s="177" t="s">
        <v>160</v>
      </c>
      <c r="O57" s="177"/>
      <c r="Q57" s="167"/>
    </row>
    <row r="58" spans="1:82">
      <c r="A58" s="175"/>
      <c r="B58" s="176"/>
      <c r="C58" s="223" t="s">
        <v>161</v>
      </c>
      <c r="D58" s="224"/>
      <c r="E58" s="178">
        <v>56.2</v>
      </c>
      <c r="F58" s="179"/>
      <c r="G58" s="180"/>
      <c r="H58" s="181"/>
      <c r="I58" s="182"/>
      <c r="J58" s="181"/>
      <c r="K58" s="182"/>
      <c r="M58" s="177" t="s">
        <v>161</v>
      </c>
      <c r="O58" s="177"/>
      <c r="Q58" s="167"/>
    </row>
    <row r="59" spans="1:82">
      <c r="A59" s="183"/>
      <c r="B59" s="184" t="s">
        <v>81</v>
      </c>
      <c r="C59" s="185" t="str">
        <f>CONCATENATE(B55," ",C55)</f>
        <v>94 Lešení a stavební výtahy</v>
      </c>
      <c r="D59" s="186"/>
      <c r="E59" s="187"/>
      <c r="F59" s="188"/>
      <c r="G59" s="189">
        <f>SUM(G55:G58)</f>
        <v>0</v>
      </c>
      <c r="H59" s="190"/>
      <c r="I59" s="191"/>
      <c r="J59" s="190"/>
      <c r="K59" s="191">
        <f>SUM(K55:K58)</f>
        <v>0</v>
      </c>
      <c r="Q59" s="167">
        <v>4</v>
      </c>
      <c r="BC59" s="192">
        <f>SUM(BC55:BC58)</f>
        <v>0</v>
      </c>
      <c r="BD59" s="192">
        <f>SUM(BD55:BD58)</f>
        <v>0</v>
      </c>
      <c r="BE59" s="192">
        <f>SUM(BE55:BE58)</f>
        <v>0</v>
      </c>
      <c r="BF59" s="192">
        <f>SUM(BF55:BF58)</f>
        <v>0</v>
      </c>
      <c r="BG59" s="192">
        <f>SUM(BG55:BG58)</f>
        <v>0</v>
      </c>
    </row>
    <row r="60" spans="1:82">
      <c r="A60" s="159" t="s">
        <v>78</v>
      </c>
      <c r="B60" s="160" t="s">
        <v>162</v>
      </c>
      <c r="C60" s="161" t="s">
        <v>163</v>
      </c>
      <c r="D60" s="162"/>
      <c r="E60" s="163"/>
      <c r="F60" s="163"/>
      <c r="G60" s="164"/>
      <c r="H60" s="165"/>
      <c r="I60" s="166"/>
      <c r="J60" s="165"/>
      <c r="K60" s="166"/>
      <c r="Q60" s="167">
        <v>1</v>
      </c>
    </row>
    <row r="61" spans="1:82">
      <c r="A61" s="168">
        <v>21</v>
      </c>
      <c r="B61" s="169" t="s">
        <v>164</v>
      </c>
      <c r="C61" s="170" t="s">
        <v>165</v>
      </c>
      <c r="D61" s="171" t="s">
        <v>108</v>
      </c>
      <c r="E61" s="172">
        <v>167.9</v>
      </c>
      <c r="F61" s="172"/>
      <c r="G61" s="173">
        <f>E61*F61</f>
        <v>0</v>
      </c>
      <c r="H61" s="174"/>
      <c r="I61" s="174"/>
      <c r="J61" s="174">
        <v>-0.16</v>
      </c>
      <c r="K61" s="174">
        <f>E61*J61</f>
        <v>-26.864000000000001</v>
      </c>
      <c r="Q61" s="167">
        <v>2</v>
      </c>
      <c r="AA61" s="144">
        <v>1</v>
      </c>
      <c r="AB61" s="144">
        <v>0</v>
      </c>
      <c r="AC61" s="144">
        <v>0</v>
      </c>
      <c r="BB61" s="144">
        <v>1</v>
      </c>
      <c r="BC61" s="144">
        <f>IF(BB61=1,G61,0)</f>
        <v>0</v>
      </c>
      <c r="BD61" s="144">
        <f>IF(BB61=2,G61,0)</f>
        <v>0</v>
      </c>
      <c r="BE61" s="144">
        <f>IF(BB61=3,G61,0)</f>
        <v>0</v>
      </c>
      <c r="BF61" s="144">
        <f>IF(BB61=4,G61,0)</f>
        <v>0</v>
      </c>
      <c r="BG61" s="144">
        <f>IF(BB61=5,G61,0)</f>
        <v>0</v>
      </c>
      <c r="CA61" s="144">
        <v>1</v>
      </c>
      <c r="CB61" s="144">
        <v>0</v>
      </c>
      <c r="CC61" s="167"/>
      <c r="CD61" s="167"/>
    </row>
    <row r="62" spans="1:82">
      <c r="A62" s="168">
        <v>22</v>
      </c>
      <c r="B62" s="169" t="s">
        <v>166</v>
      </c>
      <c r="C62" s="170" t="s">
        <v>167</v>
      </c>
      <c r="D62" s="171" t="s">
        <v>108</v>
      </c>
      <c r="E62" s="172">
        <v>167.2</v>
      </c>
      <c r="F62" s="172"/>
      <c r="G62" s="173">
        <f>E62*F62</f>
        <v>0</v>
      </c>
      <c r="H62" s="174"/>
      <c r="I62" s="174"/>
      <c r="J62" s="174">
        <v>-0.22500000000000001</v>
      </c>
      <c r="K62" s="174">
        <f>E62*J62</f>
        <v>-37.619999999999997</v>
      </c>
      <c r="Q62" s="167">
        <v>2</v>
      </c>
      <c r="AA62" s="144">
        <v>1</v>
      </c>
      <c r="AB62" s="144">
        <v>1</v>
      </c>
      <c r="AC62" s="144">
        <v>1</v>
      </c>
      <c r="BB62" s="144">
        <v>1</v>
      </c>
      <c r="BC62" s="144">
        <f>IF(BB62=1,G62,0)</f>
        <v>0</v>
      </c>
      <c r="BD62" s="144">
        <f>IF(BB62=2,G62,0)</f>
        <v>0</v>
      </c>
      <c r="BE62" s="144">
        <f>IF(BB62=3,G62,0)</f>
        <v>0</v>
      </c>
      <c r="BF62" s="144">
        <f>IF(BB62=4,G62,0)</f>
        <v>0</v>
      </c>
      <c r="BG62" s="144">
        <f>IF(BB62=5,G62,0)</f>
        <v>0</v>
      </c>
      <c r="CA62" s="144">
        <v>1</v>
      </c>
      <c r="CB62" s="144">
        <v>1</v>
      </c>
      <c r="CC62" s="167"/>
      <c r="CD62" s="167"/>
    </row>
    <row r="63" spans="1:82">
      <c r="A63" s="168">
        <v>23</v>
      </c>
      <c r="B63" s="169" t="s">
        <v>168</v>
      </c>
      <c r="C63" s="170" t="s">
        <v>169</v>
      </c>
      <c r="D63" s="171" t="s">
        <v>108</v>
      </c>
      <c r="E63" s="172">
        <v>165.6</v>
      </c>
      <c r="F63" s="172"/>
      <c r="G63" s="173">
        <f>E63*F63</f>
        <v>0</v>
      </c>
      <c r="H63" s="174"/>
      <c r="I63" s="174"/>
      <c r="J63" s="174">
        <v>-1.7000000000000001E-2</v>
      </c>
      <c r="K63" s="174">
        <f>E63*J63</f>
        <v>-2.8151999999999999</v>
      </c>
      <c r="Q63" s="167">
        <v>2</v>
      </c>
      <c r="AA63" s="144">
        <v>1</v>
      </c>
      <c r="AB63" s="144">
        <v>7</v>
      </c>
      <c r="AC63" s="144">
        <v>7</v>
      </c>
      <c r="BB63" s="144">
        <v>1</v>
      </c>
      <c r="BC63" s="144">
        <f>IF(BB63=1,G63,0)</f>
        <v>0</v>
      </c>
      <c r="BD63" s="144">
        <f>IF(BB63=2,G63,0)</f>
        <v>0</v>
      </c>
      <c r="BE63" s="144">
        <f>IF(BB63=3,G63,0)</f>
        <v>0</v>
      </c>
      <c r="BF63" s="144">
        <f>IF(BB63=4,G63,0)</f>
        <v>0</v>
      </c>
      <c r="BG63" s="144">
        <f>IF(BB63=5,G63,0)</f>
        <v>0</v>
      </c>
      <c r="CA63" s="144">
        <v>1</v>
      </c>
      <c r="CB63" s="144">
        <v>7</v>
      </c>
      <c r="CC63" s="167"/>
      <c r="CD63" s="167"/>
    </row>
    <row r="64" spans="1:82">
      <c r="A64" s="175"/>
      <c r="B64" s="176"/>
      <c r="C64" s="223" t="s">
        <v>170</v>
      </c>
      <c r="D64" s="224"/>
      <c r="E64" s="178">
        <v>21.6</v>
      </c>
      <c r="F64" s="179"/>
      <c r="G64" s="180"/>
      <c r="H64" s="181"/>
      <c r="I64" s="182"/>
      <c r="J64" s="181"/>
      <c r="K64" s="182"/>
      <c r="M64" s="177" t="s">
        <v>170</v>
      </c>
      <c r="O64" s="177"/>
      <c r="Q64" s="167"/>
    </row>
    <row r="65" spans="1:82">
      <c r="A65" s="175"/>
      <c r="B65" s="176"/>
      <c r="C65" s="223" t="s">
        <v>171</v>
      </c>
      <c r="D65" s="224"/>
      <c r="E65" s="178">
        <v>144</v>
      </c>
      <c r="F65" s="179"/>
      <c r="G65" s="180"/>
      <c r="H65" s="181"/>
      <c r="I65" s="182"/>
      <c r="J65" s="181"/>
      <c r="K65" s="182"/>
      <c r="M65" s="177" t="s">
        <v>171</v>
      </c>
      <c r="O65" s="177"/>
      <c r="Q65" s="167"/>
    </row>
    <row r="66" spans="1:82">
      <c r="A66" s="168">
        <v>24</v>
      </c>
      <c r="B66" s="169" t="s">
        <v>172</v>
      </c>
      <c r="C66" s="170" t="s">
        <v>173</v>
      </c>
      <c r="D66" s="171" t="s">
        <v>104</v>
      </c>
      <c r="E66" s="172">
        <v>9.4399999999999998E-2</v>
      </c>
      <c r="F66" s="172"/>
      <c r="G66" s="173">
        <f>E66*F66</f>
        <v>0</v>
      </c>
      <c r="H66" s="174"/>
      <c r="I66" s="174"/>
      <c r="J66" s="174">
        <v>-1.258</v>
      </c>
      <c r="K66" s="174">
        <f>E66*J66</f>
        <v>-0.11875519999999999</v>
      </c>
      <c r="Q66" s="167">
        <v>2</v>
      </c>
      <c r="AA66" s="144">
        <v>1</v>
      </c>
      <c r="AB66" s="144">
        <v>1</v>
      </c>
      <c r="AC66" s="144">
        <v>1</v>
      </c>
      <c r="BB66" s="144">
        <v>1</v>
      </c>
      <c r="BC66" s="144">
        <f>IF(BB66=1,G66,0)</f>
        <v>0</v>
      </c>
      <c r="BD66" s="144">
        <f>IF(BB66=2,G66,0)</f>
        <v>0</v>
      </c>
      <c r="BE66" s="144">
        <f>IF(BB66=3,G66,0)</f>
        <v>0</v>
      </c>
      <c r="BF66" s="144">
        <f>IF(BB66=4,G66,0)</f>
        <v>0</v>
      </c>
      <c r="BG66" s="144">
        <f>IF(BB66=5,G66,0)</f>
        <v>0</v>
      </c>
      <c r="CA66" s="144">
        <v>1</v>
      </c>
      <c r="CB66" s="144">
        <v>1</v>
      </c>
      <c r="CC66" s="167"/>
      <c r="CD66" s="167"/>
    </row>
    <row r="67" spans="1:82">
      <c r="A67" s="175"/>
      <c r="B67" s="176"/>
      <c r="C67" s="223" t="s">
        <v>174</v>
      </c>
      <c r="D67" s="224"/>
      <c r="E67" s="178">
        <v>9.4399999999999998E-2</v>
      </c>
      <c r="F67" s="179"/>
      <c r="G67" s="180"/>
      <c r="H67" s="181"/>
      <c r="I67" s="182"/>
      <c r="J67" s="181"/>
      <c r="K67" s="182"/>
      <c r="M67" s="177" t="s">
        <v>174</v>
      </c>
      <c r="O67" s="177"/>
      <c r="Q67" s="167"/>
    </row>
    <row r="68" spans="1:82">
      <c r="A68" s="168">
        <v>25</v>
      </c>
      <c r="B68" s="169" t="s">
        <v>175</v>
      </c>
      <c r="C68" s="170" t="s">
        <v>176</v>
      </c>
      <c r="D68" s="171" t="s">
        <v>147</v>
      </c>
      <c r="E68" s="172">
        <v>2</v>
      </c>
      <c r="F68" s="172"/>
      <c r="G68" s="173">
        <f>E68*F68</f>
        <v>0</v>
      </c>
      <c r="H68" s="174"/>
      <c r="I68" s="174"/>
      <c r="J68" s="174">
        <v>0</v>
      </c>
      <c r="K68" s="174">
        <f>E68*J68</f>
        <v>0</v>
      </c>
      <c r="Q68" s="167">
        <v>2</v>
      </c>
      <c r="AA68" s="144">
        <v>1</v>
      </c>
      <c r="AB68" s="144">
        <v>1</v>
      </c>
      <c r="AC68" s="144">
        <v>1</v>
      </c>
      <c r="BB68" s="144">
        <v>1</v>
      </c>
      <c r="BC68" s="144">
        <f>IF(BB68=1,G68,0)</f>
        <v>0</v>
      </c>
      <c r="BD68" s="144">
        <f>IF(BB68=2,G68,0)</f>
        <v>0</v>
      </c>
      <c r="BE68" s="144">
        <f>IF(BB68=3,G68,0)</f>
        <v>0</v>
      </c>
      <c r="BF68" s="144">
        <f>IF(BB68=4,G68,0)</f>
        <v>0</v>
      </c>
      <c r="BG68" s="144">
        <f>IF(BB68=5,G68,0)</f>
        <v>0</v>
      </c>
      <c r="CA68" s="144">
        <v>1</v>
      </c>
      <c r="CB68" s="144">
        <v>1</v>
      </c>
      <c r="CC68" s="167"/>
      <c r="CD68" s="167"/>
    </row>
    <row r="69" spans="1:82">
      <c r="A69" s="168">
        <v>26</v>
      </c>
      <c r="B69" s="169" t="s">
        <v>177</v>
      </c>
      <c r="C69" s="170" t="s">
        <v>178</v>
      </c>
      <c r="D69" s="171" t="s">
        <v>108</v>
      </c>
      <c r="E69" s="172">
        <v>3.2</v>
      </c>
      <c r="F69" s="172"/>
      <c r="G69" s="173">
        <f>E69*F69</f>
        <v>0</v>
      </c>
      <c r="H69" s="174"/>
      <c r="I69" s="174"/>
      <c r="J69" s="174">
        <v>-7.5999999999999998E-2</v>
      </c>
      <c r="K69" s="174">
        <f>E69*J69</f>
        <v>-0.2432</v>
      </c>
      <c r="Q69" s="167">
        <v>2</v>
      </c>
      <c r="AA69" s="144">
        <v>1</v>
      </c>
      <c r="AB69" s="144">
        <v>1</v>
      </c>
      <c r="AC69" s="144">
        <v>1</v>
      </c>
      <c r="BB69" s="144">
        <v>1</v>
      </c>
      <c r="BC69" s="144">
        <f>IF(BB69=1,G69,0)</f>
        <v>0</v>
      </c>
      <c r="BD69" s="144">
        <f>IF(BB69=2,G69,0)</f>
        <v>0</v>
      </c>
      <c r="BE69" s="144">
        <f>IF(BB69=3,G69,0)</f>
        <v>0</v>
      </c>
      <c r="BF69" s="144">
        <f>IF(BB69=4,G69,0)</f>
        <v>0</v>
      </c>
      <c r="BG69" s="144">
        <f>IF(BB69=5,G69,0)</f>
        <v>0</v>
      </c>
      <c r="CA69" s="144">
        <v>1</v>
      </c>
      <c r="CB69" s="144">
        <v>1</v>
      </c>
      <c r="CC69" s="167"/>
      <c r="CD69" s="167"/>
    </row>
    <row r="70" spans="1:82">
      <c r="A70" s="175"/>
      <c r="B70" s="176"/>
      <c r="C70" s="223" t="s">
        <v>179</v>
      </c>
      <c r="D70" s="224"/>
      <c r="E70" s="178">
        <v>3.2</v>
      </c>
      <c r="F70" s="179"/>
      <c r="G70" s="180"/>
      <c r="H70" s="181"/>
      <c r="I70" s="182"/>
      <c r="J70" s="181"/>
      <c r="K70" s="182"/>
      <c r="M70" s="177" t="s">
        <v>179</v>
      </c>
      <c r="O70" s="177"/>
      <c r="Q70" s="167"/>
    </row>
    <row r="71" spans="1:82">
      <c r="A71" s="168">
        <v>27</v>
      </c>
      <c r="B71" s="169" t="s">
        <v>180</v>
      </c>
      <c r="C71" s="170" t="s">
        <v>181</v>
      </c>
      <c r="D71" s="171" t="s">
        <v>124</v>
      </c>
      <c r="E71" s="172">
        <v>6.6</v>
      </c>
      <c r="F71" s="172"/>
      <c r="G71" s="173">
        <f>E71*F71</f>
        <v>0</v>
      </c>
      <c r="H71" s="174"/>
      <c r="I71" s="174"/>
      <c r="J71" s="174">
        <v>-4.2000000000000003E-2</v>
      </c>
      <c r="K71" s="174">
        <f>E71*J71</f>
        <v>-0.2772</v>
      </c>
      <c r="Q71" s="167">
        <v>2</v>
      </c>
      <c r="AA71" s="144">
        <v>1</v>
      </c>
      <c r="AB71" s="144">
        <v>1</v>
      </c>
      <c r="AC71" s="144">
        <v>1</v>
      </c>
      <c r="BB71" s="144">
        <v>1</v>
      </c>
      <c r="BC71" s="144">
        <f>IF(BB71=1,G71,0)</f>
        <v>0</v>
      </c>
      <c r="BD71" s="144">
        <f>IF(BB71=2,G71,0)</f>
        <v>0</v>
      </c>
      <c r="BE71" s="144">
        <f>IF(BB71=3,G71,0)</f>
        <v>0</v>
      </c>
      <c r="BF71" s="144">
        <f>IF(BB71=4,G71,0)</f>
        <v>0</v>
      </c>
      <c r="BG71" s="144">
        <f>IF(BB71=5,G71,0)</f>
        <v>0</v>
      </c>
      <c r="CA71" s="144">
        <v>1</v>
      </c>
      <c r="CB71" s="144">
        <v>1</v>
      </c>
      <c r="CC71" s="167"/>
      <c r="CD71" s="167"/>
    </row>
    <row r="72" spans="1:82">
      <c r="A72" s="175"/>
      <c r="B72" s="176"/>
      <c r="C72" s="223" t="s">
        <v>182</v>
      </c>
      <c r="D72" s="224"/>
      <c r="E72" s="178">
        <v>6.6</v>
      </c>
      <c r="F72" s="179"/>
      <c r="G72" s="180"/>
      <c r="H72" s="181"/>
      <c r="I72" s="182"/>
      <c r="J72" s="181"/>
      <c r="K72" s="182"/>
      <c r="M72" s="177" t="s">
        <v>182</v>
      </c>
      <c r="O72" s="177"/>
      <c r="Q72" s="167"/>
    </row>
    <row r="73" spans="1:82">
      <c r="A73" s="183"/>
      <c r="B73" s="184" t="s">
        <v>81</v>
      </c>
      <c r="C73" s="185" t="str">
        <f>CONCATENATE(B60," ",C60)</f>
        <v>96 Bourání konstrukcí</v>
      </c>
      <c r="D73" s="186"/>
      <c r="E73" s="187"/>
      <c r="F73" s="188"/>
      <c r="G73" s="189">
        <f>SUM(G60:G72)</f>
        <v>0</v>
      </c>
      <c r="H73" s="190"/>
      <c r="I73" s="191"/>
      <c r="J73" s="190"/>
      <c r="K73" s="191">
        <f>SUM(K60:K72)</f>
        <v>-67.93835519999999</v>
      </c>
      <c r="Q73" s="167">
        <v>4</v>
      </c>
      <c r="BC73" s="192">
        <f>SUM(BC60:BC72)</f>
        <v>0</v>
      </c>
      <c r="BD73" s="192">
        <f>SUM(BD60:BD72)</f>
        <v>0</v>
      </c>
      <c r="BE73" s="192">
        <f>SUM(BE60:BE72)</f>
        <v>0</v>
      </c>
      <c r="BF73" s="192">
        <f>SUM(BF60:BF72)</f>
        <v>0</v>
      </c>
      <c r="BG73" s="192">
        <f>SUM(BG60:BG72)</f>
        <v>0</v>
      </c>
    </row>
    <row r="74" spans="1:82">
      <c r="A74" s="159" t="s">
        <v>78</v>
      </c>
      <c r="B74" s="160" t="s">
        <v>183</v>
      </c>
      <c r="C74" s="161" t="s">
        <v>184</v>
      </c>
      <c r="D74" s="162"/>
      <c r="E74" s="163"/>
      <c r="F74" s="163"/>
      <c r="G74" s="164"/>
      <c r="H74" s="165"/>
      <c r="I74" s="166"/>
      <c r="J74" s="165"/>
      <c r="K74" s="166"/>
      <c r="Q74" s="167">
        <v>1</v>
      </c>
    </row>
    <row r="75" spans="1:82">
      <c r="A75" s="168">
        <v>28</v>
      </c>
      <c r="B75" s="169" t="s">
        <v>185</v>
      </c>
      <c r="C75" s="170" t="s">
        <v>186</v>
      </c>
      <c r="D75" s="171" t="s">
        <v>104</v>
      </c>
      <c r="E75" s="172">
        <v>367.055720624</v>
      </c>
      <c r="F75" s="172"/>
      <c r="G75" s="173">
        <f>E75*F75</f>
        <v>0</v>
      </c>
      <c r="H75" s="174"/>
      <c r="I75" s="174"/>
      <c r="J75" s="174">
        <v>0</v>
      </c>
      <c r="K75" s="174">
        <f>E75*J75</f>
        <v>0</v>
      </c>
      <c r="Q75" s="167">
        <v>2</v>
      </c>
      <c r="AA75" s="144">
        <v>7</v>
      </c>
      <c r="AB75" s="144">
        <v>1</v>
      </c>
      <c r="AC75" s="144">
        <v>2</v>
      </c>
      <c r="BB75" s="144">
        <v>1</v>
      </c>
      <c r="BC75" s="144">
        <f>IF(BB75=1,G75,0)</f>
        <v>0</v>
      </c>
      <c r="BD75" s="144">
        <f>IF(BB75=2,G75,0)</f>
        <v>0</v>
      </c>
      <c r="BE75" s="144">
        <f>IF(BB75=3,G75,0)</f>
        <v>0</v>
      </c>
      <c r="BF75" s="144">
        <f>IF(BB75=4,G75,0)</f>
        <v>0</v>
      </c>
      <c r="BG75" s="144">
        <f>IF(BB75=5,G75,0)</f>
        <v>0</v>
      </c>
      <c r="CA75" s="144">
        <v>7</v>
      </c>
      <c r="CB75" s="144">
        <v>1</v>
      </c>
      <c r="CC75" s="167"/>
      <c r="CD75" s="167"/>
    </row>
    <row r="76" spans="1:82">
      <c r="A76" s="183"/>
      <c r="B76" s="184" t="s">
        <v>81</v>
      </c>
      <c r="C76" s="185" t="str">
        <f>CONCATENATE(B74," ",C74)</f>
        <v>99 Staveništní přesun hmot</v>
      </c>
      <c r="D76" s="186"/>
      <c r="E76" s="187"/>
      <c r="F76" s="188"/>
      <c r="G76" s="189">
        <f>SUM(G74:G75)</f>
        <v>0</v>
      </c>
      <c r="H76" s="190"/>
      <c r="I76" s="191"/>
      <c r="J76" s="190"/>
      <c r="K76" s="191">
        <f>SUM(K74:K75)</f>
        <v>0</v>
      </c>
      <c r="Q76" s="167">
        <v>4</v>
      </c>
      <c r="BC76" s="192">
        <f>SUM(BC74:BC75)</f>
        <v>0</v>
      </c>
      <c r="BD76" s="192">
        <f>SUM(BD74:BD75)</f>
        <v>0</v>
      </c>
      <c r="BE76" s="192">
        <f>SUM(BE74:BE75)</f>
        <v>0</v>
      </c>
      <c r="BF76" s="192">
        <f>SUM(BF74:BF75)</f>
        <v>0</v>
      </c>
      <c r="BG76" s="192">
        <f>SUM(BG74:BG75)</f>
        <v>0</v>
      </c>
    </row>
    <row r="77" spans="1:82">
      <c r="A77" s="159" t="s">
        <v>78</v>
      </c>
      <c r="B77" s="160" t="s">
        <v>187</v>
      </c>
      <c r="C77" s="161" t="s">
        <v>188</v>
      </c>
      <c r="D77" s="162"/>
      <c r="E77" s="163"/>
      <c r="F77" s="163"/>
      <c r="G77" s="164"/>
      <c r="H77" s="165"/>
      <c r="I77" s="166"/>
      <c r="J77" s="165"/>
      <c r="K77" s="166"/>
      <c r="Q77" s="167">
        <v>1</v>
      </c>
    </row>
    <row r="78" spans="1:82">
      <c r="A78" s="168">
        <v>29</v>
      </c>
      <c r="B78" s="169" t="s">
        <v>189</v>
      </c>
      <c r="C78" s="170" t="s">
        <v>190</v>
      </c>
      <c r="D78" s="171" t="s">
        <v>147</v>
      </c>
      <c r="E78" s="172">
        <v>2</v>
      </c>
      <c r="F78" s="172"/>
      <c r="G78" s="173">
        <f>E78*F78</f>
        <v>0</v>
      </c>
      <c r="H78" s="174"/>
      <c r="I78" s="174"/>
      <c r="J78" s="174">
        <v>0</v>
      </c>
      <c r="K78" s="174">
        <f>E78*J78</f>
        <v>0</v>
      </c>
      <c r="Q78" s="167">
        <v>2</v>
      </c>
      <c r="AA78" s="144">
        <v>1</v>
      </c>
      <c r="AB78" s="144">
        <v>7</v>
      </c>
      <c r="AC78" s="144">
        <v>7</v>
      </c>
      <c r="BB78" s="144">
        <v>2</v>
      </c>
      <c r="BC78" s="144">
        <f>IF(BB78=1,G78,0)</f>
        <v>0</v>
      </c>
      <c r="BD78" s="144">
        <f>IF(BB78=2,G78,0)</f>
        <v>0</v>
      </c>
      <c r="BE78" s="144">
        <f>IF(BB78=3,G78,0)</f>
        <v>0</v>
      </c>
      <c r="BF78" s="144">
        <f>IF(BB78=4,G78,0)</f>
        <v>0</v>
      </c>
      <c r="BG78" s="144">
        <f>IF(BB78=5,G78,0)</f>
        <v>0</v>
      </c>
      <c r="CA78" s="144">
        <v>1</v>
      </c>
      <c r="CB78" s="144">
        <v>7</v>
      </c>
      <c r="CC78" s="167"/>
      <c r="CD78" s="167"/>
    </row>
    <row r="79" spans="1:82">
      <c r="A79" s="168">
        <v>30</v>
      </c>
      <c r="B79" s="169" t="s">
        <v>191</v>
      </c>
      <c r="C79" s="170" t="s">
        <v>192</v>
      </c>
      <c r="D79" s="171" t="s">
        <v>62</v>
      </c>
      <c r="E79" s="172">
        <v>9.43</v>
      </c>
      <c r="F79" s="172"/>
      <c r="G79" s="173">
        <f>E79*F79</f>
        <v>0</v>
      </c>
      <c r="H79" s="174"/>
      <c r="I79" s="174"/>
      <c r="J79" s="174">
        <v>0</v>
      </c>
      <c r="K79" s="174">
        <f>E79*J79</f>
        <v>0</v>
      </c>
      <c r="Q79" s="167">
        <v>2</v>
      </c>
      <c r="AA79" s="144">
        <v>7</v>
      </c>
      <c r="AB79" s="144">
        <v>1002</v>
      </c>
      <c r="AC79" s="144">
        <v>5</v>
      </c>
      <c r="BB79" s="144">
        <v>2</v>
      </c>
      <c r="BC79" s="144">
        <f>IF(BB79=1,G79,0)</f>
        <v>0</v>
      </c>
      <c r="BD79" s="144">
        <f>IF(BB79=2,G79,0)</f>
        <v>0</v>
      </c>
      <c r="BE79" s="144">
        <f>IF(BB79=3,G79,0)</f>
        <v>0</v>
      </c>
      <c r="BF79" s="144">
        <f>IF(BB79=4,G79,0)</f>
        <v>0</v>
      </c>
      <c r="BG79" s="144">
        <f>IF(BB79=5,G79,0)</f>
        <v>0</v>
      </c>
      <c r="CA79" s="144">
        <v>7</v>
      </c>
      <c r="CB79" s="144">
        <v>1002</v>
      </c>
      <c r="CC79" s="167"/>
      <c r="CD79" s="167"/>
    </row>
    <row r="80" spans="1:82">
      <c r="A80" s="183"/>
      <c r="B80" s="184" t="s">
        <v>81</v>
      </c>
      <c r="C80" s="185" t="str">
        <f>CONCATENATE(B77," ",C77)</f>
        <v>766 Konstrukce truhlářské</v>
      </c>
      <c r="D80" s="186"/>
      <c r="E80" s="187"/>
      <c r="F80" s="188"/>
      <c r="G80" s="189">
        <f>SUM(G77:G79)</f>
        <v>0</v>
      </c>
      <c r="H80" s="190"/>
      <c r="I80" s="191"/>
      <c r="J80" s="190"/>
      <c r="K80" s="191">
        <f>SUM(K77:K79)</f>
        <v>0</v>
      </c>
      <c r="Q80" s="167">
        <v>4</v>
      </c>
      <c r="BC80" s="192">
        <f>SUM(BC77:BC79)</f>
        <v>0</v>
      </c>
      <c r="BD80" s="192">
        <f>SUM(BD77:BD79)</f>
        <v>0</v>
      </c>
      <c r="BE80" s="192">
        <f>SUM(BE77:BE79)</f>
        <v>0</v>
      </c>
      <c r="BF80" s="192">
        <f>SUM(BF77:BF79)</f>
        <v>0</v>
      </c>
      <c r="BG80" s="192">
        <f>SUM(BG77:BG79)</f>
        <v>0</v>
      </c>
    </row>
    <row r="81" spans="1:82">
      <c r="A81" s="159" t="s">
        <v>78</v>
      </c>
      <c r="B81" s="160" t="s">
        <v>193</v>
      </c>
      <c r="C81" s="161" t="s">
        <v>194</v>
      </c>
      <c r="D81" s="162"/>
      <c r="E81" s="163"/>
      <c r="F81" s="163"/>
      <c r="G81" s="164"/>
      <c r="H81" s="165"/>
      <c r="I81" s="166"/>
      <c r="J81" s="165"/>
      <c r="K81" s="166"/>
      <c r="Q81" s="167">
        <v>1</v>
      </c>
    </row>
    <row r="82" spans="1:82">
      <c r="A82" s="168">
        <v>31</v>
      </c>
      <c r="B82" s="169" t="s">
        <v>195</v>
      </c>
      <c r="C82" s="170" t="s">
        <v>196</v>
      </c>
      <c r="D82" s="171" t="s">
        <v>108</v>
      </c>
      <c r="E82" s="172">
        <v>518.9</v>
      </c>
      <c r="F82" s="172"/>
      <c r="G82" s="173">
        <f>E82*F82</f>
        <v>0</v>
      </c>
      <c r="H82" s="174"/>
      <c r="I82" s="174"/>
      <c r="J82" s="174">
        <v>0</v>
      </c>
      <c r="K82" s="174">
        <f>E82*J82</f>
        <v>0</v>
      </c>
      <c r="Q82" s="167">
        <v>2</v>
      </c>
      <c r="AA82" s="144">
        <v>1</v>
      </c>
      <c r="AB82" s="144">
        <v>7</v>
      </c>
      <c r="AC82" s="144">
        <v>7</v>
      </c>
      <c r="BB82" s="144">
        <v>2</v>
      </c>
      <c r="BC82" s="144">
        <f>IF(BB82=1,G82,0)</f>
        <v>0</v>
      </c>
      <c r="BD82" s="144">
        <f>IF(BB82=2,G82,0)</f>
        <v>0</v>
      </c>
      <c r="BE82" s="144">
        <f>IF(BB82=3,G82,0)</f>
        <v>0</v>
      </c>
      <c r="BF82" s="144">
        <f>IF(BB82=4,G82,0)</f>
        <v>0</v>
      </c>
      <c r="BG82" s="144">
        <f>IF(BB82=5,G82,0)</f>
        <v>0</v>
      </c>
      <c r="CA82" s="144">
        <v>1</v>
      </c>
      <c r="CB82" s="144">
        <v>7</v>
      </c>
      <c r="CC82" s="167"/>
      <c r="CD82" s="167"/>
    </row>
    <row r="83" spans="1:82">
      <c r="A83" s="175"/>
      <c r="B83" s="176"/>
      <c r="C83" s="223" t="s">
        <v>117</v>
      </c>
      <c r="D83" s="224"/>
      <c r="E83" s="178">
        <v>167.9</v>
      </c>
      <c r="F83" s="179"/>
      <c r="G83" s="180"/>
      <c r="H83" s="181"/>
      <c r="I83" s="182"/>
      <c r="J83" s="181"/>
      <c r="K83" s="182"/>
      <c r="M83" s="177" t="s">
        <v>117</v>
      </c>
      <c r="O83" s="177"/>
      <c r="Q83" s="167"/>
    </row>
    <row r="84" spans="1:82">
      <c r="A84" s="175"/>
      <c r="B84" s="176"/>
      <c r="C84" s="223" t="s">
        <v>197</v>
      </c>
      <c r="D84" s="224"/>
      <c r="E84" s="178">
        <v>351</v>
      </c>
      <c r="F84" s="179"/>
      <c r="G84" s="180"/>
      <c r="H84" s="181"/>
      <c r="I84" s="182"/>
      <c r="J84" s="181"/>
      <c r="K84" s="182"/>
      <c r="M84" s="177" t="s">
        <v>197</v>
      </c>
      <c r="O84" s="177"/>
      <c r="Q84" s="167"/>
    </row>
    <row r="85" spans="1:82">
      <c r="A85" s="183"/>
      <c r="B85" s="184" t="s">
        <v>81</v>
      </c>
      <c r="C85" s="185" t="str">
        <f>CONCATENATE(B81," ",C81)</f>
        <v>783 Nátěry</v>
      </c>
      <c r="D85" s="186"/>
      <c r="E85" s="187"/>
      <c r="F85" s="188"/>
      <c r="G85" s="189">
        <f>SUM(G81:G84)</f>
        <v>0</v>
      </c>
      <c r="H85" s="190"/>
      <c r="I85" s="191"/>
      <c r="J85" s="190"/>
      <c r="K85" s="191">
        <f>SUM(K81:K84)</f>
        <v>0</v>
      </c>
      <c r="Q85" s="167">
        <v>4</v>
      </c>
      <c r="BC85" s="192">
        <f>SUM(BC81:BC84)</f>
        <v>0</v>
      </c>
      <c r="BD85" s="192">
        <f>SUM(BD81:BD84)</f>
        <v>0</v>
      </c>
      <c r="BE85" s="192">
        <f>SUM(BE81:BE84)</f>
        <v>0</v>
      </c>
      <c r="BF85" s="192">
        <f>SUM(BF81:BF84)</f>
        <v>0</v>
      </c>
      <c r="BG85" s="192">
        <f>SUM(BG81:BG84)</f>
        <v>0</v>
      </c>
    </row>
    <row r="86" spans="1:82">
      <c r="A86" s="159" t="s">
        <v>78</v>
      </c>
      <c r="B86" s="160" t="s">
        <v>198</v>
      </c>
      <c r="C86" s="161" t="s">
        <v>199</v>
      </c>
      <c r="D86" s="162"/>
      <c r="E86" s="163"/>
      <c r="F86" s="163"/>
      <c r="G86" s="164"/>
      <c r="H86" s="165"/>
      <c r="I86" s="166"/>
      <c r="J86" s="165"/>
      <c r="K86" s="166"/>
      <c r="Q86" s="167">
        <v>1</v>
      </c>
    </row>
    <row r="87" spans="1:82">
      <c r="A87" s="168">
        <v>32</v>
      </c>
      <c r="B87" s="169" t="s">
        <v>200</v>
      </c>
      <c r="C87" s="170" t="s">
        <v>201</v>
      </c>
      <c r="D87" s="171" t="s">
        <v>104</v>
      </c>
      <c r="E87" s="172">
        <v>67.938355200000004</v>
      </c>
      <c r="F87" s="172"/>
      <c r="G87" s="173">
        <f>E87*F87</f>
        <v>0</v>
      </c>
      <c r="H87" s="174"/>
      <c r="I87" s="174"/>
      <c r="J87" s="174">
        <v>0</v>
      </c>
      <c r="K87" s="174">
        <f>E87*J87</f>
        <v>0</v>
      </c>
      <c r="Q87" s="167">
        <v>2</v>
      </c>
      <c r="AA87" s="144">
        <v>8</v>
      </c>
      <c r="AB87" s="144">
        <v>0</v>
      </c>
      <c r="AC87" s="144">
        <v>3</v>
      </c>
      <c r="BB87" s="144">
        <v>1</v>
      </c>
      <c r="BC87" s="144">
        <f>IF(BB87=1,G87,0)</f>
        <v>0</v>
      </c>
      <c r="BD87" s="144">
        <f>IF(BB87=2,G87,0)</f>
        <v>0</v>
      </c>
      <c r="BE87" s="144">
        <f>IF(BB87=3,G87,0)</f>
        <v>0</v>
      </c>
      <c r="BF87" s="144">
        <f>IF(BB87=4,G87,0)</f>
        <v>0</v>
      </c>
      <c r="BG87" s="144">
        <f>IF(BB87=5,G87,0)</f>
        <v>0</v>
      </c>
      <c r="CA87" s="144">
        <v>8</v>
      </c>
      <c r="CB87" s="144">
        <v>0</v>
      </c>
      <c r="CC87" s="167"/>
      <c r="CD87" s="167"/>
    </row>
    <row r="88" spans="1:82">
      <c r="A88" s="168">
        <v>33</v>
      </c>
      <c r="B88" s="169" t="s">
        <v>202</v>
      </c>
      <c r="C88" s="170" t="s">
        <v>203</v>
      </c>
      <c r="D88" s="171" t="s">
        <v>104</v>
      </c>
      <c r="E88" s="172">
        <v>1290.8287488000001</v>
      </c>
      <c r="F88" s="172"/>
      <c r="G88" s="173">
        <f>E88*F88</f>
        <v>0</v>
      </c>
      <c r="H88" s="174"/>
      <c r="I88" s="174"/>
      <c r="J88" s="174">
        <v>0</v>
      </c>
      <c r="K88" s="174">
        <f>E88*J88</f>
        <v>0</v>
      </c>
      <c r="Q88" s="167">
        <v>2</v>
      </c>
      <c r="AA88" s="144">
        <v>8</v>
      </c>
      <c r="AB88" s="144">
        <v>0</v>
      </c>
      <c r="AC88" s="144">
        <v>3</v>
      </c>
      <c r="BB88" s="144">
        <v>1</v>
      </c>
      <c r="BC88" s="144">
        <f>IF(BB88=1,G88,0)</f>
        <v>0</v>
      </c>
      <c r="BD88" s="144">
        <f>IF(BB88=2,G88,0)</f>
        <v>0</v>
      </c>
      <c r="BE88" s="144">
        <f>IF(BB88=3,G88,0)</f>
        <v>0</v>
      </c>
      <c r="BF88" s="144">
        <f>IF(BB88=4,G88,0)</f>
        <v>0</v>
      </c>
      <c r="BG88" s="144">
        <f>IF(BB88=5,G88,0)</f>
        <v>0</v>
      </c>
      <c r="CA88" s="144">
        <v>8</v>
      </c>
      <c r="CB88" s="144">
        <v>0</v>
      </c>
      <c r="CC88" s="167"/>
      <c r="CD88" s="167"/>
    </row>
    <row r="89" spans="1:82">
      <c r="A89" s="168">
        <v>34</v>
      </c>
      <c r="B89" s="169" t="s">
        <v>204</v>
      </c>
      <c r="C89" s="170" t="s">
        <v>205</v>
      </c>
      <c r="D89" s="171" t="s">
        <v>104</v>
      </c>
      <c r="E89" s="172">
        <v>67.938355200000004</v>
      </c>
      <c r="F89" s="172"/>
      <c r="G89" s="173">
        <f>E89*F89</f>
        <v>0</v>
      </c>
      <c r="H89" s="174"/>
      <c r="I89" s="174"/>
      <c r="J89" s="174">
        <v>0</v>
      </c>
      <c r="K89" s="174">
        <f>E89*J89</f>
        <v>0</v>
      </c>
      <c r="Q89" s="167">
        <v>2</v>
      </c>
      <c r="AA89" s="144">
        <v>8</v>
      </c>
      <c r="AB89" s="144">
        <v>0</v>
      </c>
      <c r="AC89" s="144">
        <v>3</v>
      </c>
      <c r="BB89" s="144">
        <v>1</v>
      </c>
      <c r="BC89" s="144">
        <f>IF(BB89=1,G89,0)</f>
        <v>0</v>
      </c>
      <c r="BD89" s="144">
        <f>IF(BB89=2,G89,0)</f>
        <v>0</v>
      </c>
      <c r="BE89" s="144">
        <f>IF(BB89=3,G89,0)</f>
        <v>0</v>
      </c>
      <c r="BF89" s="144">
        <f>IF(BB89=4,G89,0)</f>
        <v>0</v>
      </c>
      <c r="BG89" s="144">
        <f>IF(BB89=5,G89,0)</f>
        <v>0</v>
      </c>
      <c r="CA89" s="144">
        <v>8</v>
      </c>
      <c r="CB89" s="144">
        <v>0</v>
      </c>
      <c r="CC89" s="167"/>
      <c r="CD89" s="167"/>
    </row>
    <row r="90" spans="1:82">
      <c r="A90" s="168">
        <v>35</v>
      </c>
      <c r="B90" s="169" t="s">
        <v>206</v>
      </c>
      <c r="C90" s="170" t="s">
        <v>207</v>
      </c>
      <c r="D90" s="171" t="s">
        <v>104</v>
      </c>
      <c r="E90" s="172">
        <v>67.938355200000004</v>
      </c>
      <c r="F90" s="172"/>
      <c r="G90" s="173">
        <f>E90*F90</f>
        <v>0</v>
      </c>
      <c r="H90" s="174"/>
      <c r="I90" s="174"/>
      <c r="J90" s="174">
        <v>0</v>
      </c>
      <c r="K90" s="174">
        <f>E90*J90</f>
        <v>0</v>
      </c>
      <c r="Q90" s="167">
        <v>2</v>
      </c>
      <c r="AA90" s="144">
        <v>8</v>
      </c>
      <c r="AB90" s="144">
        <v>0</v>
      </c>
      <c r="AC90" s="144">
        <v>3</v>
      </c>
      <c r="BB90" s="144">
        <v>1</v>
      </c>
      <c r="BC90" s="144">
        <f>IF(BB90=1,G90,0)</f>
        <v>0</v>
      </c>
      <c r="BD90" s="144">
        <f>IF(BB90=2,G90,0)</f>
        <v>0</v>
      </c>
      <c r="BE90" s="144">
        <f>IF(BB90=3,G90,0)</f>
        <v>0</v>
      </c>
      <c r="BF90" s="144">
        <f>IF(BB90=4,G90,0)</f>
        <v>0</v>
      </c>
      <c r="BG90" s="144">
        <f>IF(BB90=5,G90,0)</f>
        <v>0</v>
      </c>
      <c r="CA90" s="144">
        <v>8</v>
      </c>
      <c r="CB90" s="144">
        <v>0</v>
      </c>
      <c r="CC90" s="167"/>
      <c r="CD90" s="167"/>
    </row>
    <row r="91" spans="1:82">
      <c r="A91" s="168">
        <v>36</v>
      </c>
      <c r="B91" s="169" t="s">
        <v>208</v>
      </c>
      <c r="C91" s="170" t="s">
        <v>209</v>
      </c>
      <c r="D91" s="171" t="s">
        <v>104</v>
      </c>
      <c r="E91" s="172">
        <v>67.938355200000004</v>
      </c>
      <c r="F91" s="172"/>
      <c r="G91" s="173">
        <f>E91*F91</f>
        <v>0</v>
      </c>
      <c r="H91" s="174"/>
      <c r="I91" s="174"/>
      <c r="J91" s="174">
        <v>0</v>
      </c>
      <c r="K91" s="174">
        <f>E91*J91</f>
        <v>0</v>
      </c>
      <c r="Q91" s="167">
        <v>2</v>
      </c>
      <c r="AA91" s="144">
        <v>8</v>
      </c>
      <c r="AB91" s="144">
        <v>0</v>
      </c>
      <c r="AC91" s="144">
        <v>3</v>
      </c>
      <c r="BB91" s="144">
        <v>1</v>
      </c>
      <c r="BC91" s="144">
        <f>IF(BB91=1,G91,0)</f>
        <v>0</v>
      </c>
      <c r="BD91" s="144">
        <f>IF(BB91=2,G91,0)</f>
        <v>0</v>
      </c>
      <c r="BE91" s="144">
        <f>IF(BB91=3,G91,0)</f>
        <v>0</v>
      </c>
      <c r="BF91" s="144">
        <f>IF(BB91=4,G91,0)</f>
        <v>0</v>
      </c>
      <c r="BG91" s="144">
        <f>IF(BB91=5,G91,0)</f>
        <v>0</v>
      </c>
      <c r="CA91" s="144">
        <v>8</v>
      </c>
      <c r="CB91" s="144">
        <v>0</v>
      </c>
      <c r="CC91" s="167"/>
      <c r="CD91" s="167"/>
    </row>
    <row r="92" spans="1:82">
      <c r="A92" s="183"/>
      <c r="B92" s="184" t="s">
        <v>81</v>
      </c>
      <c r="C92" s="185" t="str">
        <f>CONCATENATE(B86," ",C86)</f>
        <v>D96 Přesuny suti a vybouraných hmot</v>
      </c>
      <c r="D92" s="186"/>
      <c r="E92" s="187"/>
      <c r="F92" s="188"/>
      <c r="G92" s="189">
        <f>SUM(G86:G91)</f>
        <v>0</v>
      </c>
      <c r="H92" s="190"/>
      <c r="I92" s="191">
        <f>SUM(I86:I91)</f>
        <v>0</v>
      </c>
      <c r="J92" s="190"/>
      <c r="K92" s="191">
        <f>SUM(K86:K91)</f>
        <v>0</v>
      </c>
      <c r="Q92" s="167">
        <v>4</v>
      </c>
      <c r="BC92" s="192">
        <f>SUM(BC86:BC91)</f>
        <v>0</v>
      </c>
      <c r="BD92" s="192">
        <f>SUM(BD86:BD91)</f>
        <v>0</v>
      </c>
      <c r="BE92" s="192">
        <f>SUM(BE86:BE91)</f>
        <v>0</v>
      </c>
      <c r="BF92" s="192">
        <f>SUM(BF86:BF91)</f>
        <v>0</v>
      </c>
      <c r="BG92" s="192">
        <f>SUM(BG86:BG91)</f>
        <v>0</v>
      </c>
    </row>
    <row r="93" spans="1:82">
      <c r="E93" s="144"/>
    </row>
    <row r="94" spans="1:82">
      <c r="E94" s="144"/>
    </row>
    <row r="95" spans="1:82">
      <c r="E95" s="144"/>
    </row>
    <row r="96" spans="1:82">
      <c r="E96" s="144"/>
    </row>
    <row r="97" spans="5:5">
      <c r="E97" s="144"/>
    </row>
    <row r="98" spans="5:5">
      <c r="E98" s="144"/>
    </row>
    <row r="99" spans="5:5">
      <c r="E99" s="144"/>
    </row>
    <row r="100" spans="5:5">
      <c r="E100" s="144"/>
    </row>
    <row r="101" spans="5:5">
      <c r="E101" s="144"/>
    </row>
    <row r="102" spans="5:5">
      <c r="E102" s="144"/>
    </row>
    <row r="103" spans="5:5">
      <c r="E103" s="144"/>
    </row>
    <row r="104" spans="5:5">
      <c r="E104" s="144"/>
    </row>
    <row r="105" spans="5:5">
      <c r="E105" s="144"/>
    </row>
    <row r="106" spans="5:5">
      <c r="E106" s="144"/>
    </row>
    <row r="107" spans="5:5">
      <c r="E107" s="144"/>
    </row>
    <row r="108" spans="5:5">
      <c r="E108" s="144"/>
    </row>
    <row r="109" spans="5:5">
      <c r="E109" s="144"/>
    </row>
    <row r="110" spans="5:5">
      <c r="E110" s="144"/>
    </row>
    <row r="111" spans="5:5">
      <c r="E111" s="144"/>
    </row>
    <row r="112" spans="5:5">
      <c r="E112" s="144"/>
    </row>
    <row r="113" spans="1:7">
      <c r="E113" s="144"/>
    </row>
    <row r="114" spans="1:7">
      <c r="E114" s="144"/>
    </row>
    <row r="115" spans="1:7">
      <c r="E115" s="144"/>
    </row>
    <row r="116" spans="1:7">
      <c r="A116" s="181"/>
      <c r="B116" s="181"/>
      <c r="C116" s="181"/>
      <c r="D116" s="181"/>
      <c r="E116" s="181"/>
      <c r="F116" s="181"/>
      <c r="G116" s="181"/>
    </row>
    <row r="117" spans="1:7">
      <c r="A117" s="181"/>
      <c r="B117" s="181"/>
      <c r="C117" s="181"/>
      <c r="D117" s="181"/>
      <c r="E117" s="181"/>
      <c r="F117" s="181"/>
      <c r="G117" s="181"/>
    </row>
    <row r="118" spans="1:7">
      <c r="A118" s="181"/>
      <c r="B118" s="181"/>
      <c r="C118" s="181"/>
      <c r="D118" s="181"/>
      <c r="E118" s="181"/>
      <c r="F118" s="181"/>
      <c r="G118" s="181"/>
    </row>
    <row r="119" spans="1:7">
      <c r="A119" s="181"/>
      <c r="B119" s="181"/>
      <c r="C119" s="181"/>
      <c r="D119" s="181"/>
      <c r="E119" s="181"/>
      <c r="F119" s="181"/>
      <c r="G119" s="181"/>
    </row>
    <row r="120" spans="1:7">
      <c r="E120" s="144"/>
    </row>
    <row r="121" spans="1:7">
      <c r="E121" s="144"/>
    </row>
    <row r="122" spans="1:7">
      <c r="E122" s="144"/>
    </row>
    <row r="123" spans="1:7">
      <c r="E123" s="144"/>
    </row>
    <row r="124" spans="1:7">
      <c r="E124" s="144"/>
    </row>
    <row r="125" spans="1:7">
      <c r="E125" s="144"/>
    </row>
    <row r="126" spans="1:7">
      <c r="E126" s="144"/>
    </row>
    <row r="127" spans="1:7">
      <c r="E127" s="144"/>
    </row>
    <row r="128" spans="1:7">
      <c r="E128" s="144"/>
    </row>
    <row r="129" spans="5:5">
      <c r="E129" s="144"/>
    </row>
    <row r="130" spans="5:5">
      <c r="E130" s="144"/>
    </row>
    <row r="131" spans="5:5">
      <c r="E131" s="144"/>
    </row>
    <row r="132" spans="5:5">
      <c r="E132" s="144"/>
    </row>
    <row r="133" spans="5:5">
      <c r="E133" s="144"/>
    </row>
    <row r="134" spans="5:5">
      <c r="E134" s="144"/>
    </row>
    <row r="135" spans="5:5">
      <c r="E135" s="144"/>
    </row>
    <row r="136" spans="5:5">
      <c r="E136" s="144"/>
    </row>
    <row r="137" spans="5:5">
      <c r="E137" s="144"/>
    </row>
    <row r="138" spans="5:5">
      <c r="E138" s="144"/>
    </row>
    <row r="139" spans="5:5">
      <c r="E139" s="144"/>
    </row>
    <row r="140" spans="5:5">
      <c r="E140" s="144"/>
    </row>
    <row r="141" spans="5:5">
      <c r="E141" s="144"/>
    </row>
    <row r="142" spans="5:5">
      <c r="E142" s="144"/>
    </row>
    <row r="143" spans="5:5">
      <c r="E143" s="144"/>
    </row>
    <row r="144" spans="5:5">
      <c r="E144" s="144"/>
    </row>
    <row r="145" spans="1:7">
      <c r="E145" s="144"/>
    </row>
    <row r="146" spans="1:7">
      <c r="E146" s="144"/>
    </row>
    <row r="147" spans="1:7">
      <c r="E147" s="144"/>
    </row>
    <row r="148" spans="1:7">
      <c r="E148" s="144"/>
    </row>
    <row r="149" spans="1:7">
      <c r="E149" s="144"/>
    </row>
    <row r="150" spans="1:7">
      <c r="E150" s="144"/>
    </row>
    <row r="151" spans="1:7">
      <c r="A151" s="193"/>
      <c r="B151" s="193"/>
    </row>
    <row r="152" spans="1:7">
      <c r="A152" s="181"/>
      <c r="B152" s="181"/>
      <c r="C152" s="194"/>
      <c r="D152" s="194"/>
      <c r="E152" s="195"/>
      <c r="F152" s="194"/>
      <c r="G152" s="196"/>
    </row>
    <row r="153" spans="1:7">
      <c r="A153" s="197"/>
      <c r="B153" s="197"/>
      <c r="C153" s="181"/>
      <c r="D153" s="181"/>
      <c r="E153" s="198"/>
      <c r="F153" s="181"/>
      <c r="G153" s="181"/>
    </row>
    <row r="154" spans="1:7">
      <c r="A154" s="181"/>
      <c r="B154" s="181"/>
      <c r="C154" s="181"/>
      <c r="D154" s="181"/>
      <c r="E154" s="198"/>
      <c r="F154" s="181"/>
      <c r="G154" s="181"/>
    </row>
    <row r="155" spans="1:7">
      <c r="A155" s="181"/>
      <c r="B155" s="181"/>
      <c r="C155" s="181"/>
      <c r="D155" s="181"/>
      <c r="E155" s="198"/>
      <c r="F155" s="181"/>
      <c r="G155" s="181"/>
    </row>
    <row r="156" spans="1:7">
      <c r="A156" s="181"/>
      <c r="B156" s="181"/>
      <c r="C156" s="181"/>
      <c r="D156" s="181"/>
      <c r="E156" s="198"/>
      <c r="F156" s="181"/>
      <c r="G156" s="181"/>
    </row>
    <row r="157" spans="1:7">
      <c r="A157" s="181"/>
      <c r="B157" s="181"/>
      <c r="C157" s="181"/>
      <c r="D157" s="181"/>
      <c r="E157" s="198"/>
      <c r="F157" s="181"/>
      <c r="G157" s="181"/>
    </row>
    <row r="158" spans="1:7">
      <c r="A158" s="181"/>
      <c r="B158" s="181"/>
      <c r="C158" s="181"/>
      <c r="D158" s="181"/>
      <c r="E158" s="198"/>
      <c r="F158" s="181"/>
      <c r="G158" s="181"/>
    </row>
    <row r="159" spans="1:7">
      <c r="A159" s="181"/>
      <c r="B159" s="181"/>
      <c r="C159" s="181"/>
      <c r="D159" s="181"/>
      <c r="E159" s="198"/>
      <c r="F159" s="181"/>
      <c r="G159" s="181"/>
    </row>
    <row r="160" spans="1:7">
      <c r="A160" s="181"/>
      <c r="B160" s="181"/>
      <c r="C160" s="181"/>
      <c r="D160" s="181"/>
      <c r="E160" s="198"/>
      <c r="F160" s="181"/>
      <c r="G160" s="181"/>
    </row>
    <row r="161" spans="1:7">
      <c r="A161" s="181"/>
      <c r="B161" s="181"/>
      <c r="C161" s="181"/>
      <c r="D161" s="181"/>
      <c r="E161" s="198"/>
      <c r="F161" s="181"/>
      <c r="G161" s="181"/>
    </row>
    <row r="162" spans="1:7">
      <c r="A162" s="181"/>
      <c r="B162" s="181"/>
      <c r="C162" s="181"/>
      <c r="D162" s="181"/>
      <c r="E162" s="198"/>
      <c r="F162" s="181"/>
      <c r="G162" s="181"/>
    </row>
    <row r="163" spans="1:7">
      <c r="A163" s="181"/>
      <c r="B163" s="181"/>
      <c r="C163" s="181"/>
      <c r="D163" s="181"/>
      <c r="E163" s="198"/>
      <c r="F163" s="181"/>
      <c r="G163" s="181"/>
    </row>
    <row r="164" spans="1:7">
      <c r="A164" s="181"/>
      <c r="B164" s="181"/>
      <c r="C164" s="181"/>
      <c r="D164" s="181"/>
      <c r="E164" s="198"/>
      <c r="F164" s="181"/>
      <c r="G164" s="181"/>
    </row>
    <row r="165" spans="1:7">
      <c r="A165" s="181"/>
      <c r="B165" s="181"/>
      <c r="C165" s="181"/>
      <c r="D165" s="181"/>
      <c r="E165" s="198"/>
      <c r="F165" s="181"/>
      <c r="G165" s="181"/>
    </row>
  </sheetData>
  <mergeCells count="28">
    <mergeCell ref="C18:D18"/>
    <mergeCell ref="C20:D20"/>
    <mergeCell ref="C22:D22"/>
    <mergeCell ref="A1:G1"/>
    <mergeCell ref="A3:B3"/>
    <mergeCell ref="A4:B4"/>
    <mergeCell ref="E4:G4"/>
    <mergeCell ref="C9:D9"/>
    <mergeCell ref="C10:D10"/>
    <mergeCell ref="C13:D13"/>
    <mergeCell ref="C26:D26"/>
    <mergeCell ref="C28:D28"/>
    <mergeCell ref="C32:D32"/>
    <mergeCell ref="C34:D34"/>
    <mergeCell ref="C36:D36"/>
    <mergeCell ref="C52:D52"/>
    <mergeCell ref="C57:D57"/>
    <mergeCell ref="C58:D58"/>
    <mergeCell ref="C40:D40"/>
    <mergeCell ref="C41:D41"/>
    <mergeCell ref="C44:D44"/>
    <mergeCell ref="C83:D83"/>
    <mergeCell ref="C84:D84"/>
    <mergeCell ref="C64:D64"/>
    <mergeCell ref="C65:D65"/>
    <mergeCell ref="C67:D67"/>
    <mergeCell ref="C70:D70"/>
    <mergeCell ref="C72:D72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Jaroslava Konečná</dc:creator>
  <cp:lastModifiedBy>Your User Name</cp:lastModifiedBy>
  <dcterms:created xsi:type="dcterms:W3CDTF">2014-01-24T13:46:37Z</dcterms:created>
  <dcterms:modified xsi:type="dcterms:W3CDTF">2014-08-20T10:05:59Z</dcterms:modified>
</cp:coreProperties>
</file>