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8" windowWidth="11568" windowHeight="5184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Rekapitulace!$G$34</definedName>
    <definedName name="Dodavka0">Položky!#REF!</definedName>
    <definedName name="HSV">Rekapitulace!$E$34</definedName>
    <definedName name="HSV0">Položky!#REF!</definedName>
    <definedName name="HZS">Rekapitulace!$I$34</definedName>
    <definedName name="HZS0">Položky!#REF!</definedName>
    <definedName name="JKSO">'Krycí list'!$G$2</definedName>
    <definedName name="MJ">'Krycí list'!$G$5</definedName>
    <definedName name="Mont">Rekapitulace!$H$34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Položky!$A$1:$G$832</definedName>
    <definedName name="_xlnm.Print_Area" localSheetId="1">Rekapitulace!$A$1:$I$48</definedName>
    <definedName name="PocetMJ">'Krycí list'!$G$6</definedName>
    <definedName name="Poznamka">'Krycí list'!$B$37</definedName>
    <definedName name="Projektant">'Krycí list'!$C$8</definedName>
    <definedName name="PSV">Rekapitulace!$F$34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30" i="3"/>
  <c r="BC830" i="3"/>
  <c r="BB830" i="3"/>
  <c r="BA830" i="3"/>
  <c r="G830" i="3"/>
  <c r="BD830" i="3" s="1"/>
  <c r="BE828" i="3"/>
  <c r="BC828" i="3"/>
  <c r="BB828" i="3"/>
  <c r="BA828" i="3"/>
  <c r="G828" i="3"/>
  <c r="BD828" i="3" s="1"/>
  <c r="BE825" i="3"/>
  <c r="BC825" i="3"/>
  <c r="BB825" i="3"/>
  <c r="BA825" i="3"/>
  <c r="G825" i="3"/>
  <c r="BD825" i="3" s="1"/>
  <c r="BE823" i="3"/>
  <c r="BC823" i="3"/>
  <c r="BB823" i="3"/>
  <c r="BA823" i="3"/>
  <c r="BA832" i="3" s="1"/>
  <c r="E33" i="2" s="1"/>
  <c r="G823" i="3"/>
  <c r="BD823" i="3" s="1"/>
  <c r="BE821" i="3"/>
  <c r="BC821" i="3"/>
  <c r="BB821" i="3"/>
  <c r="BA821" i="3"/>
  <c r="G821" i="3"/>
  <c r="BD821" i="3" s="1"/>
  <c r="BE819" i="3"/>
  <c r="BC819" i="3"/>
  <c r="BB819" i="3"/>
  <c r="BA819" i="3"/>
  <c r="G819" i="3"/>
  <c r="B33" i="2"/>
  <c r="A33" i="2"/>
  <c r="BE832" i="3"/>
  <c r="I33" i="2" s="1"/>
  <c r="BC832" i="3"/>
  <c r="G33" i="2" s="1"/>
  <c r="C832" i="3"/>
  <c r="BE816" i="3"/>
  <c r="BE817" i="3" s="1"/>
  <c r="I32" i="2" s="1"/>
  <c r="BD816" i="3"/>
  <c r="BD817" i="3" s="1"/>
  <c r="H32" i="2" s="1"/>
  <c r="BC816" i="3"/>
  <c r="BB816" i="3"/>
  <c r="BB817" i="3" s="1"/>
  <c r="BA816" i="3"/>
  <c r="G816" i="3"/>
  <c r="G817" i="3" s="1"/>
  <c r="F32" i="2"/>
  <c r="B32" i="2"/>
  <c r="A32" i="2"/>
  <c r="BC817" i="3"/>
  <c r="G32" i="2" s="1"/>
  <c r="BA817" i="3"/>
  <c r="E32" i="2" s="1"/>
  <c r="C817" i="3"/>
  <c r="BE797" i="3"/>
  <c r="BD797" i="3"/>
  <c r="BC797" i="3"/>
  <c r="BA797" i="3"/>
  <c r="G797" i="3"/>
  <c r="BB797" i="3" s="1"/>
  <c r="BE779" i="3"/>
  <c r="BD779" i="3"/>
  <c r="BC779" i="3"/>
  <c r="BA779" i="3"/>
  <c r="G779" i="3"/>
  <c r="BB779" i="3" s="1"/>
  <c r="BE759" i="3"/>
  <c r="BD759" i="3"/>
  <c r="BC759" i="3"/>
  <c r="BC814" i="3" s="1"/>
  <c r="G31" i="2" s="1"/>
  <c r="BA759" i="3"/>
  <c r="G759" i="3"/>
  <c r="G814" i="3" s="1"/>
  <c r="B31" i="2"/>
  <c r="A31" i="2"/>
  <c r="BE814" i="3"/>
  <c r="I31" i="2" s="1"/>
  <c r="BA814" i="3"/>
  <c r="E31" i="2" s="1"/>
  <c r="C814" i="3"/>
  <c r="BE753" i="3"/>
  <c r="BE757" i="3" s="1"/>
  <c r="I30" i="2" s="1"/>
  <c r="BD753" i="3"/>
  <c r="BD757" i="3" s="1"/>
  <c r="BC753" i="3"/>
  <c r="BB753" i="3"/>
  <c r="BB757" i="3" s="1"/>
  <c r="BA753" i="3"/>
  <c r="G753" i="3"/>
  <c r="G757" i="3" s="1"/>
  <c r="H30" i="2"/>
  <c r="F30" i="2"/>
  <c r="B30" i="2"/>
  <c r="A30" i="2"/>
  <c r="BC757" i="3"/>
  <c r="G30" i="2" s="1"/>
  <c r="BA757" i="3"/>
  <c r="E30" i="2" s="1"/>
  <c r="C757" i="3"/>
  <c r="BE746" i="3"/>
  <c r="BD746" i="3"/>
  <c r="BC746" i="3"/>
  <c r="BA746" i="3"/>
  <c r="G746" i="3"/>
  <c r="BB746" i="3" s="1"/>
  <c r="BE744" i="3"/>
  <c r="BD744" i="3"/>
  <c r="BC744" i="3"/>
  <c r="BA744" i="3"/>
  <c r="G744" i="3"/>
  <c r="BB744" i="3" s="1"/>
  <c r="BE732" i="3"/>
  <c r="BD732" i="3"/>
  <c r="BC732" i="3"/>
  <c r="BA732" i="3"/>
  <c r="G732" i="3"/>
  <c r="BB732" i="3" s="1"/>
  <c r="BE730" i="3"/>
  <c r="BD730" i="3"/>
  <c r="BC730" i="3"/>
  <c r="BA730" i="3"/>
  <c r="G730" i="3"/>
  <c r="BB730" i="3" s="1"/>
  <c r="BE728" i="3"/>
  <c r="BD728" i="3"/>
  <c r="BC728" i="3"/>
  <c r="BA728" i="3"/>
  <c r="G728" i="3"/>
  <c r="BB728" i="3" s="1"/>
  <c r="BE726" i="3"/>
  <c r="BD726" i="3"/>
  <c r="BC726" i="3"/>
  <c r="BA726" i="3"/>
  <c r="G726" i="3"/>
  <c r="BB726" i="3" s="1"/>
  <c r="BE724" i="3"/>
  <c r="BD724" i="3"/>
  <c r="BC724" i="3"/>
  <c r="BA724" i="3"/>
  <c r="G724" i="3"/>
  <c r="BB724" i="3" s="1"/>
  <c r="BE722" i="3"/>
  <c r="BD722" i="3"/>
  <c r="BC722" i="3"/>
  <c r="BA722" i="3"/>
  <c r="G722" i="3"/>
  <c r="BB722" i="3" s="1"/>
  <c r="BE720" i="3"/>
  <c r="BD720" i="3"/>
  <c r="BC720" i="3"/>
  <c r="BA720" i="3"/>
  <c r="G720" i="3"/>
  <c r="BB720" i="3" s="1"/>
  <c r="BE716" i="3"/>
  <c r="BD716" i="3"/>
  <c r="BC716" i="3"/>
  <c r="BA716" i="3"/>
  <c r="G716" i="3"/>
  <c r="BB716" i="3" s="1"/>
  <c r="BE714" i="3"/>
  <c r="BD714" i="3"/>
  <c r="BC714" i="3"/>
  <c r="BA714" i="3"/>
  <c r="G714" i="3"/>
  <c r="BB714" i="3" s="1"/>
  <c r="BE712" i="3"/>
  <c r="BD712" i="3"/>
  <c r="BC712" i="3"/>
  <c r="BA712" i="3"/>
  <c r="G712" i="3"/>
  <c r="BB712" i="3" s="1"/>
  <c r="BE710" i="3"/>
  <c r="BD710" i="3"/>
  <c r="BC710" i="3"/>
  <c r="BA710" i="3"/>
  <c r="G710" i="3"/>
  <c r="BB710" i="3" s="1"/>
  <c r="BE708" i="3"/>
  <c r="BD708" i="3"/>
  <c r="BC708" i="3"/>
  <c r="BA708" i="3"/>
  <c r="G708" i="3"/>
  <c r="BB708" i="3" s="1"/>
  <c r="BE706" i="3"/>
  <c r="BD706" i="3"/>
  <c r="BC706" i="3"/>
  <c r="BA706" i="3"/>
  <c r="G706" i="3"/>
  <c r="BB706" i="3" s="1"/>
  <c r="BE704" i="3"/>
  <c r="BD704" i="3"/>
  <c r="BC704" i="3"/>
  <c r="BA704" i="3"/>
  <c r="G704" i="3"/>
  <c r="BB704" i="3" s="1"/>
  <c r="BE700" i="3"/>
  <c r="BE751" i="3" s="1"/>
  <c r="I29" i="2" s="1"/>
  <c r="BD700" i="3"/>
  <c r="BC700" i="3"/>
  <c r="BA700" i="3"/>
  <c r="G700" i="3"/>
  <c r="BB700" i="3" s="1"/>
  <c r="BE688" i="3"/>
  <c r="BD688" i="3"/>
  <c r="BC688" i="3"/>
  <c r="BC751" i="3" s="1"/>
  <c r="G29" i="2" s="1"/>
  <c r="BA688" i="3"/>
  <c r="BA751" i="3" s="1"/>
  <c r="E29" i="2" s="1"/>
  <c r="G688" i="3"/>
  <c r="B29" i="2"/>
  <c r="A29" i="2"/>
  <c r="C751" i="3"/>
  <c r="BE684" i="3"/>
  <c r="BD684" i="3"/>
  <c r="BC684" i="3"/>
  <c r="BB684" i="3"/>
  <c r="BA684" i="3"/>
  <c r="G684" i="3"/>
  <c r="BE682" i="3"/>
  <c r="BD682" i="3"/>
  <c r="BC682" i="3"/>
  <c r="BA682" i="3"/>
  <c r="G682" i="3"/>
  <c r="BB682" i="3" s="1"/>
  <c r="BE680" i="3"/>
  <c r="BD680" i="3"/>
  <c r="BC680" i="3"/>
  <c r="BB680" i="3"/>
  <c r="BA680" i="3"/>
  <c r="G680" i="3"/>
  <c r="BE676" i="3"/>
  <c r="BD676" i="3"/>
  <c r="BC676" i="3"/>
  <c r="BA676" i="3"/>
  <c r="G676" i="3"/>
  <c r="BB676" i="3" s="1"/>
  <c r="BE674" i="3"/>
  <c r="BD674" i="3"/>
  <c r="BC674" i="3"/>
  <c r="BA674" i="3"/>
  <c r="G674" i="3"/>
  <c r="BB674" i="3" s="1"/>
  <c r="BE672" i="3"/>
  <c r="BD672" i="3"/>
  <c r="BC672" i="3"/>
  <c r="BA672" i="3"/>
  <c r="G672" i="3"/>
  <c r="BB672" i="3" s="1"/>
  <c r="BE670" i="3"/>
  <c r="BD670" i="3"/>
  <c r="BC670" i="3"/>
  <c r="BA670" i="3"/>
  <c r="G670" i="3"/>
  <c r="BB670" i="3" s="1"/>
  <c r="BE668" i="3"/>
  <c r="BD668" i="3"/>
  <c r="BC668" i="3"/>
  <c r="BA668" i="3"/>
  <c r="G668" i="3"/>
  <c r="BB668" i="3" s="1"/>
  <c r="BE666" i="3"/>
  <c r="BD666" i="3"/>
  <c r="BC666" i="3"/>
  <c r="BB666" i="3"/>
  <c r="BA666" i="3"/>
  <c r="G666" i="3"/>
  <c r="BE664" i="3"/>
  <c r="BD664" i="3"/>
  <c r="BC664" i="3"/>
  <c r="BA664" i="3"/>
  <c r="G664" i="3"/>
  <c r="BB664" i="3" s="1"/>
  <c r="BE662" i="3"/>
  <c r="BD662" i="3"/>
  <c r="BC662" i="3"/>
  <c r="BB662" i="3"/>
  <c r="BA662" i="3"/>
  <c r="G662" i="3"/>
  <c r="BE660" i="3"/>
  <c r="BD660" i="3"/>
  <c r="BC660" i="3"/>
  <c r="BA660" i="3"/>
  <c r="G660" i="3"/>
  <c r="BB660" i="3" s="1"/>
  <c r="BE658" i="3"/>
  <c r="BD658" i="3"/>
  <c r="BC658" i="3"/>
  <c r="BA658" i="3"/>
  <c r="G658" i="3"/>
  <c r="BB658" i="3" s="1"/>
  <c r="BE656" i="3"/>
  <c r="BD656" i="3"/>
  <c r="BC656" i="3"/>
  <c r="BA656" i="3"/>
  <c r="G656" i="3"/>
  <c r="BB656" i="3" s="1"/>
  <c r="BE654" i="3"/>
  <c r="BD654" i="3"/>
  <c r="BC654" i="3"/>
  <c r="BA654" i="3"/>
  <c r="G654" i="3"/>
  <c r="BB654" i="3" s="1"/>
  <c r="BE652" i="3"/>
  <c r="BD652" i="3"/>
  <c r="BC652" i="3"/>
  <c r="BA652" i="3"/>
  <c r="G652" i="3"/>
  <c r="BB652" i="3" s="1"/>
  <c r="BE650" i="3"/>
  <c r="BD650" i="3"/>
  <c r="BC650" i="3"/>
  <c r="BB650" i="3"/>
  <c r="BA650" i="3"/>
  <c r="G650" i="3"/>
  <c r="BE647" i="3"/>
  <c r="BD647" i="3"/>
  <c r="BC647" i="3"/>
  <c r="BA647" i="3"/>
  <c r="G647" i="3"/>
  <c r="BB647" i="3" s="1"/>
  <c r="BE645" i="3"/>
  <c r="BD645" i="3"/>
  <c r="BC645" i="3"/>
  <c r="BB645" i="3"/>
  <c r="BA645" i="3"/>
  <c r="G645" i="3"/>
  <c r="BE643" i="3"/>
  <c r="BD643" i="3"/>
  <c r="BC643" i="3"/>
  <c r="BA643" i="3"/>
  <c r="G643" i="3"/>
  <c r="BB643" i="3" s="1"/>
  <c r="BE641" i="3"/>
  <c r="BD641" i="3"/>
  <c r="BD686" i="3" s="1"/>
  <c r="BC641" i="3"/>
  <c r="BA641" i="3"/>
  <c r="BA686" i="3" s="1"/>
  <c r="E28" i="2" s="1"/>
  <c r="G641" i="3"/>
  <c r="H28" i="2"/>
  <c r="B28" i="2"/>
  <c r="A28" i="2"/>
  <c r="BC686" i="3"/>
  <c r="G28" i="2" s="1"/>
  <c r="C686" i="3"/>
  <c r="BE638" i="3"/>
  <c r="BD638" i="3"/>
  <c r="BC638" i="3"/>
  <c r="BA638" i="3"/>
  <c r="G638" i="3"/>
  <c r="BB638" i="3" s="1"/>
  <c r="BE633" i="3"/>
  <c r="BD633" i="3"/>
  <c r="BC633" i="3"/>
  <c r="BA633" i="3"/>
  <c r="BA639" i="3" s="1"/>
  <c r="E27" i="2" s="1"/>
  <c r="G633" i="3"/>
  <c r="BB633" i="3" s="1"/>
  <c r="BE631" i="3"/>
  <c r="BD631" i="3"/>
  <c r="BC631" i="3"/>
  <c r="BC639" i="3" s="1"/>
  <c r="G27" i="2" s="1"/>
  <c r="BA631" i="3"/>
  <c r="G631" i="3"/>
  <c r="BB631" i="3" s="1"/>
  <c r="BE629" i="3"/>
  <c r="BE639" i="3" s="1"/>
  <c r="I27" i="2" s="1"/>
  <c r="BD629" i="3"/>
  <c r="BC629" i="3"/>
  <c r="BA629" i="3"/>
  <c r="G629" i="3"/>
  <c r="BB629" i="3" s="1"/>
  <c r="BE627" i="3"/>
  <c r="BD627" i="3"/>
  <c r="BC627" i="3"/>
  <c r="BB627" i="3"/>
  <c r="BA627" i="3"/>
  <c r="G627" i="3"/>
  <c r="B27" i="2"/>
  <c r="A27" i="2"/>
  <c r="C639" i="3"/>
  <c r="BE624" i="3"/>
  <c r="BD624" i="3"/>
  <c r="BC624" i="3"/>
  <c r="BA624" i="3"/>
  <c r="G624" i="3"/>
  <c r="BB624" i="3" s="1"/>
  <c r="BE622" i="3"/>
  <c r="BD622" i="3"/>
  <c r="BC622" i="3"/>
  <c r="BA622" i="3"/>
  <c r="G622" i="3"/>
  <c r="BB622" i="3" s="1"/>
  <c r="BE620" i="3"/>
  <c r="BD620" i="3"/>
  <c r="BC620" i="3"/>
  <c r="BA620" i="3"/>
  <c r="G620" i="3"/>
  <c r="BB620" i="3" s="1"/>
  <c r="BE618" i="3"/>
  <c r="BD618" i="3"/>
  <c r="BC618" i="3"/>
  <c r="BB618" i="3"/>
  <c r="BA618" i="3"/>
  <c r="G618" i="3"/>
  <c r="BE615" i="3"/>
  <c r="BD615" i="3"/>
  <c r="BC615" i="3"/>
  <c r="BA615" i="3"/>
  <c r="G615" i="3"/>
  <c r="BB615" i="3" s="1"/>
  <c r="BE613" i="3"/>
  <c r="BD613" i="3"/>
  <c r="BC613" i="3"/>
  <c r="BB613" i="3"/>
  <c r="BA613" i="3"/>
  <c r="G613" i="3"/>
  <c r="BE611" i="3"/>
  <c r="BD611" i="3"/>
  <c r="BC611" i="3"/>
  <c r="BA611" i="3"/>
  <c r="G611" i="3"/>
  <c r="BB611" i="3" s="1"/>
  <c r="BE609" i="3"/>
  <c r="BD609" i="3"/>
  <c r="BC609" i="3"/>
  <c r="BA609" i="3"/>
  <c r="G609" i="3"/>
  <c r="BB609" i="3" s="1"/>
  <c r="BE607" i="3"/>
  <c r="BD607" i="3"/>
  <c r="BC607" i="3"/>
  <c r="BA607" i="3"/>
  <c r="G607" i="3"/>
  <c r="BB607" i="3" s="1"/>
  <c r="BE605" i="3"/>
  <c r="BD605" i="3"/>
  <c r="BC605" i="3"/>
  <c r="BA605" i="3"/>
  <c r="G605" i="3"/>
  <c r="BB605" i="3" s="1"/>
  <c r="BE603" i="3"/>
  <c r="BD603" i="3"/>
  <c r="BC603" i="3"/>
  <c r="BA603" i="3"/>
  <c r="G603" i="3"/>
  <c r="BB603" i="3" s="1"/>
  <c r="BE601" i="3"/>
  <c r="BD601" i="3"/>
  <c r="BC601" i="3"/>
  <c r="BA601" i="3"/>
  <c r="G601" i="3"/>
  <c r="BB601" i="3" s="1"/>
  <c r="BE594" i="3"/>
  <c r="BD594" i="3"/>
  <c r="BC594" i="3"/>
  <c r="BA594" i="3"/>
  <c r="G594" i="3"/>
  <c r="BB594" i="3" s="1"/>
  <c r="BE592" i="3"/>
  <c r="BD592" i="3"/>
  <c r="BC592" i="3"/>
  <c r="BA592" i="3"/>
  <c r="G592" i="3"/>
  <c r="BB592" i="3" s="1"/>
  <c r="BE588" i="3"/>
  <c r="BD588" i="3"/>
  <c r="BC588" i="3"/>
  <c r="BA588" i="3"/>
  <c r="G588" i="3"/>
  <c r="BB588" i="3" s="1"/>
  <c r="BE586" i="3"/>
  <c r="BD586" i="3"/>
  <c r="BC586" i="3"/>
  <c r="BA586" i="3"/>
  <c r="G586" i="3"/>
  <c r="BB586" i="3" s="1"/>
  <c r="BE583" i="3"/>
  <c r="BD583" i="3"/>
  <c r="BC583" i="3"/>
  <c r="BA583" i="3"/>
  <c r="G583" i="3"/>
  <c r="BB583" i="3" s="1"/>
  <c r="BE574" i="3"/>
  <c r="BD574" i="3"/>
  <c r="BC574" i="3"/>
  <c r="BA574" i="3"/>
  <c r="G574" i="3"/>
  <c r="BB574" i="3" s="1"/>
  <c r="BE570" i="3"/>
  <c r="BD570" i="3"/>
  <c r="BC570" i="3"/>
  <c r="BA570" i="3"/>
  <c r="G570" i="3"/>
  <c r="BB570" i="3" s="1"/>
  <c r="BE568" i="3"/>
  <c r="BD568" i="3"/>
  <c r="BC568" i="3"/>
  <c r="BA568" i="3"/>
  <c r="G568" i="3"/>
  <c r="BB568" i="3" s="1"/>
  <c r="BE566" i="3"/>
  <c r="BE625" i="3" s="1"/>
  <c r="I26" i="2" s="1"/>
  <c r="BD566" i="3"/>
  <c r="BC566" i="3"/>
  <c r="BA566" i="3"/>
  <c r="G566" i="3"/>
  <c r="BB566" i="3" s="1"/>
  <c r="BE564" i="3"/>
  <c r="BD564" i="3"/>
  <c r="BD625" i="3" s="1"/>
  <c r="BC564" i="3"/>
  <c r="BA564" i="3"/>
  <c r="BA625" i="3" s="1"/>
  <c r="E26" i="2" s="1"/>
  <c r="G564" i="3"/>
  <c r="H26" i="2"/>
  <c r="B26" i="2"/>
  <c r="A26" i="2"/>
  <c r="BC625" i="3"/>
  <c r="G26" i="2" s="1"/>
  <c r="C625" i="3"/>
  <c r="BE561" i="3"/>
  <c r="BD561" i="3"/>
  <c r="BC561" i="3"/>
  <c r="BA561" i="3"/>
  <c r="G561" i="3"/>
  <c r="BB561" i="3" s="1"/>
  <c r="BE558" i="3"/>
  <c r="BD558" i="3"/>
  <c r="BC558" i="3"/>
  <c r="BA558" i="3"/>
  <c r="G558" i="3"/>
  <c r="BB558" i="3" s="1"/>
  <c r="BE556" i="3"/>
  <c r="BD556" i="3"/>
  <c r="BC556" i="3"/>
  <c r="BA556" i="3"/>
  <c r="G556" i="3"/>
  <c r="BB556" i="3" s="1"/>
  <c r="BE554" i="3"/>
  <c r="BD554" i="3"/>
  <c r="BC554" i="3"/>
  <c r="BA554" i="3"/>
  <c r="G554" i="3"/>
  <c r="BB554" i="3" s="1"/>
  <c r="BE552" i="3"/>
  <c r="BD552" i="3"/>
  <c r="BC552" i="3"/>
  <c r="BB552" i="3"/>
  <c r="BA552" i="3"/>
  <c r="G552" i="3"/>
  <c r="BE550" i="3"/>
  <c r="BD550" i="3"/>
  <c r="BC550" i="3"/>
  <c r="BA550" i="3"/>
  <c r="G550" i="3"/>
  <c r="BB550" i="3" s="1"/>
  <c r="BE548" i="3"/>
  <c r="BD548" i="3"/>
  <c r="BC548" i="3"/>
  <c r="BC562" i="3" s="1"/>
  <c r="G25" i="2" s="1"/>
  <c r="BB548" i="3"/>
  <c r="BA548" i="3"/>
  <c r="BA562" i="3" s="1"/>
  <c r="E25" i="2" s="1"/>
  <c r="G548" i="3"/>
  <c r="B25" i="2"/>
  <c r="A25" i="2"/>
  <c r="BE562" i="3"/>
  <c r="I25" i="2" s="1"/>
  <c r="C562" i="3"/>
  <c r="BE542" i="3"/>
  <c r="BD542" i="3"/>
  <c r="BD546" i="3" s="1"/>
  <c r="BC542" i="3"/>
  <c r="BC546" i="3" s="1"/>
  <c r="G24" i="2" s="1"/>
  <c r="BA542" i="3"/>
  <c r="G542" i="3"/>
  <c r="G546" i="3" s="1"/>
  <c r="H24" i="2"/>
  <c r="B24" i="2"/>
  <c r="A24" i="2"/>
  <c r="BE546" i="3"/>
  <c r="I24" i="2" s="1"/>
  <c r="BA546" i="3"/>
  <c r="E24" i="2" s="1"/>
  <c r="C546" i="3"/>
  <c r="BE538" i="3"/>
  <c r="BE540" i="3" s="1"/>
  <c r="I23" i="2" s="1"/>
  <c r="BD538" i="3"/>
  <c r="BD540" i="3" s="1"/>
  <c r="BC538" i="3"/>
  <c r="BC540" i="3" s="1"/>
  <c r="G23" i="2" s="1"/>
  <c r="BB538" i="3"/>
  <c r="BB540" i="3" s="1"/>
  <c r="BA538" i="3"/>
  <c r="G538" i="3"/>
  <c r="G540" i="3" s="1"/>
  <c r="H23" i="2"/>
  <c r="F23" i="2"/>
  <c r="B23" i="2"/>
  <c r="A23" i="2"/>
  <c r="BA540" i="3"/>
  <c r="E23" i="2" s="1"/>
  <c r="C540" i="3"/>
  <c r="BE534" i="3"/>
  <c r="BE536" i="3" s="1"/>
  <c r="I22" i="2" s="1"/>
  <c r="BD534" i="3"/>
  <c r="BC534" i="3"/>
  <c r="BA534" i="3"/>
  <c r="G534" i="3"/>
  <c r="BB534" i="3" s="1"/>
  <c r="BE532" i="3"/>
  <c r="BD532" i="3"/>
  <c r="BC532" i="3"/>
  <c r="BA532" i="3"/>
  <c r="BA536" i="3" s="1"/>
  <c r="E22" i="2" s="1"/>
  <c r="G532" i="3"/>
  <c r="BB532" i="3" s="1"/>
  <c r="B22" i="2"/>
  <c r="A22" i="2"/>
  <c r="BC536" i="3"/>
  <c r="G22" i="2" s="1"/>
  <c r="C536" i="3"/>
  <c r="BE529" i="3"/>
  <c r="BD529" i="3"/>
  <c r="BC529" i="3"/>
  <c r="BA529" i="3"/>
  <c r="G529" i="3"/>
  <c r="BB529" i="3" s="1"/>
  <c r="BE527" i="3"/>
  <c r="BD527" i="3"/>
  <c r="BC527" i="3"/>
  <c r="BB527" i="3"/>
  <c r="BA527" i="3"/>
  <c r="G527" i="3"/>
  <c r="BE523" i="3"/>
  <c r="BD523" i="3"/>
  <c r="BC523" i="3"/>
  <c r="BA523" i="3"/>
  <c r="G523" i="3"/>
  <c r="BB523" i="3" s="1"/>
  <c r="BE521" i="3"/>
  <c r="BD521" i="3"/>
  <c r="BC521" i="3"/>
  <c r="BA521" i="3"/>
  <c r="G521" i="3"/>
  <c r="BB521" i="3" s="1"/>
  <c r="BE516" i="3"/>
  <c r="BD516" i="3"/>
  <c r="BC516" i="3"/>
  <c r="BA516" i="3"/>
  <c r="BA530" i="3" s="1"/>
  <c r="E21" i="2" s="1"/>
  <c r="G516" i="3"/>
  <c r="BB516" i="3" s="1"/>
  <c r="BE514" i="3"/>
  <c r="BD514" i="3"/>
  <c r="BC514" i="3"/>
  <c r="BA514" i="3"/>
  <c r="G514" i="3"/>
  <c r="BB514" i="3" s="1"/>
  <c r="BE512" i="3"/>
  <c r="BD512" i="3"/>
  <c r="BC512" i="3"/>
  <c r="BA512" i="3"/>
  <c r="G512" i="3"/>
  <c r="BB512" i="3" s="1"/>
  <c r="BE507" i="3"/>
  <c r="BD507" i="3"/>
  <c r="BC507" i="3"/>
  <c r="BC530" i="3" s="1"/>
  <c r="G21" i="2" s="1"/>
  <c r="BA507" i="3"/>
  <c r="G507" i="3"/>
  <c r="G530" i="3" s="1"/>
  <c r="B21" i="2"/>
  <c r="A21" i="2"/>
  <c r="BE530" i="3"/>
  <c r="I21" i="2" s="1"/>
  <c r="C530" i="3"/>
  <c r="BE504" i="3"/>
  <c r="BD504" i="3"/>
  <c r="BC504" i="3"/>
  <c r="BB504" i="3"/>
  <c r="BA504" i="3"/>
  <c r="G504" i="3"/>
  <c r="BE502" i="3"/>
  <c r="BD502" i="3"/>
  <c r="BC502" i="3"/>
  <c r="BA502" i="3"/>
  <c r="G502" i="3"/>
  <c r="BB502" i="3" s="1"/>
  <c r="BE500" i="3"/>
  <c r="BD500" i="3"/>
  <c r="BC500" i="3"/>
  <c r="BA500" i="3"/>
  <c r="G500" i="3"/>
  <c r="BB500" i="3" s="1"/>
  <c r="BE498" i="3"/>
  <c r="BD498" i="3"/>
  <c r="BC498" i="3"/>
  <c r="BA498" i="3"/>
  <c r="G498" i="3"/>
  <c r="BB498" i="3" s="1"/>
  <c r="BE496" i="3"/>
  <c r="BD496" i="3"/>
  <c r="BC496" i="3"/>
  <c r="BA496" i="3"/>
  <c r="G496" i="3"/>
  <c r="BB496" i="3" s="1"/>
  <c r="BE492" i="3"/>
  <c r="BE505" i="3" s="1"/>
  <c r="I20" i="2" s="1"/>
  <c r="BD492" i="3"/>
  <c r="BC492" i="3"/>
  <c r="BA492" i="3"/>
  <c r="G492" i="3"/>
  <c r="BB492" i="3" s="1"/>
  <c r="BE489" i="3"/>
  <c r="BD489" i="3"/>
  <c r="BC489" i="3"/>
  <c r="BB489" i="3"/>
  <c r="BA489" i="3"/>
  <c r="G489" i="3"/>
  <c r="BE485" i="3"/>
  <c r="BD485" i="3"/>
  <c r="BD505" i="3" s="1"/>
  <c r="BC485" i="3"/>
  <c r="BA485" i="3"/>
  <c r="BA505" i="3" s="1"/>
  <c r="E20" i="2" s="1"/>
  <c r="G485" i="3"/>
  <c r="H20" i="2"/>
  <c r="B20" i="2"/>
  <c r="A20" i="2"/>
  <c r="BC505" i="3"/>
  <c r="G20" i="2" s="1"/>
  <c r="C505" i="3"/>
  <c r="BE482" i="3"/>
  <c r="BD482" i="3"/>
  <c r="BD483" i="3" s="1"/>
  <c r="BC482" i="3"/>
  <c r="BB482" i="3"/>
  <c r="BB483" i="3" s="1"/>
  <c r="F19" i="2" s="1"/>
  <c r="G482" i="3"/>
  <c r="H19" i="2"/>
  <c r="B19" i="2"/>
  <c r="A19" i="2"/>
  <c r="BE483" i="3"/>
  <c r="I19" i="2" s="1"/>
  <c r="BC483" i="3"/>
  <c r="G19" i="2" s="1"/>
  <c r="C483" i="3"/>
  <c r="BE479" i="3"/>
  <c r="BD479" i="3"/>
  <c r="BC479" i="3"/>
  <c r="BB479" i="3"/>
  <c r="G479" i="3"/>
  <c r="BA479" i="3" s="1"/>
  <c r="BE478" i="3"/>
  <c r="BD478" i="3"/>
  <c r="BC478" i="3"/>
  <c r="BB478" i="3"/>
  <c r="G478" i="3"/>
  <c r="BA478" i="3" s="1"/>
  <c r="BE477" i="3"/>
  <c r="BD477" i="3"/>
  <c r="BC477" i="3"/>
  <c r="BB477" i="3"/>
  <c r="G477" i="3"/>
  <c r="BA477" i="3" s="1"/>
  <c r="BE476" i="3"/>
  <c r="BD476" i="3"/>
  <c r="BC476" i="3"/>
  <c r="BB476" i="3"/>
  <c r="G476" i="3"/>
  <c r="BA476" i="3" s="1"/>
  <c r="BE475" i="3"/>
  <c r="BD475" i="3"/>
  <c r="BC475" i="3"/>
  <c r="BB475" i="3"/>
  <c r="G475" i="3"/>
  <c r="BA475" i="3" s="1"/>
  <c r="BE474" i="3"/>
  <c r="BD474" i="3"/>
  <c r="BC474" i="3"/>
  <c r="BB474" i="3"/>
  <c r="G474" i="3"/>
  <c r="BA474" i="3" s="1"/>
  <c r="BE473" i="3"/>
  <c r="BD473" i="3"/>
  <c r="BC473" i="3"/>
  <c r="BB473" i="3"/>
  <c r="G473" i="3"/>
  <c r="BA473" i="3" s="1"/>
  <c r="BE470" i="3"/>
  <c r="BD470" i="3"/>
  <c r="BC470" i="3"/>
  <c r="BB470" i="3"/>
  <c r="G470" i="3"/>
  <c r="BA470" i="3" s="1"/>
  <c r="BE466" i="3"/>
  <c r="BD466" i="3"/>
  <c r="BC466" i="3"/>
  <c r="BB466" i="3"/>
  <c r="G466" i="3"/>
  <c r="BA466" i="3" s="1"/>
  <c r="BE464" i="3"/>
  <c r="BD464" i="3"/>
  <c r="BC464" i="3"/>
  <c r="BB464" i="3"/>
  <c r="G464" i="3"/>
  <c r="BA464" i="3" s="1"/>
  <c r="BE461" i="3"/>
  <c r="BD461" i="3"/>
  <c r="BC461" i="3"/>
  <c r="BB461" i="3"/>
  <c r="G461" i="3"/>
  <c r="BA461" i="3" s="1"/>
  <c r="BE459" i="3"/>
  <c r="BD459" i="3"/>
  <c r="BC459" i="3"/>
  <c r="BB459" i="3"/>
  <c r="G459" i="3"/>
  <c r="BA459" i="3" s="1"/>
  <c r="BE456" i="3"/>
  <c r="BD456" i="3"/>
  <c r="BC456" i="3"/>
  <c r="BB456" i="3"/>
  <c r="G456" i="3"/>
  <c r="BA456" i="3" s="1"/>
  <c r="BE454" i="3"/>
  <c r="BE480" i="3" s="1"/>
  <c r="I18" i="2" s="1"/>
  <c r="BD454" i="3"/>
  <c r="BC454" i="3"/>
  <c r="BB454" i="3"/>
  <c r="G454" i="3"/>
  <c r="B18" i="2"/>
  <c r="A18" i="2"/>
  <c r="BC480" i="3"/>
  <c r="G18" i="2" s="1"/>
  <c r="C480" i="3"/>
  <c r="BE447" i="3"/>
  <c r="BD447" i="3"/>
  <c r="BC447" i="3"/>
  <c r="BB447" i="3"/>
  <c r="G447" i="3"/>
  <c r="BA447" i="3" s="1"/>
  <c r="BE444" i="3"/>
  <c r="BD444" i="3"/>
  <c r="BC444" i="3"/>
  <c r="BB444" i="3"/>
  <c r="G444" i="3"/>
  <c r="BA444" i="3" s="1"/>
  <c r="BE440" i="3"/>
  <c r="BD440" i="3"/>
  <c r="BC440" i="3"/>
  <c r="BB440" i="3"/>
  <c r="G440" i="3"/>
  <c r="BA440" i="3" s="1"/>
  <c r="BE438" i="3"/>
  <c r="BD438" i="3"/>
  <c r="BC438" i="3"/>
  <c r="BB438" i="3"/>
  <c r="G438" i="3"/>
  <c r="BA438" i="3" s="1"/>
  <c r="BE435" i="3"/>
  <c r="BD435" i="3"/>
  <c r="BC435" i="3"/>
  <c r="BB435" i="3"/>
  <c r="G435" i="3"/>
  <c r="BA435" i="3" s="1"/>
  <c r="BE429" i="3"/>
  <c r="BD429" i="3"/>
  <c r="BC429" i="3"/>
  <c r="BB429" i="3"/>
  <c r="G429" i="3"/>
  <c r="BA429" i="3" s="1"/>
  <c r="BE427" i="3"/>
  <c r="BD427" i="3"/>
  <c r="BC427" i="3"/>
  <c r="BB427" i="3"/>
  <c r="G427" i="3"/>
  <c r="BA427" i="3" s="1"/>
  <c r="BE425" i="3"/>
  <c r="BD425" i="3"/>
  <c r="BC425" i="3"/>
  <c r="BB425" i="3"/>
  <c r="G425" i="3"/>
  <c r="BA425" i="3" s="1"/>
  <c r="BE418" i="3"/>
  <c r="BD418" i="3"/>
  <c r="BC418" i="3"/>
  <c r="BB418" i="3"/>
  <c r="G418" i="3"/>
  <c r="BA418" i="3" s="1"/>
  <c r="BE416" i="3"/>
  <c r="BD416" i="3"/>
  <c r="BC416" i="3"/>
  <c r="BB416" i="3"/>
  <c r="G416" i="3"/>
  <c r="BA416" i="3" s="1"/>
  <c r="BE411" i="3"/>
  <c r="BD411" i="3"/>
  <c r="BC411" i="3"/>
  <c r="BB411" i="3"/>
  <c r="G411" i="3"/>
  <c r="BA411" i="3" s="1"/>
  <c r="BE408" i="3"/>
  <c r="BD408" i="3"/>
  <c r="BC408" i="3"/>
  <c r="BB408" i="3"/>
  <c r="G408" i="3"/>
  <c r="BA408" i="3" s="1"/>
  <c r="BE406" i="3"/>
  <c r="BE452" i="3" s="1"/>
  <c r="I17" i="2" s="1"/>
  <c r="BD406" i="3"/>
  <c r="BC406" i="3"/>
  <c r="BC452" i="3" s="1"/>
  <c r="G17" i="2" s="1"/>
  <c r="BB406" i="3"/>
  <c r="G406" i="3"/>
  <c r="B17" i="2"/>
  <c r="A17" i="2"/>
  <c r="C452" i="3"/>
  <c r="BE399" i="3"/>
  <c r="BE404" i="3" s="1"/>
  <c r="I16" i="2" s="1"/>
  <c r="BD399" i="3"/>
  <c r="BC399" i="3"/>
  <c r="BB399" i="3"/>
  <c r="G399" i="3"/>
  <c r="BA399" i="3" s="1"/>
  <c r="BE396" i="3"/>
  <c r="BD396" i="3"/>
  <c r="BD404" i="3" s="1"/>
  <c r="BC396" i="3"/>
  <c r="BB396" i="3"/>
  <c r="BB404" i="3" s="1"/>
  <c r="F16" i="2" s="1"/>
  <c r="G396" i="3"/>
  <c r="H16" i="2"/>
  <c r="B16" i="2"/>
  <c r="A16" i="2"/>
  <c r="BC404" i="3"/>
  <c r="G16" i="2" s="1"/>
  <c r="C404" i="3"/>
  <c r="BE392" i="3"/>
  <c r="BD392" i="3"/>
  <c r="BC392" i="3"/>
  <c r="BB392" i="3"/>
  <c r="G392" i="3"/>
  <c r="BA392" i="3" s="1"/>
  <c r="BE390" i="3"/>
  <c r="BD390" i="3"/>
  <c r="BC390" i="3"/>
  <c r="BB390" i="3"/>
  <c r="G390" i="3"/>
  <c r="BA390" i="3" s="1"/>
  <c r="BE388" i="3"/>
  <c r="BD388" i="3"/>
  <c r="BC388" i="3"/>
  <c r="BB388" i="3"/>
  <c r="G388" i="3"/>
  <c r="BA388" i="3" s="1"/>
  <c r="BE386" i="3"/>
  <c r="BD386" i="3"/>
  <c r="BC386" i="3"/>
  <c r="BB386" i="3"/>
  <c r="G386" i="3"/>
  <c r="BA386" i="3" s="1"/>
  <c r="BE379" i="3"/>
  <c r="BD379" i="3"/>
  <c r="BC379" i="3"/>
  <c r="BB379" i="3"/>
  <c r="G379" i="3"/>
  <c r="BA379" i="3" s="1"/>
  <c r="BE377" i="3"/>
  <c r="BD377" i="3"/>
  <c r="BC377" i="3"/>
  <c r="BB377" i="3"/>
  <c r="G377" i="3"/>
  <c r="BA377" i="3" s="1"/>
  <c r="BE370" i="3"/>
  <c r="BE394" i="3" s="1"/>
  <c r="I15" i="2" s="1"/>
  <c r="BD370" i="3"/>
  <c r="BC370" i="3"/>
  <c r="BC394" i="3" s="1"/>
  <c r="G15" i="2" s="1"/>
  <c r="BB370" i="3"/>
  <c r="G370" i="3"/>
  <c r="B15" i="2"/>
  <c r="A15" i="2"/>
  <c r="C394" i="3"/>
  <c r="BE366" i="3"/>
  <c r="BE368" i="3" s="1"/>
  <c r="I14" i="2" s="1"/>
  <c r="BD366" i="3"/>
  <c r="BC366" i="3"/>
  <c r="BB366" i="3"/>
  <c r="G366" i="3"/>
  <c r="BA366" i="3" s="1"/>
  <c r="BE363" i="3"/>
  <c r="BD363" i="3"/>
  <c r="BC363" i="3"/>
  <c r="BB363" i="3"/>
  <c r="G363" i="3"/>
  <c r="B14" i="2"/>
  <c r="A14" i="2"/>
  <c r="BC368" i="3"/>
  <c r="G14" i="2" s="1"/>
  <c r="C368" i="3"/>
  <c r="BE348" i="3"/>
  <c r="BD348" i="3"/>
  <c r="BD361" i="3" s="1"/>
  <c r="BC348" i="3"/>
  <c r="BC361" i="3" s="1"/>
  <c r="G13" i="2" s="1"/>
  <c r="BB348" i="3"/>
  <c r="BB361" i="3" s="1"/>
  <c r="F13" i="2" s="1"/>
  <c r="G348" i="3"/>
  <c r="H13" i="2"/>
  <c r="B13" i="2"/>
  <c r="A13" i="2"/>
  <c r="BE361" i="3"/>
  <c r="I13" i="2" s="1"/>
  <c r="C361" i="3"/>
  <c r="BE344" i="3"/>
  <c r="BD344" i="3"/>
  <c r="BC344" i="3"/>
  <c r="BB344" i="3"/>
  <c r="G344" i="3"/>
  <c r="BA344" i="3" s="1"/>
  <c r="BE342" i="3"/>
  <c r="BD342" i="3"/>
  <c r="BC342" i="3"/>
  <c r="BB342" i="3"/>
  <c r="G342" i="3"/>
  <c r="BA342" i="3" s="1"/>
  <c r="BE326" i="3"/>
  <c r="BD326" i="3"/>
  <c r="BC326" i="3"/>
  <c r="BB326" i="3"/>
  <c r="G326" i="3"/>
  <c r="BA326" i="3" s="1"/>
  <c r="BE322" i="3"/>
  <c r="BD322" i="3"/>
  <c r="BC322" i="3"/>
  <c r="BB322" i="3"/>
  <c r="G322" i="3"/>
  <c r="BA322" i="3" s="1"/>
  <c r="BE316" i="3"/>
  <c r="BD316" i="3"/>
  <c r="BC316" i="3"/>
  <c r="BB316" i="3"/>
  <c r="G316" i="3"/>
  <c r="BA316" i="3" s="1"/>
  <c r="BE314" i="3"/>
  <c r="BD314" i="3"/>
  <c r="BC314" i="3"/>
  <c r="BB314" i="3"/>
  <c r="G314" i="3"/>
  <c r="BA314" i="3" s="1"/>
  <c r="BE302" i="3"/>
  <c r="BD302" i="3"/>
  <c r="BC302" i="3"/>
  <c r="BB302" i="3"/>
  <c r="G302" i="3"/>
  <c r="BA302" i="3" s="1"/>
  <c r="BE284" i="3"/>
  <c r="BD284" i="3"/>
  <c r="BC284" i="3"/>
  <c r="BB284" i="3"/>
  <c r="G284" i="3"/>
  <c r="BA284" i="3" s="1"/>
  <c r="BE272" i="3"/>
  <c r="BD272" i="3"/>
  <c r="BC272" i="3"/>
  <c r="BB272" i="3"/>
  <c r="G272" i="3"/>
  <c r="BA272" i="3" s="1"/>
  <c r="BE259" i="3"/>
  <c r="BD259" i="3"/>
  <c r="BC259" i="3"/>
  <c r="BB259" i="3"/>
  <c r="G259" i="3"/>
  <c r="BA259" i="3" s="1"/>
  <c r="BE241" i="3"/>
  <c r="BD241" i="3"/>
  <c r="BC241" i="3"/>
  <c r="BB241" i="3"/>
  <c r="G241" i="3"/>
  <c r="BA241" i="3" s="1"/>
  <c r="BE227" i="3"/>
  <c r="BD227" i="3"/>
  <c r="BC227" i="3"/>
  <c r="BB227" i="3"/>
  <c r="G227" i="3"/>
  <c r="BA227" i="3" s="1"/>
  <c r="BE199" i="3"/>
  <c r="BD199" i="3"/>
  <c r="BC199" i="3"/>
  <c r="BB199" i="3"/>
  <c r="G199" i="3"/>
  <c r="BA199" i="3" s="1"/>
  <c r="BE194" i="3"/>
  <c r="BD194" i="3"/>
  <c r="BC194" i="3"/>
  <c r="BB194" i="3"/>
  <c r="G194" i="3"/>
  <c r="BA194" i="3" s="1"/>
  <c r="BE190" i="3"/>
  <c r="BD190" i="3"/>
  <c r="BC190" i="3"/>
  <c r="BB190" i="3"/>
  <c r="G190" i="3"/>
  <c r="BA190" i="3" s="1"/>
  <c r="BE173" i="3"/>
  <c r="BD173" i="3"/>
  <c r="BC173" i="3"/>
  <c r="BB173" i="3"/>
  <c r="G173" i="3"/>
  <c r="BA173" i="3" s="1"/>
  <c r="BE171" i="3"/>
  <c r="BD171" i="3"/>
  <c r="BC171" i="3"/>
  <c r="BB171" i="3"/>
  <c r="G171" i="3"/>
  <c r="BA171" i="3" s="1"/>
  <c r="BE167" i="3"/>
  <c r="BE346" i="3" s="1"/>
  <c r="I12" i="2" s="1"/>
  <c r="BD167" i="3"/>
  <c r="BC167" i="3"/>
  <c r="BB167" i="3"/>
  <c r="G167" i="3"/>
  <c r="B12" i="2"/>
  <c r="A12" i="2"/>
  <c r="BC346" i="3"/>
  <c r="G12" i="2" s="1"/>
  <c r="C346" i="3"/>
  <c r="BE163" i="3"/>
  <c r="BD163" i="3"/>
  <c r="BC163" i="3"/>
  <c r="BB163" i="3"/>
  <c r="G163" i="3"/>
  <c r="BA163" i="3" s="1"/>
  <c r="BE146" i="3"/>
  <c r="BD146" i="3"/>
  <c r="BC146" i="3"/>
  <c r="BB146" i="3"/>
  <c r="G146" i="3"/>
  <c r="BA146" i="3" s="1"/>
  <c r="BE144" i="3"/>
  <c r="BD144" i="3"/>
  <c r="BC144" i="3"/>
  <c r="BB144" i="3"/>
  <c r="G144" i="3"/>
  <c r="BA144" i="3" s="1"/>
  <c r="BE114" i="3"/>
  <c r="BD114" i="3"/>
  <c r="BC114" i="3"/>
  <c r="BB114" i="3"/>
  <c r="G114" i="3"/>
  <c r="BA114" i="3" s="1"/>
  <c r="BE111" i="3"/>
  <c r="BD111" i="3"/>
  <c r="BC111" i="3"/>
  <c r="BB111" i="3"/>
  <c r="G111" i="3"/>
  <c r="BA111" i="3" s="1"/>
  <c r="BE109" i="3"/>
  <c r="BD109" i="3"/>
  <c r="BC109" i="3"/>
  <c r="BB109" i="3"/>
  <c r="G109" i="3"/>
  <c r="BA109" i="3" s="1"/>
  <c r="BE107" i="3"/>
  <c r="BD107" i="3"/>
  <c r="BC107" i="3"/>
  <c r="BB107" i="3"/>
  <c r="G107" i="3"/>
  <c r="BA107" i="3" s="1"/>
  <c r="BE105" i="3"/>
  <c r="BD105" i="3"/>
  <c r="BC105" i="3"/>
  <c r="BB105" i="3"/>
  <c r="G105" i="3"/>
  <c r="BA105" i="3" s="1"/>
  <c r="BE88" i="3"/>
  <c r="BE165" i="3" s="1"/>
  <c r="I11" i="2" s="1"/>
  <c r="BD88" i="3"/>
  <c r="BC88" i="3"/>
  <c r="BC165" i="3" s="1"/>
  <c r="G11" i="2" s="1"/>
  <c r="BB88" i="3"/>
  <c r="G88" i="3"/>
  <c r="B11" i="2"/>
  <c r="A11" i="2"/>
  <c r="C165" i="3"/>
  <c r="BE84" i="3"/>
  <c r="BD84" i="3"/>
  <c r="BC84" i="3"/>
  <c r="BB84" i="3"/>
  <c r="G84" i="3"/>
  <c r="BA84" i="3" s="1"/>
  <c r="BE81" i="3"/>
  <c r="BD81" i="3"/>
  <c r="BC81" i="3"/>
  <c r="BB81" i="3"/>
  <c r="G81" i="3"/>
  <c r="BA81" i="3" s="1"/>
  <c r="BE79" i="3"/>
  <c r="BD79" i="3"/>
  <c r="BC79" i="3"/>
  <c r="BC86" i="3" s="1"/>
  <c r="G10" i="2" s="1"/>
  <c r="BB79" i="3"/>
  <c r="G79" i="3"/>
  <c r="BA79" i="3" s="1"/>
  <c r="BE77" i="3"/>
  <c r="BE86" i="3" s="1"/>
  <c r="I10" i="2" s="1"/>
  <c r="BD77" i="3"/>
  <c r="BC77" i="3"/>
  <c r="BB77" i="3"/>
  <c r="G77" i="3"/>
  <c r="B10" i="2"/>
  <c r="A10" i="2"/>
  <c r="C86" i="3"/>
  <c r="BE73" i="3"/>
  <c r="BD73" i="3"/>
  <c r="BC73" i="3"/>
  <c r="BB73" i="3"/>
  <c r="BB75" i="3" s="1"/>
  <c r="F9" i="2" s="1"/>
  <c r="G73" i="3"/>
  <c r="BA73" i="3" s="1"/>
  <c r="BE69" i="3"/>
  <c r="BE75" i="3" s="1"/>
  <c r="I9" i="2" s="1"/>
  <c r="BD69" i="3"/>
  <c r="BC69" i="3"/>
  <c r="BC75" i="3" s="1"/>
  <c r="G9" i="2" s="1"/>
  <c r="BB69" i="3"/>
  <c r="G69" i="3"/>
  <c r="BA69" i="3" s="1"/>
  <c r="BA75" i="3" s="1"/>
  <c r="E9" i="2" s="1"/>
  <c r="B9" i="2"/>
  <c r="A9" i="2"/>
  <c r="C75" i="3"/>
  <c r="BE62" i="3"/>
  <c r="BD62" i="3"/>
  <c r="BC62" i="3"/>
  <c r="BB62" i="3"/>
  <c r="G62" i="3"/>
  <c r="BA62" i="3" s="1"/>
  <c r="BE57" i="3"/>
  <c r="BD57" i="3"/>
  <c r="BC57" i="3"/>
  <c r="BB57" i="3"/>
  <c r="G57" i="3"/>
  <c r="BA57" i="3" s="1"/>
  <c r="BE52" i="3"/>
  <c r="BD52" i="3"/>
  <c r="BC52" i="3"/>
  <c r="BB52" i="3"/>
  <c r="G52" i="3"/>
  <c r="BA52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3" i="3"/>
  <c r="BD33" i="3"/>
  <c r="BC33" i="3"/>
  <c r="BB33" i="3"/>
  <c r="G33" i="3"/>
  <c r="BA33" i="3" s="1"/>
  <c r="BE29" i="3"/>
  <c r="BE67" i="3" s="1"/>
  <c r="I8" i="2" s="1"/>
  <c r="BD29" i="3"/>
  <c r="BD67" i="3" s="1"/>
  <c r="H8" i="2" s="1"/>
  <c r="BC29" i="3"/>
  <c r="BB29" i="3"/>
  <c r="G29" i="3"/>
  <c r="BA29" i="3" s="1"/>
  <c r="B8" i="2"/>
  <c r="A8" i="2"/>
  <c r="BB67" i="3"/>
  <c r="F8" i="2" s="1"/>
  <c r="C67" i="3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8" i="3"/>
  <c r="BD8" i="3"/>
  <c r="BD27" i="3" s="1"/>
  <c r="H7" i="2" s="1"/>
  <c r="BC8" i="3"/>
  <c r="BC27" i="3" s="1"/>
  <c r="G7" i="2" s="1"/>
  <c r="BB8" i="3"/>
  <c r="BB27" i="3" s="1"/>
  <c r="F7" i="2" s="1"/>
  <c r="G8" i="3"/>
  <c r="BA8" i="3" s="1"/>
  <c r="B7" i="2"/>
  <c r="A7" i="2"/>
  <c r="C2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E686" i="3" l="1"/>
  <c r="I28" i="2" s="1"/>
  <c r="BA27" i="3"/>
  <c r="E7" i="2" s="1"/>
  <c r="BA67" i="3"/>
  <c r="E8" i="2" s="1"/>
  <c r="BD75" i="3"/>
  <c r="H9" i="2" s="1"/>
  <c r="BD751" i="3"/>
  <c r="H29" i="2" s="1"/>
  <c r="BE27" i="3"/>
  <c r="I7" i="2" s="1"/>
  <c r="I34" i="2" s="1"/>
  <c r="C21" i="1" s="1"/>
  <c r="G67" i="3"/>
  <c r="BC67" i="3"/>
  <c r="G8" i="2" s="1"/>
  <c r="BB452" i="3"/>
  <c r="F17" i="2" s="1"/>
  <c r="BD530" i="3"/>
  <c r="H21" i="2" s="1"/>
  <c r="G751" i="3"/>
  <c r="BD814" i="3"/>
  <c r="H31" i="2" s="1"/>
  <c r="BB832" i="3"/>
  <c r="F33" i="2" s="1"/>
  <c r="G27" i="3"/>
  <c r="BB346" i="3"/>
  <c r="F12" i="2" s="1"/>
  <c r="BB368" i="3"/>
  <c r="F14" i="2" s="1"/>
  <c r="G505" i="3"/>
  <c r="G625" i="3"/>
  <c r="G686" i="3"/>
  <c r="G832" i="3"/>
  <c r="G34" i="2"/>
  <c r="C18" i="1" s="1"/>
  <c r="G75" i="3"/>
  <c r="G86" i="3"/>
  <c r="BA77" i="3"/>
  <c r="BA86" i="3" s="1"/>
  <c r="E10" i="2" s="1"/>
  <c r="BA88" i="3"/>
  <c r="BA165" i="3" s="1"/>
  <c r="E11" i="2" s="1"/>
  <c r="G165" i="3"/>
  <c r="BD346" i="3"/>
  <c r="H12" i="2" s="1"/>
  <c r="BB86" i="3"/>
  <c r="F10" i="2" s="1"/>
  <c r="BB165" i="3"/>
  <c r="F11" i="2" s="1"/>
  <c r="BA167" i="3"/>
  <c r="BA346" i="3" s="1"/>
  <c r="E12" i="2" s="1"/>
  <c r="G346" i="3"/>
  <c r="BD452" i="3"/>
  <c r="H17" i="2" s="1"/>
  <c r="G480" i="3"/>
  <c r="BA454" i="3"/>
  <c r="BA480" i="3" s="1"/>
  <c r="E18" i="2" s="1"/>
  <c r="BA482" i="3"/>
  <c r="BA483" i="3" s="1"/>
  <c r="E19" i="2" s="1"/>
  <c r="G483" i="3"/>
  <c r="BD86" i="3"/>
  <c r="H10" i="2" s="1"/>
  <c r="BD165" i="3"/>
  <c r="H11" i="2" s="1"/>
  <c r="G361" i="3"/>
  <c r="BA348" i="3"/>
  <c r="BA361" i="3" s="1"/>
  <c r="E13" i="2" s="1"/>
  <c r="BA363" i="3"/>
  <c r="BA368" i="3" s="1"/>
  <c r="E14" i="2" s="1"/>
  <c r="G368" i="3"/>
  <c r="BA370" i="3"/>
  <c r="BA394" i="3" s="1"/>
  <c r="E15" i="2" s="1"/>
  <c r="G394" i="3"/>
  <c r="BD394" i="3"/>
  <c r="H15" i="2" s="1"/>
  <c r="BA396" i="3"/>
  <c r="BA404" i="3" s="1"/>
  <c r="E16" i="2" s="1"/>
  <c r="G404" i="3"/>
  <c r="BB480" i="3"/>
  <c r="F18" i="2" s="1"/>
  <c r="BB485" i="3"/>
  <c r="BB505" i="3" s="1"/>
  <c r="F20" i="2" s="1"/>
  <c r="BB507" i="3"/>
  <c r="BB530" i="3" s="1"/>
  <c r="F21" i="2" s="1"/>
  <c r="BB536" i="3"/>
  <c r="F22" i="2" s="1"/>
  <c r="BB562" i="3"/>
  <c r="F25" i="2" s="1"/>
  <c r="G639" i="3"/>
  <c r="BD639" i="3"/>
  <c r="H27" i="2" s="1"/>
  <c r="BB641" i="3"/>
  <c r="BB686" i="3" s="1"/>
  <c r="F28" i="2" s="1"/>
  <c r="BB759" i="3"/>
  <c r="BB814" i="3" s="1"/>
  <c r="F31" i="2" s="1"/>
  <c r="BD368" i="3"/>
  <c r="H14" i="2" s="1"/>
  <c r="BB394" i="3"/>
  <c r="F15" i="2" s="1"/>
  <c r="G452" i="3"/>
  <c r="BA406" i="3"/>
  <c r="BA452" i="3" s="1"/>
  <c r="E17" i="2" s="1"/>
  <c r="BD480" i="3"/>
  <c r="H18" i="2" s="1"/>
  <c r="G536" i="3"/>
  <c r="BD536" i="3"/>
  <c r="H22" i="2" s="1"/>
  <c r="BB542" i="3"/>
  <c r="BB546" i="3" s="1"/>
  <c r="F24" i="2" s="1"/>
  <c r="G562" i="3"/>
  <c r="BD562" i="3"/>
  <c r="H25" i="2" s="1"/>
  <c r="BB564" i="3"/>
  <c r="BB625" i="3" s="1"/>
  <c r="F26" i="2" s="1"/>
  <c r="BB639" i="3"/>
  <c r="F27" i="2" s="1"/>
  <c r="BB688" i="3"/>
  <c r="BB751" i="3" s="1"/>
  <c r="F29" i="2" s="1"/>
  <c r="BD819" i="3"/>
  <c r="BD832" i="3" s="1"/>
  <c r="H33" i="2" s="1"/>
  <c r="H34" i="2" l="1"/>
  <c r="C17" i="1" s="1"/>
  <c r="F34" i="2"/>
  <c r="C16" i="1" s="1"/>
  <c r="E34" i="2"/>
  <c r="G44" i="2" s="1"/>
  <c r="I44" i="2" s="1"/>
  <c r="G20" i="1" s="1"/>
  <c r="C15" i="1"/>
  <c r="G40" i="2" l="1"/>
  <c r="I40" i="2" s="1"/>
  <c r="G16" i="1" s="1"/>
  <c r="G42" i="2"/>
  <c r="I42" i="2" s="1"/>
  <c r="G18" i="1" s="1"/>
  <c r="G46" i="2"/>
  <c r="I46" i="2" s="1"/>
  <c r="G41" i="2"/>
  <c r="I41" i="2" s="1"/>
  <c r="G17" i="1" s="1"/>
  <c r="G45" i="2"/>
  <c r="I45" i="2" s="1"/>
  <c r="G21" i="1" s="1"/>
  <c r="C19" i="1"/>
  <c r="C22" i="1" s="1"/>
  <c r="G39" i="2"/>
  <c r="I39" i="2" s="1"/>
  <c r="H47" i="2" s="1"/>
  <c r="G23" i="1" s="1"/>
  <c r="G43" i="2"/>
  <c r="I43" i="2" s="1"/>
  <c r="G19" i="1" s="1"/>
  <c r="G15" i="1" l="1"/>
  <c r="G22" i="1" s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<sst xmlns="http://schemas.openxmlformats.org/spreadsheetml/2006/main" count="1895" uniqueCount="906">
  <si>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</si>
  <si>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</si>
  <si>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</si>
  <si>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</si>
  <si>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</si>
  <si>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</si>
  <si>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</si>
  <si>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</si>
  <si>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</si>
  <si>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</si>
  <si>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</si>
  <si>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</si>
  <si>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</si>
  <si>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</si>
  <si>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</si>
  <si>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</si>
  <si>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</si>
  <si>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</si>
  <si>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</si>
  <si>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</si>
  <si>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</si>
  <si>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</si>
  <si>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</si>
  <si>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</si>
  <si>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</si>
  <si>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</si>
  <si>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</si>
  <si>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</si>
  <si>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</si>
  <si>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</si>
  <si>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</si>
  <si>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</si>
  <si>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</si>
  <si>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</si>
  <si>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</si>
  <si>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</si>
  <si>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</si>
  <si>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</si>
  <si>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</si>
  <si>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</si>
  <si>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</si>
  <si>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</si>
  <si>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</si>
  <si>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</si>
  <si>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</si>
  <si>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</si>
  <si>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</si>
  <si>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</si>
  <si>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</si>
  <si>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</si>
  <si>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</si>
  <si>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</si>
  <si>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</si>
  <si>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</si>
  <si>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</si>
  <si>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</si>
  <si>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</si>
  <si>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</si>
  <si>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</si>
  <si>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</si>
  <si>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</si>
  <si>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</si>
  <si>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</si>
  <si>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</si>
  <si>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</si>
  <si>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</si>
  <si>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</si>
  <si>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</si>
  <si>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</si>
  <si>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</si>
  <si>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</si>
  <si>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</si>
  <si>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</si>
  <si>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</si>
  <si>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</si>
  <si>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</si>
  <si>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13/0529</t>
  </si>
  <si>
    <t>Sníž.energ.náročnosti Střední školy grafické, Brno</t>
  </si>
  <si>
    <t>Zateplení a výměna oken</t>
  </si>
  <si>
    <t>aktualizace 2014</t>
  </si>
  <si>
    <t>139601102R00</t>
  </si>
  <si>
    <t xml:space="preserve">Ruční výkop jam, rýh a šachet v hornině tř. 3 </t>
  </si>
  <si>
    <t>m3</t>
  </si>
  <si>
    <t>okapový chodník:(25,5-3,65+5,7+1,63+0,8)*0,7*0,15</t>
  </si>
  <si>
    <t>3,5*0,5*0,15</t>
  </si>
  <si>
    <t>dvůr - vjezd:4,7*3,5*0,15</t>
  </si>
  <si>
    <t>162201101R00</t>
  </si>
  <si>
    <t xml:space="preserve">Vodorovné přemístění výkopku z hor.1-4 do 20 m </t>
  </si>
  <si>
    <t>5,8779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</si>
  <si>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</si>
  <si>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</si>
  <si>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</si>
  <si>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</si>
  <si>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171201201R00</t>
  </si>
  <si>
    <t xml:space="preserve">Uložení sypaniny na skl.-modelace na výšku přes 2m </t>
  </si>
  <si>
    <t>171201211U00</t>
  </si>
  <si>
    <t xml:space="preserve">Skládkovné zemina </t>
  </si>
  <si>
    <t>t</t>
  </si>
  <si>
    <t>181101111R00</t>
  </si>
  <si>
    <t xml:space="preserve">Úprava pláně v zářezech se zhutněním - ručně </t>
  </si>
  <si>
    <t>m2</t>
  </si>
  <si>
    <t>dvůr:24</t>
  </si>
  <si>
    <t>okap. chodník:14,99</t>
  </si>
  <si>
    <t>181300010RAE</t>
  </si>
  <si>
    <t>Rozprostření ornice v rovině tloušťka 15 cm dovoz ornice ze vzdálenosti 15 km, osetí trávou</t>
  </si>
  <si>
    <t>4,7*3,5</t>
  </si>
  <si>
    <t>3</t>
  </si>
  <si>
    <t>Svislé a kompletní konstrukce</t>
  </si>
  <si>
    <t>310239211RT2</t>
  </si>
  <si>
    <t>Zazdívka otvorů plochy do 4 m2 cihlami na MVC s použitím suché maltové směsi</t>
  </si>
  <si>
    <t>průjezd:1,8*1,5*0,3*2</t>
  </si>
  <si>
    <t>dvůr:1,2*1,6*0,3*2</t>
  </si>
  <si>
    <t>okna:0,45*1*0,6*8</t>
  </si>
  <si>
    <t>310279841R00</t>
  </si>
  <si>
    <t xml:space="preserve">Zazdívka otvorů pl.do 4 m2 tvárnicemi, tl.zdí 3Ocm </t>
  </si>
  <si>
    <t>0,9*1,4*0,25*2</t>
  </si>
  <si>
    <t>1,2*1,6*0,25*3</t>
  </si>
  <si>
    <t>311271177R00</t>
  </si>
  <si>
    <t>Zdivo z tvárnic  hladkých tl. 30 - nadezdívka atiky</t>
  </si>
  <si>
    <t xml:space="preserve"> m2</t>
  </si>
  <si>
    <t>4,22*0,25</t>
  </si>
  <si>
    <t>319201315R00</t>
  </si>
  <si>
    <t xml:space="preserve">Vyrovnání zdiva pod omítku maltou ze SMS tl. 10 mm </t>
  </si>
  <si>
    <t>ostění vnitřní:144,525</t>
  </si>
  <si>
    <t>342091061R00</t>
  </si>
  <si>
    <t xml:space="preserve">Příplatek za vložení vrstvy tepelné izolace </t>
  </si>
  <si>
    <t>podhled:39,03</t>
  </si>
  <si>
    <t>342264051R00</t>
  </si>
  <si>
    <t xml:space="preserve">Podhled sádrokartonový na zavěšenou ocel. konstr. </t>
  </si>
  <si>
    <t>12,5*2,85</t>
  </si>
  <si>
    <t>1,5*2,27</t>
  </si>
  <si>
    <t>342264091R00</t>
  </si>
  <si>
    <t xml:space="preserve">Příplatek k podhledu sádrokart. za tl. desek 15 mm </t>
  </si>
  <si>
    <t>39,03</t>
  </si>
  <si>
    <t>346244381RT2</t>
  </si>
  <si>
    <t>Plentování ocelových nosníků výšky do 20 cm s použitím suché maltové směsi</t>
  </si>
  <si>
    <t>1,8*0,14</t>
  </si>
  <si>
    <t>349234841R00</t>
  </si>
  <si>
    <t xml:space="preserve">Doplnění zdiva říms pod i nadokenních </t>
  </si>
  <si>
    <t>m</t>
  </si>
  <si>
    <t>25,5*0,6</t>
  </si>
  <si>
    <t>7,2*2*0,6</t>
  </si>
  <si>
    <t>602011121RT5</t>
  </si>
  <si>
    <t>Omítka jádrová sanační  ručně tloušťka vrstvy 40 mm</t>
  </si>
  <si>
    <t>25,5*0,8*0,4</t>
  </si>
  <si>
    <t>25,5*0,8</t>
  </si>
  <si>
    <t>6*0,8*2</t>
  </si>
  <si>
    <t>-5,9</t>
  </si>
  <si>
    <t>602011124R00</t>
  </si>
  <si>
    <t xml:space="preserve">Podhoz sanační  ručně, tl.15 mm </t>
  </si>
  <si>
    <t>602011151R00</t>
  </si>
  <si>
    <t xml:space="preserve">Štuk na stěnách sanační 4 ručně </t>
  </si>
  <si>
    <t>4</t>
  </si>
  <si>
    <t>Vodorovné konstrukce</t>
  </si>
  <si>
    <t>451571221R00</t>
  </si>
  <si>
    <t xml:space="preserve">Podklad pod dlažbu ze štěrkopísku tl. 6 cm </t>
  </si>
  <si>
    <t>okap. chodník:(25,5-3,65+5,7+1,63+0,8)*0,5</t>
  </si>
  <si>
    <t>3,5*0,5</t>
  </si>
  <si>
    <t>dvůr:4,7*3,5</t>
  </si>
  <si>
    <t>413200011RA</t>
  </si>
  <si>
    <t>Dodatečné osazení válcovaných nosníků vysekání kapes, I č. 14, zazdívka zhlaví</t>
  </si>
  <si>
    <t>2*0,9</t>
  </si>
  <si>
    <t>5</t>
  </si>
  <si>
    <t>Komunikace</t>
  </si>
  <si>
    <t>564841111R00</t>
  </si>
  <si>
    <t xml:space="preserve">Podklad ze štěrkodrti po zhutnění tloušťky 12 cm </t>
  </si>
  <si>
    <t>zámková dlažba:4,7*3,5</t>
  </si>
  <si>
    <t>596215041R00</t>
  </si>
  <si>
    <t xml:space="preserve">Kladení zámkové dlažby tl. 8 cm do drtě tl. 5 cm </t>
  </si>
  <si>
    <t>596811111RT4</t>
  </si>
  <si>
    <t>Kladení dlaždic kom.pro pěší, lože z kameniva těž. včetně dlaždic betonových 50/50/5 cm</t>
  </si>
  <si>
    <t>(25,5-3,65+5,7+1,63+0,8)</t>
  </si>
  <si>
    <t>59245030</t>
  </si>
  <si>
    <t>Dlažba zámková  20x16,5x8 cm přírodní</t>
  </si>
  <si>
    <t>4,7*3,5*1,1</t>
  </si>
  <si>
    <t>61</t>
  </si>
  <si>
    <t>Upravy povrchů vnitřní</t>
  </si>
  <si>
    <t>610991111R00</t>
  </si>
  <si>
    <t xml:space="preserve">Zakrývání výplní vnitřních otvorů </t>
  </si>
  <si>
    <t>1,2*2,4*46</t>
  </si>
  <si>
    <t>1,2*2,1*19</t>
  </si>
  <si>
    <t>0,9*1,8*1</t>
  </si>
  <si>
    <t>1,3*1,1*1</t>
  </si>
  <si>
    <t>2,6*0,75*2</t>
  </si>
  <si>
    <t>0,45*1*8</t>
  </si>
  <si>
    <t>0,8*0,6*6</t>
  </si>
  <si>
    <t>0,9*0,6*1</t>
  </si>
  <si>
    <t>0,9*1,3*1</t>
  </si>
  <si>
    <t>1,8*0,9*2</t>
  </si>
  <si>
    <t>1,2*1,5*2</t>
  </si>
  <si>
    <t>0,85*0,85*1</t>
  </si>
  <si>
    <t>2,6*3,3</t>
  </si>
  <si>
    <t>1,8*2,7</t>
  </si>
  <si>
    <t>1,6*2,05</t>
  </si>
  <si>
    <t>611481211R00</t>
  </si>
  <si>
    <t xml:space="preserve">Montáž výztužné sítě (perlinky) do stěrky-římsy </t>
  </si>
  <si>
    <t>33,375</t>
  </si>
  <si>
    <t>612401391RT2</t>
  </si>
  <si>
    <t>Omítka malých ploch vnitřních stěn do 1 m2 s použitím suché maltové směsi</t>
  </si>
  <si>
    <t>kus</t>
  </si>
  <si>
    <t>okna - zazdívka:8*2</t>
  </si>
  <si>
    <t>612403382R00</t>
  </si>
  <si>
    <t xml:space="preserve">Hrubá výplň rýh ve stěnách do 5x5 cm maltou ze SMS </t>
  </si>
  <si>
    <t>slaboproud:74</t>
  </si>
  <si>
    <t>612403384R00</t>
  </si>
  <si>
    <t xml:space="preserve">Hrubá výplň rýh ve stěnách do 7x7 cm maltou ze SMS </t>
  </si>
  <si>
    <t>slaboproud:24</t>
  </si>
  <si>
    <t>12</t>
  </si>
  <si>
    <t>612421231RT2</t>
  </si>
  <si>
    <t>Oprava vápen.omítek stěn do 10 % pl. - štukových s použitím suché maltové směsi - okenní stěny</t>
  </si>
  <si>
    <t>I.PP:22,6*2,65</t>
  </si>
  <si>
    <t>8,6*2,65</t>
  </si>
  <si>
    <t>I.NP:18,45*3,6</t>
  </si>
  <si>
    <t>7,95*3,6</t>
  </si>
  <si>
    <t>3,5*3,6</t>
  </si>
  <si>
    <t>průjezd:(13,2+2,85)*2*4,6</t>
  </si>
  <si>
    <t>I.NP vstup:2,4*4,4</t>
  </si>
  <si>
    <t>II.NP:24,5*3,6*2</t>
  </si>
  <si>
    <t>5,4*3,6*2</t>
  </si>
  <si>
    <t>III.NP:24,5*3,6*2</t>
  </si>
  <si>
    <t>IV.NP:24,5*3,6*2</t>
  </si>
  <si>
    <t>- odpočet vrata:-2,6*3,3*2</t>
  </si>
  <si>
    <t>-1,8*2,7</t>
  </si>
  <si>
    <t>- odpočet okna:-1,2*2,4*46</t>
  </si>
  <si>
    <t>-1,2*2,1*19</t>
  </si>
  <si>
    <t>-0,9*1,8*1</t>
  </si>
  <si>
    <t>-1,3*1,1</t>
  </si>
  <si>
    <t>-2,6*0,75*2</t>
  </si>
  <si>
    <t>-045*1*8</t>
  </si>
  <si>
    <t>-0,8*0,6*6</t>
  </si>
  <si>
    <t>-0,9*0,6</t>
  </si>
  <si>
    <t>-0,9*1,3</t>
  </si>
  <si>
    <t>-1,8*0,9*2</t>
  </si>
  <si>
    <t>-1,2*1,5*2</t>
  </si>
  <si>
    <t>-0,85*0,85</t>
  </si>
  <si>
    <t>odpočet ostění:-144,525</t>
  </si>
  <si>
    <t>kotelna:20</t>
  </si>
  <si>
    <t>612421421R00</t>
  </si>
  <si>
    <t xml:space="preserve">Oprava vápen.omítek stěn do 50 % pl. - hladkých </t>
  </si>
  <si>
    <t>891,2825</t>
  </si>
  <si>
    <t>612425931RT2</t>
  </si>
  <si>
    <t>Omítka vápenná vnitřního ostění - štuková s použitím suché maltové směsi</t>
  </si>
  <si>
    <t>Okna:6,0*0,3*46</t>
  </si>
  <si>
    <t>5,4*0,3*19</t>
  </si>
  <si>
    <t>4,5*0,3*1</t>
  </si>
  <si>
    <t>3,5*0,3*1</t>
  </si>
  <si>
    <t>4,1*0,3*2</t>
  </si>
  <si>
    <t>2,45*0,3*8</t>
  </si>
  <si>
    <t>2*0,3*6</t>
  </si>
  <si>
    <t>2,1*0,3*1</t>
  </si>
  <si>
    <t>3,6*0,3*2</t>
  </si>
  <si>
    <t>4,2*0,3*2</t>
  </si>
  <si>
    <t>2,55*0,3*1</t>
  </si>
  <si>
    <t>vrata:9,2*0,3*1</t>
  </si>
  <si>
    <t>9,5*0,3*1</t>
  </si>
  <si>
    <t>7,2*0,3*1</t>
  </si>
  <si>
    <t>5,7*0,3*1</t>
  </si>
  <si>
    <t>612451431R00</t>
  </si>
  <si>
    <t>Oprava cementových omítek stěn štukových do 50 % - štíty</t>
  </si>
  <si>
    <t>štíty:30</t>
  </si>
  <si>
    <t>62</t>
  </si>
  <si>
    <t>Úpravy povrchů vnější</t>
  </si>
  <si>
    <t>601011184RT7</t>
  </si>
  <si>
    <t>dvůr:25,5*0,55</t>
  </si>
  <si>
    <t>6*0,55*2</t>
  </si>
  <si>
    <t>ulice:25,5*0,5</t>
  </si>
  <si>
    <t>620471861U00</t>
  </si>
  <si>
    <t xml:space="preserve">Nátěr penetrační </t>
  </si>
  <si>
    <t>891,2825*2</t>
  </si>
  <si>
    <t>620991121R00</t>
  </si>
  <si>
    <t xml:space="preserve">Zakrývání výplní vnějších otvorů z lešení </t>
  </si>
  <si>
    <t>621421145RT2</t>
  </si>
  <si>
    <t>Omítka vnější podhledů, MVC, štuková, složitost 3 s použitím suché maltové směsi - římsa</t>
  </si>
  <si>
    <t>622311016R00</t>
  </si>
  <si>
    <t xml:space="preserve">Soklová lišta hliník KZS tl. 160 mm </t>
  </si>
  <si>
    <t>ulice:26,4</t>
  </si>
  <si>
    <t>dvůr:25,5</t>
  </si>
  <si>
    <t>6*2</t>
  </si>
  <si>
    <t>-3,3</t>
  </si>
  <si>
    <t>622311135RT3</t>
  </si>
  <si>
    <t>Zateplovací systém, fasáda, EPS 70F tl.160 mm s omítkou Silikon</t>
  </si>
  <si>
    <t>ulice:25,5*15,75</t>
  </si>
  <si>
    <t>vata:-5,50*15,75</t>
  </si>
  <si>
    <t>okna:-1,2*2,1*7</t>
  </si>
  <si>
    <t>okna:-1,2*2,4*21</t>
  </si>
  <si>
    <t>dvůr:7,2*16,4</t>
  </si>
  <si>
    <t>6,00*15,15*2</t>
  </si>
  <si>
    <t>10,5*15,15</t>
  </si>
  <si>
    <t>7,80*15,15</t>
  </si>
  <si>
    <t>4,07*5,25</t>
  </si>
  <si>
    <t>-vata:-3,3*16,4</t>
  </si>
  <si>
    <t>okna:-1,2*2,1*9</t>
  </si>
  <si>
    <t>okna:-1,2*2,4*19</t>
  </si>
  <si>
    <t>okna:-0,9*1,2</t>
  </si>
  <si>
    <t>-1,2*1,5</t>
  </si>
  <si>
    <t>-2,6*0,75</t>
  </si>
  <si>
    <t>-1,2*0,8*3</t>
  </si>
  <si>
    <t>vrata:-1,6*2,05</t>
  </si>
  <si>
    <t>-2,6*3,3</t>
  </si>
  <si>
    <t>okna :-0,45*1*6</t>
  </si>
  <si>
    <t>štít dvůr:3*15,75</t>
  </si>
  <si>
    <t>dvůr nad schodištěm:8,7*4,4/2</t>
  </si>
  <si>
    <t>barevnost standartní:</t>
  </si>
  <si>
    <t>šroubovací talířové kotvy se zápustnou montáží a kovovým hrotem, zápustná montáž:</t>
  </si>
  <si>
    <t>KZS reakce na oheň B, izolace E:</t>
  </si>
  <si>
    <t>KZS dle ČSN 732901, ETAG 004, ETAG 14:</t>
  </si>
  <si>
    <t>zrnitost 1,5mm:</t>
  </si>
  <si>
    <t>622311153RT3</t>
  </si>
  <si>
    <t>Zateplovací systém ostění, EPS70 F tl. 30 mm s omítkou Silikon</t>
  </si>
  <si>
    <t>5,4*0,25*7</t>
  </si>
  <si>
    <t>6*0,25*21</t>
  </si>
  <si>
    <t>5,4*0,25*9</t>
  </si>
  <si>
    <t>6*0,25*19</t>
  </si>
  <si>
    <t>3,3*0,25</t>
  </si>
  <si>
    <t>4,2*0,25</t>
  </si>
  <si>
    <t>4,1*0,25</t>
  </si>
  <si>
    <t>2,8*0,25*3</t>
  </si>
  <si>
    <t>5,7*0,25</t>
  </si>
  <si>
    <t>8,9*0,25</t>
  </si>
  <si>
    <t>2,45*0,25*6</t>
  </si>
  <si>
    <t>622311735RT3</t>
  </si>
  <si>
    <t>Zatepl.syst.  fasáda, miner.desky 0,039W/mK 160 mm s omítkou Silikon</t>
  </si>
  <si>
    <t>dvůr:3,3*16,4</t>
  </si>
  <si>
    <t>ulice:5,6*15,75</t>
  </si>
  <si>
    <t>-okna ulice:-1,2*2,1*2</t>
  </si>
  <si>
    <t>-1,2*2,4*4</t>
  </si>
  <si>
    <t>-2,6*2,5</t>
  </si>
  <si>
    <t>-1,8*1,9</t>
  </si>
  <si>
    <t>-okna dvůr:-1,2*2,1*1</t>
  </si>
  <si>
    <t>-1,2*2,4*2</t>
  </si>
  <si>
    <t>talířové hmoždiny s kovovým hrotem, zápustná montáž:</t>
  </si>
  <si>
    <t>622311753RT3</t>
  </si>
  <si>
    <t>Zatepl.syst.  ostění, miner.desky  30 mm s omítkou Silikon</t>
  </si>
  <si>
    <t>0</t>
  </si>
  <si>
    <t>5,4*0,25*2</t>
  </si>
  <si>
    <t>6*0,25*4</t>
  </si>
  <si>
    <t>3,5*0,25</t>
  </si>
  <si>
    <t>7,6*0,25</t>
  </si>
  <si>
    <t>5,6*0,25</t>
  </si>
  <si>
    <t>5,4*0,25</t>
  </si>
  <si>
    <t>6*0,25*2</t>
  </si>
  <si>
    <t>9,2*0,85</t>
  </si>
  <si>
    <t>622421491R00</t>
  </si>
  <si>
    <t xml:space="preserve">Doplňky zatepl. systémů, rohová lišta s okapničkou </t>
  </si>
  <si>
    <t>1,2*46</t>
  </si>
  <si>
    <t>1,2*20</t>
  </si>
  <si>
    <t>0,9*1</t>
  </si>
  <si>
    <t>1,3*1</t>
  </si>
  <si>
    <t>2,6*2</t>
  </si>
  <si>
    <t>0,8*6</t>
  </si>
  <si>
    <t>1,8*2</t>
  </si>
  <si>
    <t>1,2*2</t>
  </si>
  <si>
    <t>0,85*1</t>
  </si>
  <si>
    <t>622421492R00</t>
  </si>
  <si>
    <t xml:space="preserve">Doplňky zatepl. systémů, okenní lišta s tkaninou </t>
  </si>
  <si>
    <t>okna a vrata:2,4*2*46</t>
  </si>
  <si>
    <t>2,1*2*20</t>
  </si>
  <si>
    <t>1,8*2*1</t>
  </si>
  <si>
    <t>1,1*2*1</t>
  </si>
  <si>
    <t>0,75*2*2</t>
  </si>
  <si>
    <t>0,6*2*6</t>
  </si>
  <si>
    <t>0,6*2*1</t>
  </si>
  <si>
    <t>1,3*2*1</t>
  </si>
  <si>
    <t>0,9*2*2</t>
  </si>
  <si>
    <t>1,5*2*2</t>
  </si>
  <si>
    <t>0,85*2*1</t>
  </si>
  <si>
    <t>3,3*2*2</t>
  </si>
  <si>
    <t>2,7*2*1</t>
  </si>
  <si>
    <t>2,05*2*1</t>
  </si>
  <si>
    <t>ulice:16,55*2</t>
  </si>
  <si>
    <t>dvůr:17,45*2</t>
  </si>
  <si>
    <t>římsa:25,5*2</t>
  </si>
  <si>
    <t>622421494R00</t>
  </si>
  <si>
    <t xml:space="preserve">Doplňky zatepl. systémů, podparapetní lišta s tkan </t>
  </si>
  <si>
    <t>622471318RP1</t>
  </si>
  <si>
    <t>Nátěr nebo nástřik stěn vnějších, složitost 3 - 4 hmota silikonová</t>
  </si>
  <si>
    <t>44,5</t>
  </si>
  <si>
    <t>622904112R00</t>
  </si>
  <si>
    <t xml:space="preserve">Očištění fasád tlakovou vodou složitost 1 - 2 </t>
  </si>
  <si>
    <t>676,1825</t>
  </si>
  <si>
    <t>99,875</t>
  </si>
  <si>
    <t>93,65</t>
  </si>
  <si>
    <t>21,575</t>
  </si>
  <si>
    <t>62.1</t>
  </si>
  <si>
    <t xml:space="preserve">Zatepl.syst.  80 mm na římse </t>
  </si>
  <si>
    <t>ulice:25,5</t>
  </si>
  <si>
    <t>dvůr:6*2</t>
  </si>
  <si>
    <t>10,5</t>
  </si>
  <si>
    <t>62.2</t>
  </si>
  <si>
    <t xml:space="preserve">Začišťovací okenní profil - APU lišta </t>
  </si>
  <si>
    <t>6*46*2</t>
  </si>
  <si>
    <t>5,4*20*2</t>
  </si>
  <si>
    <t>4,5*1*2</t>
  </si>
  <si>
    <t>3,5*1*2</t>
  </si>
  <si>
    <t>4,1*2*2</t>
  </si>
  <si>
    <t>2*6*2</t>
  </si>
  <si>
    <t>2,1*1*2</t>
  </si>
  <si>
    <t>3,6*2*2</t>
  </si>
  <si>
    <t>4,2*2*2</t>
  </si>
  <si>
    <t>2,55*1*2</t>
  </si>
  <si>
    <t>9,2*1*2</t>
  </si>
  <si>
    <t>7,2*1*2</t>
  </si>
  <si>
    <t>5,7*1*2</t>
  </si>
  <si>
    <t>62.3</t>
  </si>
  <si>
    <t>Případná zimní opatření pro provádění v zimních měsících</t>
  </si>
  <si>
    <t>kpl.</t>
  </si>
  <si>
    <t>62.4</t>
  </si>
  <si>
    <t xml:space="preserve">Odtrhové a výtažné zkoušky </t>
  </si>
  <si>
    <t>kpl</t>
  </si>
  <si>
    <t>63</t>
  </si>
  <si>
    <t>Podlahy a podlahové konstrukce</t>
  </si>
  <si>
    <t>63.1</t>
  </si>
  <si>
    <t xml:space="preserve">Potěr polystyrenbeton, tl. 40 mm </t>
  </si>
  <si>
    <t>parapety:1,2*0,25*46</t>
  </si>
  <si>
    <t>1,2*0,25*19</t>
  </si>
  <si>
    <t>0,9*0,25*1</t>
  </si>
  <si>
    <t>1,3*0,25*1</t>
  </si>
  <si>
    <t>2,6*0,25*2</t>
  </si>
  <si>
    <t>0,45*0,25*12</t>
  </si>
  <si>
    <t>0,8*0,25*6</t>
  </si>
  <si>
    <t>1,8*0,25*2</t>
  </si>
  <si>
    <t>1,2*0,25*2</t>
  </si>
  <si>
    <t>0,85*0,25*1</t>
  </si>
  <si>
    <t>91</t>
  </si>
  <si>
    <t>Doplňující práce na komunikaci</t>
  </si>
  <si>
    <t>916561111RT6</t>
  </si>
  <si>
    <t>Osazení záhon.obrubníků do lože z B 12,5 s opěrou včetně obrubníku 60/6,5/30 cm</t>
  </si>
  <si>
    <t>okap. chodník:(25,5-3,65+5,7+1,63+0,8)+1</t>
  </si>
  <si>
    <t>vjezd dvůr:4,7+3,5</t>
  </si>
  <si>
    <t>918101111R00</t>
  </si>
  <si>
    <t xml:space="preserve">Lože pod obrubníky nebo obruby dlažeb z C 12/15 </t>
  </si>
  <si>
    <t>39,18*0,2*0,2</t>
  </si>
  <si>
    <t>94</t>
  </si>
  <si>
    <t>Lešení a stavební výtahy</t>
  </si>
  <si>
    <t>941941032R00</t>
  </si>
  <si>
    <t xml:space="preserve">Montáž lešení leh.řad.s podlahami,š.do 1 m, H 30 m </t>
  </si>
  <si>
    <t>ulice:25,5*18</t>
  </si>
  <si>
    <t>ochranná stříška:25,5*2</t>
  </si>
  <si>
    <t>dvůr:25,5*20</t>
  </si>
  <si>
    <t>7,5*2</t>
  </si>
  <si>
    <t>7,5*20*2</t>
  </si>
  <si>
    <t>3*22</t>
  </si>
  <si>
    <t>941941192R00</t>
  </si>
  <si>
    <t xml:space="preserve">Příplatek za každý měsíc použití lešení k pol.1032 </t>
  </si>
  <si>
    <t>1401*3</t>
  </si>
  <si>
    <t>941941842R00</t>
  </si>
  <si>
    <t xml:space="preserve">Demontáž lešení leh.řad.s podlahami,š.1,2 m,H 30 m </t>
  </si>
  <si>
    <t>941955002R00</t>
  </si>
  <si>
    <t xml:space="preserve">Lešení lehké pomocné, výška podlahy do 1,9 m </t>
  </si>
  <si>
    <t>1009,98/2</t>
  </si>
  <si>
    <t>944944011R00</t>
  </si>
  <si>
    <t xml:space="preserve">Montáž ochranné sítě z umělých vláken </t>
  </si>
  <si>
    <t>1401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</si>
  <si>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</si>
  <si>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</si>
  <si>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</si>
  <si>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</si>
  <si>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95</t>
  </si>
  <si>
    <t>Dokončovací konstrukce na pozemních stavbách</t>
  </si>
  <si>
    <t>952901111R00</t>
  </si>
  <si>
    <t xml:space="preserve">Vyčištění budov o výšce podlaží do 4 m </t>
  </si>
  <si>
    <t>347,4*5</t>
  </si>
  <si>
    <t>3,2*3,7</t>
  </si>
  <si>
    <t>95.1</t>
  </si>
  <si>
    <t>Demontáž a montáž orientačních tabulí na fasádě pol. 216</t>
  </si>
  <si>
    <t>znak ČR:1</t>
  </si>
  <si>
    <t>logo školy:1</t>
  </si>
  <si>
    <t>číslo popisné:1</t>
  </si>
  <si>
    <t>číslo orientační:1</t>
  </si>
  <si>
    <t>96</t>
  </si>
  <si>
    <t>Bourání konstrukcí</t>
  </si>
  <si>
    <t>962032231R00</t>
  </si>
  <si>
    <t xml:space="preserve">Bourání zdiva z cihel pálených na MVC </t>
  </si>
  <si>
    <t>0,6*0,6*0,6*2</t>
  </si>
  <si>
    <t>965042221RT2</t>
  </si>
  <si>
    <t>Bourání mazanin betonových tl. nad 10 cm, pl. 1 m2 ručně tl. mazaniny 15 - 20 cm</t>
  </si>
  <si>
    <t>dvůr:24*0,15</t>
  </si>
  <si>
    <t>vjezd:4,7*3,5*0,15</t>
  </si>
  <si>
    <t>965081113R00</t>
  </si>
  <si>
    <t xml:space="preserve">Bourání dlažeb z dlaždic půdních plochy nad 1 m2 </t>
  </si>
  <si>
    <t>půda:24,6*12,8</t>
  </si>
  <si>
    <t>5,8*2,55</t>
  </si>
  <si>
    <t>4,2*0,7</t>
  </si>
  <si>
    <t>966031313R00</t>
  </si>
  <si>
    <t xml:space="preserve">Bourání říms cihelných tl. 30 cm, vyložení 25 cm </t>
  </si>
  <si>
    <t>7,2*4</t>
  </si>
  <si>
    <t>968061112R00</t>
  </si>
  <si>
    <t xml:space="preserve">Vyvěšení dřevěných okenních křídel pl. do 1,5 m2 </t>
  </si>
  <si>
    <t>65</t>
  </si>
  <si>
    <t>2</t>
  </si>
  <si>
    <t>968061113R00</t>
  </si>
  <si>
    <t xml:space="preserve">Vyvěšení dřevěných okenních křídel pl. nad 1,5 m2 </t>
  </si>
  <si>
    <t>968061136R00</t>
  </si>
  <si>
    <t xml:space="preserve">Vyvěšení dřevěných křídel vrat plochy do 4 m2 </t>
  </si>
  <si>
    <t>1,8*2,1</t>
  </si>
  <si>
    <t>968062355R00</t>
  </si>
  <si>
    <t xml:space="preserve">Vybourání dřevěných rámů oken dvojitých pl. 2 m2 </t>
  </si>
  <si>
    <t>0,9*1,8</t>
  </si>
  <si>
    <t>0,85*0,85</t>
  </si>
  <si>
    <t>968062356R00</t>
  </si>
  <si>
    <t xml:space="preserve">Vybourání dřevěných rámů oken dvojitých pl. 4 m2 </t>
  </si>
  <si>
    <t>968062456R00</t>
  </si>
  <si>
    <t xml:space="preserve">Vybourání dřevěných dveřních zárubní pl. nad 2 m2 </t>
  </si>
  <si>
    <t>968072244R00</t>
  </si>
  <si>
    <t xml:space="preserve">Vybourání kovových rámů oken jednod. pl. 1 m2 </t>
  </si>
  <si>
    <t>0,8*0,6</t>
  </si>
  <si>
    <t>0,9*0,6</t>
  </si>
  <si>
    <t>968072245R00</t>
  </si>
  <si>
    <t xml:space="preserve">Vybourání kovových rámů oken jednod. pl. 2 m2 </t>
  </si>
  <si>
    <t>0,9*1,6</t>
  </si>
  <si>
    <t>0,9*1,3*2</t>
  </si>
  <si>
    <t>965200021RA0</t>
  </si>
  <si>
    <t>Odstranění násypů pod podlahami a na střechách vč. svislé dopravy suti, odvozu a likvidace</t>
  </si>
  <si>
    <t>půda:24,6*12,8*0,06</t>
  </si>
  <si>
    <t>5,8*2,55*0,06</t>
  </si>
  <si>
    <t>4,2*0,7*0,06</t>
  </si>
  <si>
    <t>97</t>
  </si>
  <si>
    <t>Prorážení otvorů</t>
  </si>
  <si>
    <t>970031200R00</t>
  </si>
  <si>
    <t xml:space="preserve">Vrtání jádrové do zdiva cihelného do D 200 mm </t>
  </si>
  <si>
    <t>odvětrání kotelny:1</t>
  </si>
  <si>
    <t>974031122R00</t>
  </si>
  <si>
    <t xml:space="preserve">Vysekání rýh ve zdi cihelné 3 x 7 cm </t>
  </si>
  <si>
    <t>kabely SLP:24</t>
  </si>
  <si>
    <t>974031132R00</t>
  </si>
  <si>
    <t xml:space="preserve">Vysekání rýh ve zdi cihelné 5 x 7 cm - hromosvod </t>
  </si>
  <si>
    <t>74</t>
  </si>
  <si>
    <t>978015261R00</t>
  </si>
  <si>
    <t xml:space="preserve">Otlučení omítek vnějších MVC v složit.1-4 do 50 % </t>
  </si>
  <si>
    <t>935,7825</t>
  </si>
  <si>
    <t>30</t>
  </si>
  <si>
    <t>978015291R00</t>
  </si>
  <si>
    <t xml:space="preserve">Otlučení omítek vnějších MVC v složit.1-4 do 100 % </t>
  </si>
  <si>
    <t>vnitřní ostění oken:144,525</t>
  </si>
  <si>
    <t>978023411R00</t>
  </si>
  <si>
    <t xml:space="preserve">Vysekání a úprava spár zdiva cihelného mimo komín. </t>
  </si>
  <si>
    <t>935,7825/2</t>
  </si>
  <si>
    <t>144,525</t>
  </si>
  <si>
    <t>15</t>
  </si>
  <si>
    <t>979990001R00</t>
  </si>
  <si>
    <t xml:space="preserve">Poplatek za skládku stavební suti </t>
  </si>
  <si>
    <t>60,0673</t>
  </si>
  <si>
    <t>-10,7571</t>
  </si>
  <si>
    <t>979990141R00</t>
  </si>
  <si>
    <t xml:space="preserve">Poplatek za skládku suti - polystyren+omítka </t>
  </si>
  <si>
    <t>979990162R00</t>
  </si>
  <si>
    <t xml:space="preserve">Poplatek za skládku suti - dřevo+sklo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</si>
  <si>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</si>
  <si>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</si>
  <si>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</si>
  <si>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</si>
  <si>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</si>
  <si>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</si>
  <si>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</si>
  <si>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</si>
  <si>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</si>
  <si>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</si>
  <si>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99</t>
  </si>
  <si>
    <t>Staveništní přesun hmot</t>
  </si>
  <si>
    <t>999281111R00</t>
  </si>
  <si>
    <t xml:space="preserve">Přesun hmot pro opravy a údržbu do výšky 25 m </t>
  </si>
  <si>
    <t>712</t>
  </si>
  <si>
    <t>Živičné krytiny</t>
  </si>
  <si>
    <t>712373111</t>
  </si>
  <si>
    <t>Krytina střech do 10° fólie, 6 kotev/m2, na beton prodloužené kotvy vč. fólie 1,5mm Broof=t3</t>
  </si>
  <si>
    <t>4,22*3,4</t>
  </si>
  <si>
    <t>4,22*0,3*2</t>
  </si>
  <si>
    <t>3,4*0,3</t>
  </si>
  <si>
    <t>712378007R00</t>
  </si>
  <si>
    <t xml:space="preserve">Rohová lišta vnitřní RŠ 100 mm </t>
  </si>
  <si>
    <t>4,22*2</t>
  </si>
  <si>
    <t>3,4</t>
  </si>
  <si>
    <t>712391172R00</t>
  </si>
  <si>
    <t xml:space="preserve">Povlaková krytina střech do 10°, ochran. textilie </t>
  </si>
  <si>
    <t>712631101RZ1</t>
  </si>
  <si>
    <t>Povlaková krytina střech 45°, pásy na sucho 1 vrstva - včetně dodávky - parotěsná fólie</t>
  </si>
  <si>
    <t>712.1</t>
  </si>
  <si>
    <t xml:space="preserve">okapnice  RŠ 330 mm - překrytí okraje střechy </t>
  </si>
  <si>
    <t>712.2</t>
  </si>
  <si>
    <t>Stěnová lišta - ukončení střechy pod zateplovacím systémem</t>
  </si>
  <si>
    <t>4,22</t>
  </si>
  <si>
    <t>67390530</t>
  </si>
  <si>
    <t>Textilie jutařská netkaná</t>
  </si>
  <si>
    <t>17,9*1,1</t>
  </si>
  <si>
    <t>998712103R00</t>
  </si>
  <si>
    <t xml:space="preserve">Přesun hmot pro povlakové krytiny, výšky do 24 m </t>
  </si>
  <si>
    <t>713</t>
  </si>
  <si>
    <t>Izolace tepelné</t>
  </si>
  <si>
    <t>713111111R</t>
  </si>
  <si>
    <t>713111221RK6</t>
  </si>
  <si>
    <t>Montáž parozábrany, zavěšené podhl., přelep. spojů Jutafol N AL 170 speciál</t>
  </si>
  <si>
    <t>713141131R00</t>
  </si>
  <si>
    <t xml:space="preserve">Izolace tepelná střech plně lep.za studena,2vrstvá </t>
  </si>
  <si>
    <t>plochá střecha:17,9</t>
  </si>
  <si>
    <t>713.1</t>
  </si>
  <si>
    <t xml:space="preserve">Podlož  folie Pe -0,1mm </t>
  </si>
  <si>
    <t>63140523</t>
  </si>
  <si>
    <t>Deska izolační minerální  tl. 100 mm, Broof=t3 0,039 W/mK</t>
  </si>
  <si>
    <t>3,12*4,08*1,1</t>
  </si>
  <si>
    <t>63140525</t>
  </si>
  <si>
    <t>Deska izolační minerální  tl. 140 mm - Broof=t3 0,039 W/mK</t>
  </si>
  <si>
    <t>3,4*4,22*1,1</t>
  </si>
  <si>
    <t>3,4*0,5*1,1</t>
  </si>
  <si>
    <t>4,22*0,5*1,1</t>
  </si>
  <si>
    <t>631508391</t>
  </si>
  <si>
    <t>Pás kašírovaný tl. 100mm ,lambda 0,039 W/mK</t>
  </si>
  <si>
    <t>39,03*1,1</t>
  </si>
  <si>
    <t>998713203R00</t>
  </si>
  <si>
    <t xml:space="preserve">Přesun hmot pro izolace tepelné, výšky do 24 m </t>
  </si>
  <si>
    <t>721</t>
  </si>
  <si>
    <t>Vnitřní kanalizace</t>
  </si>
  <si>
    <t>721.1</t>
  </si>
  <si>
    <t>Potrubí HT svodné (ležaté) v zemi D 110 x 2,7 mm vč. výkopu a zapravení,napojení na stávající kanal</t>
  </si>
  <si>
    <t>napojení nového lapače střešních splavenin:2</t>
  </si>
  <si>
    <t>721.2</t>
  </si>
  <si>
    <t>Lapač stř. splavenin PP pol. 115, vč. výkopu napojení na kanalizaci, zasypání</t>
  </si>
  <si>
    <t>dvůr:3</t>
  </si>
  <si>
    <t>731</t>
  </si>
  <si>
    <t>Kotelny</t>
  </si>
  <si>
    <t xml:space="preserve">Měřič tepla z předávací stanice viz Tech. zpráva </t>
  </si>
  <si>
    <t>soubor</t>
  </si>
  <si>
    <t>viz. samostatný rozpočet:1</t>
  </si>
  <si>
    <t>761</t>
  </si>
  <si>
    <t>Konstrukce sklobetonové</t>
  </si>
  <si>
    <t>761.1</t>
  </si>
  <si>
    <t xml:space="preserve">Bourání sklobetonových stěn </t>
  </si>
  <si>
    <t>1,3*1,1</t>
  </si>
  <si>
    <t>1,8*2,4*2</t>
  </si>
  <si>
    <t>762</t>
  </si>
  <si>
    <t>Konstrukce tesařské</t>
  </si>
  <si>
    <t>762342202RT2</t>
  </si>
  <si>
    <t>Montáž laťování střech, vzdálenost latí do 22 cm včetně dodávky řeziva, latě 3/5 cm</t>
  </si>
  <si>
    <t>40*0,8</t>
  </si>
  <si>
    <t>762342811R00</t>
  </si>
  <si>
    <t xml:space="preserve">Demontáž laťování střech, rozteč latí do 22 cm </t>
  </si>
  <si>
    <t>762712130RT</t>
  </si>
  <si>
    <t>Montáž vázaných konstrukcí hraněných do 288 cm2 včetně dodávky řeziva, hranoly 12/22 - plochá stř.</t>
  </si>
  <si>
    <t>3,7*2</t>
  </si>
  <si>
    <t>762810026U00</t>
  </si>
  <si>
    <t xml:space="preserve">Záklop OSB 22 P+D na trám šroub </t>
  </si>
  <si>
    <t>132*2</t>
  </si>
  <si>
    <t>762951004U00</t>
  </si>
  <si>
    <t xml:space="preserve">Mtž podklad rošt plný podpěry 50cm- </t>
  </si>
  <si>
    <t>lávky:132</t>
  </si>
  <si>
    <t>60511100</t>
  </si>
  <si>
    <t>Řezivo SM středové tl. 33-100 jakost I, L=4-6 m</t>
  </si>
  <si>
    <t>110*0,1*0,16*2*1,05</t>
  </si>
  <si>
    <t>330*0,1*0,10*1,05</t>
  </si>
  <si>
    <t>998762103R00</t>
  </si>
  <si>
    <t xml:space="preserve">Přesun hmot pro tesařské konstrukce, výšky do 24 m </t>
  </si>
  <si>
    <t>764</t>
  </si>
  <si>
    <t>Konstrukce klempířské</t>
  </si>
  <si>
    <t>764321820R00</t>
  </si>
  <si>
    <t xml:space="preserve">Demontáž oplechování říms, rš 500 mm, do 30° </t>
  </si>
  <si>
    <t>56</t>
  </si>
  <si>
    <t>764321830R00</t>
  </si>
  <si>
    <t xml:space="preserve">Demontáž oplechování říms, rš 660 mm, do 30° </t>
  </si>
  <si>
    <t>21</t>
  </si>
  <si>
    <t>764321850R00</t>
  </si>
  <si>
    <t xml:space="preserve">Demontáž oplechování říms, rš 900 mm, do 30° </t>
  </si>
  <si>
    <t>8</t>
  </si>
  <si>
    <t>764352821R00</t>
  </si>
  <si>
    <t xml:space="preserve">Demontáž žlabů půlkruh. rovných, rš 500 mm, do 45° </t>
  </si>
  <si>
    <t>36</t>
  </si>
  <si>
    <t>40</t>
  </si>
  <si>
    <t>764410850R00</t>
  </si>
  <si>
    <t xml:space="preserve">Demontáž oplechování parapetů,rš od 100 do 330 mm </t>
  </si>
  <si>
    <t>112</t>
  </si>
  <si>
    <t>764430840R00</t>
  </si>
  <si>
    <t xml:space="preserve">Demontáž oplechování zdí,rš od 330 do 500 mm </t>
  </si>
  <si>
    <t>13</t>
  </si>
  <si>
    <t>764454802R00</t>
  </si>
  <si>
    <t xml:space="preserve">Demontáž odpadních trub kruhových,D 120 mm </t>
  </si>
  <si>
    <t>41</t>
  </si>
  <si>
    <t>764.1</t>
  </si>
  <si>
    <t>oplechování říms, rš 500 mm pol. 302a Pz plech s ochrannou povrch. úpravou v barvě RAL</t>
  </si>
  <si>
    <t>II.NP:15</t>
  </si>
  <si>
    <t>III.NP:15</t>
  </si>
  <si>
    <t>IV.NP:26</t>
  </si>
  <si>
    <t>764.10</t>
  </si>
  <si>
    <t>Oplechování zdí rš. 500 mm, pol.308 Pz plech s ochrannou povrch. úpravou v barvě RAL</t>
  </si>
  <si>
    <t>II.NP:4</t>
  </si>
  <si>
    <t>764.11</t>
  </si>
  <si>
    <t>oplechování parapetů, rš 330 mm pol. 301 Pz plech s ochrannou povrch. úpravou v barvě RAL</t>
  </si>
  <si>
    <t>I.PP:12,5</t>
  </si>
  <si>
    <t>I.NP:26</t>
  </si>
  <si>
    <t>II.NP:24</t>
  </si>
  <si>
    <t>III.NP:24</t>
  </si>
  <si>
    <t>IV.NP:24</t>
  </si>
  <si>
    <t>půda:1,5</t>
  </si>
  <si>
    <t>764.12</t>
  </si>
  <si>
    <t>Svod  kruhový, D 100 mm vč. zděří, odskoků a přísl Pz plech s ochr.povrch.úpravou v barvě RAL, pol305</t>
  </si>
  <si>
    <t>764.13</t>
  </si>
  <si>
    <t>Napojení fasád. systému na povlak. krytinu pol.309 Pz plech s ochrannou povrch. úpravou v barvě RAL</t>
  </si>
  <si>
    <t>II.NP:8</t>
  </si>
  <si>
    <t>764.14</t>
  </si>
  <si>
    <t>Oplechování ukončení tep. izol. pol. 310 r.š.330mm Pz plech s ochrannou povrch. úpravou v barvě RAL</t>
  </si>
  <si>
    <t>IV.NP:3</t>
  </si>
  <si>
    <t>764.15</t>
  </si>
  <si>
    <t xml:space="preserve">Demontáž podkladního plechu nástřešního žlabu </t>
  </si>
  <si>
    <t>764.2</t>
  </si>
  <si>
    <t>Oplechování říms, rš 600 mm pol. 302b Pz plech s ochrannou povrch. úpravou v barvě RAL</t>
  </si>
  <si>
    <t>II.NP:21</t>
  </si>
  <si>
    <t>764.3</t>
  </si>
  <si>
    <t>Oplechování říms , rš 900 mm pol. 302c Pz plech s ochrannou povrch. úpravou v barvě RAL</t>
  </si>
  <si>
    <t>764.5</t>
  </si>
  <si>
    <t>Oplechování zdí  rš 500 mm pol. 303 Pz plech s ochrannou povrch. úpravou v barvě RAL</t>
  </si>
  <si>
    <t>stř.:13</t>
  </si>
  <si>
    <t>764.6</t>
  </si>
  <si>
    <t>Žlab podokapní půlkulatý rš. 500 mm  pol. 304 Pz plech s ochrannou povrch. úpravou v barvě RAL</t>
  </si>
  <si>
    <t>půda:10</t>
  </si>
  <si>
    <t>stř.:26</t>
  </si>
  <si>
    <t>764.7</t>
  </si>
  <si>
    <t>Žlab nástřešní TiZn rš. 660 mm +okapní plech 500mm Pz plech s ochr. povrch. úpravou v barvě RAL, 304a</t>
  </si>
  <si>
    <t>stř. :40</t>
  </si>
  <si>
    <t>764.8</t>
  </si>
  <si>
    <t>Žlab podokapní půlkulatý   rš. 280 mm, pol. 306 Pz plech s ochrannou povrch. úpravou v barvě RAL</t>
  </si>
  <si>
    <t>764.9</t>
  </si>
  <si>
    <t>Oplechování okapní hrany dvorního přístavku 330mm Pz plech s ochr.povrch.úpravou v barvě RAL,pol.307</t>
  </si>
  <si>
    <t>998764103R00</t>
  </si>
  <si>
    <t xml:space="preserve">Přesun hmot pro klempířské konstr., výšky do 24 m </t>
  </si>
  <si>
    <t>765</t>
  </si>
  <si>
    <t>Krytiny tvrdé</t>
  </si>
  <si>
    <t>765312813R00</t>
  </si>
  <si>
    <t xml:space="preserve">Demontáž krytiny dvoudrážk., na sucho, pro použití </t>
  </si>
  <si>
    <t>765313113R00</t>
  </si>
  <si>
    <t xml:space="preserve">Krytina Francouzká 12, střech jednoduchých </t>
  </si>
  <si>
    <t>32-25</t>
  </si>
  <si>
    <t>765319121R00</t>
  </si>
  <si>
    <t xml:space="preserve">Montáž krytiny střech složit. na sucho </t>
  </si>
  <si>
    <t>25</t>
  </si>
  <si>
    <t>765901105R</t>
  </si>
  <si>
    <t>Fólie  paropropust. kotvená proti posunu, přelep spojů - krytí tepelné izolace půdy</t>
  </si>
  <si>
    <t>998765103R00</t>
  </si>
  <si>
    <t xml:space="preserve">Přesun hmot pro krytiny tvrdé, výšky do 24 m </t>
  </si>
  <si>
    <t>767</t>
  </si>
  <si>
    <t>Konstrukce zámečnické</t>
  </si>
  <si>
    <t>762631802R00</t>
  </si>
  <si>
    <t xml:space="preserve">Demontáž vrat včetně kování  do 8 m2 </t>
  </si>
  <si>
    <t>762631803R00</t>
  </si>
  <si>
    <t xml:space="preserve">Demontáž vrat včetně kování přes 8 m2 </t>
  </si>
  <si>
    <t>2,6*3,3*2</t>
  </si>
  <si>
    <t>767.1</t>
  </si>
  <si>
    <t xml:space="preserve">Demontáž kovového komínu ve dvorní části </t>
  </si>
  <si>
    <t>dvůr:1</t>
  </si>
  <si>
    <t>767.10</t>
  </si>
  <si>
    <t xml:space="preserve">Mobilní žebřík dl. 3,0m, nátěr, pol. 215 </t>
  </si>
  <si>
    <t>půda:1</t>
  </si>
  <si>
    <t>expanzní nádrž:1</t>
  </si>
  <si>
    <t>767.11</t>
  </si>
  <si>
    <t>Oc. dvoukř. vrata plná zateplená,kování ČSN EN 179 2600x3300, č. 201, nátěr vč. montáže</t>
  </si>
  <si>
    <t>I.NP:1</t>
  </si>
  <si>
    <t>767.12</t>
  </si>
  <si>
    <t>Oc. dvoukř. vrata plná zateplená,kování ČSN EN 179 2600x3300, č.202, nátěr, vč. montáže</t>
  </si>
  <si>
    <t>767.13</t>
  </si>
  <si>
    <t>Dveře. dvoukř.hliník, prosklené,Uw =1,2, 1800x2700 kování panik ČSNEN 179,samozav., nadsvětlík+mont.</t>
  </si>
  <si>
    <t>767.14</t>
  </si>
  <si>
    <t>Oc. dvoukř. vrata plná zateplená, 1600x2050, nátěr pol. 204, vč. montáže</t>
  </si>
  <si>
    <t>I.PP:1</t>
  </si>
  <si>
    <t>767.15</t>
  </si>
  <si>
    <t>Montáž mříží pevných vč. dod.mříže kotv. do ostění 800x600, Pz úprava pol. 205</t>
  </si>
  <si>
    <t>I.PP:6</t>
  </si>
  <si>
    <t>767.16</t>
  </si>
  <si>
    <t>Úprava stávajících plechových dvířek na fasádě vč. očištění a nátěru, pol. 217</t>
  </si>
  <si>
    <t>I. NP:2</t>
  </si>
  <si>
    <t>767.17</t>
  </si>
  <si>
    <t>Nový držák vlajek na fasádu nerez ocel+demontáž 1 ks stávajícího, pol. 218</t>
  </si>
  <si>
    <t>I.NP:2</t>
  </si>
  <si>
    <t>767.18</t>
  </si>
  <si>
    <t>montáž mříže z ocel prof. 12 mm vč. dodávky 1200x2400mm, Pz</t>
  </si>
  <si>
    <t>II.NP:3</t>
  </si>
  <si>
    <t>767.19</t>
  </si>
  <si>
    <t>767.2</t>
  </si>
  <si>
    <t>Montáž mříží pevných vč. dod.mříže kotv. do ostění 1200x2100,Pz úprava, č.206</t>
  </si>
  <si>
    <t>767.3</t>
  </si>
  <si>
    <t>Montáž mříží pevných vč. dod.mříže kotv. do ostění 900x1800, Pz úprava, č.207</t>
  </si>
  <si>
    <t>767.4</t>
  </si>
  <si>
    <t>Montáž mříží pevných vč. dod.mříže kotv. do ostění 900x600, Pz úprava, č.208</t>
  </si>
  <si>
    <t>767.5</t>
  </si>
  <si>
    <t>Montáž mříží pevných vč. dod.mříže kotv. do ostění 900x1300, Pz úprava, č. 209</t>
  </si>
  <si>
    <t>767.6</t>
  </si>
  <si>
    <t xml:space="preserve">Mřížka větrací VZT kulatá Pz  315mm č.210 </t>
  </si>
  <si>
    <t>II.NP:1</t>
  </si>
  <si>
    <t>III.NP:1</t>
  </si>
  <si>
    <t>IV.NP:1</t>
  </si>
  <si>
    <t>767.7</t>
  </si>
  <si>
    <t>Odvětrávací komín z kotelny 200mm, Pz úprava č.212</t>
  </si>
  <si>
    <t>767.8</t>
  </si>
  <si>
    <t>Plech. dvířka do soklu fasády, zámek,nátěr v barvě soklu, 600x600mm vč. rámu, pol.213</t>
  </si>
  <si>
    <t>767.9</t>
  </si>
  <si>
    <t>Zateplení půdních izoldveří tl.60mm, těsnění,nátěr 800/1850, pol. 214</t>
  </si>
  <si>
    <t>769</t>
  </si>
  <si>
    <t>Otvorové prvky z plastu</t>
  </si>
  <si>
    <t>769000010R00</t>
  </si>
  <si>
    <t xml:space="preserve">Montáž plastových oken s vypěněním </t>
  </si>
  <si>
    <t>7,2*46</t>
  </si>
  <si>
    <t>6,6*20</t>
  </si>
  <si>
    <t>5,4*1</t>
  </si>
  <si>
    <t>4,8*1</t>
  </si>
  <si>
    <t>6,7*2</t>
  </si>
  <si>
    <t>2,8*6</t>
  </si>
  <si>
    <t>3,0*1</t>
  </si>
  <si>
    <t>4,4*1</t>
  </si>
  <si>
    <t>5,4*2</t>
  </si>
  <si>
    <t>3,4*1</t>
  </si>
  <si>
    <t>611.1</t>
  </si>
  <si>
    <t>Okno plastové 1200x2400 - č.101, žaluzie, parapet Uw 1,2W/mK, Rw 37dB, nižší poloha klik</t>
  </si>
  <si>
    <t>II.NP:17</t>
  </si>
  <si>
    <t>III.NP:17</t>
  </si>
  <si>
    <t>611.10</t>
  </si>
  <si>
    <t>Okno plastové 900x600 - č.109, parapet Uw 1,2W/mK</t>
  </si>
  <si>
    <t>611.11</t>
  </si>
  <si>
    <t>Okno plastové 900x1300 - č.110, parapet Uw 1,2W/mK</t>
  </si>
  <si>
    <t>611.12</t>
  </si>
  <si>
    <t xml:space="preserve">Okno plastové 1800x900 - č.111, parapet </t>
  </si>
  <si>
    <t>611.13</t>
  </si>
  <si>
    <t>Okno plastové 1200x1500 - č.112, žaluzie, parapet Uw 1,2W/mK, Rw 37dB</t>
  </si>
  <si>
    <t>611.14</t>
  </si>
  <si>
    <t>Okno plastové 850x850 - č.113, parapet Uw 1,2W/mK, Rw 37dB</t>
  </si>
  <si>
    <t>611.2</t>
  </si>
  <si>
    <t>Okno plastové 1200x2400 -č.101a ,bezp.fólie, parap žaluzie, Uw 1,2W/mK,Rw37dB, nižší poloha klik</t>
  </si>
  <si>
    <t>I:NP12</t>
  </si>
  <si>
    <t>611.3</t>
  </si>
  <si>
    <t>Okno plastové 1200x2100 - č.102, žaluzie, parapet Uw 1,2W/mK, Rw 37dB, nižší poloha klik</t>
  </si>
  <si>
    <t>IV.NP:17</t>
  </si>
  <si>
    <t>611.4</t>
  </si>
  <si>
    <t>Okno plastové 1200x2100 -č.102a, žaluzie, parapet, bezp. fólie,Uw 1,2W/mK, Rw 37dB, nižší poloha klik</t>
  </si>
  <si>
    <t>611.5</t>
  </si>
  <si>
    <t>Okno plastové 900x1800 - č.103, žaluzie, parapet Uw 1,2W/mK, Rw 37dB</t>
  </si>
  <si>
    <t>611.6</t>
  </si>
  <si>
    <t xml:space="preserve">Okno plastové pevné1300x1100 - č.104 </t>
  </si>
  <si>
    <t>611.7</t>
  </si>
  <si>
    <t xml:space="preserve">Okno plastové 2600x750 - č.105 </t>
  </si>
  <si>
    <t>611.9</t>
  </si>
  <si>
    <t>Okno plastové 800x600 - č.107, parapet Uw 1,2W/mK,</t>
  </si>
  <si>
    <t>769.1</t>
  </si>
  <si>
    <t>Posunutí stávajících oken plastových - do vnějšího líce fasády - okno 1200x800mm</t>
  </si>
  <si>
    <t>769.15</t>
  </si>
  <si>
    <t>Rozšiřující okenní profil - pro montáž do hlubokého ostění</t>
  </si>
  <si>
    <t>6*46</t>
  </si>
  <si>
    <t>5,4*20</t>
  </si>
  <si>
    <t>4,5*1</t>
  </si>
  <si>
    <t>3,5*1</t>
  </si>
  <si>
    <t>4,1*2</t>
  </si>
  <si>
    <t>2*6</t>
  </si>
  <si>
    <t>2,1*1</t>
  </si>
  <si>
    <t>3,6*2</t>
  </si>
  <si>
    <t>4,2*2</t>
  </si>
  <si>
    <t>2,55*1</t>
  </si>
  <si>
    <t>769.16</t>
  </si>
  <si>
    <t>Posunutí stávajících oken plastových - do vnějšího do vnějšího líce fasády - okno 450x1000mm</t>
  </si>
  <si>
    <t>769.2</t>
  </si>
  <si>
    <t>Parapet plastový vč. koncovek tl.30mm, š.500 mm pol. 116</t>
  </si>
  <si>
    <t>I.NP:1,2</t>
  </si>
  <si>
    <t>II.NP:1,7</t>
  </si>
  <si>
    <t>III.NP:1,7</t>
  </si>
  <si>
    <t>IV.NP:1,7</t>
  </si>
  <si>
    <t>783</t>
  </si>
  <si>
    <t>Nátěry</t>
  </si>
  <si>
    <t>783782205R00</t>
  </si>
  <si>
    <t xml:space="preserve">Nátěr tesařských konstr. proti hmyzu a houbám 2x </t>
  </si>
  <si>
    <t>rošt půda:110*0,52*1,05</t>
  </si>
  <si>
    <t>330*0,4*1,05</t>
  </si>
  <si>
    <t>hranoly plochá stř.:3,7*0,68*2</t>
  </si>
  <si>
    <t>784</t>
  </si>
  <si>
    <t>Malby</t>
  </si>
  <si>
    <t>784151101R00</t>
  </si>
  <si>
    <t xml:space="preserve">Penetrace podkladu nátěrem   1 x </t>
  </si>
  <si>
    <t>13,2*2,85</t>
  </si>
  <si>
    <t>784195112R00</t>
  </si>
  <si>
    <t xml:space="preserve">Malba tekutá Standard, bílá, 2 x </t>
  </si>
  <si>
    <t>784402801R00</t>
  </si>
  <si>
    <t xml:space="preserve">Odstranění malby oškrábáním v místnosti H do 3,8 m </t>
  </si>
  <si>
    <t>799</t>
  </si>
  <si>
    <t>Ostatní</t>
  </si>
  <si>
    <t>Vedlejší rozpočtové náklady viz. samostatný výpis</t>
  </si>
  <si>
    <t>M21</t>
  </si>
  <si>
    <t>Elektromontáže</t>
  </si>
  <si>
    <t>21.1</t>
  </si>
  <si>
    <t xml:space="preserve">Demontáž stávajících svodů hromosvodu </t>
  </si>
  <si>
    <t>21.2</t>
  </si>
  <si>
    <t>Montáž svodů hromosvodu vč. materiálu a příslušenství (kotvy, svorky, ochr. úhelník apod.)</t>
  </si>
  <si>
    <t>21.3</t>
  </si>
  <si>
    <t xml:space="preserve">Revize hromosvodu </t>
  </si>
  <si>
    <t>21.4</t>
  </si>
  <si>
    <t xml:space="preserve">zatrubkování a přeložení slaboproudých rozovdů </t>
  </si>
  <si>
    <t>24</t>
  </si>
  <si>
    <t>21.5</t>
  </si>
  <si>
    <t xml:space="preserve">Odstranění slaboproudu vč. prověření funkčnosti </t>
  </si>
  <si>
    <t>21.6</t>
  </si>
  <si>
    <t>Demontáž podparapetní lišty, přeložení slaboproud kabelů do nové lišty umístěné níže cca 20cm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</si>
  <si>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</si>
  <si>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</si>
  <si>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</si>
  <si>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</si>
  <si>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</si>
  <si>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</si>
  <si>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</si>
  <si>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</si>
  <si>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Soupis stavebních prací, dodávek a služeb s výkazem výměr</t>
  </si>
  <si>
    <t>šroubovací talířové kotvy se zápustnou montáží a kovovým hrotem</t>
  </si>
  <si>
    <t>Demontáž stávajících mříží na fasádě 2 ks, vnitřních nůžkových 3ks, okenní výplně z mřížoviny u zazděných otvorů v 1.PP 2ks</t>
  </si>
  <si>
    <t>7</t>
  </si>
  <si>
    <t>Omítka stropů tenkovrstvá silikonová barevná zatíraná, tloušťka vrstvy 2,0 mm - římsy</t>
  </si>
  <si>
    <t>KZS reakce na oheň A-dle PBŘ:</t>
  </si>
  <si>
    <t>Izolace tepelné stropů z min. vaty (lambda 0,039 W/mK) vrchem kladené volně 2 vrstvy - včetně dodávky 150+100mm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</si>
</sst>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19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899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1</v>
      </c>
      <c r="D2" s="5" t="str">
        <f>Rekapitulace!G2</f>
        <v>aktualizace 2014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73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207"/>
      <c r="D8" s="207"/>
      <c r="E8" s="208"/>
      <c r="F8" s="30" t="s">
        <v>12</v>
      </c>
      <c r="G8" s="31"/>
      <c r="H8" s="32"/>
      <c r="I8" s="33"/>
    </row>
    <row r="9" spans="1:57" x14ac:dyDescent="0.25">
      <c r="A9" s="29" t="s">
        <v>13</v>
      </c>
      <c r="B9" s="13"/>
      <c r="C9" s="207">
        <f>Projektant</f>
        <v>0</v>
      </c>
      <c r="D9" s="207"/>
      <c r="E9" s="208"/>
      <c r="F9" s="13"/>
      <c r="G9" s="34"/>
      <c r="H9" s="35"/>
    </row>
    <row r="10" spans="1:57" x14ac:dyDescent="0.25">
      <c r="A10" s="29" t="s">
        <v>14</v>
      </c>
      <c r="B10" s="13"/>
      <c r="C10" s="207"/>
      <c r="D10" s="207"/>
      <c r="E10" s="207"/>
      <c r="F10" s="36"/>
      <c r="G10" s="37"/>
      <c r="H10" s="38"/>
    </row>
    <row r="11" spans="1:57" ht="13.5" customHeight="1" x14ac:dyDescent="0.25">
      <c r="A11" s="29" t="s">
        <v>15</v>
      </c>
      <c r="B11" s="13"/>
      <c r="C11" s="207"/>
      <c r="D11" s="207"/>
      <c r="E11" s="207"/>
      <c r="F11" s="39" t="s">
        <v>16</v>
      </c>
      <c r="G11" s="40">
        <v>1</v>
      </c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17</v>
      </c>
      <c r="B12" s="10"/>
      <c r="C12" s="209"/>
      <c r="D12" s="209"/>
      <c r="E12" s="209"/>
      <c r="F12" s="43" t="s">
        <v>18</v>
      </c>
      <c r="G12" s="44"/>
      <c r="H12" s="35"/>
    </row>
    <row r="13" spans="1:57" ht="28.5" customHeight="1" thickBot="1" x14ac:dyDescent="0.3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 x14ac:dyDescent="0.25">
      <c r="A15" s="54"/>
      <c r="B15" s="55" t="s">
        <v>22</v>
      </c>
      <c r="C15" s="56">
        <f>HSV</f>
        <v>0</v>
      </c>
      <c r="D15" s="57" t="str">
        <f>Rekapitulace!A39</f>
        <v>Ztížené výrobní podmínky</v>
      </c>
      <c r="E15" s="58"/>
      <c r="F15" s="59"/>
      <c r="G15" s="56">
        <f>Rekapitulace!I39</f>
        <v>0</v>
      </c>
    </row>
    <row r="16" spans="1:57" ht="15.9" customHeight="1" x14ac:dyDescent="0.25">
      <c r="A16" s="54" t="s">
        <v>23</v>
      </c>
      <c r="B16" s="55" t="s">
        <v>24</v>
      </c>
      <c r="C16" s="56">
        <f>PSV</f>
        <v>0</v>
      </c>
      <c r="D16" s="9" t="str">
        <f>Rekapitulace!A40</f>
        <v>Oborová přirážka</v>
      </c>
      <c r="E16" s="60"/>
      <c r="F16" s="61"/>
      <c r="G16" s="56">
        <f>Rekapitulace!I40</f>
        <v>0</v>
      </c>
    </row>
    <row r="17" spans="1:7" ht="15.9" customHeight="1" x14ac:dyDescent="0.25">
      <c r="A17" s="54" t="s">
        <v>25</v>
      </c>
      <c r="B17" s="55" t="s">
        <v>26</v>
      </c>
      <c r="C17" s="56">
        <f>Mont</f>
        <v>0</v>
      </c>
      <c r="D17" s="9" t="str">
        <f>Rekapitulace!A41</f>
        <v>Přesun stavebních kapacit</v>
      </c>
      <c r="E17" s="60"/>
      <c r="F17" s="61"/>
      <c r="G17" s="56">
        <f>Rekapitulace!I41</f>
        <v>0</v>
      </c>
    </row>
    <row r="18" spans="1:7" ht="15.9" customHeight="1" x14ac:dyDescent="0.25">
      <c r="A18" s="62" t="s">
        <v>27</v>
      </c>
      <c r="B18" s="63" t="s">
        <v>28</v>
      </c>
      <c r="C18" s="56">
        <f>Dodavka</f>
        <v>0</v>
      </c>
      <c r="D18" s="9" t="str">
        <f>Rekapitulace!A42</f>
        <v>Mimostaveništní doprava</v>
      </c>
      <c r="E18" s="60"/>
      <c r="F18" s="61"/>
      <c r="G18" s="56">
        <f>Rekapitulace!I42</f>
        <v>0</v>
      </c>
    </row>
    <row r="19" spans="1:7" ht="15.9" customHeight="1" x14ac:dyDescent="0.25">
      <c r="A19" s="64" t="s">
        <v>29</v>
      </c>
      <c r="B19" s="55"/>
      <c r="C19" s="56">
        <f>SUM(C15:C18)</f>
        <v>0</v>
      </c>
      <c r="D19" s="9" t="str">
        <f>Rekapitulace!A43</f>
        <v>Zařízení staveniště</v>
      </c>
      <c r="E19" s="60"/>
      <c r="F19" s="61"/>
      <c r="G19" s="56">
        <f>Rekapitulace!I43</f>
        <v>0</v>
      </c>
    </row>
    <row r="20" spans="1:7" ht="15.9" customHeight="1" x14ac:dyDescent="0.25">
      <c r="A20" s="64"/>
      <c r="B20" s="55"/>
      <c r="C20" s="56"/>
      <c r="D20" s="9" t="str">
        <f>Rekapitulace!A44</f>
        <v>Provoz investora</v>
      </c>
      <c r="E20" s="60"/>
      <c r="F20" s="61"/>
      <c r="G20" s="56">
        <f>Rekapitulace!I44</f>
        <v>0</v>
      </c>
    </row>
    <row r="21" spans="1:7" ht="15.9" customHeight="1" x14ac:dyDescent="0.25">
      <c r="A21" s="64" t="s">
        <v>30</v>
      </c>
      <c r="B21" s="55"/>
      <c r="C21" s="56">
        <f>HZS</f>
        <v>0</v>
      </c>
      <c r="D21" s="9" t="str">
        <f>Rekapitulace!A45</f>
        <v>Kompletační činnost (IČD)</v>
      </c>
      <c r="E21" s="60"/>
      <c r="F21" s="61"/>
      <c r="G21" s="56">
        <f>Rekapitulace!I45</f>
        <v>0</v>
      </c>
    </row>
    <row r="22" spans="1:7" ht="15.9" customHeight="1" x14ac:dyDescent="0.25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 x14ac:dyDescent="0.3">
      <c r="A23" s="210" t="s">
        <v>33</v>
      </c>
      <c r="B23" s="211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5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5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5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5">
      <c r="A27" s="65"/>
      <c r="B27" s="81"/>
      <c r="C27" s="76"/>
      <c r="D27" s="66"/>
      <c r="E27" s="77"/>
      <c r="F27" s="78"/>
      <c r="G27" s="79"/>
    </row>
    <row r="28" spans="1:7" x14ac:dyDescent="0.25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5">
      <c r="A29" s="65"/>
      <c r="B29" s="66"/>
      <c r="C29" s="83"/>
      <c r="D29" s="84"/>
      <c r="E29" s="83"/>
      <c r="F29" s="66"/>
      <c r="G29" s="79"/>
    </row>
    <row r="30" spans="1:7" x14ac:dyDescent="0.25">
      <c r="A30" s="85" t="s">
        <v>42</v>
      </c>
      <c r="B30" s="86"/>
      <c r="C30" s="87">
        <v>21</v>
      </c>
      <c r="D30" s="86" t="s">
        <v>43</v>
      </c>
      <c r="E30" s="88"/>
      <c r="F30" s="212">
        <f>C23-F32</f>
        <v>0</v>
      </c>
      <c r="G30" s="213"/>
    </row>
    <row r="31" spans="1:7" x14ac:dyDescent="0.25">
      <c r="A31" s="85" t="s">
        <v>44</v>
      </c>
      <c r="B31" s="86"/>
      <c r="C31" s="87">
        <f>SazbaDPH1</f>
        <v>21</v>
      </c>
      <c r="D31" s="86" t="s">
        <v>45</v>
      </c>
      <c r="E31" s="88"/>
      <c r="F31" s="212">
        <f>ROUND(PRODUCT(F30,C31/100),0)</f>
        <v>0</v>
      </c>
      <c r="G31" s="213"/>
    </row>
    <row r="32" spans="1:7" x14ac:dyDescent="0.25">
      <c r="A32" s="85" t="s">
        <v>42</v>
      </c>
      <c r="B32" s="86"/>
      <c r="C32" s="87">
        <v>0</v>
      </c>
      <c r="D32" s="86" t="s">
        <v>45</v>
      </c>
      <c r="E32" s="88"/>
      <c r="F32" s="212">
        <v>0</v>
      </c>
      <c r="G32" s="213"/>
    </row>
    <row r="33" spans="1:8" x14ac:dyDescent="0.25">
      <c r="A33" s="85" t="s">
        <v>44</v>
      </c>
      <c r="B33" s="89"/>
      <c r="C33" s="90">
        <f>SazbaDPH2</f>
        <v>0</v>
      </c>
      <c r="D33" s="86" t="s">
        <v>45</v>
      </c>
      <c r="E33" s="61"/>
      <c r="F33" s="212">
        <f>ROUND(PRODUCT(F32,C33/100),0)</f>
        <v>0</v>
      </c>
      <c r="G33" s="213"/>
    </row>
    <row r="34" spans="1:8" s="94" customFormat="1" ht="19.5" customHeight="1" thickBot="1" x14ac:dyDescent="0.35">
      <c r="A34" s="91" t="s">
        <v>46</v>
      </c>
      <c r="B34" s="92"/>
      <c r="C34" s="92"/>
      <c r="D34" s="92"/>
      <c r="E34" s="93"/>
      <c r="F34" s="214">
        <f>ROUND(SUM(F30:F33),0)</f>
        <v>0</v>
      </c>
      <c r="G34" s="215"/>
    </row>
    <row r="36" spans="1:8" x14ac:dyDescent="0.25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5">
      <c r="A37" s="95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 x14ac:dyDescent="0.25">
      <c r="A38" s="96"/>
      <c r="B38" s="206"/>
      <c r="C38" s="206"/>
      <c r="D38" s="206"/>
      <c r="E38" s="206"/>
      <c r="F38" s="206"/>
      <c r="G38" s="206"/>
      <c r="H38" t="s">
        <v>5</v>
      </c>
    </row>
    <row r="39" spans="1:8" x14ac:dyDescent="0.25">
      <c r="A39" s="96"/>
      <c r="B39" s="206"/>
      <c r="C39" s="206"/>
      <c r="D39" s="206"/>
      <c r="E39" s="206"/>
      <c r="F39" s="206"/>
      <c r="G39" s="206"/>
      <c r="H39" t="s">
        <v>5</v>
      </c>
    </row>
    <row r="40" spans="1:8" x14ac:dyDescent="0.25">
      <c r="A40" s="96"/>
      <c r="B40" s="206"/>
      <c r="C40" s="206"/>
      <c r="D40" s="206"/>
      <c r="E40" s="206"/>
      <c r="F40" s="206"/>
      <c r="G40" s="206"/>
      <c r="H40" t="s">
        <v>5</v>
      </c>
    </row>
    <row r="41" spans="1:8" x14ac:dyDescent="0.25">
      <c r="A41" s="96"/>
      <c r="B41" s="206"/>
      <c r="C41" s="206"/>
      <c r="D41" s="206"/>
      <c r="E41" s="206"/>
      <c r="F41" s="206"/>
      <c r="G41" s="206"/>
      <c r="H41" t="s">
        <v>5</v>
      </c>
    </row>
    <row r="42" spans="1:8" x14ac:dyDescent="0.25">
      <c r="A42" s="96"/>
      <c r="B42" s="206"/>
      <c r="C42" s="206"/>
      <c r="D42" s="206"/>
      <c r="E42" s="206"/>
      <c r="F42" s="206"/>
      <c r="G42" s="206"/>
      <c r="H42" t="s">
        <v>5</v>
      </c>
    </row>
    <row r="43" spans="1:8" x14ac:dyDescent="0.25">
      <c r="A43" s="96"/>
      <c r="B43" s="206"/>
      <c r="C43" s="206"/>
      <c r="D43" s="206"/>
      <c r="E43" s="206"/>
      <c r="F43" s="206"/>
      <c r="G43" s="206"/>
      <c r="H43" t="s">
        <v>5</v>
      </c>
    </row>
    <row r="44" spans="1:8" x14ac:dyDescent="0.25">
      <c r="A44" s="96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 x14ac:dyDescent="0.25">
      <c r="A45" s="96"/>
      <c r="B45" s="206"/>
      <c r="C45" s="206"/>
      <c r="D45" s="206"/>
      <c r="E45" s="206"/>
      <c r="F45" s="206"/>
      <c r="G45" s="206"/>
      <c r="H45" t="s">
        <v>5</v>
      </c>
    </row>
    <row r="46" spans="1:8" x14ac:dyDescent="0.25">
      <c r="B46" s="205"/>
      <c r="C46" s="205"/>
      <c r="D46" s="205"/>
      <c r="E46" s="205"/>
      <c r="F46" s="205"/>
      <c r="G46" s="205"/>
    </row>
    <row r="47" spans="1:8" x14ac:dyDescent="0.25">
      <c r="B47" s="205"/>
      <c r="C47" s="205"/>
      <c r="D47" s="205"/>
      <c r="E47" s="205"/>
      <c r="F47" s="205"/>
      <c r="G47" s="205"/>
    </row>
    <row r="48" spans="1:8" x14ac:dyDescent="0.25">
      <c r="B48" s="205"/>
      <c r="C48" s="205"/>
      <c r="D48" s="205"/>
      <c r="E48" s="205"/>
      <c r="F48" s="205"/>
      <c r="G48" s="205"/>
    </row>
    <row r="49" spans="2:7" x14ac:dyDescent="0.25">
      <c r="B49" s="205"/>
      <c r="C49" s="205"/>
      <c r="D49" s="205"/>
      <c r="E49" s="205"/>
      <c r="F49" s="205"/>
      <c r="G49" s="205"/>
    </row>
    <row r="50" spans="2:7" x14ac:dyDescent="0.25">
      <c r="B50" s="205"/>
      <c r="C50" s="205"/>
      <c r="D50" s="205"/>
      <c r="E50" s="205"/>
      <c r="F50" s="205"/>
      <c r="G50" s="205"/>
    </row>
    <row r="51" spans="2:7" x14ac:dyDescent="0.25">
      <c r="B51" s="205"/>
      <c r="C51" s="205"/>
      <c r="D51" s="205"/>
      <c r="E51" s="205"/>
      <c r="F51" s="205"/>
      <c r="G51" s="205"/>
    </row>
    <row r="52" spans="2:7" x14ac:dyDescent="0.25">
      <c r="B52" s="205"/>
      <c r="C52" s="205"/>
      <c r="D52" s="205"/>
      <c r="E52" s="205"/>
      <c r="F52" s="205"/>
      <c r="G52" s="205"/>
    </row>
    <row r="53" spans="2:7" x14ac:dyDescent="0.25">
      <c r="B53" s="205"/>
      <c r="C53" s="205"/>
      <c r="D53" s="205"/>
      <c r="E53" s="205"/>
      <c r="F53" s="205"/>
      <c r="G53" s="205"/>
    </row>
    <row r="54" spans="2:7" x14ac:dyDescent="0.25">
      <c r="B54" s="205"/>
      <c r="C54" s="205"/>
      <c r="D54" s="205"/>
      <c r="E54" s="205"/>
      <c r="F54" s="205"/>
      <c r="G54" s="205"/>
    </row>
    <row r="55" spans="2:7" x14ac:dyDescent="0.25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8"/>
  <sheetViews>
    <sheetView workbookViewId="0">
      <selection activeCell="H47" sqref="H47:I47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16" t="s">
        <v>48</v>
      </c>
      <c r="B1" s="217"/>
      <c r="C1" s="97" t="str">
        <f>CONCATENATE(cislostavby," ",nazevstavby)</f>
        <v>13/0529 Sníž.energ.náročnosti Střední školy grafické, Brno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8" thickBot="1" x14ac:dyDescent="0.3">
      <c r="A2" s="218" t="s">
        <v>50</v>
      </c>
      <c r="B2" s="219"/>
      <c r="C2" s="103" t="str">
        <f>CONCATENATE(cisloobjektu," ",nazevobjektu)</f>
        <v>1 Zateplení a výměna oken</v>
      </c>
      <c r="D2" s="104"/>
      <c r="E2" s="105"/>
      <c r="F2" s="104"/>
      <c r="G2" s="220" t="s">
        <v>79</v>
      </c>
      <c r="H2" s="221"/>
      <c r="I2" s="222"/>
    </row>
    <row r="3" spans="1:9" ht="13.8" thickTop="1" x14ac:dyDescent="0.25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3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 x14ac:dyDescent="0.3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 x14ac:dyDescent="0.3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5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Položky!BA27</f>
        <v>0</v>
      </c>
      <c r="F7" s="202">
        <f>Položky!BB27</f>
        <v>0</v>
      </c>
      <c r="G7" s="202">
        <f>Položky!BC27</f>
        <v>0</v>
      </c>
      <c r="H7" s="202">
        <f>Položky!BD27</f>
        <v>0</v>
      </c>
      <c r="I7" s="203">
        <f>Položky!BE27</f>
        <v>0</v>
      </c>
    </row>
    <row r="8" spans="1:9" s="35" customFormat="1" x14ac:dyDescent="0.25">
      <c r="A8" s="200" t="str">
        <f>Položky!B28</f>
        <v>3</v>
      </c>
      <c r="B8" s="115" t="str">
        <f>Položky!C28</f>
        <v>Svislé a kompletní konstrukce</v>
      </c>
      <c r="C8" s="66"/>
      <c r="D8" s="116"/>
      <c r="E8" s="201">
        <f>Položky!BA67</f>
        <v>0</v>
      </c>
      <c r="F8" s="202">
        <f>Položky!BB67</f>
        <v>0</v>
      </c>
      <c r="G8" s="202">
        <f>Položky!BC67</f>
        <v>0</v>
      </c>
      <c r="H8" s="202">
        <f>Položky!BD67</f>
        <v>0</v>
      </c>
      <c r="I8" s="203">
        <f>Položky!BE67</f>
        <v>0</v>
      </c>
    </row>
    <row r="9" spans="1:9" s="35" customFormat="1" x14ac:dyDescent="0.25">
      <c r="A9" s="200" t="str">
        <f>Položky!B68</f>
        <v>4</v>
      </c>
      <c r="B9" s="115" t="str">
        <f>Položky!C68</f>
        <v>Vodorovné konstrukce</v>
      </c>
      <c r="C9" s="66"/>
      <c r="D9" s="116"/>
      <c r="E9" s="201">
        <f>Položky!BA75</f>
        <v>0</v>
      </c>
      <c r="F9" s="202">
        <f>Položky!BB75</f>
        <v>0</v>
      </c>
      <c r="G9" s="202">
        <f>Položky!BC75</f>
        <v>0</v>
      </c>
      <c r="H9" s="202">
        <f>Položky!BD75</f>
        <v>0</v>
      </c>
      <c r="I9" s="203">
        <f>Položky!BE75</f>
        <v>0</v>
      </c>
    </row>
    <row r="10" spans="1:9" s="35" customFormat="1" x14ac:dyDescent="0.25">
      <c r="A10" s="200" t="str">
        <f>Položky!B76</f>
        <v>5</v>
      </c>
      <c r="B10" s="115" t="str">
        <f>Položky!C76</f>
        <v>Komunikace</v>
      </c>
      <c r="C10" s="66"/>
      <c r="D10" s="116"/>
      <c r="E10" s="201">
        <f>Položky!BA86</f>
        <v>0</v>
      </c>
      <c r="F10" s="202">
        <f>Položky!BB86</f>
        <v>0</v>
      </c>
      <c r="G10" s="202">
        <f>Položky!BC86</f>
        <v>0</v>
      </c>
      <c r="H10" s="202">
        <f>Položky!BD86</f>
        <v>0</v>
      </c>
      <c r="I10" s="203">
        <f>Položky!BE86</f>
        <v>0</v>
      </c>
    </row>
    <row r="11" spans="1:9" s="35" customFormat="1" x14ac:dyDescent="0.25">
      <c r="A11" s="200" t="str">
        <f>Položky!B87</f>
        <v>61</v>
      </c>
      <c r="B11" s="115" t="str">
        <f>Položky!C87</f>
        <v>Upravy povrchů vnitřní</v>
      </c>
      <c r="C11" s="66"/>
      <c r="D11" s="116"/>
      <c r="E11" s="201">
        <f>Položky!BA165</f>
        <v>0</v>
      </c>
      <c r="F11" s="202">
        <f>Položky!BB165</f>
        <v>0</v>
      </c>
      <c r="G11" s="202">
        <f>Položky!BC165</f>
        <v>0</v>
      </c>
      <c r="H11" s="202">
        <f>Položky!BD165</f>
        <v>0</v>
      </c>
      <c r="I11" s="203">
        <f>Položky!BE165</f>
        <v>0</v>
      </c>
    </row>
    <row r="12" spans="1:9" s="35" customFormat="1" x14ac:dyDescent="0.25">
      <c r="A12" s="200" t="str">
        <f>Položky!B166</f>
        <v>62</v>
      </c>
      <c r="B12" s="115" t="str">
        <f>Položky!C166</f>
        <v>Úpravy povrchů vnější</v>
      </c>
      <c r="C12" s="66"/>
      <c r="D12" s="116"/>
      <c r="E12" s="201">
        <f>Položky!BA346</f>
        <v>0</v>
      </c>
      <c r="F12" s="202">
        <f>Položky!BB346</f>
        <v>0</v>
      </c>
      <c r="G12" s="202">
        <f>Položky!BC346</f>
        <v>0</v>
      </c>
      <c r="H12" s="202">
        <f>Položky!BD346</f>
        <v>0</v>
      </c>
      <c r="I12" s="203">
        <f>Položky!BE346</f>
        <v>0</v>
      </c>
    </row>
    <row r="13" spans="1:9" s="35" customFormat="1" x14ac:dyDescent="0.25">
      <c r="A13" s="200" t="str">
        <f>Položky!B347</f>
        <v>63</v>
      </c>
      <c r="B13" s="115" t="str">
        <f>Položky!C347</f>
        <v>Podlahy a podlahové konstrukce</v>
      </c>
      <c r="C13" s="66"/>
      <c r="D13" s="116"/>
      <c r="E13" s="201">
        <f>Položky!BA361</f>
        <v>0</v>
      </c>
      <c r="F13" s="202">
        <f>Položky!BB361</f>
        <v>0</v>
      </c>
      <c r="G13" s="202">
        <f>Položky!BC361</f>
        <v>0</v>
      </c>
      <c r="H13" s="202">
        <f>Položky!BD361</f>
        <v>0</v>
      </c>
      <c r="I13" s="203">
        <f>Položky!BE361</f>
        <v>0</v>
      </c>
    </row>
    <row r="14" spans="1:9" s="35" customFormat="1" x14ac:dyDescent="0.25">
      <c r="A14" s="200" t="str">
        <f>Položky!B362</f>
        <v>91</v>
      </c>
      <c r="B14" s="115" t="str">
        <f>Položky!C362</f>
        <v>Doplňující práce na komunikaci</v>
      </c>
      <c r="C14" s="66"/>
      <c r="D14" s="116"/>
      <c r="E14" s="201">
        <f>Položky!BA368</f>
        <v>0</v>
      </c>
      <c r="F14" s="202">
        <f>Položky!BB368</f>
        <v>0</v>
      </c>
      <c r="G14" s="202">
        <f>Položky!BC368</f>
        <v>0</v>
      </c>
      <c r="H14" s="202">
        <f>Položky!BD368</f>
        <v>0</v>
      </c>
      <c r="I14" s="203">
        <f>Položky!BE368</f>
        <v>0</v>
      </c>
    </row>
    <row r="15" spans="1:9" s="35" customFormat="1" x14ac:dyDescent="0.25">
      <c r="A15" s="200" t="str">
        <f>Položky!B369</f>
        <v>94</v>
      </c>
      <c r="B15" s="115" t="str">
        <f>Položky!C369</f>
        <v>Lešení a stavební výtahy</v>
      </c>
      <c r="C15" s="66"/>
      <c r="D15" s="116"/>
      <c r="E15" s="201">
        <f>Položky!BA394</f>
        <v>0</v>
      </c>
      <c r="F15" s="202">
        <f>Položky!BB394</f>
        <v>0</v>
      </c>
      <c r="G15" s="202">
        <f>Položky!BC394</f>
        <v>0</v>
      </c>
      <c r="H15" s="202">
        <f>Položky!BD394</f>
        <v>0</v>
      </c>
      <c r="I15" s="203">
        <f>Položky!BE394</f>
        <v>0</v>
      </c>
    </row>
    <row r="16" spans="1:9" s="35" customFormat="1" x14ac:dyDescent="0.25">
      <c r="A16" s="200" t="str">
        <f>Položky!B395</f>
        <v>95</v>
      </c>
      <c r="B16" s="115" t="str">
        <f>Položky!C395</f>
        <v>Dokončovací konstrukce na pozemních stavbách</v>
      </c>
      <c r="C16" s="66"/>
      <c r="D16" s="116"/>
      <c r="E16" s="201">
        <f>Položky!BA404</f>
        <v>0</v>
      </c>
      <c r="F16" s="202">
        <f>Položky!BB404</f>
        <v>0</v>
      </c>
      <c r="G16" s="202">
        <f>Položky!BC404</f>
        <v>0</v>
      </c>
      <c r="H16" s="202">
        <f>Položky!BD404</f>
        <v>0</v>
      </c>
      <c r="I16" s="203">
        <f>Položky!BE404</f>
        <v>0</v>
      </c>
    </row>
    <row r="17" spans="1:9" s="35" customFormat="1" x14ac:dyDescent="0.25">
      <c r="A17" s="200" t="str">
        <f>Položky!B405</f>
        <v>96</v>
      </c>
      <c r="B17" s="115" t="str">
        <f>Položky!C405</f>
        <v>Bourání konstrukcí</v>
      </c>
      <c r="C17" s="66"/>
      <c r="D17" s="116"/>
      <c r="E17" s="201">
        <f>Položky!BA452</f>
        <v>0</v>
      </c>
      <c r="F17" s="202">
        <f>Položky!BB452</f>
        <v>0</v>
      </c>
      <c r="G17" s="202">
        <f>Položky!BC452</f>
        <v>0</v>
      </c>
      <c r="H17" s="202">
        <f>Položky!BD452</f>
        <v>0</v>
      </c>
      <c r="I17" s="203">
        <f>Položky!BE452</f>
        <v>0</v>
      </c>
    </row>
    <row r="18" spans="1:9" s="35" customFormat="1" x14ac:dyDescent="0.25">
      <c r="A18" s="200" t="str">
        <f>Položky!B453</f>
        <v>97</v>
      </c>
      <c r="B18" s="115" t="str">
        <f>Položky!C453</f>
        <v>Prorážení otvorů</v>
      </c>
      <c r="C18" s="66"/>
      <c r="D18" s="116"/>
      <c r="E18" s="201">
        <f>Položky!BA480</f>
        <v>0</v>
      </c>
      <c r="F18" s="202">
        <f>Položky!BB480</f>
        <v>0</v>
      </c>
      <c r="G18" s="202">
        <f>Položky!BC480</f>
        <v>0</v>
      </c>
      <c r="H18" s="202">
        <f>Položky!BD480</f>
        <v>0</v>
      </c>
      <c r="I18" s="203">
        <f>Položky!BE480</f>
        <v>0</v>
      </c>
    </row>
    <row r="19" spans="1:9" s="35" customFormat="1" x14ac:dyDescent="0.25">
      <c r="A19" s="200" t="str">
        <f>Položky!B481</f>
        <v>99</v>
      </c>
      <c r="B19" s="115" t="str">
        <f>Položky!C481</f>
        <v>Staveništní přesun hmot</v>
      </c>
      <c r="C19" s="66"/>
      <c r="D19" s="116"/>
      <c r="E19" s="201">
        <f>Položky!BA483</f>
        <v>0</v>
      </c>
      <c r="F19" s="202">
        <f>Položky!BB483</f>
        <v>0</v>
      </c>
      <c r="G19" s="202">
        <f>Položky!BC483</f>
        <v>0</v>
      </c>
      <c r="H19" s="202">
        <f>Položky!BD483</f>
        <v>0</v>
      </c>
      <c r="I19" s="203">
        <f>Položky!BE483</f>
        <v>0</v>
      </c>
    </row>
    <row r="20" spans="1:9" s="35" customFormat="1" x14ac:dyDescent="0.25">
      <c r="A20" s="200" t="str">
        <f>Položky!B484</f>
        <v>712</v>
      </c>
      <c r="B20" s="115" t="str">
        <f>Položky!C484</f>
        <v>Živičné krytiny</v>
      </c>
      <c r="C20" s="66"/>
      <c r="D20" s="116"/>
      <c r="E20" s="201">
        <f>Položky!BA505</f>
        <v>0</v>
      </c>
      <c r="F20" s="202">
        <f>Položky!BB505</f>
        <v>0</v>
      </c>
      <c r="G20" s="202">
        <f>Položky!BC505</f>
        <v>0</v>
      </c>
      <c r="H20" s="202">
        <f>Položky!BD505</f>
        <v>0</v>
      </c>
      <c r="I20" s="203">
        <f>Položky!BE505</f>
        <v>0</v>
      </c>
    </row>
    <row r="21" spans="1:9" s="35" customFormat="1" x14ac:dyDescent="0.25">
      <c r="A21" s="200" t="str">
        <f>Položky!B506</f>
        <v>713</v>
      </c>
      <c r="B21" s="115" t="str">
        <f>Položky!C506</f>
        <v>Izolace tepelné</v>
      </c>
      <c r="C21" s="66"/>
      <c r="D21" s="116"/>
      <c r="E21" s="201">
        <f>Položky!BA530</f>
        <v>0</v>
      </c>
      <c r="F21" s="202">
        <f>Položky!BB530</f>
        <v>0</v>
      </c>
      <c r="G21" s="202">
        <f>Položky!BC530</f>
        <v>0</v>
      </c>
      <c r="H21" s="202">
        <f>Položky!BD530</f>
        <v>0</v>
      </c>
      <c r="I21" s="203">
        <f>Položky!BE530</f>
        <v>0</v>
      </c>
    </row>
    <row r="22" spans="1:9" s="35" customFormat="1" x14ac:dyDescent="0.25">
      <c r="A22" s="200" t="str">
        <f>Položky!B531</f>
        <v>721</v>
      </c>
      <c r="B22" s="115" t="str">
        <f>Položky!C531</f>
        <v>Vnitřní kanalizace</v>
      </c>
      <c r="C22" s="66"/>
      <c r="D22" s="116"/>
      <c r="E22" s="201">
        <f>Položky!BA536</f>
        <v>0</v>
      </c>
      <c r="F22" s="202">
        <f>Položky!BB536</f>
        <v>0</v>
      </c>
      <c r="G22" s="202">
        <f>Položky!BC536</f>
        <v>0</v>
      </c>
      <c r="H22" s="202">
        <f>Položky!BD536</f>
        <v>0</v>
      </c>
      <c r="I22" s="203">
        <f>Položky!BE536</f>
        <v>0</v>
      </c>
    </row>
    <row r="23" spans="1:9" s="35" customFormat="1" x14ac:dyDescent="0.25">
      <c r="A23" s="200" t="str">
        <f>Položky!B537</f>
        <v>731</v>
      </c>
      <c r="B23" s="115" t="str">
        <f>Položky!C537</f>
        <v>Kotelny</v>
      </c>
      <c r="C23" s="66"/>
      <c r="D23" s="116"/>
      <c r="E23" s="201">
        <f>Položky!BA540</f>
        <v>0</v>
      </c>
      <c r="F23" s="202">
        <f>Položky!BB540</f>
        <v>0</v>
      </c>
      <c r="G23" s="202">
        <f>Položky!BC540</f>
        <v>0</v>
      </c>
      <c r="H23" s="202">
        <f>Položky!BD540</f>
        <v>0</v>
      </c>
      <c r="I23" s="203">
        <f>Položky!BE540</f>
        <v>0</v>
      </c>
    </row>
    <row r="24" spans="1:9" s="35" customFormat="1" x14ac:dyDescent="0.25">
      <c r="A24" s="200" t="str">
        <f>Položky!B541</f>
        <v>761</v>
      </c>
      <c r="B24" s="115" t="str">
        <f>Položky!C541</f>
        <v>Konstrukce sklobetonové</v>
      </c>
      <c r="C24" s="66"/>
      <c r="D24" s="116"/>
      <c r="E24" s="201">
        <f>Položky!BA546</f>
        <v>0</v>
      </c>
      <c r="F24" s="202">
        <f>Položky!BB546</f>
        <v>0</v>
      </c>
      <c r="G24" s="202">
        <f>Položky!BC546</f>
        <v>0</v>
      </c>
      <c r="H24" s="202">
        <f>Položky!BD546</f>
        <v>0</v>
      </c>
      <c r="I24" s="203">
        <f>Položky!BE546</f>
        <v>0</v>
      </c>
    </row>
    <row r="25" spans="1:9" s="35" customFormat="1" x14ac:dyDescent="0.25">
      <c r="A25" s="200" t="str">
        <f>Položky!B547</f>
        <v>762</v>
      </c>
      <c r="B25" s="115" t="str">
        <f>Položky!C547</f>
        <v>Konstrukce tesařské</v>
      </c>
      <c r="C25" s="66"/>
      <c r="D25" s="116"/>
      <c r="E25" s="201">
        <f>Položky!BA562</f>
        <v>0</v>
      </c>
      <c r="F25" s="202">
        <f>Položky!BB562</f>
        <v>0</v>
      </c>
      <c r="G25" s="202">
        <f>Položky!BC562</f>
        <v>0</v>
      </c>
      <c r="H25" s="202">
        <f>Položky!BD562</f>
        <v>0</v>
      </c>
      <c r="I25" s="203">
        <f>Položky!BE562</f>
        <v>0</v>
      </c>
    </row>
    <row r="26" spans="1:9" s="35" customFormat="1" x14ac:dyDescent="0.25">
      <c r="A26" s="200" t="str">
        <f>Položky!B563</f>
        <v>764</v>
      </c>
      <c r="B26" s="115" t="str">
        <f>Položky!C563</f>
        <v>Konstrukce klempířské</v>
      </c>
      <c r="C26" s="66"/>
      <c r="D26" s="116"/>
      <c r="E26" s="201">
        <f>Položky!BA625</f>
        <v>0</v>
      </c>
      <c r="F26" s="202">
        <f>Položky!BB625</f>
        <v>0</v>
      </c>
      <c r="G26" s="202">
        <f>Položky!BC625</f>
        <v>0</v>
      </c>
      <c r="H26" s="202">
        <f>Položky!BD625</f>
        <v>0</v>
      </c>
      <c r="I26" s="203">
        <f>Položky!BE625</f>
        <v>0</v>
      </c>
    </row>
    <row r="27" spans="1:9" s="35" customFormat="1" x14ac:dyDescent="0.25">
      <c r="A27" s="200" t="str">
        <f>Položky!B626</f>
        <v>765</v>
      </c>
      <c r="B27" s="115" t="str">
        <f>Položky!C626</f>
        <v>Krytiny tvrdé</v>
      </c>
      <c r="C27" s="66"/>
      <c r="D27" s="116"/>
      <c r="E27" s="201">
        <f>Položky!BA639</f>
        <v>0</v>
      </c>
      <c r="F27" s="202">
        <f>Položky!BB639</f>
        <v>0</v>
      </c>
      <c r="G27" s="202">
        <f>Položky!BC639</f>
        <v>0</v>
      </c>
      <c r="H27" s="202">
        <f>Položky!BD639</f>
        <v>0</v>
      </c>
      <c r="I27" s="203">
        <f>Položky!BE639</f>
        <v>0</v>
      </c>
    </row>
    <row r="28" spans="1:9" s="35" customFormat="1" x14ac:dyDescent="0.25">
      <c r="A28" s="200" t="str">
        <f>Položky!B640</f>
        <v>767</v>
      </c>
      <c r="B28" s="115" t="str">
        <f>Položky!C640</f>
        <v>Konstrukce zámečnické</v>
      </c>
      <c r="C28" s="66"/>
      <c r="D28" s="116"/>
      <c r="E28" s="201">
        <f>Položky!BA686</f>
        <v>0</v>
      </c>
      <c r="F28" s="202">
        <f>Položky!BB686</f>
        <v>0</v>
      </c>
      <c r="G28" s="202">
        <f>Položky!BC686</f>
        <v>0</v>
      </c>
      <c r="H28" s="202">
        <f>Položky!BD686</f>
        <v>0</v>
      </c>
      <c r="I28" s="203">
        <f>Položky!BE686</f>
        <v>0</v>
      </c>
    </row>
    <row r="29" spans="1:9" s="35" customFormat="1" x14ac:dyDescent="0.25">
      <c r="A29" s="200" t="str">
        <f>Položky!B687</f>
        <v>769</v>
      </c>
      <c r="B29" s="115" t="str">
        <f>Položky!C687</f>
        <v>Otvorové prvky z plastu</v>
      </c>
      <c r="C29" s="66"/>
      <c r="D29" s="116"/>
      <c r="E29" s="201">
        <f>Položky!BA751</f>
        <v>0</v>
      </c>
      <c r="F29" s="202">
        <f>Položky!BB751</f>
        <v>0</v>
      </c>
      <c r="G29" s="202">
        <f>Položky!BC751</f>
        <v>0</v>
      </c>
      <c r="H29" s="202">
        <f>Položky!BD751</f>
        <v>0</v>
      </c>
      <c r="I29" s="203">
        <f>Položky!BE751</f>
        <v>0</v>
      </c>
    </row>
    <row r="30" spans="1:9" s="35" customFormat="1" x14ac:dyDescent="0.25">
      <c r="A30" s="200" t="str">
        <f>Položky!B752</f>
        <v>783</v>
      </c>
      <c r="B30" s="115" t="str">
        <f>Položky!C752</f>
        <v>Nátěry</v>
      </c>
      <c r="C30" s="66"/>
      <c r="D30" s="116"/>
      <c r="E30" s="201">
        <f>Položky!BA757</f>
        <v>0</v>
      </c>
      <c r="F30" s="202">
        <f>Položky!BB757</f>
        <v>0</v>
      </c>
      <c r="G30" s="202">
        <f>Položky!BC757</f>
        <v>0</v>
      </c>
      <c r="H30" s="202">
        <f>Položky!BD757</f>
        <v>0</v>
      </c>
      <c r="I30" s="203">
        <f>Položky!BE757</f>
        <v>0</v>
      </c>
    </row>
    <row r="31" spans="1:9" s="35" customFormat="1" x14ac:dyDescent="0.25">
      <c r="A31" s="200" t="str">
        <f>Položky!B758</f>
        <v>784</v>
      </c>
      <c r="B31" s="115" t="str">
        <f>Položky!C758</f>
        <v>Malby</v>
      </c>
      <c r="C31" s="66"/>
      <c r="D31" s="116"/>
      <c r="E31" s="201">
        <f>Položky!BA814</f>
        <v>0</v>
      </c>
      <c r="F31" s="202">
        <f>Položky!BB814</f>
        <v>0</v>
      </c>
      <c r="G31" s="202">
        <f>Položky!BC814</f>
        <v>0</v>
      </c>
      <c r="H31" s="202">
        <f>Položky!BD814</f>
        <v>0</v>
      </c>
      <c r="I31" s="203">
        <f>Položky!BE814</f>
        <v>0</v>
      </c>
    </row>
    <row r="32" spans="1:9" s="35" customFormat="1" x14ac:dyDescent="0.25">
      <c r="A32" s="200" t="str">
        <f>Položky!B815</f>
        <v>799</v>
      </c>
      <c r="B32" s="115" t="str">
        <f>Položky!C815</f>
        <v>Ostatní</v>
      </c>
      <c r="C32" s="66"/>
      <c r="D32" s="116"/>
      <c r="E32" s="201">
        <f>Položky!BA817</f>
        <v>0</v>
      </c>
      <c r="F32" s="202">
        <f>Položky!BB817</f>
        <v>0</v>
      </c>
      <c r="G32" s="202">
        <f>Položky!BC817</f>
        <v>0</v>
      </c>
      <c r="H32" s="202">
        <f>Položky!BD817</f>
        <v>0</v>
      </c>
      <c r="I32" s="203">
        <f>Položky!BE817</f>
        <v>0</v>
      </c>
    </row>
    <row r="33" spans="1:57" s="35" customFormat="1" ht="13.8" thickBot="1" x14ac:dyDescent="0.3">
      <c r="A33" s="200" t="str">
        <f>Položky!B818</f>
        <v>M21</v>
      </c>
      <c r="B33" s="115" t="str">
        <f>Položky!C818</f>
        <v>Elektromontáže</v>
      </c>
      <c r="C33" s="66"/>
      <c r="D33" s="116"/>
      <c r="E33" s="201">
        <f>Položky!BA832</f>
        <v>0</v>
      </c>
      <c r="F33" s="202">
        <f>Položky!BB832</f>
        <v>0</v>
      </c>
      <c r="G33" s="202">
        <f>Položky!BC832</f>
        <v>0</v>
      </c>
      <c r="H33" s="202">
        <f>Položky!BD832</f>
        <v>0</v>
      </c>
      <c r="I33" s="203">
        <f>Položky!BE832</f>
        <v>0</v>
      </c>
    </row>
    <row r="34" spans="1:57" s="123" customFormat="1" ht="13.8" thickBot="1" x14ac:dyDescent="0.3">
      <c r="A34" s="117"/>
      <c r="B34" s="118" t="s">
        <v>57</v>
      </c>
      <c r="C34" s="118"/>
      <c r="D34" s="119"/>
      <c r="E34" s="120">
        <f>SUM(E7:E33)</f>
        <v>0</v>
      </c>
      <c r="F34" s="121">
        <f>SUM(F7:F33)</f>
        <v>0</v>
      </c>
      <c r="G34" s="121">
        <f>SUM(G7:G33)</f>
        <v>0</v>
      </c>
      <c r="H34" s="121">
        <f>SUM(H7:H33)</f>
        <v>0</v>
      </c>
      <c r="I34" s="122">
        <f>SUM(I7:I33)</f>
        <v>0</v>
      </c>
    </row>
    <row r="35" spans="1:57" x14ac:dyDescent="0.25">
      <c r="A35" s="66"/>
      <c r="B35" s="66"/>
      <c r="C35" s="66"/>
      <c r="D35" s="66"/>
      <c r="E35" s="66"/>
      <c r="F35" s="66"/>
      <c r="G35" s="66"/>
      <c r="H35" s="66"/>
      <c r="I35" s="66"/>
    </row>
    <row r="36" spans="1:57" ht="19.5" customHeight="1" x14ac:dyDescent="0.3">
      <c r="A36" s="107" t="s">
        <v>58</v>
      </c>
      <c r="B36" s="107"/>
      <c r="C36" s="107"/>
      <c r="D36" s="107"/>
      <c r="E36" s="107"/>
      <c r="F36" s="107"/>
      <c r="G36" s="124"/>
      <c r="H36" s="107"/>
      <c r="I36" s="107"/>
      <c r="BA36" s="41"/>
      <c r="BB36" s="41"/>
      <c r="BC36" s="41"/>
      <c r="BD36" s="41"/>
      <c r="BE36" s="41"/>
    </row>
    <row r="37" spans="1:57" ht="13.8" thickBot="1" x14ac:dyDescent="0.3">
      <c r="A37" s="77"/>
      <c r="B37" s="77"/>
      <c r="C37" s="77"/>
      <c r="D37" s="77"/>
      <c r="E37" s="77"/>
      <c r="F37" s="77"/>
      <c r="G37" s="77"/>
      <c r="H37" s="77"/>
      <c r="I37" s="77"/>
    </row>
    <row r="38" spans="1:57" x14ac:dyDescent="0.25">
      <c r="A38" s="71" t="s">
        <v>59</v>
      </c>
      <c r="B38" s="72"/>
      <c r="C38" s="72"/>
      <c r="D38" s="125"/>
      <c r="E38" s="126" t="s">
        <v>60</v>
      </c>
      <c r="F38" s="127" t="s">
        <v>61</v>
      </c>
      <c r="G38" s="128" t="s">
        <v>62</v>
      </c>
      <c r="H38" s="129"/>
      <c r="I38" s="130" t="s">
        <v>60</v>
      </c>
    </row>
    <row r="39" spans="1:57" x14ac:dyDescent="0.25">
      <c r="A39" s="64" t="s">
        <v>891</v>
      </c>
      <c r="B39" s="55"/>
      <c r="C39" s="55"/>
      <c r="D39" s="131"/>
      <c r="E39" s="132"/>
      <c r="F39" s="133"/>
      <c r="G39" s="134">
        <f t="shared" ref="G39:G46" si="0">CHOOSE(BA39+1,HSV+PSV,HSV+PSV+Mont,HSV+PSV+Dodavka+Mont,HSV,PSV,Mont,Dodavka,Mont+Dodavka,0)</f>
        <v>0</v>
      </c>
      <c r="H39" s="135"/>
      <c r="I39" s="136">
        <f t="shared" ref="I39:I46" si="1">E39+F39*G39/100</f>
        <v>0</v>
      </c>
      <c r="BA39">
        <v>0</v>
      </c>
    </row>
    <row r="40" spans="1:57" x14ac:dyDescent="0.25">
      <c r="A40" s="64" t="s">
        <v>892</v>
      </c>
      <c r="B40" s="55"/>
      <c r="C40" s="55"/>
      <c r="D40" s="131"/>
      <c r="E40" s="132"/>
      <c r="F40" s="133"/>
      <c r="G40" s="134">
        <f t="shared" si="0"/>
        <v>0</v>
      </c>
      <c r="H40" s="135"/>
      <c r="I40" s="136">
        <f t="shared" si="1"/>
        <v>0</v>
      </c>
      <c r="BA40">
        <v>0</v>
      </c>
    </row>
    <row r="41" spans="1:57" x14ac:dyDescent="0.25">
      <c r="A41" s="64" t="s">
        <v>893</v>
      </c>
      <c r="B41" s="55"/>
      <c r="C41" s="55"/>
      <c r="D41" s="131"/>
      <c r="E41" s="132"/>
      <c r="F41" s="133"/>
      <c r="G41" s="134">
        <f t="shared" si="0"/>
        <v>0</v>
      </c>
      <c r="H41" s="135"/>
      <c r="I41" s="136">
        <f t="shared" si="1"/>
        <v>0</v>
      </c>
      <c r="BA41">
        <v>0</v>
      </c>
    </row>
    <row r="42" spans="1:57" x14ac:dyDescent="0.25">
      <c r="A42" s="64" t="s">
        <v>894</v>
      </c>
      <c r="B42" s="55"/>
      <c r="C42" s="55"/>
      <c r="D42" s="131"/>
      <c r="E42" s="132"/>
      <c r="F42" s="133"/>
      <c r="G42" s="134">
        <f t="shared" si="0"/>
        <v>0</v>
      </c>
      <c r="H42" s="135"/>
      <c r="I42" s="136">
        <f t="shared" si="1"/>
        <v>0</v>
      </c>
      <c r="BA42">
        <v>0</v>
      </c>
    </row>
    <row r="43" spans="1:57" x14ac:dyDescent="0.25">
      <c r="A43" s="64" t="s">
        <v>895</v>
      </c>
      <c r="B43" s="55"/>
      <c r="C43" s="55"/>
      <c r="D43" s="131"/>
      <c r="E43" s="132"/>
      <c r="F43" s="133"/>
      <c r="G43" s="134">
        <f t="shared" si="0"/>
        <v>0</v>
      </c>
      <c r="H43" s="135"/>
      <c r="I43" s="136">
        <f t="shared" si="1"/>
        <v>0</v>
      </c>
      <c r="BA43">
        <v>1</v>
      </c>
    </row>
    <row r="44" spans="1:57" x14ac:dyDescent="0.25">
      <c r="A44" s="64" t="s">
        <v>896</v>
      </c>
      <c r="B44" s="55"/>
      <c r="C44" s="55"/>
      <c r="D44" s="131"/>
      <c r="E44" s="132"/>
      <c r="F44" s="133"/>
      <c r="G44" s="134">
        <f t="shared" si="0"/>
        <v>0</v>
      </c>
      <c r="H44" s="135"/>
      <c r="I44" s="136">
        <f t="shared" si="1"/>
        <v>0</v>
      </c>
      <c r="BA44">
        <v>1</v>
      </c>
    </row>
    <row r="45" spans="1:57" x14ac:dyDescent="0.25">
      <c r="A45" s="64" t="s">
        <v>897</v>
      </c>
      <c r="B45" s="55"/>
      <c r="C45" s="55"/>
      <c r="D45" s="131"/>
      <c r="E45" s="132"/>
      <c r="F45" s="133"/>
      <c r="G45" s="134">
        <f t="shared" si="0"/>
        <v>0</v>
      </c>
      <c r="H45" s="135"/>
      <c r="I45" s="136">
        <f t="shared" si="1"/>
        <v>0</v>
      </c>
      <c r="BA45">
        <v>2</v>
      </c>
    </row>
    <row r="46" spans="1:57" x14ac:dyDescent="0.25">
      <c r="A46" s="64" t="s">
        <v>898</v>
      </c>
      <c r="B46" s="55"/>
      <c r="C46" s="55"/>
      <c r="D46" s="131"/>
      <c r="E46" s="132"/>
      <c r="F46" s="133"/>
      <c r="G46" s="134">
        <f t="shared" si="0"/>
        <v>0</v>
      </c>
      <c r="H46" s="135"/>
      <c r="I46" s="136">
        <f t="shared" si="1"/>
        <v>0</v>
      </c>
      <c r="BA46">
        <v>2</v>
      </c>
    </row>
    <row r="47" spans="1:57" ht="13.8" thickBot="1" x14ac:dyDescent="0.3">
      <c r="A47" s="137"/>
      <c r="B47" s="138" t="s">
        <v>63</v>
      </c>
      <c r="C47" s="139"/>
      <c r="D47" s="140"/>
      <c r="E47" s="141"/>
      <c r="F47" s="142"/>
      <c r="G47" s="142"/>
      <c r="H47" s="223">
        <f>SUM(I39:I46)</f>
        <v>0</v>
      </c>
      <c r="I47" s="224"/>
    </row>
    <row r="49" spans="2:9" x14ac:dyDescent="0.25">
      <c r="B49" s="123"/>
      <c r="F49" s="143"/>
      <c r="G49" s="144"/>
      <c r="H49" s="144"/>
      <c r="I49" s="145"/>
    </row>
    <row r="50" spans="2:9" x14ac:dyDescent="0.25">
      <c r="F50" s="143"/>
      <c r="G50" s="144"/>
      <c r="H50" s="144"/>
      <c r="I50" s="145"/>
    </row>
    <row r="51" spans="2:9" x14ac:dyDescent="0.25">
      <c r="F51" s="143"/>
      <c r="G51" s="144"/>
      <c r="H51" s="144"/>
      <c r="I51" s="145"/>
    </row>
    <row r="52" spans="2:9" x14ac:dyDescent="0.25">
      <c r="F52" s="143"/>
      <c r="G52" s="144"/>
      <c r="H52" s="144"/>
      <c r="I52" s="145"/>
    </row>
    <row r="53" spans="2:9" x14ac:dyDescent="0.25">
      <c r="F53" s="143"/>
      <c r="G53" s="144"/>
      <c r="H53" s="144"/>
      <c r="I53" s="145"/>
    </row>
    <row r="54" spans="2:9" x14ac:dyDescent="0.25">
      <c r="F54" s="143"/>
      <c r="G54" s="144"/>
      <c r="H54" s="144"/>
      <c r="I54" s="145"/>
    </row>
    <row r="55" spans="2:9" x14ac:dyDescent="0.25">
      <c r="F55" s="143"/>
      <c r="G55" s="144"/>
      <c r="H55" s="144"/>
      <c r="I55" s="145"/>
    </row>
    <row r="56" spans="2:9" x14ac:dyDescent="0.25">
      <c r="F56" s="143"/>
      <c r="G56" s="144"/>
      <c r="H56" s="144"/>
      <c r="I56" s="145"/>
    </row>
    <row r="57" spans="2:9" x14ac:dyDescent="0.25">
      <c r="F57" s="143"/>
      <c r="G57" s="144"/>
      <c r="H57" s="144"/>
      <c r="I57" s="145"/>
    </row>
    <row r="58" spans="2:9" x14ac:dyDescent="0.25">
      <c r="F58" s="143"/>
      <c r="G58" s="144"/>
      <c r="H58" s="144"/>
      <c r="I58" s="145"/>
    </row>
    <row r="59" spans="2:9" x14ac:dyDescent="0.25">
      <c r="F59" s="143"/>
      <c r="G59" s="144"/>
      <c r="H59" s="144"/>
      <c r="I59" s="145"/>
    </row>
    <row r="60" spans="2:9" x14ac:dyDescent="0.25">
      <c r="F60" s="143"/>
      <c r="G60" s="144"/>
      <c r="H60" s="144"/>
      <c r="I60" s="145"/>
    </row>
    <row r="61" spans="2:9" x14ac:dyDescent="0.25">
      <c r="F61" s="143"/>
      <c r="G61" s="144"/>
      <c r="H61" s="144"/>
      <c r="I61" s="145"/>
    </row>
    <row r="62" spans="2:9" x14ac:dyDescent="0.25">
      <c r="F62" s="143"/>
      <c r="G62" s="144"/>
      <c r="H62" s="144"/>
      <c r="I62" s="145"/>
    </row>
    <row r="63" spans="2:9" x14ac:dyDescent="0.25">
      <c r="F63" s="143"/>
      <c r="G63" s="144"/>
      <c r="H63" s="144"/>
      <c r="I63" s="145"/>
    </row>
    <row r="64" spans="2:9" x14ac:dyDescent="0.25">
      <c r="F64" s="143"/>
      <c r="G64" s="144"/>
      <c r="H64" s="144"/>
      <c r="I64" s="145"/>
    </row>
    <row r="65" spans="6:9" x14ac:dyDescent="0.25">
      <c r="F65" s="143"/>
      <c r="G65" s="144"/>
      <c r="H65" s="144"/>
      <c r="I65" s="145"/>
    </row>
    <row r="66" spans="6:9" x14ac:dyDescent="0.25">
      <c r="F66" s="143"/>
      <c r="G66" s="144"/>
      <c r="H66" s="144"/>
      <c r="I66" s="145"/>
    </row>
    <row r="67" spans="6:9" x14ac:dyDescent="0.25">
      <c r="F67" s="143"/>
      <c r="G67" s="144"/>
      <c r="H67" s="144"/>
      <c r="I67" s="145"/>
    </row>
    <row r="68" spans="6:9" x14ac:dyDescent="0.25">
      <c r="F68" s="143"/>
      <c r="G68" s="144"/>
      <c r="H68" s="144"/>
      <c r="I68" s="145"/>
    </row>
    <row r="69" spans="6:9" x14ac:dyDescent="0.25">
      <c r="F69" s="143"/>
      <c r="G69" s="144"/>
      <c r="H69" s="144"/>
      <c r="I69" s="145"/>
    </row>
    <row r="70" spans="6:9" x14ac:dyDescent="0.25">
      <c r="F70" s="143"/>
      <c r="G70" s="144"/>
      <c r="H70" s="144"/>
      <c r="I70" s="145"/>
    </row>
    <row r="71" spans="6:9" x14ac:dyDescent="0.25">
      <c r="F71" s="143"/>
      <c r="G71" s="144"/>
      <c r="H71" s="144"/>
      <c r="I71" s="145"/>
    </row>
    <row r="72" spans="6:9" x14ac:dyDescent="0.25">
      <c r="F72" s="143"/>
      <c r="G72" s="144"/>
      <c r="H72" s="144"/>
      <c r="I72" s="145"/>
    </row>
    <row r="73" spans="6:9" x14ac:dyDescent="0.25">
      <c r="F73" s="143"/>
      <c r="G73" s="144"/>
      <c r="H73" s="144"/>
      <c r="I73" s="145"/>
    </row>
    <row r="74" spans="6:9" x14ac:dyDescent="0.25">
      <c r="F74" s="143"/>
      <c r="G74" s="144"/>
      <c r="H74" s="144"/>
      <c r="I74" s="145"/>
    </row>
    <row r="75" spans="6:9" x14ac:dyDescent="0.25">
      <c r="F75" s="143"/>
      <c r="G75" s="144"/>
      <c r="H75" s="144"/>
      <c r="I75" s="145"/>
    </row>
    <row r="76" spans="6:9" x14ac:dyDescent="0.25">
      <c r="F76" s="143"/>
      <c r="G76" s="144"/>
      <c r="H76" s="144"/>
      <c r="I76" s="145"/>
    </row>
    <row r="77" spans="6:9" x14ac:dyDescent="0.25">
      <c r="F77" s="143"/>
      <c r="G77" s="144"/>
      <c r="H77" s="144"/>
      <c r="I77" s="145"/>
    </row>
    <row r="78" spans="6:9" x14ac:dyDescent="0.25">
      <c r="F78" s="143"/>
      <c r="G78" s="144"/>
      <c r="H78" s="144"/>
      <c r="I78" s="145"/>
    </row>
    <row r="79" spans="6:9" x14ac:dyDescent="0.25">
      <c r="F79" s="143"/>
      <c r="G79" s="144"/>
      <c r="H79" s="144"/>
      <c r="I79" s="145"/>
    </row>
    <row r="80" spans="6:9" x14ac:dyDescent="0.25">
      <c r="F80" s="143"/>
      <c r="G80" s="144"/>
      <c r="H80" s="144"/>
      <c r="I80" s="145"/>
    </row>
    <row r="81" spans="6:9" x14ac:dyDescent="0.25">
      <c r="F81" s="143"/>
      <c r="G81" s="144"/>
      <c r="H81" s="144"/>
      <c r="I81" s="145"/>
    </row>
    <row r="82" spans="6:9" x14ac:dyDescent="0.25">
      <c r="F82" s="143"/>
      <c r="G82" s="144"/>
      <c r="H82" s="144"/>
      <c r="I82" s="145"/>
    </row>
    <row r="83" spans="6:9" x14ac:dyDescent="0.25">
      <c r="F83" s="143"/>
      <c r="G83" s="144"/>
      <c r="H83" s="144"/>
      <c r="I83" s="145"/>
    </row>
    <row r="84" spans="6:9" x14ac:dyDescent="0.25">
      <c r="F84" s="143"/>
      <c r="G84" s="144"/>
      <c r="H84" s="144"/>
      <c r="I84" s="145"/>
    </row>
    <row r="85" spans="6:9" x14ac:dyDescent="0.25">
      <c r="F85" s="143"/>
      <c r="G85" s="144"/>
      <c r="H85" s="144"/>
      <c r="I85" s="145"/>
    </row>
    <row r="86" spans="6:9" x14ac:dyDescent="0.25">
      <c r="F86" s="143"/>
      <c r="G86" s="144"/>
      <c r="H86" s="144"/>
      <c r="I86" s="145"/>
    </row>
    <row r="87" spans="6:9" x14ac:dyDescent="0.25">
      <c r="F87" s="143"/>
      <c r="G87" s="144"/>
      <c r="H87" s="144"/>
      <c r="I87" s="145"/>
    </row>
    <row r="88" spans="6:9" x14ac:dyDescent="0.25">
      <c r="F88" s="143"/>
      <c r="G88" s="144"/>
      <c r="H88" s="144"/>
      <c r="I88" s="145"/>
    </row>
    <row r="89" spans="6:9" x14ac:dyDescent="0.25">
      <c r="F89" s="143"/>
      <c r="G89" s="144"/>
      <c r="H89" s="144"/>
      <c r="I89" s="145"/>
    </row>
    <row r="90" spans="6:9" x14ac:dyDescent="0.25">
      <c r="F90" s="143"/>
      <c r="G90" s="144"/>
      <c r="H90" s="144"/>
      <c r="I90" s="145"/>
    </row>
    <row r="91" spans="6:9" x14ac:dyDescent="0.25">
      <c r="F91" s="143"/>
      <c r="G91" s="144"/>
      <c r="H91" s="144"/>
      <c r="I91" s="145"/>
    </row>
    <row r="92" spans="6:9" x14ac:dyDescent="0.25">
      <c r="F92" s="143"/>
      <c r="G92" s="144"/>
      <c r="H92" s="144"/>
      <c r="I92" s="145"/>
    </row>
    <row r="93" spans="6:9" x14ac:dyDescent="0.25">
      <c r="F93" s="143"/>
      <c r="G93" s="144"/>
      <c r="H93" s="144"/>
      <c r="I93" s="145"/>
    </row>
    <row r="94" spans="6:9" x14ac:dyDescent="0.25">
      <c r="F94" s="143"/>
      <c r="G94" s="144"/>
      <c r="H94" s="144"/>
      <c r="I94" s="145"/>
    </row>
    <row r="95" spans="6:9" x14ac:dyDescent="0.25">
      <c r="F95" s="143"/>
      <c r="G95" s="144"/>
      <c r="H95" s="144"/>
      <c r="I95" s="145"/>
    </row>
    <row r="96" spans="6:9" x14ac:dyDescent="0.25">
      <c r="F96" s="143"/>
      <c r="G96" s="144"/>
      <c r="H96" s="144"/>
      <c r="I96" s="145"/>
    </row>
    <row r="97" spans="6:9" x14ac:dyDescent="0.25">
      <c r="F97" s="143"/>
      <c r="G97" s="144"/>
      <c r="H97" s="144"/>
      <c r="I97" s="145"/>
    </row>
    <row r="98" spans="6:9" x14ac:dyDescent="0.25">
      <c r="F98" s="143"/>
      <c r="G98" s="144"/>
      <c r="H98" s="144"/>
      <c r="I98" s="145"/>
    </row>
  </sheetData>
  <mergeCells count="4">
    <mergeCell ref="A1:B1"/>
    <mergeCell ref="A2:B2"/>
    <mergeCell ref="G2:I2"/>
    <mergeCell ref="H47:I4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05"/>
  <sheetViews>
    <sheetView showGridLines="0" showZeros="0" tabSelected="1" topLeftCell="A484" zoomScaleNormal="100" workbookViewId="0">
      <selection activeCell="K504" sqref="K504"/>
    </sheetView>
  </sheetViews>
  <sheetFormatPr defaultColWidth="9.109375" defaultRowHeight="13.2" x14ac:dyDescent="0.25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4" customWidth="1"/>
    <col min="6" max="6" width="9.88671875" style="146" customWidth="1"/>
    <col min="7" max="7" width="13.88671875" style="146" customWidth="1"/>
    <col min="8" max="11" width="9.109375" style="146"/>
    <col min="12" max="12" width="75.44140625" style="146" customWidth="1"/>
    <col min="13" max="13" width="45.33203125" style="146" customWidth="1"/>
    <col min="14" max="16384" width="9.109375" style="146"/>
  </cols>
  <sheetData>
    <row r="1" spans="1:104" ht="15.6" x14ac:dyDescent="0.3">
      <c r="A1" s="227" t="s">
        <v>899</v>
      </c>
      <c r="B1" s="227"/>
      <c r="C1" s="227"/>
      <c r="D1" s="227"/>
      <c r="E1" s="227"/>
      <c r="F1" s="227"/>
      <c r="G1" s="227"/>
    </row>
    <row r="2" spans="1:104" ht="14.25" customHeight="1" thickBot="1" x14ac:dyDescent="0.3">
      <c r="A2" s="147"/>
      <c r="B2" s="148"/>
      <c r="C2" s="149"/>
      <c r="D2" s="149"/>
      <c r="E2" s="150"/>
      <c r="F2" s="149"/>
      <c r="G2" s="149"/>
    </row>
    <row r="3" spans="1:104" ht="13.8" thickTop="1" x14ac:dyDescent="0.25">
      <c r="A3" s="216" t="s">
        <v>48</v>
      </c>
      <c r="B3" s="217"/>
      <c r="C3" s="97" t="str">
        <f>CONCATENATE(cislostavby," ",nazevstavby)</f>
        <v>13/0529 Sníž.energ.náročnosti Střední školy grafické, Brno</v>
      </c>
      <c r="D3" s="151"/>
      <c r="E3" s="152" t="s">
        <v>64</v>
      </c>
      <c r="F3" s="153" t="str">
        <f>Rekapitulace!H1</f>
        <v>1</v>
      </c>
      <c r="G3" s="154"/>
    </row>
    <row r="4" spans="1:104" ht="13.8" thickBot="1" x14ac:dyDescent="0.3">
      <c r="A4" s="228" t="s">
        <v>50</v>
      </c>
      <c r="B4" s="219"/>
      <c r="C4" s="103" t="str">
        <f>CONCATENATE(cisloobjektu," ",nazevobjektu)</f>
        <v>1 Zateplení a výměna oken</v>
      </c>
      <c r="D4" s="155"/>
      <c r="E4" s="229" t="str">
        <f>Rekapitulace!G2</f>
        <v>aktualizace 2014</v>
      </c>
      <c r="F4" s="230"/>
      <c r="G4" s="231"/>
    </row>
    <row r="5" spans="1:104" ht="13.8" thickTop="1" x14ac:dyDescent="0.25">
      <c r="A5" s="156"/>
      <c r="B5" s="147"/>
      <c r="C5" s="147"/>
      <c r="D5" s="147"/>
      <c r="E5" s="157"/>
      <c r="F5" s="147"/>
      <c r="G5" s="158"/>
    </row>
    <row r="6" spans="1:104" x14ac:dyDescent="0.25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5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5">
      <c r="A8" s="171">
        <v>1</v>
      </c>
      <c r="B8" s="172" t="s">
        <v>80</v>
      </c>
      <c r="C8" s="173" t="s">
        <v>81</v>
      </c>
      <c r="D8" s="174" t="s">
        <v>82</v>
      </c>
      <c r="E8" s="175">
        <v>5.8779000000000003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5">
      <c r="A9" s="178"/>
      <c r="B9" s="180"/>
      <c r="C9" s="225" t="s">
        <v>83</v>
      </c>
      <c r="D9" s="226"/>
      <c r="E9" s="181">
        <v>3.1478999999999999</v>
      </c>
      <c r="F9" s="182"/>
      <c r="G9" s="183"/>
      <c r="M9" s="179" t="s">
        <v>83</v>
      </c>
      <c r="O9" s="170"/>
    </row>
    <row r="10" spans="1:104" x14ac:dyDescent="0.25">
      <c r="A10" s="178"/>
      <c r="B10" s="180"/>
      <c r="C10" s="225" t="s">
        <v>84</v>
      </c>
      <c r="D10" s="226"/>
      <c r="E10" s="181">
        <v>0.26250000000000001</v>
      </c>
      <c r="F10" s="182"/>
      <c r="G10" s="183"/>
      <c r="M10" s="179" t="s">
        <v>84</v>
      </c>
      <c r="O10" s="170"/>
    </row>
    <row r="11" spans="1:104" x14ac:dyDescent="0.25">
      <c r="A11" s="178"/>
      <c r="B11" s="180"/>
      <c r="C11" s="225" t="s">
        <v>85</v>
      </c>
      <c r="D11" s="226"/>
      <c r="E11" s="181">
        <v>2.4674999999999998</v>
      </c>
      <c r="F11" s="182"/>
      <c r="G11" s="183"/>
      <c r="M11" s="179" t="s">
        <v>85</v>
      </c>
      <c r="O11" s="170"/>
    </row>
    <row r="12" spans="1:104" x14ac:dyDescent="0.25">
      <c r="A12" s="171">
        <v>2</v>
      </c>
      <c r="B12" s="172" t="s">
        <v>86</v>
      </c>
      <c r="C12" s="173" t="s">
        <v>87</v>
      </c>
      <c r="D12" s="174" t="s">
        <v>82</v>
      </c>
      <c r="E12" s="175">
        <v>5.8779000000000003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5">
      <c r="A13" s="178"/>
      <c r="B13" s="180"/>
      <c r="C13" s="225" t="s">
        <v>88</v>
      </c>
      <c r="D13" s="226"/>
      <c r="E13" s="181">
        <v>5.8779000000000003</v>
      </c>
      <c r="F13" s="182"/>
      <c r="G13" s="183"/>
      <c r="M13" s="204">
        <v>58779</v>
      </c>
      <c r="O13" s="170"/>
    </row>
    <row r="14" spans="1:104" x14ac:dyDescent="0.25">
      <c r="A14" s="171">
        <v>3</v>
      </c>
      <c r="B14" s="172" t="s">
        <v>89</v>
      </c>
      <c r="C14" s="173" t="s">
        <v>90</v>
      </c>
      <c r="D14" s="174" t="s">
        <v>82</v>
      </c>
      <c r="E14" s="175">
        <v>5.8779000000000003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5">
      <c r="A15" s="178"/>
      <c r="B15" s="180"/>
      <c r="C15" s="225" t="s">
        <v>88</v>
      </c>
      <c r="D15" s="226"/>
      <c r="E15" s="181">
        <v>5.8779000000000003</v>
      </c>
      <c r="F15" s="182"/>
      <c r="G15" s="183"/>
      <c r="M15" s="204">
        <v>58779</v>
      </c>
      <c r="O15" s="170"/>
    </row>
    <row r="16" spans="1:104" x14ac:dyDescent="0.25">
      <c r="A16" s="171">
        <v>4</v>
      </c>
      <c r="B16" s="172" t="s">
        <v>91</v>
      </c>
      <c r="C16" s="173" t="s">
        <v>92</v>
      </c>
      <c r="D16" s="174" t="s">
        <v>82</v>
      </c>
      <c r="E16" s="175">
        <v>5.8779000000000003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5">
      <c r="A17" s="178"/>
      <c r="B17" s="180"/>
      <c r="C17" s="225" t="s">
        <v>88</v>
      </c>
      <c r="D17" s="226"/>
      <c r="E17" s="181">
        <v>5.8779000000000003</v>
      </c>
      <c r="F17" s="182"/>
      <c r="G17" s="183"/>
      <c r="M17" s="204">
        <v>58779</v>
      </c>
      <c r="O17" s="170"/>
    </row>
    <row r="18" spans="1:104" x14ac:dyDescent="0.25">
      <c r="A18" s="171">
        <v>5</v>
      </c>
      <c r="B18" s="172" t="s">
        <v>93</v>
      </c>
      <c r="C18" s="173" t="s">
        <v>94</v>
      </c>
      <c r="D18" s="174" t="s">
        <v>82</v>
      </c>
      <c r="E18" s="175">
        <v>5.8779000000000003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5">
      <c r="A19" s="178"/>
      <c r="B19" s="180"/>
      <c r="C19" s="225" t="s">
        <v>88</v>
      </c>
      <c r="D19" s="226"/>
      <c r="E19" s="181">
        <v>5.8779000000000003</v>
      </c>
      <c r="F19" s="182"/>
      <c r="G19" s="183"/>
      <c r="M19" s="204">
        <v>58779</v>
      </c>
      <c r="O19" s="170"/>
    </row>
    <row r="20" spans="1:104" x14ac:dyDescent="0.25">
      <c r="A20" s="171">
        <v>6</v>
      </c>
      <c r="B20" s="172" t="s">
        <v>95</v>
      </c>
      <c r="C20" s="173" t="s">
        <v>96</v>
      </c>
      <c r="D20" s="174" t="s">
        <v>97</v>
      </c>
      <c r="E20" s="175">
        <v>5.8779000000000003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 x14ac:dyDescent="0.25">
      <c r="A21" s="178"/>
      <c r="B21" s="180"/>
      <c r="C21" s="225" t="s">
        <v>88</v>
      </c>
      <c r="D21" s="226"/>
      <c r="E21" s="181">
        <v>5.8779000000000003</v>
      </c>
      <c r="F21" s="182"/>
      <c r="G21" s="183"/>
      <c r="M21" s="204">
        <v>58779</v>
      </c>
      <c r="O21" s="170"/>
    </row>
    <row r="22" spans="1:104" x14ac:dyDescent="0.25">
      <c r="A22" s="171">
        <v>7</v>
      </c>
      <c r="B22" s="172" t="s">
        <v>98</v>
      </c>
      <c r="C22" s="173" t="s">
        <v>99</v>
      </c>
      <c r="D22" s="174" t="s">
        <v>100</v>
      </c>
      <c r="E22" s="175">
        <v>38.99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0</v>
      </c>
    </row>
    <row r="23" spans="1:104" x14ac:dyDescent="0.25">
      <c r="A23" s="178"/>
      <c r="B23" s="180"/>
      <c r="C23" s="225" t="s">
        <v>101</v>
      </c>
      <c r="D23" s="226"/>
      <c r="E23" s="181">
        <v>24</v>
      </c>
      <c r="F23" s="182"/>
      <c r="G23" s="183"/>
      <c r="M23" s="179" t="s">
        <v>101</v>
      </c>
      <c r="O23" s="170"/>
    </row>
    <row r="24" spans="1:104" x14ac:dyDescent="0.25">
      <c r="A24" s="178"/>
      <c r="B24" s="180"/>
      <c r="C24" s="225" t="s">
        <v>102</v>
      </c>
      <c r="D24" s="226"/>
      <c r="E24" s="181">
        <v>14.99</v>
      </c>
      <c r="F24" s="182"/>
      <c r="G24" s="183"/>
      <c r="M24" s="179" t="s">
        <v>102</v>
      </c>
      <c r="O24" s="170"/>
    </row>
    <row r="25" spans="1:104" ht="20.399999999999999" x14ac:dyDescent="0.25">
      <c r="A25" s="171">
        <v>8</v>
      </c>
      <c r="B25" s="172" t="s">
        <v>103</v>
      </c>
      <c r="C25" s="173" t="s">
        <v>104</v>
      </c>
      <c r="D25" s="174" t="s">
        <v>100</v>
      </c>
      <c r="E25" s="175">
        <v>16.45</v>
      </c>
      <c r="F25" s="175">
        <v>0</v>
      </c>
      <c r="G25" s="176">
        <f>E25*F25</f>
        <v>0</v>
      </c>
      <c r="O25" s="170">
        <v>2</v>
      </c>
      <c r="AA25" s="146">
        <v>2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2</v>
      </c>
      <c r="CB25" s="177">
        <v>1</v>
      </c>
      <c r="CZ25" s="146">
        <v>3.0000000000000001E-5</v>
      </c>
    </row>
    <row r="26" spans="1:104" x14ac:dyDescent="0.25">
      <c r="A26" s="178"/>
      <c r="B26" s="180"/>
      <c r="C26" s="225" t="s">
        <v>105</v>
      </c>
      <c r="D26" s="226"/>
      <c r="E26" s="181">
        <v>16.45</v>
      </c>
      <c r="F26" s="182"/>
      <c r="G26" s="183"/>
      <c r="M26" s="179" t="s">
        <v>105</v>
      </c>
      <c r="O26" s="170"/>
    </row>
    <row r="27" spans="1:104" x14ac:dyDescent="0.25">
      <c r="A27" s="184"/>
      <c r="B27" s="185" t="s">
        <v>75</v>
      </c>
      <c r="C27" s="186" t="str">
        <f>CONCATENATE(B7," ",C7)</f>
        <v>1 Zemní práce</v>
      </c>
      <c r="D27" s="187"/>
      <c r="E27" s="188"/>
      <c r="F27" s="189"/>
      <c r="G27" s="190">
        <f>SUM(G7:G26)</f>
        <v>0</v>
      </c>
      <c r="O27" s="170">
        <v>4</v>
      </c>
      <c r="BA27" s="191">
        <f>SUM(BA7:BA26)</f>
        <v>0</v>
      </c>
      <c r="BB27" s="191">
        <f>SUM(BB7:BB26)</f>
        <v>0</v>
      </c>
      <c r="BC27" s="191">
        <f>SUM(BC7:BC26)</f>
        <v>0</v>
      </c>
      <c r="BD27" s="191">
        <f>SUM(BD7:BD26)</f>
        <v>0</v>
      </c>
      <c r="BE27" s="191">
        <f>SUM(BE7:BE26)</f>
        <v>0</v>
      </c>
    </row>
    <row r="28" spans="1:104" x14ac:dyDescent="0.25">
      <c r="A28" s="163" t="s">
        <v>72</v>
      </c>
      <c r="B28" s="164" t="s">
        <v>106</v>
      </c>
      <c r="C28" s="165" t="s">
        <v>107</v>
      </c>
      <c r="D28" s="166"/>
      <c r="E28" s="167"/>
      <c r="F28" s="167"/>
      <c r="G28" s="168"/>
      <c r="H28" s="169"/>
      <c r="I28" s="169"/>
      <c r="O28" s="170">
        <v>1</v>
      </c>
    </row>
    <row r="29" spans="1:104" ht="20.399999999999999" x14ac:dyDescent="0.25">
      <c r="A29" s="171">
        <v>9</v>
      </c>
      <c r="B29" s="172" t="s">
        <v>108</v>
      </c>
      <c r="C29" s="173" t="s">
        <v>109</v>
      </c>
      <c r="D29" s="174" t="s">
        <v>82</v>
      </c>
      <c r="E29" s="175">
        <v>4.9320000000000004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1.73916</v>
      </c>
    </row>
    <row r="30" spans="1:104" x14ac:dyDescent="0.25">
      <c r="A30" s="178"/>
      <c r="B30" s="180"/>
      <c r="C30" s="225" t="s">
        <v>110</v>
      </c>
      <c r="D30" s="226"/>
      <c r="E30" s="181">
        <v>1.62</v>
      </c>
      <c r="F30" s="182"/>
      <c r="G30" s="183"/>
      <c r="M30" s="179" t="s">
        <v>110</v>
      </c>
      <c r="O30" s="170"/>
    </row>
    <row r="31" spans="1:104" x14ac:dyDescent="0.25">
      <c r="A31" s="178"/>
      <c r="B31" s="180"/>
      <c r="C31" s="225" t="s">
        <v>111</v>
      </c>
      <c r="D31" s="226"/>
      <c r="E31" s="181">
        <v>1.1519999999999999</v>
      </c>
      <c r="F31" s="182"/>
      <c r="G31" s="183"/>
      <c r="M31" s="179" t="s">
        <v>111</v>
      </c>
      <c r="O31" s="170"/>
    </row>
    <row r="32" spans="1:104" x14ac:dyDescent="0.25">
      <c r="A32" s="178"/>
      <c r="B32" s="180"/>
      <c r="C32" s="225" t="s">
        <v>112</v>
      </c>
      <c r="D32" s="226"/>
      <c r="E32" s="181">
        <v>2.16</v>
      </c>
      <c r="F32" s="182"/>
      <c r="G32" s="183"/>
      <c r="M32" s="179" t="s">
        <v>112</v>
      </c>
      <c r="O32" s="170"/>
    </row>
    <row r="33" spans="1:104" x14ac:dyDescent="0.25">
      <c r="A33" s="171">
        <v>10</v>
      </c>
      <c r="B33" s="172" t="s">
        <v>113</v>
      </c>
      <c r="C33" s="173" t="s">
        <v>114</v>
      </c>
      <c r="D33" s="174" t="s">
        <v>82</v>
      </c>
      <c r="E33" s="175">
        <v>2.0699999999999998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1.0908100000000001</v>
      </c>
    </row>
    <row r="34" spans="1:104" x14ac:dyDescent="0.25">
      <c r="A34" s="178"/>
      <c r="B34" s="180"/>
      <c r="C34" s="225" t="s">
        <v>115</v>
      </c>
      <c r="D34" s="226"/>
      <c r="E34" s="181">
        <v>0.63</v>
      </c>
      <c r="F34" s="182"/>
      <c r="G34" s="183"/>
      <c r="M34" s="179" t="s">
        <v>115</v>
      </c>
      <c r="O34" s="170"/>
    </row>
    <row r="35" spans="1:104" x14ac:dyDescent="0.25">
      <c r="A35" s="178"/>
      <c r="B35" s="180"/>
      <c r="C35" s="225" t="s">
        <v>116</v>
      </c>
      <c r="D35" s="226"/>
      <c r="E35" s="181">
        <v>1.44</v>
      </c>
      <c r="F35" s="182"/>
      <c r="G35" s="183"/>
      <c r="M35" s="179" t="s">
        <v>116</v>
      </c>
      <c r="O35" s="170"/>
    </row>
    <row r="36" spans="1:104" x14ac:dyDescent="0.25">
      <c r="A36" s="171">
        <v>11</v>
      </c>
      <c r="B36" s="172" t="s">
        <v>117</v>
      </c>
      <c r="C36" s="173" t="s">
        <v>118</v>
      </c>
      <c r="D36" s="174" t="s">
        <v>119</v>
      </c>
      <c r="E36" s="175">
        <v>1.0549999999999999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0.20765</v>
      </c>
    </row>
    <row r="37" spans="1:104" x14ac:dyDescent="0.25">
      <c r="A37" s="178"/>
      <c r="B37" s="180"/>
      <c r="C37" s="225" t="s">
        <v>120</v>
      </c>
      <c r="D37" s="226"/>
      <c r="E37" s="181">
        <v>1.0549999999999999</v>
      </c>
      <c r="F37" s="182"/>
      <c r="G37" s="183"/>
      <c r="M37" s="179" t="s">
        <v>120</v>
      </c>
      <c r="O37" s="170"/>
    </row>
    <row r="38" spans="1:104" x14ac:dyDescent="0.25">
      <c r="A38" s="171">
        <v>12</v>
      </c>
      <c r="B38" s="172" t="s">
        <v>121</v>
      </c>
      <c r="C38" s="173" t="s">
        <v>122</v>
      </c>
      <c r="D38" s="174" t="s">
        <v>100</v>
      </c>
      <c r="E38" s="175">
        <v>144.52500000000001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8.2500000000000004E-3</v>
      </c>
    </row>
    <row r="39" spans="1:104" x14ac:dyDescent="0.25">
      <c r="A39" s="178"/>
      <c r="B39" s="180"/>
      <c r="C39" s="225" t="s">
        <v>123</v>
      </c>
      <c r="D39" s="226"/>
      <c r="E39" s="181">
        <v>144.52500000000001</v>
      </c>
      <c r="F39" s="182"/>
      <c r="G39" s="183"/>
      <c r="M39" s="179" t="s">
        <v>123</v>
      </c>
      <c r="O39" s="170"/>
    </row>
    <row r="40" spans="1:104" x14ac:dyDescent="0.25">
      <c r="A40" s="171">
        <v>13</v>
      </c>
      <c r="B40" s="172" t="s">
        <v>124</v>
      </c>
      <c r="C40" s="173" t="s">
        <v>125</v>
      </c>
      <c r="D40" s="174" t="s">
        <v>100</v>
      </c>
      <c r="E40" s="175">
        <v>39.03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 x14ac:dyDescent="0.25">
      <c r="A41" s="178"/>
      <c r="B41" s="180"/>
      <c r="C41" s="225" t="s">
        <v>126</v>
      </c>
      <c r="D41" s="226"/>
      <c r="E41" s="181">
        <v>39.03</v>
      </c>
      <c r="F41" s="182"/>
      <c r="G41" s="183"/>
      <c r="M41" s="179" t="s">
        <v>126</v>
      </c>
      <c r="O41" s="170"/>
    </row>
    <row r="42" spans="1:104" x14ac:dyDescent="0.25">
      <c r="A42" s="171">
        <v>14</v>
      </c>
      <c r="B42" s="172" t="s">
        <v>127</v>
      </c>
      <c r="C42" s="173" t="s">
        <v>128</v>
      </c>
      <c r="D42" s="174" t="s">
        <v>100</v>
      </c>
      <c r="E42" s="175">
        <v>39.03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1.8599999999999998E-2</v>
      </c>
    </row>
    <row r="43" spans="1:104" x14ac:dyDescent="0.25">
      <c r="A43" s="178"/>
      <c r="B43" s="180"/>
      <c r="C43" s="225" t="s">
        <v>129</v>
      </c>
      <c r="D43" s="226"/>
      <c r="E43" s="181">
        <v>35.625</v>
      </c>
      <c r="F43" s="182"/>
      <c r="G43" s="183"/>
      <c r="M43" s="179" t="s">
        <v>129</v>
      </c>
      <c r="O43" s="170"/>
    </row>
    <row r="44" spans="1:104" x14ac:dyDescent="0.25">
      <c r="A44" s="178"/>
      <c r="B44" s="180"/>
      <c r="C44" s="225" t="s">
        <v>130</v>
      </c>
      <c r="D44" s="226"/>
      <c r="E44" s="181">
        <v>3.4049999999999998</v>
      </c>
      <c r="F44" s="182"/>
      <c r="G44" s="183"/>
      <c r="M44" s="179" t="s">
        <v>130</v>
      </c>
      <c r="O44" s="170"/>
    </row>
    <row r="45" spans="1:104" x14ac:dyDescent="0.25">
      <c r="A45" s="171">
        <v>15</v>
      </c>
      <c r="B45" s="172" t="s">
        <v>131</v>
      </c>
      <c r="C45" s="173" t="s">
        <v>132</v>
      </c>
      <c r="D45" s="174" t="s">
        <v>100</v>
      </c>
      <c r="E45" s="175">
        <v>39.03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1.81E-3</v>
      </c>
    </row>
    <row r="46" spans="1:104" x14ac:dyDescent="0.25">
      <c r="A46" s="178"/>
      <c r="B46" s="180"/>
      <c r="C46" s="225" t="s">
        <v>133</v>
      </c>
      <c r="D46" s="226"/>
      <c r="E46" s="181">
        <v>39.03</v>
      </c>
      <c r="F46" s="182"/>
      <c r="G46" s="183"/>
      <c r="M46" s="179" t="s">
        <v>133</v>
      </c>
      <c r="O46" s="170"/>
    </row>
    <row r="47" spans="1:104" ht="20.399999999999999" x14ac:dyDescent="0.25">
      <c r="A47" s="171">
        <v>16</v>
      </c>
      <c r="B47" s="172" t="s">
        <v>134</v>
      </c>
      <c r="C47" s="173" t="s">
        <v>135</v>
      </c>
      <c r="D47" s="174" t="s">
        <v>100</v>
      </c>
      <c r="E47" s="175">
        <v>0.252</v>
      </c>
      <c r="F47" s="175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0.1656</v>
      </c>
    </row>
    <row r="48" spans="1:104" x14ac:dyDescent="0.25">
      <c r="A48" s="178"/>
      <c r="B48" s="180"/>
      <c r="C48" s="225" t="s">
        <v>136</v>
      </c>
      <c r="D48" s="226"/>
      <c r="E48" s="181">
        <v>0.252</v>
      </c>
      <c r="F48" s="182"/>
      <c r="G48" s="183"/>
      <c r="M48" s="179" t="s">
        <v>136</v>
      </c>
      <c r="O48" s="170"/>
    </row>
    <row r="49" spans="1:104" x14ac:dyDescent="0.25">
      <c r="A49" s="171">
        <v>17</v>
      </c>
      <c r="B49" s="172" t="s">
        <v>137</v>
      </c>
      <c r="C49" s="173" t="s">
        <v>138</v>
      </c>
      <c r="D49" s="174" t="s">
        <v>139</v>
      </c>
      <c r="E49" s="175">
        <v>23.94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9.1399999999999995E-2</v>
      </c>
    </row>
    <row r="50" spans="1:104" x14ac:dyDescent="0.25">
      <c r="A50" s="178"/>
      <c r="B50" s="180"/>
      <c r="C50" s="225" t="s">
        <v>140</v>
      </c>
      <c r="D50" s="226"/>
      <c r="E50" s="181">
        <v>15.3</v>
      </c>
      <c r="F50" s="182"/>
      <c r="G50" s="183"/>
      <c r="M50" s="179" t="s">
        <v>140</v>
      </c>
      <c r="O50" s="170"/>
    </row>
    <row r="51" spans="1:104" x14ac:dyDescent="0.25">
      <c r="A51" s="178"/>
      <c r="B51" s="180"/>
      <c r="C51" s="225" t="s">
        <v>141</v>
      </c>
      <c r="D51" s="226"/>
      <c r="E51" s="181">
        <v>8.64</v>
      </c>
      <c r="F51" s="182"/>
      <c r="G51" s="183"/>
      <c r="M51" s="179" t="s">
        <v>141</v>
      </c>
      <c r="O51" s="170"/>
    </row>
    <row r="52" spans="1:104" x14ac:dyDescent="0.25">
      <c r="A52" s="171">
        <v>18</v>
      </c>
      <c r="B52" s="172" t="s">
        <v>142</v>
      </c>
      <c r="C52" s="173" t="s">
        <v>143</v>
      </c>
      <c r="D52" s="174" t="s">
        <v>100</v>
      </c>
      <c r="E52" s="175">
        <v>32.26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5.1999999999999998E-2</v>
      </c>
    </row>
    <row r="53" spans="1:104" x14ac:dyDescent="0.25">
      <c r="A53" s="178"/>
      <c r="B53" s="180"/>
      <c r="C53" s="225" t="s">
        <v>144</v>
      </c>
      <c r="D53" s="226"/>
      <c r="E53" s="181">
        <v>8.16</v>
      </c>
      <c r="F53" s="182"/>
      <c r="G53" s="183"/>
      <c r="M53" s="179" t="s">
        <v>144</v>
      </c>
      <c r="O53" s="170"/>
    </row>
    <row r="54" spans="1:104" x14ac:dyDescent="0.25">
      <c r="A54" s="178"/>
      <c r="B54" s="180"/>
      <c r="C54" s="225" t="s">
        <v>145</v>
      </c>
      <c r="D54" s="226"/>
      <c r="E54" s="181">
        <v>20.399999999999999</v>
      </c>
      <c r="F54" s="182"/>
      <c r="G54" s="183"/>
      <c r="M54" s="179" t="s">
        <v>145</v>
      </c>
      <c r="O54" s="170"/>
    </row>
    <row r="55" spans="1:104" x14ac:dyDescent="0.25">
      <c r="A55" s="178"/>
      <c r="B55" s="180"/>
      <c r="C55" s="225" t="s">
        <v>146</v>
      </c>
      <c r="D55" s="226"/>
      <c r="E55" s="181">
        <v>9.6</v>
      </c>
      <c r="F55" s="182"/>
      <c r="G55" s="183"/>
      <c r="M55" s="179" t="s">
        <v>146</v>
      </c>
      <c r="O55" s="170"/>
    </row>
    <row r="56" spans="1:104" x14ac:dyDescent="0.25">
      <c r="A56" s="178"/>
      <c r="B56" s="180"/>
      <c r="C56" s="225" t="s">
        <v>147</v>
      </c>
      <c r="D56" s="226"/>
      <c r="E56" s="181">
        <v>-5.9</v>
      </c>
      <c r="F56" s="182"/>
      <c r="G56" s="183"/>
      <c r="M56" s="179" t="s">
        <v>147</v>
      </c>
      <c r="O56" s="170"/>
    </row>
    <row r="57" spans="1:104" x14ac:dyDescent="0.25">
      <c r="A57" s="171">
        <v>19</v>
      </c>
      <c r="B57" s="172" t="s">
        <v>148</v>
      </c>
      <c r="C57" s="173" t="s">
        <v>149</v>
      </c>
      <c r="D57" s="174" t="s">
        <v>100</v>
      </c>
      <c r="E57" s="175">
        <v>32.26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1.7330000000000002E-2</v>
      </c>
    </row>
    <row r="58" spans="1:104" x14ac:dyDescent="0.25">
      <c r="A58" s="178"/>
      <c r="B58" s="180"/>
      <c r="C58" s="225" t="s">
        <v>144</v>
      </c>
      <c r="D58" s="226"/>
      <c r="E58" s="181">
        <v>8.16</v>
      </c>
      <c r="F58" s="182"/>
      <c r="G58" s="183"/>
      <c r="M58" s="179" t="s">
        <v>144</v>
      </c>
      <c r="O58" s="170"/>
    </row>
    <row r="59" spans="1:104" x14ac:dyDescent="0.25">
      <c r="A59" s="178"/>
      <c r="B59" s="180"/>
      <c r="C59" s="225" t="s">
        <v>145</v>
      </c>
      <c r="D59" s="226"/>
      <c r="E59" s="181">
        <v>20.399999999999999</v>
      </c>
      <c r="F59" s="182"/>
      <c r="G59" s="183"/>
      <c r="M59" s="179" t="s">
        <v>145</v>
      </c>
      <c r="O59" s="170"/>
    </row>
    <row r="60" spans="1:104" x14ac:dyDescent="0.25">
      <c r="A60" s="178"/>
      <c r="B60" s="180"/>
      <c r="C60" s="225" t="s">
        <v>146</v>
      </c>
      <c r="D60" s="226"/>
      <c r="E60" s="181">
        <v>9.6</v>
      </c>
      <c r="F60" s="182"/>
      <c r="G60" s="183"/>
      <c r="M60" s="179" t="s">
        <v>146</v>
      </c>
      <c r="O60" s="170"/>
    </row>
    <row r="61" spans="1:104" x14ac:dyDescent="0.25">
      <c r="A61" s="178"/>
      <c r="B61" s="180"/>
      <c r="C61" s="225" t="s">
        <v>147</v>
      </c>
      <c r="D61" s="226"/>
      <c r="E61" s="181">
        <v>-5.9</v>
      </c>
      <c r="F61" s="182"/>
      <c r="G61" s="183"/>
      <c r="M61" s="179" t="s">
        <v>147</v>
      </c>
      <c r="O61" s="170"/>
    </row>
    <row r="62" spans="1:104" x14ac:dyDescent="0.25">
      <c r="A62" s="171">
        <v>20</v>
      </c>
      <c r="B62" s="172" t="s">
        <v>150</v>
      </c>
      <c r="C62" s="173" t="s">
        <v>151</v>
      </c>
      <c r="D62" s="174" t="s">
        <v>100</v>
      </c>
      <c r="E62" s="175">
        <v>32.26</v>
      </c>
      <c r="F62" s="175">
        <v>0</v>
      </c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4.5599999999999998E-3</v>
      </c>
    </row>
    <row r="63" spans="1:104" x14ac:dyDescent="0.25">
      <c r="A63" s="178"/>
      <c r="B63" s="180"/>
      <c r="C63" s="225" t="s">
        <v>144</v>
      </c>
      <c r="D63" s="226"/>
      <c r="E63" s="181">
        <v>8.16</v>
      </c>
      <c r="F63" s="182"/>
      <c r="G63" s="183"/>
      <c r="M63" s="179" t="s">
        <v>144</v>
      </c>
      <c r="O63" s="170"/>
    </row>
    <row r="64" spans="1:104" x14ac:dyDescent="0.25">
      <c r="A64" s="178"/>
      <c r="B64" s="180"/>
      <c r="C64" s="225" t="s">
        <v>145</v>
      </c>
      <c r="D64" s="226"/>
      <c r="E64" s="181">
        <v>20.399999999999999</v>
      </c>
      <c r="F64" s="182"/>
      <c r="G64" s="183"/>
      <c r="M64" s="179" t="s">
        <v>145</v>
      </c>
      <c r="O64" s="170"/>
    </row>
    <row r="65" spans="1:104" x14ac:dyDescent="0.25">
      <c r="A65" s="178"/>
      <c r="B65" s="180"/>
      <c r="C65" s="225" t="s">
        <v>146</v>
      </c>
      <c r="D65" s="226"/>
      <c r="E65" s="181">
        <v>9.6</v>
      </c>
      <c r="F65" s="182"/>
      <c r="G65" s="183"/>
      <c r="M65" s="179" t="s">
        <v>146</v>
      </c>
      <c r="O65" s="170"/>
    </row>
    <row r="66" spans="1:104" x14ac:dyDescent="0.25">
      <c r="A66" s="178"/>
      <c r="B66" s="180"/>
      <c r="C66" s="225" t="s">
        <v>147</v>
      </c>
      <c r="D66" s="226"/>
      <c r="E66" s="181">
        <v>-5.9</v>
      </c>
      <c r="F66" s="182"/>
      <c r="G66" s="183"/>
      <c r="M66" s="179" t="s">
        <v>147</v>
      </c>
      <c r="O66" s="170"/>
    </row>
    <row r="67" spans="1:104" x14ac:dyDescent="0.25">
      <c r="A67" s="184"/>
      <c r="B67" s="185" t="s">
        <v>75</v>
      </c>
      <c r="C67" s="186" t="str">
        <f>CONCATENATE(B28," ",C28)</f>
        <v>3 Svislé a kompletní konstrukce</v>
      </c>
      <c r="D67" s="187"/>
      <c r="E67" s="188"/>
      <c r="F67" s="189"/>
      <c r="G67" s="190">
        <f>SUM(G28:G66)</f>
        <v>0</v>
      </c>
      <c r="O67" s="170">
        <v>4</v>
      </c>
      <c r="BA67" s="191">
        <f>SUM(BA28:BA66)</f>
        <v>0</v>
      </c>
      <c r="BB67" s="191">
        <f>SUM(BB28:BB66)</f>
        <v>0</v>
      </c>
      <c r="BC67" s="191">
        <f>SUM(BC28:BC66)</f>
        <v>0</v>
      </c>
      <c r="BD67" s="191">
        <f>SUM(BD28:BD66)</f>
        <v>0</v>
      </c>
      <c r="BE67" s="191">
        <f>SUM(BE28:BE66)</f>
        <v>0</v>
      </c>
    </row>
    <row r="68" spans="1:104" x14ac:dyDescent="0.25">
      <c r="A68" s="163" t="s">
        <v>72</v>
      </c>
      <c r="B68" s="164" t="s">
        <v>152</v>
      </c>
      <c r="C68" s="165" t="s">
        <v>153</v>
      </c>
      <c r="D68" s="166"/>
      <c r="E68" s="167"/>
      <c r="F68" s="167"/>
      <c r="G68" s="168"/>
      <c r="H68" s="169"/>
      <c r="I68" s="169"/>
      <c r="O68" s="170">
        <v>1</v>
      </c>
    </row>
    <row r="69" spans="1:104" x14ac:dyDescent="0.25">
      <c r="A69" s="171">
        <v>21</v>
      </c>
      <c r="B69" s="172" t="s">
        <v>154</v>
      </c>
      <c r="C69" s="173" t="s">
        <v>155</v>
      </c>
      <c r="D69" s="174" t="s">
        <v>100</v>
      </c>
      <c r="E69" s="175">
        <v>33.19</v>
      </c>
      <c r="F69" s="175">
        <v>0</v>
      </c>
      <c r="G69" s="176">
        <f>E69*F69</f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1</v>
      </c>
      <c r="CZ69" s="146">
        <v>0.20039999999999999</v>
      </c>
    </row>
    <row r="70" spans="1:104" x14ac:dyDescent="0.25">
      <c r="A70" s="178"/>
      <c r="B70" s="180"/>
      <c r="C70" s="225" t="s">
        <v>156</v>
      </c>
      <c r="D70" s="226"/>
      <c r="E70" s="181">
        <v>14.99</v>
      </c>
      <c r="F70" s="182"/>
      <c r="G70" s="183"/>
      <c r="M70" s="179" t="s">
        <v>156</v>
      </c>
      <c r="O70" s="170"/>
    </row>
    <row r="71" spans="1:104" x14ac:dyDescent="0.25">
      <c r="A71" s="178"/>
      <c r="B71" s="180"/>
      <c r="C71" s="225" t="s">
        <v>157</v>
      </c>
      <c r="D71" s="226"/>
      <c r="E71" s="181">
        <v>1.75</v>
      </c>
      <c r="F71" s="182"/>
      <c r="G71" s="183"/>
      <c r="M71" s="179" t="s">
        <v>157</v>
      </c>
      <c r="O71" s="170"/>
    </row>
    <row r="72" spans="1:104" x14ac:dyDescent="0.25">
      <c r="A72" s="178"/>
      <c r="B72" s="180"/>
      <c r="C72" s="225" t="s">
        <v>158</v>
      </c>
      <c r="D72" s="226"/>
      <c r="E72" s="181">
        <v>16.45</v>
      </c>
      <c r="F72" s="182"/>
      <c r="G72" s="183"/>
      <c r="M72" s="179" t="s">
        <v>158</v>
      </c>
      <c r="O72" s="170"/>
    </row>
    <row r="73" spans="1:104" ht="20.399999999999999" x14ac:dyDescent="0.25">
      <c r="A73" s="171">
        <v>22</v>
      </c>
      <c r="B73" s="172" t="s">
        <v>159</v>
      </c>
      <c r="C73" s="173" t="s">
        <v>160</v>
      </c>
      <c r="D73" s="174" t="s">
        <v>139</v>
      </c>
      <c r="E73" s="175">
        <v>1.8</v>
      </c>
      <c r="F73" s="175">
        <v>0</v>
      </c>
      <c r="G73" s="176">
        <f>E73*F73</f>
        <v>0</v>
      </c>
      <c r="O73" s="170">
        <v>2</v>
      </c>
      <c r="AA73" s="146">
        <v>2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2</v>
      </c>
      <c r="CB73" s="177">
        <v>1</v>
      </c>
      <c r="CZ73" s="146">
        <v>3.8640000000000001E-2</v>
      </c>
    </row>
    <row r="74" spans="1:104" x14ac:dyDescent="0.25">
      <c r="A74" s="178"/>
      <c r="B74" s="180"/>
      <c r="C74" s="225" t="s">
        <v>161</v>
      </c>
      <c r="D74" s="226"/>
      <c r="E74" s="181">
        <v>1.8</v>
      </c>
      <c r="F74" s="182"/>
      <c r="G74" s="183"/>
      <c r="M74" s="179" t="s">
        <v>161</v>
      </c>
      <c r="O74" s="170"/>
    </row>
    <row r="75" spans="1:104" x14ac:dyDescent="0.25">
      <c r="A75" s="184"/>
      <c r="B75" s="185" t="s">
        <v>75</v>
      </c>
      <c r="C75" s="186" t="str">
        <f>CONCATENATE(B68," ",C68)</f>
        <v>4 Vodorovné konstrukce</v>
      </c>
      <c r="D75" s="187"/>
      <c r="E75" s="188"/>
      <c r="F75" s="189"/>
      <c r="G75" s="190">
        <f>SUM(G68:G74)</f>
        <v>0</v>
      </c>
      <c r="O75" s="170">
        <v>4</v>
      </c>
      <c r="BA75" s="191">
        <f>SUM(BA68:BA74)</f>
        <v>0</v>
      </c>
      <c r="BB75" s="191">
        <f>SUM(BB68:BB74)</f>
        <v>0</v>
      </c>
      <c r="BC75" s="191">
        <f>SUM(BC68:BC74)</f>
        <v>0</v>
      </c>
      <c r="BD75" s="191">
        <f>SUM(BD68:BD74)</f>
        <v>0</v>
      </c>
      <c r="BE75" s="191">
        <f>SUM(BE68:BE74)</f>
        <v>0</v>
      </c>
    </row>
    <row r="76" spans="1:104" x14ac:dyDescent="0.25">
      <c r="A76" s="163" t="s">
        <v>72</v>
      </c>
      <c r="B76" s="164" t="s">
        <v>162</v>
      </c>
      <c r="C76" s="165" t="s">
        <v>163</v>
      </c>
      <c r="D76" s="166"/>
      <c r="E76" s="167"/>
      <c r="F76" s="167"/>
      <c r="G76" s="168"/>
      <c r="H76" s="169"/>
      <c r="I76" s="169"/>
      <c r="O76" s="170">
        <v>1</v>
      </c>
    </row>
    <row r="77" spans="1:104" x14ac:dyDescent="0.25">
      <c r="A77" s="171">
        <v>23</v>
      </c>
      <c r="B77" s="172" t="s">
        <v>164</v>
      </c>
      <c r="C77" s="173" t="s">
        <v>165</v>
      </c>
      <c r="D77" s="174" t="s">
        <v>100</v>
      </c>
      <c r="E77" s="175">
        <v>16.45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0.22542000000000001</v>
      </c>
    </row>
    <row r="78" spans="1:104" x14ac:dyDescent="0.25">
      <c r="A78" s="178"/>
      <c r="B78" s="180"/>
      <c r="C78" s="225" t="s">
        <v>166</v>
      </c>
      <c r="D78" s="226"/>
      <c r="E78" s="181">
        <v>16.45</v>
      </c>
      <c r="F78" s="182"/>
      <c r="G78" s="183"/>
      <c r="M78" s="179" t="s">
        <v>166</v>
      </c>
      <c r="O78" s="170"/>
    </row>
    <row r="79" spans="1:104" x14ac:dyDescent="0.25">
      <c r="A79" s="171">
        <v>24</v>
      </c>
      <c r="B79" s="172" t="s">
        <v>167</v>
      </c>
      <c r="C79" s="173" t="s">
        <v>168</v>
      </c>
      <c r="D79" s="174" t="s">
        <v>100</v>
      </c>
      <c r="E79" s="175">
        <v>24</v>
      </c>
      <c r="F79" s="175">
        <v>0</v>
      </c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9.2799999999999994E-2</v>
      </c>
    </row>
    <row r="80" spans="1:104" x14ac:dyDescent="0.25">
      <c r="A80" s="178"/>
      <c r="B80" s="180"/>
      <c r="C80" s="225" t="s">
        <v>101</v>
      </c>
      <c r="D80" s="226"/>
      <c r="E80" s="181">
        <v>24</v>
      </c>
      <c r="F80" s="182"/>
      <c r="G80" s="183"/>
      <c r="M80" s="179" t="s">
        <v>101</v>
      </c>
      <c r="O80" s="170"/>
    </row>
    <row r="81" spans="1:104" ht="20.399999999999999" x14ac:dyDescent="0.25">
      <c r="A81" s="171">
        <v>25</v>
      </c>
      <c r="B81" s="172" t="s">
        <v>169</v>
      </c>
      <c r="C81" s="173" t="s">
        <v>170</v>
      </c>
      <c r="D81" s="174" t="s">
        <v>100</v>
      </c>
      <c r="E81" s="175">
        <v>31.73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1</v>
      </c>
      <c r="CZ81" s="146">
        <v>0.18107999999999999</v>
      </c>
    </row>
    <row r="82" spans="1:104" x14ac:dyDescent="0.25">
      <c r="A82" s="178"/>
      <c r="B82" s="180"/>
      <c r="C82" s="225" t="s">
        <v>171</v>
      </c>
      <c r="D82" s="226"/>
      <c r="E82" s="181">
        <v>29.98</v>
      </c>
      <c r="F82" s="182"/>
      <c r="G82" s="183"/>
      <c r="M82" s="179" t="s">
        <v>171</v>
      </c>
      <c r="O82" s="170"/>
    </row>
    <row r="83" spans="1:104" x14ac:dyDescent="0.25">
      <c r="A83" s="178"/>
      <c r="B83" s="180"/>
      <c r="C83" s="225" t="s">
        <v>157</v>
      </c>
      <c r="D83" s="226"/>
      <c r="E83" s="181">
        <v>1.75</v>
      </c>
      <c r="F83" s="182"/>
      <c r="G83" s="183"/>
      <c r="M83" s="179" t="s">
        <v>157</v>
      </c>
      <c r="O83" s="170"/>
    </row>
    <row r="84" spans="1:104" x14ac:dyDescent="0.25">
      <c r="A84" s="171">
        <v>26</v>
      </c>
      <c r="B84" s="172" t="s">
        <v>172</v>
      </c>
      <c r="C84" s="173" t="s">
        <v>173</v>
      </c>
      <c r="D84" s="174" t="s">
        <v>100</v>
      </c>
      <c r="E84" s="175">
        <v>18.094999999999999</v>
      </c>
      <c r="F84" s="175">
        <v>0</v>
      </c>
      <c r="G84" s="176">
        <f>E84*F84</f>
        <v>0</v>
      </c>
      <c r="O84" s="170">
        <v>2</v>
      </c>
      <c r="AA84" s="146">
        <v>3</v>
      </c>
      <c r="AB84" s="146">
        <v>1</v>
      </c>
      <c r="AC84" s="146">
        <v>59245030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3</v>
      </c>
      <c r="CB84" s="177">
        <v>1</v>
      </c>
      <c r="CZ84" s="146">
        <v>0.17280000000000001</v>
      </c>
    </row>
    <row r="85" spans="1:104" x14ac:dyDescent="0.25">
      <c r="A85" s="178"/>
      <c r="B85" s="180"/>
      <c r="C85" s="225" t="s">
        <v>174</v>
      </c>
      <c r="D85" s="226"/>
      <c r="E85" s="181">
        <v>18.094999999999999</v>
      </c>
      <c r="F85" s="182"/>
      <c r="G85" s="183"/>
      <c r="M85" s="179" t="s">
        <v>174</v>
      </c>
      <c r="O85" s="170"/>
    </row>
    <row r="86" spans="1:104" x14ac:dyDescent="0.25">
      <c r="A86" s="184"/>
      <c r="B86" s="185" t="s">
        <v>75</v>
      </c>
      <c r="C86" s="186" t="str">
        <f>CONCATENATE(B76," ",C76)</f>
        <v>5 Komunikace</v>
      </c>
      <c r="D86" s="187"/>
      <c r="E86" s="188"/>
      <c r="F86" s="189"/>
      <c r="G86" s="190">
        <f>SUM(G76:G85)</f>
        <v>0</v>
      </c>
      <c r="O86" s="170">
        <v>4</v>
      </c>
      <c r="BA86" s="191">
        <f>SUM(BA76:BA85)</f>
        <v>0</v>
      </c>
      <c r="BB86" s="191">
        <f>SUM(BB76:BB85)</f>
        <v>0</v>
      </c>
      <c r="BC86" s="191">
        <f>SUM(BC76:BC85)</f>
        <v>0</v>
      </c>
      <c r="BD86" s="191">
        <f>SUM(BD76:BD85)</f>
        <v>0</v>
      </c>
      <c r="BE86" s="191">
        <f>SUM(BE76:BE85)</f>
        <v>0</v>
      </c>
    </row>
    <row r="87" spans="1:104" x14ac:dyDescent="0.25">
      <c r="A87" s="163" t="s">
        <v>72</v>
      </c>
      <c r="B87" s="164" t="s">
        <v>175</v>
      </c>
      <c r="C87" s="165" t="s">
        <v>176</v>
      </c>
      <c r="D87" s="166"/>
      <c r="E87" s="167"/>
      <c r="F87" s="167"/>
      <c r="G87" s="168"/>
      <c r="H87" s="169"/>
      <c r="I87" s="169"/>
      <c r="O87" s="170">
        <v>1</v>
      </c>
    </row>
    <row r="88" spans="1:104" x14ac:dyDescent="0.25">
      <c r="A88" s="171">
        <v>27</v>
      </c>
      <c r="B88" s="172" t="s">
        <v>177</v>
      </c>
      <c r="C88" s="173" t="s">
        <v>178</v>
      </c>
      <c r="D88" s="174" t="s">
        <v>100</v>
      </c>
      <c r="E88" s="175">
        <v>228.36250000000001</v>
      </c>
      <c r="F88" s="175">
        <v>0</v>
      </c>
      <c r="G88" s="176">
        <f>E88*F88</f>
        <v>0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1</v>
      </c>
      <c r="CZ88" s="146">
        <v>4.0000000000000003E-5</v>
      </c>
    </row>
    <row r="89" spans="1:104" x14ac:dyDescent="0.25">
      <c r="A89" s="178"/>
      <c r="B89" s="180"/>
      <c r="C89" s="225" t="s">
        <v>179</v>
      </c>
      <c r="D89" s="226"/>
      <c r="E89" s="181">
        <v>132.47999999999999</v>
      </c>
      <c r="F89" s="182"/>
      <c r="G89" s="183"/>
      <c r="M89" s="179" t="s">
        <v>179</v>
      </c>
      <c r="O89" s="170"/>
    </row>
    <row r="90" spans="1:104" x14ac:dyDescent="0.25">
      <c r="A90" s="178"/>
      <c r="B90" s="180"/>
      <c r="C90" s="225" t="s">
        <v>180</v>
      </c>
      <c r="D90" s="226"/>
      <c r="E90" s="181">
        <v>47.88</v>
      </c>
      <c r="F90" s="182"/>
      <c r="G90" s="183"/>
      <c r="M90" s="179" t="s">
        <v>180</v>
      </c>
      <c r="O90" s="170"/>
    </row>
    <row r="91" spans="1:104" x14ac:dyDescent="0.25">
      <c r="A91" s="178"/>
      <c r="B91" s="180"/>
      <c r="C91" s="225" t="s">
        <v>181</v>
      </c>
      <c r="D91" s="226"/>
      <c r="E91" s="181">
        <v>1.62</v>
      </c>
      <c r="F91" s="182"/>
      <c r="G91" s="183"/>
      <c r="M91" s="179" t="s">
        <v>181</v>
      </c>
      <c r="O91" s="170"/>
    </row>
    <row r="92" spans="1:104" x14ac:dyDescent="0.25">
      <c r="A92" s="178"/>
      <c r="B92" s="180"/>
      <c r="C92" s="225" t="s">
        <v>182</v>
      </c>
      <c r="D92" s="226"/>
      <c r="E92" s="181">
        <v>1.43</v>
      </c>
      <c r="F92" s="182"/>
      <c r="G92" s="183"/>
      <c r="M92" s="179" t="s">
        <v>182</v>
      </c>
      <c r="O92" s="170"/>
    </row>
    <row r="93" spans="1:104" x14ac:dyDescent="0.25">
      <c r="A93" s="178"/>
      <c r="B93" s="180"/>
      <c r="C93" s="225" t="s">
        <v>183</v>
      </c>
      <c r="D93" s="226"/>
      <c r="E93" s="181">
        <v>3.9</v>
      </c>
      <c r="F93" s="182"/>
      <c r="G93" s="183"/>
      <c r="M93" s="179" t="s">
        <v>183</v>
      </c>
      <c r="O93" s="170"/>
    </row>
    <row r="94" spans="1:104" x14ac:dyDescent="0.25">
      <c r="A94" s="178"/>
      <c r="B94" s="180"/>
      <c r="C94" s="225" t="s">
        <v>184</v>
      </c>
      <c r="D94" s="226"/>
      <c r="E94" s="181">
        <v>3.6</v>
      </c>
      <c r="F94" s="182"/>
      <c r="G94" s="183"/>
      <c r="M94" s="179" t="s">
        <v>184</v>
      </c>
      <c r="O94" s="170"/>
    </row>
    <row r="95" spans="1:104" x14ac:dyDescent="0.25">
      <c r="A95" s="178"/>
      <c r="B95" s="180"/>
      <c r="C95" s="225" t="s">
        <v>185</v>
      </c>
      <c r="D95" s="226"/>
      <c r="E95" s="181">
        <v>2.88</v>
      </c>
      <c r="F95" s="182"/>
      <c r="G95" s="183"/>
      <c r="M95" s="179" t="s">
        <v>185</v>
      </c>
      <c r="O95" s="170"/>
    </row>
    <row r="96" spans="1:104" x14ac:dyDescent="0.25">
      <c r="A96" s="178"/>
      <c r="B96" s="180"/>
      <c r="C96" s="225" t="s">
        <v>186</v>
      </c>
      <c r="D96" s="226"/>
      <c r="E96" s="181">
        <v>0.54</v>
      </c>
      <c r="F96" s="182"/>
      <c r="G96" s="183"/>
      <c r="M96" s="179" t="s">
        <v>186</v>
      </c>
      <c r="O96" s="170"/>
    </row>
    <row r="97" spans="1:104" x14ac:dyDescent="0.25">
      <c r="A97" s="178"/>
      <c r="B97" s="180"/>
      <c r="C97" s="225" t="s">
        <v>187</v>
      </c>
      <c r="D97" s="226"/>
      <c r="E97" s="181">
        <v>1.17</v>
      </c>
      <c r="F97" s="182"/>
      <c r="G97" s="183"/>
      <c r="M97" s="179" t="s">
        <v>187</v>
      </c>
      <c r="O97" s="170"/>
    </row>
    <row r="98" spans="1:104" x14ac:dyDescent="0.25">
      <c r="A98" s="178"/>
      <c r="B98" s="180"/>
      <c r="C98" s="225" t="s">
        <v>188</v>
      </c>
      <c r="D98" s="226"/>
      <c r="E98" s="181">
        <v>3.24</v>
      </c>
      <c r="F98" s="182"/>
      <c r="G98" s="183"/>
      <c r="M98" s="179" t="s">
        <v>188</v>
      </c>
      <c r="O98" s="170"/>
    </row>
    <row r="99" spans="1:104" x14ac:dyDescent="0.25">
      <c r="A99" s="178"/>
      <c r="B99" s="180"/>
      <c r="C99" s="225" t="s">
        <v>189</v>
      </c>
      <c r="D99" s="226"/>
      <c r="E99" s="181">
        <v>3.6</v>
      </c>
      <c r="F99" s="182"/>
      <c r="G99" s="183"/>
      <c r="M99" s="179" t="s">
        <v>189</v>
      </c>
      <c r="O99" s="170"/>
    </row>
    <row r="100" spans="1:104" x14ac:dyDescent="0.25">
      <c r="A100" s="178"/>
      <c r="B100" s="180"/>
      <c r="C100" s="225" t="s">
        <v>190</v>
      </c>
      <c r="D100" s="226"/>
      <c r="E100" s="181">
        <v>0.72250000000000003</v>
      </c>
      <c r="F100" s="182"/>
      <c r="G100" s="183"/>
      <c r="M100" s="179" t="s">
        <v>190</v>
      </c>
      <c r="O100" s="170"/>
    </row>
    <row r="101" spans="1:104" x14ac:dyDescent="0.25">
      <c r="A101" s="178"/>
      <c r="B101" s="180"/>
      <c r="C101" s="225" t="s">
        <v>191</v>
      </c>
      <c r="D101" s="226"/>
      <c r="E101" s="181">
        <v>8.58</v>
      </c>
      <c r="F101" s="182"/>
      <c r="G101" s="183"/>
      <c r="M101" s="179" t="s">
        <v>191</v>
      </c>
      <c r="O101" s="170"/>
    </row>
    <row r="102" spans="1:104" x14ac:dyDescent="0.25">
      <c r="A102" s="178"/>
      <c r="B102" s="180"/>
      <c r="C102" s="225" t="s">
        <v>191</v>
      </c>
      <c r="D102" s="226"/>
      <c r="E102" s="181">
        <v>8.58</v>
      </c>
      <c r="F102" s="182"/>
      <c r="G102" s="183"/>
      <c r="M102" s="179" t="s">
        <v>191</v>
      </c>
      <c r="O102" s="170"/>
    </row>
    <row r="103" spans="1:104" x14ac:dyDescent="0.25">
      <c r="A103" s="178"/>
      <c r="B103" s="180"/>
      <c r="C103" s="225" t="s">
        <v>192</v>
      </c>
      <c r="D103" s="226"/>
      <c r="E103" s="181">
        <v>4.8600000000000003</v>
      </c>
      <c r="F103" s="182"/>
      <c r="G103" s="183"/>
      <c r="M103" s="179" t="s">
        <v>192</v>
      </c>
      <c r="O103" s="170"/>
    </row>
    <row r="104" spans="1:104" x14ac:dyDescent="0.25">
      <c r="A104" s="178"/>
      <c r="B104" s="180"/>
      <c r="C104" s="225" t="s">
        <v>193</v>
      </c>
      <c r="D104" s="226"/>
      <c r="E104" s="181">
        <v>3.28</v>
      </c>
      <c r="F104" s="182"/>
      <c r="G104" s="183"/>
      <c r="M104" s="179" t="s">
        <v>193</v>
      </c>
      <c r="O104" s="170"/>
    </row>
    <row r="105" spans="1:104" x14ac:dyDescent="0.25">
      <c r="A105" s="171">
        <v>28</v>
      </c>
      <c r="B105" s="172" t="s">
        <v>194</v>
      </c>
      <c r="C105" s="173" t="s">
        <v>195</v>
      </c>
      <c r="D105" s="174" t="s">
        <v>100</v>
      </c>
      <c r="E105" s="175">
        <v>33.375</v>
      </c>
      <c r="F105" s="175">
        <v>0</v>
      </c>
      <c r="G105" s="176">
        <f>E105*F105</f>
        <v>0</v>
      </c>
      <c r="O105" s="170">
        <v>2</v>
      </c>
      <c r="AA105" s="146">
        <v>1</v>
      </c>
      <c r="AB105" s="146">
        <v>1</v>
      </c>
      <c r="AC105" s="146">
        <v>1</v>
      </c>
      <c r="AZ105" s="146">
        <v>1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1</v>
      </c>
      <c r="CZ105" s="146">
        <v>4.4999999999999999E-4</v>
      </c>
    </row>
    <row r="106" spans="1:104" x14ac:dyDescent="0.25">
      <c r="A106" s="178"/>
      <c r="B106" s="180"/>
      <c r="C106" s="225" t="s">
        <v>196</v>
      </c>
      <c r="D106" s="226"/>
      <c r="E106" s="181">
        <v>33.375</v>
      </c>
      <c r="F106" s="182"/>
      <c r="G106" s="183"/>
      <c r="M106" s="204">
        <v>33375</v>
      </c>
      <c r="O106" s="170"/>
    </row>
    <row r="107" spans="1:104" ht="20.399999999999999" x14ac:dyDescent="0.25">
      <c r="A107" s="171">
        <v>29</v>
      </c>
      <c r="B107" s="172" t="s">
        <v>197</v>
      </c>
      <c r="C107" s="173" t="s">
        <v>198</v>
      </c>
      <c r="D107" s="174" t="s">
        <v>199</v>
      </c>
      <c r="E107" s="175">
        <v>16</v>
      </c>
      <c r="F107" s="175">
        <v>0</v>
      </c>
      <c r="G107" s="176">
        <f>E107*F107</f>
        <v>0</v>
      </c>
      <c r="O107" s="170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1</v>
      </c>
      <c r="CZ107" s="146">
        <v>3.7810000000000003E-2</v>
      </c>
    </row>
    <row r="108" spans="1:104" x14ac:dyDescent="0.25">
      <c r="A108" s="178"/>
      <c r="B108" s="180"/>
      <c r="C108" s="225" t="s">
        <v>200</v>
      </c>
      <c r="D108" s="226"/>
      <c r="E108" s="181">
        <v>16</v>
      </c>
      <c r="F108" s="182"/>
      <c r="G108" s="183"/>
      <c r="M108" s="179" t="s">
        <v>200</v>
      </c>
      <c r="O108" s="170"/>
    </row>
    <row r="109" spans="1:104" x14ac:dyDescent="0.25">
      <c r="A109" s="171">
        <v>30</v>
      </c>
      <c r="B109" s="172" t="s">
        <v>201</v>
      </c>
      <c r="C109" s="173" t="s">
        <v>202</v>
      </c>
      <c r="D109" s="174" t="s">
        <v>139</v>
      </c>
      <c r="E109" s="175">
        <v>74</v>
      </c>
      <c r="F109" s="175">
        <v>0</v>
      </c>
      <c r="G109" s="176">
        <f>E109*F109</f>
        <v>0</v>
      </c>
      <c r="O109" s="170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1</v>
      </c>
      <c r="CZ109" s="146">
        <v>4.3299999999999996E-3</v>
      </c>
    </row>
    <row r="110" spans="1:104" x14ac:dyDescent="0.25">
      <c r="A110" s="178"/>
      <c r="B110" s="180"/>
      <c r="C110" s="225" t="s">
        <v>203</v>
      </c>
      <c r="D110" s="226"/>
      <c r="E110" s="181">
        <v>74</v>
      </c>
      <c r="F110" s="182"/>
      <c r="G110" s="183"/>
      <c r="M110" s="179" t="s">
        <v>203</v>
      </c>
      <c r="O110" s="170"/>
    </row>
    <row r="111" spans="1:104" x14ac:dyDescent="0.25">
      <c r="A111" s="171">
        <v>31</v>
      </c>
      <c r="B111" s="172" t="s">
        <v>204</v>
      </c>
      <c r="C111" s="173" t="s">
        <v>205</v>
      </c>
      <c r="D111" s="174" t="s">
        <v>139</v>
      </c>
      <c r="E111" s="175">
        <v>36</v>
      </c>
      <c r="F111" s="175">
        <v>0</v>
      </c>
      <c r="G111" s="176">
        <f>E111*F111</f>
        <v>0</v>
      </c>
      <c r="O111" s="170">
        <v>2</v>
      </c>
      <c r="AA111" s="146">
        <v>1</v>
      </c>
      <c r="AB111" s="146">
        <v>1</v>
      </c>
      <c r="AC111" s="146">
        <v>1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1</v>
      </c>
      <c r="CZ111" s="146">
        <v>8.4899999999999993E-3</v>
      </c>
    </row>
    <row r="112" spans="1:104" x14ac:dyDescent="0.25">
      <c r="A112" s="178"/>
      <c r="B112" s="180"/>
      <c r="C112" s="225" t="s">
        <v>206</v>
      </c>
      <c r="D112" s="226"/>
      <c r="E112" s="181">
        <v>24</v>
      </c>
      <c r="F112" s="182"/>
      <c r="G112" s="183"/>
      <c r="M112" s="179" t="s">
        <v>206</v>
      </c>
      <c r="O112" s="170"/>
    </row>
    <row r="113" spans="1:104" x14ac:dyDescent="0.25">
      <c r="A113" s="178"/>
      <c r="B113" s="180"/>
      <c r="C113" s="225" t="s">
        <v>207</v>
      </c>
      <c r="D113" s="226"/>
      <c r="E113" s="181">
        <v>12</v>
      </c>
      <c r="F113" s="182"/>
      <c r="G113" s="183"/>
      <c r="M113" s="179">
        <v>12</v>
      </c>
      <c r="O113" s="170"/>
    </row>
    <row r="114" spans="1:104" ht="20.399999999999999" x14ac:dyDescent="0.25">
      <c r="A114" s="171">
        <v>32</v>
      </c>
      <c r="B114" s="172" t="s">
        <v>208</v>
      </c>
      <c r="C114" s="173" t="s">
        <v>209</v>
      </c>
      <c r="D114" s="174" t="s">
        <v>100</v>
      </c>
      <c r="E114" s="175">
        <v>288.3725</v>
      </c>
      <c r="F114" s="175">
        <v>0</v>
      </c>
      <c r="G114" s="176">
        <f>E114*F114</f>
        <v>0</v>
      </c>
      <c r="O114" s="170">
        <v>2</v>
      </c>
      <c r="AA114" s="146">
        <v>1</v>
      </c>
      <c r="AB114" s="146">
        <v>1</v>
      </c>
      <c r="AC114" s="146">
        <v>1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</v>
      </c>
      <c r="CB114" s="177">
        <v>1</v>
      </c>
      <c r="CZ114" s="146">
        <v>1.98E-3</v>
      </c>
    </row>
    <row r="115" spans="1:104" x14ac:dyDescent="0.25">
      <c r="A115" s="178"/>
      <c r="B115" s="180"/>
      <c r="C115" s="225" t="s">
        <v>210</v>
      </c>
      <c r="D115" s="226"/>
      <c r="E115" s="181">
        <v>59.89</v>
      </c>
      <c r="F115" s="182"/>
      <c r="G115" s="183"/>
      <c r="M115" s="179" t="s">
        <v>210</v>
      </c>
      <c r="O115" s="170"/>
    </row>
    <row r="116" spans="1:104" x14ac:dyDescent="0.25">
      <c r="A116" s="178"/>
      <c r="B116" s="180"/>
      <c r="C116" s="225" t="s">
        <v>211</v>
      </c>
      <c r="D116" s="226"/>
      <c r="E116" s="181">
        <v>22.79</v>
      </c>
      <c r="F116" s="182"/>
      <c r="G116" s="183"/>
      <c r="M116" s="179" t="s">
        <v>211</v>
      </c>
      <c r="O116" s="170"/>
    </row>
    <row r="117" spans="1:104" x14ac:dyDescent="0.25">
      <c r="A117" s="178"/>
      <c r="B117" s="180"/>
      <c r="C117" s="225" t="s">
        <v>212</v>
      </c>
      <c r="D117" s="226"/>
      <c r="E117" s="181">
        <v>66.42</v>
      </c>
      <c r="F117" s="182"/>
      <c r="G117" s="183"/>
      <c r="M117" s="179" t="s">
        <v>212</v>
      </c>
      <c r="O117" s="170"/>
    </row>
    <row r="118" spans="1:104" x14ac:dyDescent="0.25">
      <c r="A118" s="178"/>
      <c r="B118" s="180"/>
      <c r="C118" s="225" t="s">
        <v>213</v>
      </c>
      <c r="D118" s="226"/>
      <c r="E118" s="181">
        <v>28.62</v>
      </c>
      <c r="F118" s="182"/>
      <c r="G118" s="183"/>
      <c r="M118" s="179" t="s">
        <v>213</v>
      </c>
      <c r="O118" s="170"/>
    </row>
    <row r="119" spans="1:104" x14ac:dyDescent="0.25">
      <c r="A119" s="178"/>
      <c r="B119" s="180"/>
      <c r="C119" s="225" t="s">
        <v>214</v>
      </c>
      <c r="D119" s="226"/>
      <c r="E119" s="181">
        <v>12.6</v>
      </c>
      <c r="F119" s="182"/>
      <c r="G119" s="183"/>
      <c r="M119" s="179" t="s">
        <v>214</v>
      </c>
      <c r="O119" s="170"/>
    </row>
    <row r="120" spans="1:104" x14ac:dyDescent="0.25">
      <c r="A120" s="178"/>
      <c r="B120" s="180"/>
      <c r="C120" s="225" t="s">
        <v>215</v>
      </c>
      <c r="D120" s="226"/>
      <c r="E120" s="181">
        <v>147.66</v>
      </c>
      <c r="F120" s="182"/>
      <c r="G120" s="183"/>
      <c r="M120" s="179" t="s">
        <v>215</v>
      </c>
      <c r="O120" s="170"/>
    </row>
    <row r="121" spans="1:104" x14ac:dyDescent="0.25">
      <c r="A121" s="178"/>
      <c r="B121" s="180"/>
      <c r="C121" s="225" t="s">
        <v>216</v>
      </c>
      <c r="D121" s="226"/>
      <c r="E121" s="181">
        <v>10.56</v>
      </c>
      <c r="F121" s="182"/>
      <c r="G121" s="183"/>
      <c r="M121" s="179" t="s">
        <v>216</v>
      </c>
      <c r="O121" s="170"/>
    </row>
    <row r="122" spans="1:104" x14ac:dyDescent="0.25">
      <c r="A122" s="178"/>
      <c r="B122" s="180"/>
      <c r="C122" s="225" t="s">
        <v>217</v>
      </c>
      <c r="D122" s="226"/>
      <c r="E122" s="181">
        <v>176.4</v>
      </c>
      <c r="F122" s="182"/>
      <c r="G122" s="183"/>
      <c r="M122" s="179" t="s">
        <v>217</v>
      </c>
      <c r="O122" s="170"/>
    </row>
    <row r="123" spans="1:104" x14ac:dyDescent="0.25">
      <c r="A123" s="178"/>
      <c r="B123" s="180"/>
      <c r="C123" s="225" t="s">
        <v>218</v>
      </c>
      <c r="D123" s="226"/>
      <c r="E123" s="181">
        <v>38.880000000000003</v>
      </c>
      <c r="F123" s="182"/>
      <c r="G123" s="183"/>
      <c r="M123" s="179" t="s">
        <v>218</v>
      </c>
      <c r="O123" s="170"/>
    </row>
    <row r="124" spans="1:104" x14ac:dyDescent="0.25">
      <c r="A124" s="178"/>
      <c r="B124" s="180"/>
      <c r="C124" s="225" t="s">
        <v>219</v>
      </c>
      <c r="D124" s="226"/>
      <c r="E124" s="181">
        <v>176.4</v>
      </c>
      <c r="F124" s="182"/>
      <c r="G124" s="183"/>
      <c r="M124" s="179" t="s">
        <v>219</v>
      </c>
      <c r="O124" s="170"/>
    </row>
    <row r="125" spans="1:104" x14ac:dyDescent="0.25">
      <c r="A125" s="178"/>
      <c r="B125" s="180"/>
      <c r="C125" s="225" t="s">
        <v>218</v>
      </c>
      <c r="D125" s="226"/>
      <c r="E125" s="181">
        <v>38.880000000000003</v>
      </c>
      <c r="F125" s="182"/>
      <c r="G125" s="183"/>
      <c r="M125" s="179" t="s">
        <v>218</v>
      </c>
      <c r="O125" s="170"/>
    </row>
    <row r="126" spans="1:104" x14ac:dyDescent="0.25">
      <c r="A126" s="178"/>
      <c r="B126" s="180"/>
      <c r="C126" s="225" t="s">
        <v>220</v>
      </c>
      <c r="D126" s="226"/>
      <c r="E126" s="181">
        <v>176.4</v>
      </c>
      <c r="F126" s="182"/>
      <c r="G126" s="183"/>
      <c r="M126" s="179" t="s">
        <v>220</v>
      </c>
      <c r="O126" s="170"/>
    </row>
    <row r="127" spans="1:104" x14ac:dyDescent="0.25">
      <c r="A127" s="178"/>
      <c r="B127" s="180"/>
      <c r="C127" s="225" t="s">
        <v>218</v>
      </c>
      <c r="D127" s="226"/>
      <c r="E127" s="181">
        <v>38.880000000000003</v>
      </c>
      <c r="F127" s="182"/>
      <c r="G127" s="183"/>
      <c r="M127" s="179" t="s">
        <v>218</v>
      </c>
      <c r="O127" s="170"/>
    </row>
    <row r="128" spans="1:104" x14ac:dyDescent="0.25">
      <c r="A128" s="178"/>
      <c r="B128" s="180"/>
      <c r="C128" s="225" t="s">
        <v>221</v>
      </c>
      <c r="D128" s="226"/>
      <c r="E128" s="181">
        <v>-17.16</v>
      </c>
      <c r="F128" s="182"/>
      <c r="G128" s="183"/>
      <c r="M128" s="179" t="s">
        <v>221</v>
      </c>
      <c r="O128" s="170"/>
    </row>
    <row r="129" spans="1:104" x14ac:dyDescent="0.25">
      <c r="A129" s="178"/>
      <c r="B129" s="180"/>
      <c r="C129" s="225" t="s">
        <v>222</v>
      </c>
      <c r="D129" s="226"/>
      <c r="E129" s="181">
        <v>-4.8600000000000003</v>
      </c>
      <c r="F129" s="182"/>
      <c r="G129" s="183"/>
      <c r="M129" s="179" t="s">
        <v>222</v>
      </c>
      <c r="O129" s="170"/>
    </row>
    <row r="130" spans="1:104" x14ac:dyDescent="0.25">
      <c r="A130" s="178"/>
      <c r="B130" s="180"/>
      <c r="C130" s="225" t="s">
        <v>223</v>
      </c>
      <c r="D130" s="226"/>
      <c r="E130" s="181">
        <v>-132.47999999999999</v>
      </c>
      <c r="F130" s="182"/>
      <c r="G130" s="183"/>
      <c r="M130" s="179" t="s">
        <v>223</v>
      </c>
      <c r="O130" s="170"/>
    </row>
    <row r="131" spans="1:104" x14ac:dyDescent="0.25">
      <c r="A131" s="178"/>
      <c r="B131" s="180"/>
      <c r="C131" s="225" t="s">
        <v>224</v>
      </c>
      <c r="D131" s="226"/>
      <c r="E131" s="181">
        <v>-47.88</v>
      </c>
      <c r="F131" s="182"/>
      <c r="G131" s="183"/>
      <c r="M131" s="179" t="s">
        <v>224</v>
      </c>
      <c r="O131" s="170"/>
    </row>
    <row r="132" spans="1:104" x14ac:dyDescent="0.25">
      <c r="A132" s="178"/>
      <c r="B132" s="180"/>
      <c r="C132" s="225" t="s">
        <v>225</v>
      </c>
      <c r="D132" s="226"/>
      <c r="E132" s="181">
        <v>-1.62</v>
      </c>
      <c r="F132" s="182"/>
      <c r="G132" s="183"/>
      <c r="M132" s="179" t="s">
        <v>225</v>
      </c>
      <c r="O132" s="170"/>
    </row>
    <row r="133" spans="1:104" x14ac:dyDescent="0.25">
      <c r="A133" s="178"/>
      <c r="B133" s="180"/>
      <c r="C133" s="225" t="s">
        <v>226</v>
      </c>
      <c r="D133" s="226"/>
      <c r="E133" s="181">
        <v>-1.43</v>
      </c>
      <c r="F133" s="182"/>
      <c r="G133" s="183"/>
      <c r="M133" s="179" t="s">
        <v>226</v>
      </c>
      <c r="O133" s="170"/>
    </row>
    <row r="134" spans="1:104" x14ac:dyDescent="0.25">
      <c r="A134" s="178"/>
      <c r="B134" s="180"/>
      <c r="C134" s="225" t="s">
        <v>227</v>
      </c>
      <c r="D134" s="226"/>
      <c r="E134" s="181">
        <v>-3.9</v>
      </c>
      <c r="F134" s="182"/>
      <c r="G134" s="183"/>
      <c r="M134" s="179" t="s">
        <v>227</v>
      </c>
      <c r="O134" s="170"/>
    </row>
    <row r="135" spans="1:104" x14ac:dyDescent="0.25">
      <c r="A135" s="178"/>
      <c r="B135" s="180"/>
      <c r="C135" s="225" t="s">
        <v>228</v>
      </c>
      <c r="D135" s="226"/>
      <c r="E135" s="181">
        <v>-360</v>
      </c>
      <c r="F135" s="182"/>
      <c r="G135" s="183"/>
      <c r="M135" s="179" t="s">
        <v>228</v>
      </c>
      <c r="O135" s="170"/>
    </row>
    <row r="136" spans="1:104" x14ac:dyDescent="0.25">
      <c r="A136" s="178"/>
      <c r="B136" s="180"/>
      <c r="C136" s="225" t="s">
        <v>229</v>
      </c>
      <c r="D136" s="226"/>
      <c r="E136" s="181">
        <v>-2.88</v>
      </c>
      <c r="F136" s="182"/>
      <c r="G136" s="183"/>
      <c r="M136" s="179" t="s">
        <v>229</v>
      </c>
      <c r="O136" s="170"/>
    </row>
    <row r="137" spans="1:104" x14ac:dyDescent="0.25">
      <c r="A137" s="178"/>
      <c r="B137" s="180"/>
      <c r="C137" s="225" t="s">
        <v>230</v>
      </c>
      <c r="D137" s="226"/>
      <c r="E137" s="181">
        <v>-0.54</v>
      </c>
      <c r="F137" s="182"/>
      <c r="G137" s="183"/>
      <c r="M137" s="179" t="s">
        <v>230</v>
      </c>
      <c r="O137" s="170"/>
    </row>
    <row r="138" spans="1:104" x14ac:dyDescent="0.25">
      <c r="A138" s="178"/>
      <c r="B138" s="180"/>
      <c r="C138" s="225" t="s">
        <v>231</v>
      </c>
      <c r="D138" s="226"/>
      <c r="E138" s="181">
        <v>-1.17</v>
      </c>
      <c r="F138" s="182"/>
      <c r="G138" s="183"/>
      <c r="M138" s="179" t="s">
        <v>231</v>
      </c>
      <c r="O138" s="170"/>
    </row>
    <row r="139" spans="1:104" x14ac:dyDescent="0.25">
      <c r="A139" s="178"/>
      <c r="B139" s="180"/>
      <c r="C139" s="225" t="s">
        <v>232</v>
      </c>
      <c r="D139" s="226"/>
      <c r="E139" s="181">
        <v>-3.24</v>
      </c>
      <c r="F139" s="182"/>
      <c r="G139" s="183"/>
      <c r="M139" s="179" t="s">
        <v>232</v>
      </c>
      <c r="O139" s="170"/>
    </row>
    <row r="140" spans="1:104" x14ac:dyDescent="0.25">
      <c r="A140" s="178"/>
      <c r="B140" s="180"/>
      <c r="C140" s="225" t="s">
        <v>233</v>
      </c>
      <c r="D140" s="226"/>
      <c r="E140" s="181">
        <v>-3.6</v>
      </c>
      <c r="F140" s="182"/>
      <c r="G140" s="183"/>
      <c r="M140" s="179" t="s">
        <v>233</v>
      </c>
      <c r="O140" s="170"/>
    </row>
    <row r="141" spans="1:104" x14ac:dyDescent="0.25">
      <c r="A141" s="178"/>
      <c r="B141" s="180"/>
      <c r="C141" s="225" t="s">
        <v>234</v>
      </c>
      <c r="D141" s="226"/>
      <c r="E141" s="181">
        <v>-0.72250000000000003</v>
      </c>
      <c r="F141" s="182"/>
      <c r="G141" s="183"/>
      <c r="M141" s="179" t="s">
        <v>234</v>
      </c>
      <c r="O141" s="170"/>
    </row>
    <row r="142" spans="1:104" x14ac:dyDescent="0.25">
      <c r="A142" s="178"/>
      <c r="B142" s="180"/>
      <c r="C142" s="225" t="s">
        <v>235</v>
      </c>
      <c r="D142" s="226"/>
      <c r="E142" s="181">
        <v>-144.52500000000001</v>
      </c>
      <c r="F142" s="182"/>
      <c r="G142" s="183"/>
      <c r="M142" s="179" t="s">
        <v>235</v>
      </c>
      <c r="O142" s="170"/>
    </row>
    <row r="143" spans="1:104" x14ac:dyDescent="0.25">
      <c r="A143" s="178"/>
      <c r="B143" s="180"/>
      <c r="C143" s="225" t="s">
        <v>236</v>
      </c>
      <c r="D143" s="226"/>
      <c r="E143" s="181">
        <v>20</v>
      </c>
      <c r="F143" s="182"/>
      <c r="G143" s="183"/>
      <c r="M143" s="179" t="s">
        <v>236</v>
      </c>
      <c r="O143" s="170"/>
    </row>
    <row r="144" spans="1:104" x14ac:dyDescent="0.25">
      <c r="A144" s="171">
        <v>33</v>
      </c>
      <c r="B144" s="172" t="s">
        <v>237</v>
      </c>
      <c r="C144" s="173" t="s">
        <v>238</v>
      </c>
      <c r="D144" s="174" t="s">
        <v>100</v>
      </c>
      <c r="E144" s="175">
        <v>891.28250000000003</v>
      </c>
      <c r="F144" s="175">
        <v>0</v>
      </c>
      <c r="G144" s="176">
        <f>E144*F144</f>
        <v>0</v>
      </c>
      <c r="O144" s="170">
        <v>2</v>
      </c>
      <c r="AA144" s="146">
        <v>1</v>
      </c>
      <c r="AB144" s="146">
        <v>1</v>
      </c>
      <c r="AC144" s="146">
        <v>1</v>
      </c>
      <c r="AZ144" s="146">
        <v>1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1</v>
      </c>
      <c r="CB144" s="177">
        <v>1</v>
      </c>
      <c r="CZ144" s="146">
        <v>2.46E-2</v>
      </c>
    </row>
    <row r="145" spans="1:104" x14ac:dyDescent="0.25">
      <c r="A145" s="178"/>
      <c r="B145" s="180"/>
      <c r="C145" s="225" t="s">
        <v>239</v>
      </c>
      <c r="D145" s="226"/>
      <c r="E145" s="181">
        <v>891.28250000000003</v>
      </c>
      <c r="F145" s="182"/>
      <c r="G145" s="183"/>
      <c r="M145" s="204">
        <v>8912825</v>
      </c>
      <c r="O145" s="170"/>
    </row>
    <row r="146" spans="1:104" ht="20.399999999999999" x14ac:dyDescent="0.25">
      <c r="A146" s="171">
        <v>34</v>
      </c>
      <c r="B146" s="172" t="s">
        <v>240</v>
      </c>
      <c r="C146" s="173" t="s">
        <v>241</v>
      </c>
      <c r="D146" s="174" t="s">
        <v>100</v>
      </c>
      <c r="E146" s="175">
        <v>144.52500000000001</v>
      </c>
      <c r="F146" s="175">
        <v>0</v>
      </c>
      <c r="G146" s="176">
        <f>E146*F146</f>
        <v>0</v>
      </c>
      <c r="O146" s="170">
        <v>2</v>
      </c>
      <c r="AA146" s="146">
        <v>1</v>
      </c>
      <c r="AB146" s="146">
        <v>1</v>
      </c>
      <c r="AC146" s="146">
        <v>1</v>
      </c>
      <c r="AZ146" s="146">
        <v>1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1</v>
      </c>
      <c r="CB146" s="177">
        <v>1</v>
      </c>
      <c r="CZ146" s="146">
        <v>3.3709999999999997E-2</v>
      </c>
    </row>
    <row r="147" spans="1:104" x14ac:dyDescent="0.25">
      <c r="A147" s="178"/>
      <c r="B147" s="180"/>
      <c r="C147" s="225" t="s">
        <v>242</v>
      </c>
      <c r="D147" s="226"/>
      <c r="E147" s="181">
        <v>82.8</v>
      </c>
      <c r="F147" s="182"/>
      <c r="G147" s="183"/>
      <c r="M147" s="179" t="s">
        <v>242</v>
      </c>
      <c r="O147" s="170"/>
    </row>
    <row r="148" spans="1:104" x14ac:dyDescent="0.25">
      <c r="A148" s="178"/>
      <c r="B148" s="180"/>
      <c r="C148" s="225" t="s">
        <v>243</v>
      </c>
      <c r="D148" s="226"/>
      <c r="E148" s="181">
        <v>30.78</v>
      </c>
      <c r="F148" s="182"/>
      <c r="G148" s="183"/>
      <c r="M148" s="179" t="s">
        <v>243</v>
      </c>
      <c r="O148" s="170"/>
    </row>
    <row r="149" spans="1:104" x14ac:dyDescent="0.25">
      <c r="A149" s="178"/>
      <c r="B149" s="180"/>
      <c r="C149" s="225" t="s">
        <v>244</v>
      </c>
      <c r="D149" s="226"/>
      <c r="E149" s="181">
        <v>1.35</v>
      </c>
      <c r="F149" s="182"/>
      <c r="G149" s="183"/>
      <c r="M149" s="179" t="s">
        <v>244</v>
      </c>
      <c r="O149" s="170"/>
    </row>
    <row r="150" spans="1:104" x14ac:dyDescent="0.25">
      <c r="A150" s="178"/>
      <c r="B150" s="180"/>
      <c r="C150" s="225" t="s">
        <v>245</v>
      </c>
      <c r="D150" s="226"/>
      <c r="E150" s="181">
        <v>1.05</v>
      </c>
      <c r="F150" s="182"/>
      <c r="G150" s="183"/>
      <c r="M150" s="179" t="s">
        <v>245</v>
      </c>
      <c r="O150" s="170"/>
    </row>
    <row r="151" spans="1:104" x14ac:dyDescent="0.25">
      <c r="A151" s="178"/>
      <c r="B151" s="180"/>
      <c r="C151" s="225" t="s">
        <v>246</v>
      </c>
      <c r="D151" s="226"/>
      <c r="E151" s="181">
        <v>2.46</v>
      </c>
      <c r="F151" s="182"/>
      <c r="G151" s="183"/>
      <c r="M151" s="179" t="s">
        <v>246</v>
      </c>
      <c r="O151" s="170"/>
    </row>
    <row r="152" spans="1:104" x14ac:dyDescent="0.25">
      <c r="A152" s="178"/>
      <c r="B152" s="180"/>
      <c r="C152" s="225" t="s">
        <v>247</v>
      </c>
      <c r="D152" s="226"/>
      <c r="E152" s="181">
        <v>5.88</v>
      </c>
      <c r="F152" s="182"/>
      <c r="G152" s="183"/>
      <c r="M152" s="179" t="s">
        <v>247</v>
      </c>
      <c r="O152" s="170"/>
    </row>
    <row r="153" spans="1:104" x14ac:dyDescent="0.25">
      <c r="A153" s="178"/>
      <c r="B153" s="180"/>
      <c r="C153" s="225" t="s">
        <v>248</v>
      </c>
      <c r="D153" s="226"/>
      <c r="E153" s="181">
        <v>3.6</v>
      </c>
      <c r="F153" s="182"/>
      <c r="G153" s="183"/>
      <c r="M153" s="179" t="s">
        <v>248</v>
      </c>
      <c r="O153" s="170"/>
    </row>
    <row r="154" spans="1:104" x14ac:dyDescent="0.25">
      <c r="A154" s="178"/>
      <c r="B154" s="180"/>
      <c r="C154" s="225" t="s">
        <v>249</v>
      </c>
      <c r="D154" s="226"/>
      <c r="E154" s="181">
        <v>0.63</v>
      </c>
      <c r="F154" s="182"/>
      <c r="G154" s="183"/>
      <c r="M154" s="179" t="s">
        <v>249</v>
      </c>
      <c r="O154" s="170"/>
    </row>
    <row r="155" spans="1:104" x14ac:dyDescent="0.25">
      <c r="A155" s="178"/>
      <c r="B155" s="180"/>
      <c r="C155" s="225" t="s">
        <v>245</v>
      </c>
      <c r="D155" s="226"/>
      <c r="E155" s="181">
        <v>1.05</v>
      </c>
      <c r="F155" s="182"/>
      <c r="G155" s="183"/>
      <c r="M155" s="179" t="s">
        <v>245</v>
      </c>
      <c r="O155" s="170"/>
    </row>
    <row r="156" spans="1:104" x14ac:dyDescent="0.25">
      <c r="A156" s="178"/>
      <c r="B156" s="180"/>
      <c r="C156" s="225" t="s">
        <v>250</v>
      </c>
      <c r="D156" s="226"/>
      <c r="E156" s="181">
        <v>2.16</v>
      </c>
      <c r="F156" s="182"/>
      <c r="G156" s="183"/>
      <c r="M156" s="179" t="s">
        <v>250</v>
      </c>
      <c r="O156" s="170"/>
    </row>
    <row r="157" spans="1:104" x14ac:dyDescent="0.25">
      <c r="A157" s="178"/>
      <c r="B157" s="180"/>
      <c r="C157" s="225" t="s">
        <v>251</v>
      </c>
      <c r="D157" s="226"/>
      <c r="E157" s="181">
        <v>2.52</v>
      </c>
      <c r="F157" s="182"/>
      <c r="G157" s="183"/>
      <c r="M157" s="179" t="s">
        <v>251</v>
      </c>
      <c r="O157" s="170"/>
    </row>
    <row r="158" spans="1:104" x14ac:dyDescent="0.25">
      <c r="A158" s="178"/>
      <c r="B158" s="180"/>
      <c r="C158" s="225" t="s">
        <v>252</v>
      </c>
      <c r="D158" s="226"/>
      <c r="E158" s="181">
        <v>0.76500000000000001</v>
      </c>
      <c r="F158" s="182"/>
      <c r="G158" s="183"/>
      <c r="M158" s="179" t="s">
        <v>252</v>
      </c>
      <c r="O158" s="170"/>
    </row>
    <row r="159" spans="1:104" x14ac:dyDescent="0.25">
      <c r="A159" s="178"/>
      <c r="B159" s="180"/>
      <c r="C159" s="225" t="s">
        <v>253</v>
      </c>
      <c r="D159" s="226"/>
      <c r="E159" s="181">
        <v>2.76</v>
      </c>
      <c r="F159" s="182"/>
      <c r="G159" s="183"/>
      <c r="M159" s="179" t="s">
        <v>253</v>
      </c>
      <c r="O159" s="170"/>
    </row>
    <row r="160" spans="1:104" x14ac:dyDescent="0.25">
      <c r="A160" s="178"/>
      <c r="B160" s="180"/>
      <c r="C160" s="225" t="s">
        <v>254</v>
      </c>
      <c r="D160" s="226"/>
      <c r="E160" s="181">
        <v>2.85</v>
      </c>
      <c r="F160" s="182"/>
      <c r="G160" s="183"/>
      <c r="M160" s="179" t="s">
        <v>254</v>
      </c>
      <c r="O160" s="170"/>
    </row>
    <row r="161" spans="1:104" x14ac:dyDescent="0.25">
      <c r="A161" s="178"/>
      <c r="B161" s="180"/>
      <c r="C161" s="225" t="s">
        <v>255</v>
      </c>
      <c r="D161" s="226"/>
      <c r="E161" s="181">
        <v>2.16</v>
      </c>
      <c r="F161" s="182"/>
      <c r="G161" s="183"/>
      <c r="M161" s="179" t="s">
        <v>255</v>
      </c>
      <c r="O161" s="170"/>
    </row>
    <row r="162" spans="1:104" x14ac:dyDescent="0.25">
      <c r="A162" s="178"/>
      <c r="B162" s="180"/>
      <c r="C162" s="225" t="s">
        <v>256</v>
      </c>
      <c r="D162" s="226"/>
      <c r="E162" s="181">
        <v>1.71</v>
      </c>
      <c r="F162" s="182"/>
      <c r="G162" s="183"/>
      <c r="M162" s="179" t="s">
        <v>256</v>
      </c>
      <c r="O162" s="170"/>
    </row>
    <row r="163" spans="1:104" x14ac:dyDescent="0.25">
      <c r="A163" s="171">
        <v>35</v>
      </c>
      <c r="B163" s="172" t="s">
        <v>257</v>
      </c>
      <c r="C163" s="173" t="s">
        <v>258</v>
      </c>
      <c r="D163" s="174" t="s">
        <v>100</v>
      </c>
      <c r="E163" s="175">
        <v>30</v>
      </c>
      <c r="F163" s="175">
        <v>0</v>
      </c>
      <c r="G163" s="176">
        <f>E163*F163</f>
        <v>0</v>
      </c>
      <c r="O163" s="170">
        <v>2</v>
      </c>
      <c r="AA163" s="146">
        <v>1</v>
      </c>
      <c r="AB163" s="146">
        <v>1</v>
      </c>
      <c r="AC163" s="146">
        <v>1</v>
      </c>
      <c r="AZ163" s="146">
        <v>1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7">
        <v>1</v>
      </c>
      <c r="CB163" s="177">
        <v>1</v>
      </c>
      <c r="CZ163" s="146">
        <v>2.4490000000000001E-2</v>
      </c>
    </row>
    <row r="164" spans="1:104" x14ac:dyDescent="0.25">
      <c r="A164" s="178"/>
      <c r="B164" s="180"/>
      <c r="C164" s="225" t="s">
        <v>259</v>
      </c>
      <c r="D164" s="226"/>
      <c r="E164" s="181">
        <v>30</v>
      </c>
      <c r="F164" s="182"/>
      <c r="G164" s="183"/>
      <c r="M164" s="179" t="s">
        <v>259</v>
      </c>
      <c r="O164" s="170"/>
    </row>
    <row r="165" spans="1:104" x14ac:dyDescent="0.25">
      <c r="A165" s="184"/>
      <c r="B165" s="185" t="s">
        <v>75</v>
      </c>
      <c r="C165" s="186" t="str">
        <f>CONCATENATE(B87," ",C87)</f>
        <v>61 Upravy povrchů vnitřní</v>
      </c>
      <c r="D165" s="187"/>
      <c r="E165" s="188"/>
      <c r="F165" s="189"/>
      <c r="G165" s="190">
        <f>SUM(G87:G164)</f>
        <v>0</v>
      </c>
      <c r="O165" s="170">
        <v>4</v>
      </c>
      <c r="BA165" s="191">
        <f>SUM(BA87:BA164)</f>
        <v>0</v>
      </c>
      <c r="BB165" s="191">
        <f>SUM(BB87:BB164)</f>
        <v>0</v>
      </c>
      <c r="BC165" s="191">
        <f>SUM(BC87:BC164)</f>
        <v>0</v>
      </c>
      <c r="BD165" s="191">
        <f>SUM(BD87:BD164)</f>
        <v>0</v>
      </c>
      <c r="BE165" s="191">
        <f>SUM(BE87:BE164)</f>
        <v>0</v>
      </c>
    </row>
    <row r="166" spans="1:104" x14ac:dyDescent="0.25">
      <c r="A166" s="163" t="s">
        <v>72</v>
      </c>
      <c r="B166" s="164" t="s">
        <v>260</v>
      </c>
      <c r="C166" s="165" t="s">
        <v>261</v>
      </c>
      <c r="D166" s="166"/>
      <c r="E166" s="167"/>
      <c r="F166" s="167"/>
      <c r="G166" s="168"/>
      <c r="H166" s="169"/>
      <c r="I166" s="169"/>
      <c r="O166" s="170">
        <v>1</v>
      </c>
    </row>
    <row r="167" spans="1:104" ht="20.399999999999999" x14ac:dyDescent="0.25">
      <c r="A167" s="171">
        <v>36</v>
      </c>
      <c r="B167" s="172" t="s">
        <v>262</v>
      </c>
      <c r="C167" s="173" t="s">
        <v>903</v>
      </c>
      <c r="D167" s="174" t="s">
        <v>100</v>
      </c>
      <c r="E167" s="175">
        <v>33.375</v>
      </c>
      <c r="F167" s="175">
        <v>0</v>
      </c>
      <c r="G167" s="176">
        <f>E167*F167</f>
        <v>0</v>
      </c>
      <c r="O167" s="170">
        <v>2</v>
      </c>
      <c r="AA167" s="146">
        <v>1</v>
      </c>
      <c r="AB167" s="146">
        <v>1</v>
      </c>
      <c r="AC167" s="146">
        <v>1</v>
      </c>
      <c r="AZ167" s="146">
        <v>1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7">
        <v>1</v>
      </c>
      <c r="CB167" s="177">
        <v>1</v>
      </c>
      <c r="CZ167" s="146">
        <v>3.81E-3</v>
      </c>
    </row>
    <row r="168" spans="1:104" x14ac:dyDescent="0.25">
      <c r="A168" s="178"/>
      <c r="B168" s="180"/>
      <c r="C168" s="225" t="s">
        <v>263</v>
      </c>
      <c r="D168" s="226"/>
      <c r="E168" s="181">
        <v>14.025</v>
      </c>
      <c r="F168" s="182"/>
      <c r="G168" s="183"/>
      <c r="M168" s="179" t="s">
        <v>263</v>
      </c>
      <c r="O168" s="170"/>
    </row>
    <row r="169" spans="1:104" x14ac:dyDescent="0.25">
      <c r="A169" s="178"/>
      <c r="B169" s="180"/>
      <c r="C169" s="225" t="s">
        <v>264</v>
      </c>
      <c r="D169" s="226"/>
      <c r="E169" s="181">
        <v>6.6</v>
      </c>
      <c r="F169" s="182"/>
      <c r="G169" s="183"/>
      <c r="M169" s="179" t="s">
        <v>264</v>
      </c>
      <c r="O169" s="170"/>
    </row>
    <row r="170" spans="1:104" x14ac:dyDescent="0.25">
      <c r="A170" s="178"/>
      <c r="B170" s="180"/>
      <c r="C170" s="225" t="s">
        <v>265</v>
      </c>
      <c r="D170" s="226"/>
      <c r="E170" s="181">
        <v>12.75</v>
      </c>
      <c r="F170" s="182"/>
      <c r="G170" s="183"/>
      <c r="M170" s="179" t="s">
        <v>265</v>
      </c>
      <c r="O170" s="170"/>
    </row>
    <row r="171" spans="1:104" x14ac:dyDescent="0.25">
      <c r="A171" s="171">
        <v>37</v>
      </c>
      <c r="B171" s="172" t="s">
        <v>266</v>
      </c>
      <c r="C171" s="173" t="s">
        <v>267</v>
      </c>
      <c r="D171" s="174" t="s">
        <v>100</v>
      </c>
      <c r="E171" s="175">
        <v>1782.5650000000001</v>
      </c>
      <c r="F171" s="175">
        <v>0</v>
      </c>
      <c r="G171" s="176">
        <f>E171*F171</f>
        <v>0</v>
      </c>
      <c r="O171" s="170">
        <v>2</v>
      </c>
      <c r="AA171" s="146">
        <v>1</v>
      </c>
      <c r="AB171" s="146">
        <v>1</v>
      </c>
      <c r="AC171" s="146">
        <v>1</v>
      </c>
      <c r="AZ171" s="146">
        <v>1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7">
        <v>1</v>
      </c>
      <c r="CB171" s="177">
        <v>1</v>
      </c>
      <c r="CZ171" s="146">
        <v>2.3000000000000001E-4</v>
      </c>
    </row>
    <row r="172" spans="1:104" x14ac:dyDescent="0.25">
      <c r="A172" s="178"/>
      <c r="B172" s="180"/>
      <c r="C172" s="225" t="s">
        <v>268</v>
      </c>
      <c r="D172" s="226"/>
      <c r="E172" s="181">
        <v>1782.5650000000001</v>
      </c>
      <c r="F172" s="182"/>
      <c r="G172" s="183"/>
      <c r="M172" s="179" t="s">
        <v>268</v>
      </c>
      <c r="O172" s="170"/>
    </row>
    <row r="173" spans="1:104" x14ac:dyDescent="0.25">
      <c r="A173" s="171">
        <v>38</v>
      </c>
      <c r="B173" s="172" t="s">
        <v>269</v>
      </c>
      <c r="C173" s="173" t="s">
        <v>270</v>
      </c>
      <c r="D173" s="174" t="s">
        <v>100</v>
      </c>
      <c r="E173" s="175">
        <v>228.36250000000001</v>
      </c>
      <c r="F173" s="175">
        <v>0</v>
      </c>
      <c r="G173" s="176">
        <f>E173*F173</f>
        <v>0</v>
      </c>
      <c r="O173" s="170">
        <v>2</v>
      </c>
      <c r="AA173" s="146">
        <v>1</v>
      </c>
      <c r="AB173" s="146">
        <v>1</v>
      </c>
      <c r="AC173" s="146">
        <v>1</v>
      </c>
      <c r="AZ173" s="146">
        <v>1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7">
        <v>1</v>
      </c>
      <c r="CB173" s="177">
        <v>1</v>
      </c>
      <c r="CZ173" s="146">
        <v>4.0000000000000003E-5</v>
      </c>
    </row>
    <row r="174" spans="1:104" x14ac:dyDescent="0.25">
      <c r="A174" s="178"/>
      <c r="B174" s="180"/>
      <c r="C174" s="225" t="s">
        <v>179</v>
      </c>
      <c r="D174" s="226"/>
      <c r="E174" s="181">
        <v>132.47999999999999</v>
      </c>
      <c r="F174" s="182"/>
      <c r="G174" s="183"/>
      <c r="M174" s="179" t="s">
        <v>179</v>
      </c>
      <c r="O174" s="170"/>
    </row>
    <row r="175" spans="1:104" x14ac:dyDescent="0.25">
      <c r="A175" s="178"/>
      <c r="B175" s="180"/>
      <c r="C175" s="225" t="s">
        <v>180</v>
      </c>
      <c r="D175" s="226"/>
      <c r="E175" s="181">
        <v>47.88</v>
      </c>
      <c r="F175" s="182"/>
      <c r="G175" s="183"/>
      <c r="M175" s="179" t="s">
        <v>180</v>
      </c>
      <c r="O175" s="170"/>
    </row>
    <row r="176" spans="1:104" x14ac:dyDescent="0.25">
      <c r="A176" s="178"/>
      <c r="B176" s="180"/>
      <c r="C176" s="225" t="s">
        <v>181</v>
      </c>
      <c r="D176" s="226"/>
      <c r="E176" s="181">
        <v>1.62</v>
      </c>
      <c r="F176" s="182"/>
      <c r="G176" s="183"/>
      <c r="M176" s="179" t="s">
        <v>181</v>
      </c>
      <c r="O176" s="170"/>
    </row>
    <row r="177" spans="1:104" x14ac:dyDescent="0.25">
      <c r="A177" s="178"/>
      <c r="B177" s="180"/>
      <c r="C177" s="225" t="s">
        <v>182</v>
      </c>
      <c r="D177" s="226"/>
      <c r="E177" s="181">
        <v>1.43</v>
      </c>
      <c r="F177" s="182"/>
      <c r="G177" s="183"/>
      <c r="M177" s="179" t="s">
        <v>182</v>
      </c>
      <c r="O177" s="170"/>
    </row>
    <row r="178" spans="1:104" x14ac:dyDescent="0.25">
      <c r="A178" s="178"/>
      <c r="B178" s="180"/>
      <c r="C178" s="225" t="s">
        <v>183</v>
      </c>
      <c r="D178" s="226"/>
      <c r="E178" s="181">
        <v>3.9</v>
      </c>
      <c r="F178" s="182"/>
      <c r="G178" s="183"/>
      <c r="M178" s="179" t="s">
        <v>183</v>
      </c>
      <c r="O178" s="170"/>
    </row>
    <row r="179" spans="1:104" x14ac:dyDescent="0.25">
      <c r="A179" s="178"/>
      <c r="B179" s="180"/>
      <c r="C179" s="225" t="s">
        <v>184</v>
      </c>
      <c r="D179" s="226"/>
      <c r="E179" s="181">
        <v>3.6</v>
      </c>
      <c r="F179" s="182"/>
      <c r="G179" s="183"/>
      <c r="M179" s="179" t="s">
        <v>184</v>
      </c>
      <c r="O179" s="170"/>
    </row>
    <row r="180" spans="1:104" x14ac:dyDescent="0.25">
      <c r="A180" s="178"/>
      <c r="B180" s="180"/>
      <c r="C180" s="225" t="s">
        <v>185</v>
      </c>
      <c r="D180" s="226"/>
      <c r="E180" s="181">
        <v>2.88</v>
      </c>
      <c r="F180" s="182"/>
      <c r="G180" s="183"/>
      <c r="M180" s="179" t="s">
        <v>185</v>
      </c>
      <c r="O180" s="170"/>
    </row>
    <row r="181" spans="1:104" x14ac:dyDescent="0.25">
      <c r="A181" s="178"/>
      <c r="B181" s="180"/>
      <c r="C181" s="225" t="s">
        <v>186</v>
      </c>
      <c r="D181" s="226"/>
      <c r="E181" s="181">
        <v>0.54</v>
      </c>
      <c r="F181" s="182"/>
      <c r="G181" s="183"/>
      <c r="M181" s="179" t="s">
        <v>186</v>
      </c>
      <c r="O181" s="170"/>
    </row>
    <row r="182" spans="1:104" x14ac:dyDescent="0.25">
      <c r="A182" s="178"/>
      <c r="B182" s="180"/>
      <c r="C182" s="225" t="s">
        <v>187</v>
      </c>
      <c r="D182" s="226"/>
      <c r="E182" s="181">
        <v>1.17</v>
      </c>
      <c r="F182" s="182"/>
      <c r="G182" s="183"/>
      <c r="M182" s="179" t="s">
        <v>187</v>
      </c>
      <c r="O182" s="170"/>
    </row>
    <row r="183" spans="1:104" x14ac:dyDescent="0.25">
      <c r="A183" s="178"/>
      <c r="B183" s="180"/>
      <c r="C183" s="225" t="s">
        <v>188</v>
      </c>
      <c r="D183" s="226"/>
      <c r="E183" s="181">
        <v>3.24</v>
      </c>
      <c r="F183" s="182"/>
      <c r="G183" s="183"/>
      <c r="M183" s="179" t="s">
        <v>188</v>
      </c>
      <c r="O183" s="170"/>
    </row>
    <row r="184" spans="1:104" x14ac:dyDescent="0.25">
      <c r="A184" s="178"/>
      <c r="B184" s="180"/>
      <c r="C184" s="225" t="s">
        <v>189</v>
      </c>
      <c r="D184" s="226"/>
      <c r="E184" s="181">
        <v>3.6</v>
      </c>
      <c r="F184" s="182"/>
      <c r="G184" s="183"/>
      <c r="M184" s="179" t="s">
        <v>189</v>
      </c>
      <c r="O184" s="170"/>
    </row>
    <row r="185" spans="1:104" x14ac:dyDescent="0.25">
      <c r="A185" s="178"/>
      <c r="B185" s="180"/>
      <c r="C185" s="225" t="s">
        <v>190</v>
      </c>
      <c r="D185" s="226"/>
      <c r="E185" s="181">
        <v>0.72250000000000003</v>
      </c>
      <c r="F185" s="182"/>
      <c r="G185" s="183"/>
      <c r="M185" s="179" t="s">
        <v>190</v>
      </c>
      <c r="O185" s="170"/>
    </row>
    <row r="186" spans="1:104" x14ac:dyDescent="0.25">
      <c r="A186" s="178"/>
      <c r="B186" s="180"/>
      <c r="C186" s="225" t="s">
        <v>191</v>
      </c>
      <c r="D186" s="226"/>
      <c r="E186" s="181">
        <v>8.58</v>
      </c>
      <c r="F186" s="182"/>
      <c r="G186" s="183"/>
      <c r="M186" s="179" t="s">
        <v>191</v>
      </c>
      <c r="O186" s="170"/>
    </row>
    <row r="187" spans="1:104" x14ac:dyDescent="0.25">
      <c r="A187" s="178"/>
      <c r="B187" s="180"/>
      <c r="C187" s="225" t="s">
        <v>191</v>
      </c>
      <c r="D187" s="226"/>
      <c r="E187" s="181">
        <v>8.58</v>
      </c>
      <c r="F187" s="182"/>
      <c r="G187" s="183"/>
      <c r="M187" s="179" t="s">
        <v>191</v>
      </c>
      <c r="O187" s="170"/>
    </row>
    <row r="188" spans="1:104" x14ac:dyDescent="0.25">
      <c r="A188" s="178"/>
      <c r="B188" s="180"/>
      <c r="C188" s="225" t="s">
        <v>192</v>
      </c>
      <c r="D188" s="226"/>
      <c r="E188" s="181">
        <v>4.8600000000000003</v>
      </c>
      <c r="F188" s="182"/>
      <c r="G188" s="183"/>
      <c r="M188" s="179" t="s">
        <v>192</v>
      </c>
      <c r="O188" s="170"/>
    </row>
    <row r="189" spans="1:104" x14ac:dyDescent="0.25">
      <c r="A189" s="178"/>
      <c r="B189" s="180"/>
      <c r="C189" s="225" t="s">
        <v>193</v>
      </c>
      <c r="D189" s="226"/>
      <c r="E189" s="181">
        <v>3.28</v>
      </c>
      <c r="F189" s="182"/>
      <c r="G189" s="183"/>
      <c r="M189" s="179" t="s">
        <v>193</v>
      </c>
      <c r="O189" s="170"/>
    </row>
    <row r="190" spans="1:104" ht="20.399999999999999" x14ac:dyDescent="0.25">
      <c r="A190" s="171">
        <v>39</v>
      </c>
      <c r="B190" s="172" t="s">
        <v>271</v>
      </c>
      <c r="C190" s="173" t="s">
        <v>272</v>
      </c>
      <c r="D190" s="174" t="s">
        <v>100</v>
      </c>
      <c r="E190" s="175">
        <v>33.375</v>
      </c>
      <c r="F190" s="175">
        <v>0</v>
      </c>
      <c r="G190" s="176">
        <f>E190*F190</f>
        <v>0</v>
      </c>
      <c r="O190" s="170">
        <v>2</v>
      </c>
      <c r="AA190" s="146">
        <v>1</v>
      </c>
      <c r="AB190" s="146">
        <v>1</v>
      </c>
      <c r="AC190" s="146">
        <v>1</v>
      </c>
      <c r="AZ190" s="146">
        <v>1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7">
        <v>1</v>
      </c>
      <c r="CB190" s="177">
        <v>1</v>
      </c>
      <c r="CZ190" s="146">
        <v>4.1599999999999998E-2</v>
      </c>
    </row>
    <row r="191" spans="1:104" x14ac:dyDescent="0.25">
      <c r="A191" s="178"/>
      <c r="B191" s="180"/>
      <c r="C191" s="225" t="s">
        <v>263</v>
      </c>
      <c r="D191" s="226"/>
      <c r="E191" s="181">
        <v>14.025</v>
      </c>
      <c r="F191" s="182"/>
      <c r="G191" s="183"/>
      <c r="M191" s="179" t="s">
        <v>263</v>
      </c>
      <c r="O191" s="170"/>
    </row>
    <row r="192" spans="1:104" x14ac:dyDescent="0.25">
      <c r="A192" s="178"/>
      <c r="B192" s="180"/>
      <c r="C192" s="225" t="s">
        <v>264</v>
      </c>
      <c r="D192" s="226"/>
      <c r="E192" s="181">
        <v>6.6</v>
      </c>
      <c r="F192" s="182"/>
      <c r="G192" s="183"/>
      <c r="M192" s="179" t="s">
        <v>264</v>
      </c>
      <c r="O192" s="170"/>
    </row>
    <row r="193" spans="1:104" x14ac:dyDescent="0.25">
      <c r="A193" s="178"/>
      <c r="B193" s="180"/>
      <c r="C193" s="225" t="s">
        <v>265</v>
      </c>
      <c r="D193" s="226"/>
      <c r="E193" s="181">
        <v>12.75</v>
      </c>
      <c r="F193" s="182"/>
      <c r="G193" s="183"/>
      <c r="M193" s="179" t="s">
        <v>265</v>
      </c>
      <c r="O193" s="170"/>
    </row>
    <row r="194" spans="1:104" x14ac:dyDescent="0.25">
      <c r="A194" s="171">
        <v>40</v>
      </c>
      <c r="B194" s="172" t="s">
        <v>273</v>
      </c>
      <c r="C194" s="173" t="s">
        <v>274</v>
      </c>
      <c r="D194" s="174" t="s">
        <v>139</v>
      </c>
      <c r="E194" s="175">
        <v>60.6</v>
      </c>
      <c r="F194" s="175">
        <v>0</v>
      </c>
      <c r="G194" s="176">
        <f>E194*F194</f>
        <v>0</v>
      </c>
      <c r="O194" s="170">
        <v>2</v>
      </c>
      <c r="AA194" s="146">
        <v>1</v>
      </c>
      <c r="AB194" s="146">
        <v>1</v>
      </c>
      <c r="AC194" s="146">
        <v>1</v>
      </c>
      <c r="AZ194" s="146">
        <v>1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7">
        <v>1</v>
      </c>
      <c r="CB194" s="177">
        <v>1</v>
      </c>
      <c r="CZ194" s="146">
        <v>3.6999999999999999E-4</v>
      </c>
    </row>
    <row r="195" spans="1:104" x14ac:dyDescent="0.25">
      <c r="A195" s="178"/>
      <c r="B195" s="180"/>
      <c r="C195" s="225" t="s">
        <v>275</v>
      </c>
      <c r="D195" s="226"/>
      <c r="E195" s="181">
        <v>26.4</v>
      </c>
      <c r="F195" s="182"/>
      <c r="G195" s="183"/>
      <c r="M195" s="179" t="s">
        <v>275</v>
      </c>
      <c r="O195" s="170"/>
    </row>
    <row r="196" spans="1:104" x14ac:dyDescent="0.25">
      <c r="A196" s="178"/>
      <c r="B196" s="180"/>
      <c r="C196" s="225" t="s">
        <v>276</v>
      </c>
      <c r="D196" s="226"/>
      <c r="E196" s="181">
        <v>25.5</v>
      </c>
      <c r="F196" s="182"/>
      <c r="G196" s="183"/>
      <c r="M196" s="179" t="s">
        <v>276</v>
      </c>
      <c r="O196" s="170"/>
    </row>
    <row r="197" spans="1:104" x14ac:dyDescent="0.25">
      <c r="A197" s="178"/>
      <c r="B197" s="180"/>
      <c r="C197" s="225" t="s">
        <v>277</v>
      </c>
      <c r="D197" s="226"/>
      <c r="E197" s="181">
        <v>12</v>
      </c>
      <c r="F197" s="182"/>
      <c r="G197" s="183"/>
      <c r="M197" s="179" t="s">
        <v>277</v>
      </c>
      <c r="O197" s="170"/>
    </row>
    <row r="198" spans="1:104" x14ac:dyDescent="0.25">
      <c r="A198" s="178"/>
      <c r="B198" s="180"/>
      <c r="C198" s="225" t="s">
        <v>278</v>
      </c>
      <c r="D198" s="226"/>
      <c r="E198" s="181">
        <v>-3.3</v>
      </c>
      <c r="F198" s="182"/>
      <c r="G198" s="183"/>
      <c r="M198" s="179" t="s">
        <v>278</v>
      </c>
      <c r="O198" s="170"/>
    </row>
    <row r="199" spans="1:104" ht="20.399999999999999" x14ac:dyDescent="0.25">
      <c r="A199" s="171">
        <v>41</v>
      </c>
      <c r="B199" s="172" t="s">
        <v>279</v>
      </c>
      <c r="C199" s="173" t="s">
        <v>280</v>
      </c>
      <c r="D199" s="174" t="s">
        <v>100</v>
      </c>
      <c r="E199" s="175">
        <v>746.17250000000001</v>
      </c>
      <c r="F199" s="175">
        <v>0</v>
      </c>
      <c r="G199" s="176">
        <f>E199*F199</f>
        <v>0</v>
      </c>
      <c r="O199" s="170">
        <v>2</v>
      </c>
      <c r="AA199" s="146">
        <v>1</v>
      </c>
      <c r="AB199" s="146">
        <v>1</v>
      </c>
      <c r="AC199" s="146">
        <v>1</v>
      </c>
      <c r="AZ199" s="146">
        <v>1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7">
        <v>1</v>
      </c>
      <c r="CB199" s="177">
        <v>1</v>
      </c>
      <c r="CZ199" s="146">
        <v>1.4E-2</v>
      </c>
    </row>
    <row r="200" spans="1:104" x14ac:dyDescent="0.25">
      <c r="A200" s="178"/>
      <c r="B200" s="180"/>
      <c r="C200" s="225" t="s">
        <v>281</v>
      </c>
      <c r="D200" s="226"/>
      <c r="E200" s="181">
        <v>401.625</v>
      </c>
      <c r="F200" s="182"/>
      <c r="G200" s="183"/>
      <c r="M200" s="179" t="s">
        <v>281</v>
      </c>
      <c r="O200" s="170"/>
    </row>
    <row r="201" spans="1:104" x14ac:dyDescent="0.25">
      <c r="A201" s="178"/>
      <c r="B201" s="180"/>
      <c r="C201" s="225" t="s">
        <v>282</v>
      </c>
      <c r="D201" s="226"/>
      <c r="E201" s="181">
        <v>-86.625</v>
      </c>
      <c r="F201" s="182"/>
      <c r="G201" s="183"/>
      <c r="M201" s="179" t="s">
        <v>282</v>
      </c>
      <c r="O201" s="170"/>
    </row>
    <row r="202" spans="1:104" x14ac:dyDescent="0.25">
      <c r="A202" s="178"/>
      <c r="B202" s="180"/>
      <c r="C202" s="225" t="s">
        <v>283</v>
      </c>
      <c r="D202" s="226"/>
      <c r="E202" s="181">
        <v>-17.64</v>
      </c>
      <c r="F202" s="182"/>
      <c r="G202" s="183"/>
      <c r="M202" s="179" t="s">
        <v>283</v>
      </c>
      <c r="O202" s="170"/>
    </row>
    <row r="203" spans="1:104" x14ac:dyDescent="0.25">
      <c r="A203" s="178"/>
      <c r="B203" s="180"/>
      <c r="C203" s="225" t="s">
        <v>284</v>
      </c>
      <c r="D203" s="226"/>
      <c r="E203" s="181">
        <v>-60.48</v>
      </c>
      <c r="F203" s="182"/>
      <c r="G203" s="183"/>
      <c r="M203" s="179" t="s">
        <v>284</v>
      </c>
      <c r="O203" s="170"/>
    </row>
    <row r="204" spans="1:104" x14ac:dyDescent="0.25">
      <c r="A204" s="178"/>
      <c r="B204" s="180"/>
      <c r="C204" s="225" t="s">
        <v>285</v>
      </c>
      <c r="D204" s="226"/>
      <c r="E204" s="181">
        <v>118.08</v>
      </c>
      <c r="F204" s="182"/>
      <c r="G204" s="183"/>
      <c r="M204" s="179" t="s">
        <v>285</v>
      </c>
      <c r="O204" s="170"/>
    </row>
    <row r="205" spans="1:104" x14ac:dyDescent="0.25">
      <c r="A205" s="178"/>
      <c r="B205" s="180"/>
      <c r="C205" s="225" t="s">
        <v>286</v>
      </c>
      <c r="D205" s="226"/>
      <c r="E205" s="181">
        <v>181.8</v>
      </c>
      <c r="F205" s="182"/>
      <c r="G205" s="183"/>
      <c r="M205" s="179" t="s">
        <v>286</v>
      </c>
      <c r="O205" s="170"/>
    </row>
    <row r="206" spans="1:104" x14ac:dyDescent="0.25">
      <c r="A206" s="178"/>
      <c r="B206" s="180"/>
      <c r="C206" s="225" t="s">
        <v>287</v>
      </c>
      <c r="D206" s="226"/>
      <c r="E206" s="181">
        <v>159.07499999999999</v>
      </c>
      <c r="F206" s="182"/>
      <c r="G206" s="183"/>
      <c r="M206" s="179" t="s">
        <v>287</v>
      </c>
      <c r="O206" s="170"/>
    </row>
    <row r="207" spans="1:104" x14ac:dyDescent="0.25">
      <c r="A207" s="178"/>
      <c r="B207" s="180"/>
      <c r="C207" s="225" t="s">
        <v>288</v>
      </c>
      <c r="D207" s="226"/>
      <c r="E207" s="181">
        <v>118.17</v>
      </c>
      <c r="F207" s="182"/>
      <c r="G207" s="183"/>
      <c r="M207" s="179" t="s">
        <v>288</v>
      </c>
      <c r="O207" s="170"/>
    </row>
    <row r="208" spans="1:104" x14ac:dyDescent="0.25">
      <c r="A208" s="178"/>
      <c r="B208" s="180"/>
      <c r="C208" s="225" t="s">
        <v>289</v>
      </c>
      <c r="D208" s="226"/>
      <c r="E208" s="181">
        <v>21.3675</v>
      </c>
      <c r="F208" s="182"/>
      <c r="G208" s="183"/>
      <c r="M208" s="179" t="s">
        <v>289</v>
      </c>
      <c r="O208" s="170"/>
    </row>
    <row r="209" spans="1:15" x14ac:dyDescent="0.25">
      <c r="A209" s="178"/>
      <c r="B209" s="180"/>
      <c r="C209" s="225" t="s">
        <v>290</v>
      </c>
      <c r="D209" s="226"/>
      <c r="E209" s="181">
        <v>-54.12</v>
      </c>
      <c r="F209" s="182"/>
      <c r="G209" s="183"/>
      <c r="M209" s="179" t="s">
        <v>290</v>
      </c>
      <c r="O209" s="170"/>
    </row>
    <row r="210" spans="1:15" x14ac:dyDescent="0.25">
      <c r="A210" s="178"/>
      <c r="B210" s="180"/>
      <c r="C210" s="225" t="s">
        <v>291</v>
      </c>
      <c r="D210" s="226"/>
      <c r="E210" s="181">
        <v>-22.68</v>
      </c>
      <c r="F210" s="182"/>
      <c r="G210" s="183"/>
      <c r="M210" s="179" t="s">
        <v>291</v>
      </c>
      <c r="O210" s="170"/>
    </row>
    <row r="211" spans="1:15" x14ac:dyDescent="0.25">
      <c r="A211" s="178"/>
      <c r="B211" s="180"/>
      <c r="C211" s="225" t="s">
        <v>292</v>
      </c>
      <c r="D211" s="226"/>
      <c r="E211" s="181">
        <v>-54.72</v>
      </c>
      <c r="F211" s="182"/>
      <c r="G211" s="183"/>
      <c r="M211" s="179" t="s">
        <v>292</v>
      </c>
      <c r="O211" s="170"/>
    </row>
    <row r="212" spans="1:15" x14ac:dyDescent="0.25">
      <c r="A212" s="178"/>
      <c r="B212" s="180"/>
      <c r="C212" s="225" t="s">
        <v>293</v>
      </c>
      <c r="D212" s="226"/>
      <c r="E212" s="181">
        <v>-1.08</v>
      </c>
      <c r="F212" s="182"/>
      <c r="G212" s="183"/>
      <c r="M212" s="179" t="s">
        <v>293</v>
      </c>
      <c r="O212" s="170"/>
    </row>
    <row r="213" spans="1:15" x14ac:dyDescent="0.25">
      <c r="A213" s="178"/>
      <c r="B213" s="180"/>
      <c r="C213" s="225" t="s">
        <v>294</v>
      </c>
      <c r="D213" s="226"/>
      <c r="E213" s="181">
        <v>-1.8</v>
      </c>
      <c r="F213" s="182"/>
      <c r="G213" s="183"/>
      <c r="M213" s="179" t="s">
        <v>294</v>
      </c>
      <c r="O213" s="170"/>
    </row>
    <row r="214" spans="1:15" x14ac:dyDescent="0.25">
      <c r="A214" s="178"/>
      <c r="B214" s="180"/>
      <c r="C214" s="225" t="s">
        <v>295</v>
      </c>
      <c r="D214" s="226"/>
      <c r="E214" s="181">
        <v>-1.95</v>
      </c>
      <c r="F214" s="182"/>
      <c r="G214" s="183"/>
      <c r="M214" s="179" t="s">
        <v>295</v>
      </c>
      <c r="O214" s="170"/>
    </row>
    <row r="215" spans="1:15" x14ac:dyDescent="0.25">
      <c r="A215" s="178"/>
      <c r="B215" s="180"/>
      <c r="C215" s="225" t="s">
        <v>296</v>
      </c>
      <c r="D215" s="226"/>
      <c r="E215" s="181">
        <v>-2.88</v>
      </c>
      <c r="F215" s="182"/>
      <c r="G215" s="183"/>
      <c r="M215" s="179" t="s">
        <v>296</v>
      </c>
      <c r="O215" s="170"/>
    </row>
    <row r="216" spans="1:15" x14ac:dyDescent="0.25">
      <c r="A216" s="178"/>
      <c r="B216" s="180"/>
      <c r="C216" s="225" t="s">
        <v>297</v>
      </c>
      <c r="D216" s="226"/>
      <c r="E216" s="181">
        <v>-3.28</v>
      </c>
      <c r="F216" s="182"/>
      <c r="G216" s="183"/>
      <c r="M216" s="179" t="s">
        <v>297</v>
      </c>
      <c r="O216" s="170"/>
    </row>
    <row r="217" spans="1:15" x14ac:dyDescent="0.25">
      <c r="A217" s="178"/>
      <c r="B217" s="180"/>
      <c r="C217" s="225" t="s">
        <v>298</v>
      </c>
      <c r="D217" s="226"/>
      <c r="E217" s="181">
        <v>-8.58</v>
      </c>
      <c r="F217" s="182"/>
      <c r="G217" s="183"/>
      <c r="M217" s="179" t="s">
        <v>298</v>
      </c>
      <c r="O217" s="170"/>
    </row>
    <row r="218" spans="1:15" x14ac:dyDescent="0.25">
      <c r="A218" s="178"/>
      <c r="B218" s="180"/>
      <c r="C218" s="225" t="s">
        <v>299</v>
      </c>
      <c r="D218" s="226"/>
      <c r="E218" s="181">
        <v>-2.7</v>
      </c>
      <c r="F218" s="182"/>
      <c r="G218" s="183"/>
      <c r="M218" s="179" t="s">
        <v>299</v>
      </c>
      <c r="O218" s="170"/>
    </row>
    <row r="219" spans="1:15" x14ac:dyDescent="0.25">
      <c r="A219" s="178"/>
      <c r="B219" s="180"/>
      <c r="C219" s="225" t="s">
        <v>294</v>
      </c>
      <c r="D219" s="226"/>
      <c r="E219" s="181">
        <v>-1.8</v>
      </c>
      <c r="F219" s="182"/>
      <c r="G219" s="183"/>
      <c r="M219" s="179" t="s">
        <v>294</v>
      </c>
      <c r="O219" s="170"/>
    </row>
    <row r="220" spans="1:15" x14ac:dyDescent="0.25">
      <c r="A220" s="178"/>
      <c r="B220" s="180"/>
      <c r="C220" s="225" t="s">
        <v>300</v>
      </c>
      <c r="D220" s="226"/>
      <c r="E220" s="181">
        <v>47.25</v>
      </c>
      <c r="F220" s="182"/>
      <c r="G220" s="183"/>
      <c r="M220" s="179" t="s">
        <v>300</v>
      </c>
      <c r="O220" s="170"/>
    </row>
    <row r="221" spans="1:15" x14ac:dyDescent="0.25">
      <c r="A221" s="178"/>
      <c r="B221" s="180"/>
      <c r="C221" s="225" t="s">
        <v>301</v>
      </c>
      <c r="D221" s="226"/>
      <c r="E221" s="181">
        <v>19.14</v>
      </c>
      <c r="F221" s="182"/>
      <c r="G221" s="183"/>
      <c r="M221" s="179" t="s">
        <v>301</v>
      </c>
      <c r="O221" s="170"/>
    </row>
    <row r="222" spans="1:15" x14ac:dyDescent="0.25">
      <c r="A222" s="178"/>
      <c r="B222" s="180"/>
      <c r="C222" s="225" t="s">
        <v>302</v>
      </c>
      <c r="D222" s="226"/>
      <c r="E222" s="181">
        <v>0</v>
      </c>
      <c r="F222" s="182"/>
      <c r="G222" s="183"/>
      <c r="M222" s="179" t="s">
        <v>302</v>
      </c>
      <c r="O222" s="170"/>
    </row>
    <row r="223" spans="1:15" ht="21" x14ac:dyDescent="0.25">
      <c r="A223" s="178"/>
      <c r="B223" s="180"/>
      <c r="C223" s="225" t="s">
        <v>900</v>
      </c>
      <c r="D223" s="226"/>
      <c r="E223" s="181">
        <v>0</v>
      </c>
      <c r="F223" s="182"/>
      <c r="G223" s="183"/>
      <c r="M223" s="179" t="s">
        <v>303</v>
      </c>
      <c r="O223" s="170"/>
    </row>
    <row r="224" spans="1:15" x14ac:dyDescent="0.25">
      <c r="A224" s="178"/>
      <c r="B224" s="180"/>
      <c r="C224" s="225" t="s">
        <v>304</v>
      </c>
      <c r="D224" s="226"/>
      <c r="E224" s="181">
        <v>0</v>
      </c>
      <c r="F224" s="182"/>
      <c r="G224" s="183"/>
      <c r="M224" s="179" t="s">
        <v>304</v>
      </c>
      <c r="O224" s="170"/>
    </row>
    <row r="225" spans="1:104" x14ac:dyDescent="0.25">
      <c r="A225" s="178"/>
      <c r="B225" s="180"/>
      <c r="C225" s="225" t="s">
        <v>305</v>
      </c>
      <c r="D225" s="226"/>
      <c r="E225" s="181">
        <v>0</v>
      </c>
      <c r="F225" s="182"/>
      <c r="G225" s="183"/>
      <c r="M225" s="179" t="s">
        <v>305</v>
      </c>
      <c r="O225" s="170"/>
    </row>
    <row r="226" spans="1:104" x14ac:dyDescent="0.25">
      <c r="A226" s="178"/>
      <c r="B226" s="180"/>
      <c r="C226" s="225" t="s">
        <v>306</v>
      </c>
      <c r="D226" s="226"/>
      <c r="E226" s="181">
        <v>0</v>
      </c>
      <c r="F226" s="182"/>
      <c r="G226" s="183"/>
      <c r="M226" s="179" t="s">
        <v>306</v>
      </c>
      <c r="O226" s="170"/>
    </row>
    <row r="227" spans="1:104" ht="20.399999999999999" x14ac:dyDescent="0.25">
      <c r="A227" s="171">
        <v>42</v>
      </c>
      <c r="B227" s="172" t="s">
        <v>307</v>
      </c>
      <c r="C227" s="173" t="s">
        <v>308</v>
      </c>
      <c r="D227" s="174" t="s">
        <v>100</v>
      </c>
      <c r="E227" s="175">
        <v>94.974999999999994</v>
      </c>
      <c r="F227" s="175">
        <v>0</v>
      </c>
      <c r="G227" s="176">
        <f>E227*F227</f>
        <v>0</v>
      </c>
      <c r="O227" s="170">
        <v>2</v>
      </c>
      <c r="AA227" s="146">
        <v>1</v>
      </c>
      <c r="AB227" s="146">
        <v>1</v>
      </c>
      <c r="AC227" s="146">
        <v>1</v>
      </c>
      <c r="AZ227" s="146">
        <v>1</v>
      </c>
      <c r="BA227" s="146">
        <f>IF(AZ227=1,G227,0)</f>
        <v>0</v>
      </c>
      <c r="BB227" s="146">
        <f>IF(AZ227=2,G227,0)</f>
        <v>0</v>
      </c>
      <c r="BC227" s="146">
        <f>IF(AZ227=3,G227,0)</f>
        <v>0</v>
      </c>
      <c r="BD227" s="146">
        <f>IF(AZ227=4,G227,0)</f>
        <v>0</v>
      </c>
      <c r="BE227" s="146">
        <f>IF(AZ227=5,G227,0)</f>
        <v>0</v>
      </c>
      <c r="CA227" s="177">
        <v>1</v>
      </c>
      <c r="CB227" s="177">
        <v>1</v>
      </c>
      <c r="CZ227" s="146">
        <v>1.3270000000000001E-2</v>
      </c>
    </row>
    <row r="228" spans="1:104" x14ac:dyDescent="0.25">
      <c r="A228" s="178"/>
      <c r="B228" s="180"/>
      <c r="C228" s="225" t="s">
        <v>309</v>
      </c>
      <c r="D228" s="226"/>
      <c r="E228" s="181">
        <v>9.4499999999999993</v>
      </c>
      <c r="F228" s="182"/>
      <c r="G228" s="183"/>
      <c r="M228" s="179" t="s">
        <v>309</v>
      </c>
      <c r="O228" s="170"/>
    </row>
    <row r="229" spans="1:104" x14ac:dyDescent="0.25">
      <c r="A229" s="178"/>
      <c r="B229" s="180"/>
      <c r="C229" s="225" t="s">
        <v>310</v>
      </c>
      <c r="D229" s="226"/>
      <c r="E229" s="181">
        <v>31.5</v>
      </c>
      <c r="F229" s="182"/>
      <c r="G229" s="183"/>
      <c r="M229" s="179" t="s">
        <v>310</v>
      </c>
      <c r="O229" s="170"/>
    </row>
    <row r="230" spans="1:104" x14ac:dyDescent="0.25">
      <c r="A230" s="178"/>
      <c r="B230" s="180"/>
      <c r="C230" s="225" t="s">
        <v>311</v>
      </c>
      <c r="D230" s="226"/>
      <c r="E230" s="181">
        <v>12.15</v>
      </c>
      <c r="F230" s="182"/>
      <c r="G230" s="183"/>
      <c r="M230" s="179" t="s">
        <v>311</v>
      </c>
      <c r="O230" s="170"/>
    </row>
    <row r="231" spans="1:104" x14ac:dyDescent="0.25">
      <c r="A231" s="178"/>
      <c r="B231" s="180"/>
      <c r="C231" s="225" t="s">
        <v>312</v>
      </c>
      <c r="D231" s="226"/>
      <c r="E231" s="181">
        <v>28.5</v>
      </c>
      <c r="F231" s="182"/>
      <c r="G231" s="183"/>
      <c r="M231" s="179" t="s">
        <v>312</v>
      </c>
      <c r="O231" s="170"/>
    </row>
    <row r="232" spans="1:104" x14ac:dyDescent="0.25">
      <c r="A232" s="178"/>
      <c r="B232" s="180"/>
      <c r="C232" s="225" t="s">
        <v>313</v>
      </c>
      <c r="D232" s="226"/>
      <c r="E232" s="181">
        <v>0.82499999999999996</v>
      </c>
      <c r="F232" s="182"/>
      <c r="G232" s="183"/>
      <c r="M232" s="179" t="s">
        <v>313</v>
      </c>
      <c r="O232" s="170"/>
    </row>
    <row r="233" spans="1:104" x14ac:dyDescent="0.25">
      <c r="A233" s="178"/>
      <c r="B233" s="180"/>
      <c r="C233" s="225" t="s">
        <v>314</v>
      </c>
      <c r="D233" s="226"/>
      <c r="E233" s="181">
        <v>1.05</v>
      </c>
      <c r="F233" s="182"/>
      <c r="G233" s="183"/>
      <c r="M233" s="179" t="s">
        <v>314</v>
      </c>
      <c r="O233" s="170"/>
    </row>
    <row r="234" spans="1:104" x14ac:dyDescent="0.25">
      <c r="A234" s="178"/>
      <c r="B234" s="180"/>
      <c r="C234" s="225" t="s">
        <v>315</v>
      </c>
      <c r="D234" s="226"/>
      <c r="E234" s="181">
        <v>1.0249999999999999</v>
      </c>
      <c r="F234" s="182"/>
      <c r="G234" s="183"/>
      <c r="M234" s="179" t="s">
        <v>315</v>
      </c>
      <c r="O234" s="170"/>
    </row>
    <row r="235" spans="1:104" x14ac:dyDescent="0.25">
      <c r="A235" s="178"/>
      <c r="B235" s="180"/>
      <c r="C235" s="225" t="s">
        <v>316</v>
      </c>
      <c r="D235" s="226"/>
      <c r="E235" s="181">
        <v>2.1</v>
      </c>
      <c r="F235" s="182"/>
      <c r="G235" s="183"/>
      <c r="M235" s="179" t="s">
        <v>316</v>
      </c>
      <c r="O235" s="170"/>
    </row>
    <row r="236" spans="1:104" x14ac:dyDescent="0.25">
      <c r="A236" s="178"/>
      <c r="B236" s="180"/>
      <c r="C236" s="225" t="s">
        <v>317</v>
      </c>
      <c r="D236" s="226"/>
      <c r="E236" s="181">
        <v>1.425</v>
      </c>
      <c r="F236" s="182"/>
      <c r="G236" s="183"/>
      <c r="M236" s="179" t="s">
        <v>317</v>
      </c>
      <c r="O236" s="170"/>
    </row>
    <row r="237" spans="1:104" x14ac:dyDescent="0.25">
      <c r="A237" s="178"/>
      <c r="B237" s="180"/>
      <c r="C237" s="225" t="s">
        <v>318</v>
      </c>
      <c r="D237" s="226"/>
      <c r="E237" s="181">
        <v>2.2250000000000001</v>
      </c>
      <c r="F237" s="182"/>
      <c r="G237" s="183"/>
      <c r="M237" s="179" t="s">
        <v>318</v>
      </c>
      <c r="O237" s="170"/>
    </row>
    <row r="238" spans="1:104" x14ac:dyDescent="0.25">
      <c r="A238" s="178"/>
      <c r="B238" s="180"/>
      <c r="C238" s="225" t="s">
        <v>319</v>
      </c>
      <c r="D238" s="226"/>
      <c r="E238" s="181">
        <v>3.6749999999999998</v>
      </c>
      <c r="F238" s="182"/>
      <c r="G238" s="183"/>
      <c r="M238" s="179" t="s">
        <v>319</v>
      </c>
      <c r="O238" s="170"/>
    </row>
    <row r="239" spans="1:104" x14ac:dyDescent="0.25">
      <c r="A239" s="178"/>
      <c r="B239" s="180"/>
      <c r="C239" s="225" t="s">
        <v>314</v>
      </c>
      <c r="D239" s="226"/>
      <c r="E239" s="181">
        <v>1.05</v>
      </c>
      <c r="F239" s="182"/>
      <c r="G239" s="183"/>
      <c r="M239" s="179" t="s">
        <v>314</v>
      </c>
      <c r="O239" s="170"/>
    </row>
    <row r="240" spans="1:104" x14ac:dyDescent="0.25">
      <c r="A240" s="178"/>
      <c r="B240" s="180"/>
      <c r="C240" s="225" t="s">
        <v>305</v>
      </c>
      <c r="D240" s="226"/>
      <c r="E240" s="181">
        <v>0</v>
      </c>
      <c r="F240" s="182"/>
      <c r="G240" s="183"/>
      <c r="M240" s="179" t="s">
        <v>305</v>
      </c>
      <c r="O240" s="170"/>
    </row>
    <row r="241" spans="1:104" ht="20.399999999999999" x14ac:dyDescent="0.25">
      <c r="A241" s="171">
        <v>43</v>
      </c>
      <c r="B241" s="172" t="s">
        <v>320</v>
      </c>
      <c r="C241" s="173" t="s">
        <v>321</v>
      </c>
      <c r="D241" s="174" t="s">
        <v>100</v>
      </c>
      <c r="E241" s="175">
        <v>93.65</v>
      </c>
      <c r="F241" s="175">
        <v>0</v>
      </c>
      <c r="G241" s="176">
        <f>E241*F241</f>
        <v>0</v>
      </c>
      <c r="O241" s="170">
        <v>2</v>
      </c>
      <c r="AA241" s="146">
        <v>1</v>
      </c>
      <c r="AB241" s="146">
        <v>1</v>
      </c>
      <c r="AC241" s="146">
        <v>1</v>
      </c>
      <c r="AZ241" s="146">
        <v>1</v>
      </c>
      <c r="BA241" s="146">
        <f>IF(AZ241=1,G241,0)</f>
        <v>0</v>
      </c>
      <c r="BB241" s="146">
        <f>IF(AZ241=2,G241,0)</f>
        <v>0</v>
      </c>
      <c r="BC241" s="146">
        <f>IF(AZ241=3,G241,0)</f>
        <v>0</v>
      </c>
      <c r="BD241" s="146">
        <f>IF(AZ241=4,G241,0)</f>
        <v>0</v>
      </c>
      <c r="BE241" s="146">
        <f>IF(AZ241=5,G241,0)</f>
        <v>0</v>
      </c>
      <c r="CA241" s="177">
        <v>1</v>
      </c>
      <c r="CB241" s="177">
        <v>1</v>
      </c>
      <c r="CZ241" s="146">
        <v>3.3239999999999999E-2</v>
      </c>
    </row>
    <row r="242" spans="1:104" x14ac:dyDescent="0.25">
      <c r="A242" s="178"/>
      <c r="B242" s="180"/>
      <c r="C242" s="225" t="s">
        <v>322</v>
      </c>
      <c r="D242" s="226"/>
      <c r="E242" s="181">
        <v>54.12</v>
      </c>
      <c r="F242" s="182"/>
      <c r="G242" s="183"/>
      <c r="M242" s="179" t="s">
        <v>322</v>
      </c>
      <c r="O242" s="170"/>
    </row>
    <row r="243" spans="1:104" x14ac:dyDescent="0.25">
      <c r="A243" s="178"/>
      <c r="B243" s="180"/>
      <c r="C243" s="225" t="s">
        <v>323</v>
      </c>
      <c r="D243" s="226"/>
      <c r="E243" s="181">
        <v>88.2</v>
      </c>
      <c r="F243" s="182"/>
      <c r="G243" s="183"/>
      <c r="M243" s="179" t="s">
        <v>323</v>
      </c>
      <c r="O243" s="170"/>
    </row>
    <row r="244" spans="1:104" x14ac:dyDescent="0.25">
      <c r="A244" s="178"/>
      <c r="B244" s="180"/>
      <c r="C244" s="225" t="s">
        <v>324</v>
      </c>
      <c r="D244" s="226"/>
      <c r="E244" s="181">
        <v>-5.04</v>
      </c>
      <c r="F244" s="182"/>
      <c r="G244" s="183"/>
      <c r="M244" s="179" t="s">
        <v>324</v>
      </c>
      <c r="O244" s="170"/>
    </row>
    <row r="245" spans="1:104" x14ac:dyDescent="0.25">
      <c r="A245" s="178"/>
      <c r="B245" s="180"/>
      <c r="C245" s="225" t="s">
        <v>325</v>
      </c>
      <c r="D245" s="226"/>
      <c r="E245" s="181">
        <v>-11.52</v>
      </c>
      <c r="F245" s="182"/>
      <c r="G245" s="183"/>
      <c r="M245" s="179" t="s">
        <v>325</v>
      </c>
      <c r="O245" s="170"/>
    </row>
    <row r="246" spans="1:104" x14ac:dyDescent="0.25">
      <c r="A246" s="178"/>
      <c r="B246" s="180"/>
      <c r="C246" s="225" t="s">
        <v>226</v>
      </c>
      <c r="D246" s="226"/>
      <c r="E246" s="181">
        <v>-1.43</v>
      </c>
      <c r="F246" s="182"/>
      <c r="G246" s="183"/>
      <c r="M246" s="179" t="s">
        <v>226</v>
      </c>
      <c r="O246" s="170"/>
    </row>
    <row r="247" spans="1:104" x14ac:dyDescent="0.25">
      <c r="A247" s="178"/>
      <c r="B247" s="180"/>
      <c r="C247" s="225" t="s">
        <v>326</v>
      </c>
      <c r="D247" s="226"/>
      <c r="E247" s="181">
        <v>-6.5</v>
      </c>
      <c r="F247" s="182"/>
      <c r="G247" s="183"/>
      <c r="M247" s="179" t="s">
        <v>326</v>
      </c>
      <c r="O247" s="170"/>
    </row>
    <row r="248" spans="1:104" x14ac:dyDescent="0.25">
      <c r="A248" s="178"/>
      <c r="B248" s="180"/>
      <c r="C248" s="225" t="s">
        <v>327</v>
      </c>
      <c r="D248" s="226"/>
      <c r="E248" s="181">
        <v>-3.42</v>
      </c>
      <c r="F248" s="182"/>
      <c r="G248" s="183"/>
      <c r="M248" s="179" t="s">
        <v>327</v>
      </c>
      <c r="O248" s="170"/>
    </row>
    <row r="249" spans="1:104" x14ac:dyDescent="0.25">
      <c r="A249" s="178"/>
      <c r="B249" s="180"/>
      <c r="C249" s="225" t="s">
        <v>295</v>
      </c>
      <c r="D249" s="226"/>
      <c r="E249" s="181">
        <v>-1.95</v>
      </c>
      <c r="F249" s="182"/>
      <c r="G249" s="183"/>
      <c r="M249" s="179" t="s">
        <v>295</v>
      </c>
      <c r="O249" s="170"/>
    </row>
    <row r="250" spans="1:104" x14ac:dyDescent="0.25">
      <c r="A250" s="178"/>
      <c r="B250" s="180"/>
      <c r="C250" s="225" t="s">
        <v>328</v>
      </c>
      <c r="D250" s="226"/>
      <c r="E250" s="181">
        <v>-2.52</v>
      </c>
      <c r="F250" s="182"/>
      <c r="G250" s="183"/>
      <c r="M250" s="179" t="s">
        <v>328</v>
      </c>
      <c r="O250" s="170"/>
    </row>
    <row r="251" spans="1:104" x14ac:dyDescent="0.25">
      <c r="A251" s="178"/>
      <c r="B251" s="180"/>
      <c r="C251" s="225" t="s">
        <v>329</v>
      </c>
      <c r="D251" s="226"/>
      <c r="E251" s="181">
        <v>-5.76</v>
      </c>
      <c r="F251" s="182"/>
      <c r="G251" s="183"/>
      <c r="M251" s="179" t="s">
        <v>329</v>
      </c>
      <c r="O251" s="170"/>
    </row>
    <row r="252" spans="1:104" x14ac:dyDescent="0.25">
      <c r="A252" s="178"/>
      <c r="B252" s="180"/>
      <c r="C252" s="225" t="s">
        <v>295</v>
      </c>
      <c r="D252" s="226"/>
      <c r="E252" s="181">
        <v>-1.95</v>
      </c>
      <c r="F252" s="182"/>
      <c r="G252" s="183"/>
      <c r="M252" s="179" t="s">
        <v>295</v>
      </c>
      <c r="O252" s="170"/>
    </row>
    <row r="253" spans="1:104" x14ac:dyDescent="0.25">
      <c r="A253" s="178"/>
      <c r="B253" s="180"/>
      <c r="C253" s="225" t="s">
        <v>298</v>
      </c>
      <c r="D253" s="226"/>
      <c r="E253" s="181">
        <v>-8.58</v>
      </c>
      <c r="F253" s="182"/>
      <c r="G253" s="183"/>
      <c r="M253" s="179" t="s">
        <v>298</v>
      </c>
      <c r="O253" s="170"/>
    </row>
    <row r="254" spans="1:104" x14ac:dyDescent="0.25">
      <c r="A254" s="178"/>
      <c r="B254" s="180"/>
      <c r="C254" s="225" t="s">
        <v>305</v>
      </c>
      <c r="D254" s="226"/>
      <c r="E254" s="181">
        <v>0</v>
      </c>
      <c r="F254" s="182"/>
      <c r="G254" s="183"/>
      <c r="M254" s="179" t="s">
        <v>305</v>
      </c>
      <c r="O254" s="170"/>
    </row>
    <row r="255" spans="1:104" x14ac:dyDescent="0.25">
      <c r="A255" s="178"/>
      <c r="B255" s="180"/>
      <c r="C255" s="225" t="s">
        <v>330</v>
      </c>
      <c r="D255" s="226"/>
      <c r="E255" s="181">
        <v>0</v>
      </c>
      <c r="F255" s="182"/>
      <c r="G255" s="183"/>
      <c r="M255" s="179" t="s">
        <v>330</v>
      </c>
      <c r="O255" s="170"/>
    </row>
    <row r="256" spans="1:104" x14ac:dyDescent="0.25">
      <c r="A256" s="178"/>
      <c r="B256" s="180"/>
      <c r="C256" s="225" t="s">
        <v>302</v>
      </c>
      <c r="D256" s="226"/>
      <c r="E256" s="181">
        <v>0</v>
      </c>
      <c r="F256" s="182"/>
      <c r="G256" s="183"/>
      <c r="M256" s="179" t="s">
        <v>302</v>
      </c>
      <c r="O256" s="170"/>
    </row>
    <row r="257" spans="1:104" x14ac:dyDescent="0.25">
      <c r="A257" s="178"/>
      <c r="B257" s="180"/>
      <c r="C257" s="225" t="s">
        <v>904</v>
      </c>
      <c r="D257" s="226"/>
      <c r="E257" s="181">
        <v>0</v>
      </c>
      <c r="F257" s="182"/>
      <c r="G257" s="183"/>
      <c r="M257" s="179" t="s">
        <v>304</v>
      </c>
      <c r="O257" s="170"/>
    </row>
    <row r="258" spans="1:104" x14ac:dyDescent="0.25">
      <c r="A258" s="178"/>
      <c r="B258" s="180"/>
      <c r="C258" s="225" t="s">
        <v>306</v>
      </c>
      <c r="D258" s="226"/>
      <c r="E258" s="181">
        <v>0</v>
      </c>
      <c r="F258" s="182"/>
      <c r="G258" s="183"/>
      <c r="M258" s="179" t="s">
        <v>306</v>
      </c>
      <c r="O258" s="170"/>
    </row>
    <row r="259" spans="1:104" x14ac:dyDescent="0.25">
      <c r="A259" s="171">
        <v>44</v>
      </c>
      <c r="B259" s="172" t="s">
        <v>331</v>
      </c>
      <c r="C259" s="173" t="s">
        <v>332</v>
      </c>
      <c r="D259" s="174" t="s">
        <v>100</v>
      </c>
      <c r="E259" s="175">
        <v>27.094999999999999</v>
      </c>
      <c r="F259" s="175">
        <v>0</v>
      </c>
      <c r="G259" s="176">
        <f>E259*F259</f>
        <v>0</v>
      </c>
      <c r="O259" s="170">
        <v>2</v>
      </c>
      <c r="AA259" s="146">
        <v>1</v>
      </c>
      <c r="AB259" s="146">
        <v>1</v>
      </c>
      <c r="AC259" s="146">
        <v>1</v>
      </c>
      <c r="AZ259" s="146">
        <v>1</v>
      </c>
      <c r="BA259" s="146">
        <f>IF(AZ259=1,G259,0)</f>
        <v>0</v>
      </c>
      <c r="BB259" s="146">
        <f>IF(AZ259=2,G259,0)</f>
        <v>0</v>
      </c>
      <c r="BC259" s="146">
        <f>IF(AZ259=3,G259,0)</f>
        <v>0</v>
      </c>
      <c r="BD259" s="146">
        <f>IF(AZ259=4,G259,0)</f>
        <v>0</v>
      </c>
      <c r="BE259" s="146">
        <f>IF(AZ259=5,G259,0)</f>
        <v>0</v>
      </c>
      <c r="CA259" s="177">
        <v>1</v>
      </c>
      <c r="CB259" s="177">
        <v>1</v>
      </c>
      <c r="CZ259" s="146">
        <v>1.8409999999999999E-2</v>
      </c>
    </row>
    <row r="260" spans="1:104" x14ac:dyDescent="0.25">
      <c r="A260" s="178"/>
      <c r="B260" s="180"/>
      <c r="C260" s="225" t="s">
        <v>305</v>
      </c>
      <c r="D260" s="226"/>
      <c r="E260" s="181">
        <v>0</v>
      </c>
      <c r="F260" s="182"/>
      <c r="G260" s="183"/>
      <c r="M260" s="179" t="s">
        <v>305</v>
      </c>
      <c r="O260" s="170"/>
    </row>
    <row r="261" spans="1:104" x14ac:dyDescent="0.25">
      <c r="A261" s="178"/>
      <c r="B261" s="180"/>
      <c r="C261" s="225" t="s">
        <v>333</v>
      </c>
      <c r="D261" s="226"/>
      <c r="E261" s="181">
        <v>0</v>
      </c>
      <c r="F261" s="182"/>
      <c r="G261" s="183"/>
      <c r="M261" s="179">
        <v>0</v>
      </c>
      <c r="O261" s="170"/>
    </row>
    <row r="262" spans="1:104" x14ac:dyDescent="0.25">
      <c r="A262" s="178"/>
      <c r="B262" s="180"/>
      <c r="C262" s="225" t="s">
        <v>334</v>
      </c>
      <c r="D262" s="226"/>
      <c r="E262" s="181">
        <v>2.7</v>
      </c>
      <c r="F262" s="182"/>
      <c r="G262" s="183"/>
      <c r="M262" s="179" t="s">
        <v>334</v>
      </c>
      <c r="O262" s="170"/>
    </row>
    <row r="263" spans="1:104" x14ac:dyDescent="0.25">
      <c r="A263" s="178"/>
      <c r="B263" s="180"/>
      <c r="C263" s="225" t="s">
        <v>335</v>
      </c>
      <c r="D263" s="226"/>
      <c r="E263" s="181">
        <v>6</v>
      </c>
      <c r="F263" s="182"/>
      <c r="G263" s="183"/>
      <c r="M263" s="179" t="s">
        <v>335</v>
      </c>
      <c r="O263" s="170"/>
    </row>
    <row r="264" spans="1:104" x14ac:dyDescent="0.25">
      <c r="A264" s="178"/>
      <c r="B264" s="180"/>
      <c r="C264" s="225" t="s">
        <v>336</v>
      </c>
      <c r="D264" s="226"/>
      <c r="E264" s="181">
        <v>0.875</v>
      </c>
      <c r="F264" s="182"/>
      <c r="G264" s="183"/>
      <c r="M264" s="179" t="s">
        <v>336</v>
      </c>
      <c r="O264" s="170"/>
    </row>
    <row r="265" spans="1:104" x14ac:dyDescent="0.25">
      <c r="A265" s="178"/>
      <c r="B265" s="180"/>
      <c r="C265" s="225" t="s">
        <v>337</v>
      </c>
      <c r="D265" s="226"/>
      <c r="E265" s="181">
        <v>1.9</v>
      </c>
      <c r="F265" s="182"/>
      <c r="G265" s="183"/>
      <c r="M265" s="179" t="s">
        <v>337</v>
      </c>
      <c r="O265" s="170"/>
    </row>
    <row r="266" spans="1:104" x14ac:dyDescent="0.25">
      <c r="A266" s="178"/>
      <c r="B266" s="180"/>
      <c r="C266" s="225" t="s">
        <v>338</v>
      </c>
      <c r="D266" s="226"/>
      <c r="E266" s="181">
        <v>1.4</v>
      </c>
      <c r="F266" s="182"/>
      <c r="G266" s="183"/>
      <c r="M266" s="179" t="s">
        <v>338</v>
      </c>
      <c r="O266" s="170"/>
    </row>
    <row r="267" spans="1:104" x14ac:dyDescent="0.25">
      <c r="A267" s="178"/>
      <c r="B267" s="180"/>
      <c r="C267" s="225" t="s">
        <v>315</v>
      </c>
      <c r="D267" s="226"/>
      <c r="E267" s="181">
        <v>1.0249999999999999</v>
      </c>
      <c r="F267" s="182"/>
      <c r="G267" s="183"/>
      <c r="M267" s="179" t="s">
        <v>315</v>
      </c>
      <c r="O267" s="170"/>
    </row>
    <row r="268" spans="1:104" x14ac:dyDescent="0.25">
      <c r="A268" s="178"/>
      <c r="B268" s="180"/>
      <c r="C268" s="225" t="s">
        <v>339</v>
      </c>
      <c r="D268" s="226"/>
      <c r="E268" s="181">
        <v>1.35</v>
      </c>
      <c r="F268" s="182"/>
      <c r="G268" s="183"/>
      <c r="M268" s="179" t="s">
        <v>339</v>
      </c>
      <c r="O268" s="170"/>
    </row>
    <row r="269" spans="1:104" x14ac:dyDescent="0.25">
      <c r="A269" s="178"/>
      <c r="B269" s="180"/>
      <c r="C269" s="225" t="s">
        <v>340</v>
      </c>
      <c r="D269" s="226"/>
      <c r="E269" s="181">
        <v>3</v>
      </c>
      <c r="F269" s="182"/>
      <c r="G269" s="183"/>
      <c r="M269" s="179" t="s">
        <v>340</v>
      </c>
      <c r="O269" s="170"/>
    </row>
    <row r="270" spans="1:104" x14ac:dyDescent="0.25">
      <c r="A270" s="178"/>
      <c r="B270" s="180"/>
      <c r="C270" s="225" t="s">
        <v>315</v>
      </c>
      <c r="D270" s="226"/>
      <c r="E270" s="181">
        <v>1.0249999999999999</v>
      </c>
      <c r="F270" s="182"/>
      <c r="G270" s="183"/>
      <c r="M270" s="179" t="s">
        <v>315</v>
      </c>
      <c r="O270" s="170"/>
    </row>
    <row r="271" spans="1:104" x14ac:dyDescent="0.25">
      <c r="A271" s="178"/>
      <c r="B271" s="180"/>
      <c r="C271" s="225" t="s">
        <v>341</v>
      </c>
      <c r="D271" s="226"/>
      <c r="E271" s="181">
        <v>7.82</v>
      </c>
      <c r="F271" s="182"/>
      <c r="G271" s="183"/>
      <c r="M271" s="179" t="s">
        <v>341</v>
      </c>
      <c r="O271" s="170"/>
    </row>
    <row r="272" spans="1:104" x14ac:dyDescent="0.25">
      <c r="A272" s="171">
        <v>45</v>
      </c>
      <c r="B272" s="172" t="s">
        <v>342</v>
      </c>
      <c r="C272" s="173" t="s">
        <v>343</v>
      </c>
      <c r="D272" s="174" t="s">
        <v>139</v>
      </c>
      <c r="E272" s="175">
        <v>100.05</v>
      </c>
      <c r="F272" s="175">
        <v>0</v>
      </c>
      <c r="G272" s="176">
        <f>E272*F272</f>
        <v>0</v>
      </c>
      <c r="O272" s="170">
        <v>2</v>
      </c>
      <c r="AA272" s="146">
        <v>1</v>
      </c>
      <c r="AB272" s="146">
        <v>1</v>
      </c>
      <c r="AC272" s="146">
        <v>1</v>
      </c>
      <c r="AZ272" s="146">
        <v>1</v>
      </c>
      <c r="BA272" s="146">
        <f>IF(AZ272=1,G272,0)</f>
        <v>0</v>
      </c>
      <c r="BB272" s="146">
        <f>IF(AZ272=2,G272,0)</f>
        <v>0</v>
      </c>
      <c r="BC272" s="146">
        <f>IF(AZ272=3,G272,0)</f>
        <v>0</v>
      </c>
      <c r="BD272" s="146">
        <f>IF(AZ272=4,G272,0)</f>
        <v>0</v>
      </c>
      <c r="BE272" s="146">
        <f>IF(AZ272=5,G272,0)</f>
        <v>0</v>
      </c>
      <c r="CA272" s="177">
        <v>1</v>
      </c>
      <c r="CB272" s="177">
        <v>1</v>
      </c>
      <c r="CZ272" s="146">
        <v>1.1E-4</v>
      </c>
    </row>
    <row r="273" spans="1:104" x14ac:dyDescent="0.25">
      <c r="A273" s="178"/>
      <c r="B273" s="180"/>
      <c r="C273" s="225" t="s">
        <v>344</v>
      </c>
      <c r="D273" s="226"/>
      <c r="E273" s="181">
        <v>55.2</v>
      </c>
      <c r="F273" s="182"/>
      <c r="G273" s="183"/>
      <c r="M273" s="179" t="s">
        <v>344</v>
      </c>
      <c r="O273" s="170"/>
    </row>
    <row r="274" spans="1:104" x14ac:dyDescent="0.25">
      <c r="A274" s="178"/>
      <c r="B274" s="180"/>
      <c r="C274" s="225" t="s">
        <v>345</v>
      </c>
      <c r="D274" s="226"/>
      <c r="E274" s="181">
        <v>24</v>
      </c>
      <c r="F274" s="182"/>
      <c r="G274" s="183"/>
      <c r="M274" s="179" t="s">
        <v>345</v>
      </c>
      <c r="O274" s="170"/>
    </row>
    <row r="275" spans="1:104" x14ac:dyDescent="0.25">
      <c r="A275" s="178"/>
      <c r="B275" s="180"/>
      <c r="C275" s="225" t="s">
        <v>346</v>
      </c>
      <c r="D275" s="226"/>
      <c r="E275" s="181">
        <v>0.9</v>
      </c>
      <c r="F275" s="182"/>
      <c r="G275" s="183"/>
      <c r="M275" s="179" t="s">
        <v>346</v>
      </c>
      <c r="O275" s="170"/>
    </row>
    <row r="276" spans="1:104" x14ac:dyDescent="0.25">
      <c r="A276" s="178"/>
      <c r="B276" s="180"/>
      <c r="C276" s="225" t="s">
        <v>347</v>
      </c>
      <c r="D276" s="226"/>
      <c r="E276" s="181">
        <v>1.3</v>
      </c>
      <c r="F276" s="182"/>
      <c r="G276" s="183"/>
      <c r="M276" s="179" t="s">
        <v>347</v>
      </c>
      <c r="O276" s="170"/>
    </row>
    <row r="277" spans="1:104" x14ac:dyDescent="0.25">
      <c r="A277" s="178"/>
      <c r="B277" s="180"/>
      <c r="C277" s="225" t="s">
        <v>348</v>
      </c>
      <c r="D277" s="226"/>
      <c r="E277" s="181">
        <v>5.2</v>
      </c>
      <c r="F277" s="182"/>
      <c r="G277" s="183"/>
      <c r="M277" s="179" t="s">
        <v>348</v>
      </c>
      <c r="O277" s="170"/>
    </row>
    <row r="278" spans="1:104" x14ac:dyDescent="0.25">
      <c r="A278" s="178"/>
      <c r="B278" s="180"/>
      <c r="C278" s="225" t="s">
        <v>349</v>
      </c>
      <c r="D278" s="226"/>
      <c r="E278" s="181">
        <v>4.8</v>
      </c>
      <c r="F278" s="182"/>
      <c r="G278" s="183"/>
      <c r="M278" s="179" t="s">
        <v>349</v>
      </c>
      <c r="O278" s="170"/>
    </row>
    <row r="279" spans="1:104" x14ac:dyDescent="0.25">
      <c r="A279" s="178"/>
      <c r="B279" s="180"/>
      <c r="C279" s="225" t="s">
        <v>346</v>
      </c>
      <c r="D279" s="226"/>
      <c r="E279" s="181">
        <v>0.9</v>
      </c>
      <c r="F279" s="182"/>
      <c r="G279" s="183"/>
      <c r="M279" s="179" t="s">
        <v>346</v>
      </c>
      <c r="O279" s="170"/>
    </row>
    <row r="280" spans="1:104" x14ac:dyDescent="0.25">
      <c r="A280" s="178"/>
      <c r="B280" s="180"/>
      <c r="C280" s="225" t="s">
        <v>346</v>
      </c>
      <c r="D280" s="226"/>
      <c r="E280" s="181">
        <v>0.9</v>
      </c>
      <c r="F280" s="182"/>
      <c r="G280" s="183"/>
      <c r="M280" s="179" t="s">
        <v>346</v>
      </c>
      <c r="O280" s="170"/>
    </row>
    <row r="281" spans="1:104" x14ac:dyDescent="0.25">
      <c r="A281" s="178"/>
      <c r="B281" s="180"/>
      <c r="C281" s="225" t="s">
        <v>350</v>
      </c>
      <c r="D281" s="226"/>
      <c r="E281" s="181">
        <v>3.6</v>
      </c>
      <c r="F281" s="182"/>
      <c r="G281" s="183"/>
      <c r="M281" s="179" t="s">
        <v>350</v>
      </c>
      <c r="O281" s="170"/>
    </row>
    <row r="282" spans="1:104" x14ac:dyDescent="0.25">
      <c r="A282" s="178"/>
      <c r="B282" s="180"/>
      <c r="C282" s="225" t="s">
        <v>351</v>
      </c>
      <c r="D282" s="226"/>
      <c r="E282" s="181">
        <v>2.4</v>
      </c>
      <c r="F282" s="182"/>
      <c r="G282" s="183"/>
      <c r="M282" s="179" t="s">
        <v>351</v>
      </c>
      <c r="O282" s="170"/>
    </row>
    <row r="283" spans="1:104" x14ac:dyDescent="0.25">
      <c r="A283" s="178"/>
      <c r="B283" s="180"/>
      <c r="C283" s="225" t="s">
        <v>352</v>
      </c>
      <c r="D283" s="226"/>
      <c r="E283" s="181">
        <v>0.85</v>
      </c>
      <c r="F283" s="182"/>
      <c r="G283" s="183"/>
      <c r="M283" s="179" t="s">
        <v>352</v>
      </c>
      <c r="O283" s="170"/>
    </row>
    <row r="284" spans="1:104" x14ac:dyDescent="0.25">
      <c r="A284" s="171">
        <v>46</v>
      </c>
      <c r="B284" s="172" t="s">
        <v>353</v>
      </c>
      <c r="C284" s="173" t="s">
        <v>354</v>
      </c>
      <c r="D284" s="174" t="s">
        <v>139</v>
      </c>
      <c r="E284" s="175">
        <v>477.6</v>
      </c>
      <c r="F284" s="175">
        <v>0</v>
      </c>
      <c r="G284" s="176">
        <f>E284*F284</f>
        <v>0</v>
      </c>
      <c r="O284" s="170">
        <v>2</v>
      </c>
      <c r="AA284" s="146">
        <v>1</v>
      </c>
      <c r="AB284" s="146">
        <v>1</v>
      </c>
      <c r="AC284" s="146">
        <v>1</v>
      </c>
      <c r="AZ284" s="146">
        <v>1</v>
      </c>
      <c r="BA284" s="146">
        <f>IF(AZ284=1,G284,0)</f>
        <v>0</v>
      </c>
      <c r="BB284" s="146">
        <f>IF(AZ284=2,G284,0)</f>
        <v>0</v>
      </c>
      <c r="BC284" s="146">
        <f>IF(AZ284=3,G284,0)</f>
        <v>0</v>
      </c>
      <c r="BD284" s="146">
        <f>IF(AZ284=4,G284,0)</f>
        <v>0</v>
      </c>
      <c r="BE284" s="146">
        <f>IF(AZ284=5,G284,0)</f>
        <v>0</v>
      </c>
      <c r="CA284" s="177">
        <v>1</v>
      </c>
      <c r="CB284" s="177">
        <v>1</v>
      </c>
      <c r="CZ284" s="146">
        <v>1.1E-4</v>
      </c>
    </row>
    <row r="285" spans="1:104" x14ac:dyDescent="0.25">
      <c r="A285" s="178"/>
      <c r="B285" s="180"/>
      <c r="C285" s="225" t="s">
        <v>355</v>
      </c>
      <c r="D285" s="226"/>
      <c r="E285" s="181">
        <v>220.8</v>
      </c>
      <c r="F285" s="182"/>
      <c r="G285" s="183"/>
      <c r="M285" s="179" t="s">
        <v>355</v>
      </c>
      <c r="O285" s="170"/>
    </row>
    <row r="286" spans="1:104" x14ac:dyDescent="0.25">
      <c r="A286" s="178"/>
      <c r="B286" s="180"/>
      <c r="C286" s="225" t="s">
        <v>356</v>
      </c>
      <c r="D286" s="226"/>
      <c r="E286" s="181">
        <v>84</v>
      </c>
      <c r="F286" s="182"/>
      <c r="G286" s="183"/>
      <c r="M286" s="179" t="s">
        <v>356</v>
      </c>
      <c r="O286" s="170"/>
    </row>
    <row r="287" spans="1:104" x14ac:dyDescent="0.25">
      <c r="A287" s="178"/>
      <c r="B287" s="180"/>
      <c r="C287" s="225" t="s">
        <v>357</v>
      </c>
      <c r="D287" s="226"/>
      <c r="E287" s="181">
        <v>3.6</v>
      </c>
      <c r="F287" s="182"/>
      <c r="G287" s="183"/>
      <c r="M287" s="179" t="s">
        <v>357</v>
      </c>
      <c r="O287" s="170"/>
    </row>
    <row r="288" spans="1:104" x14ac:dyDescent="0.25">
      <c r="A288" s="178"/>
      <c r="B288" s="180"/>
      <c r="C288" s="225" t="s">
        <v>358</v>
      </c>
      <c r="D288" s="226"/>
      <c r="E288" s="181">
        <v>2.2000000000000002</v>
      </c>
      <c r="F288" s="182"/>
      <c r="G288" s="183"/>
      <c r="M288" s="179" t="s">
        <v>358</v>
      </c>
      <c r="O288" s="170"/>
    </row>
    <row r="289" spans="1:104" x14ac:dyDescent="0.25">
      <c r="A289" s="178"/>
      <c r="B289" s="180"/>
      <c r="C289" s="225" t="s">
        <v>359</v>
      </c>
      <c r="D289" s="226"/>
      <c r="E289" s="181">
        <v>3</v>
      </c>
      <c r="F289" s="182"/>
      <c r="G289" s="183"/>
      <c r="M289" s="179" t="s">
        <v>359</v>
      </c>
      <c r="O289" s="170"/>
    </row>
    <row r="290" spans="1:104" x14ac:dyDescent="0.25">
      <c r="A290" s="178"/>
      <c r="B290" s="180"/>
      <c r="C290" s="225" t="s">
        <v>360</v>
      </c>
      <c r="D290" s="226"/>
      <c r="E290" s="181">
        <v>7.2</v>
      </c>
      <c r="F290" s="182"/>
      <c r="G290" s="183"/>
      <c r="M290" s="179" t="s">
        <v>360</v>
      </c>
      <c r="O290" s="170"/>
    </row>
    <row r="291" spans="1:104" x14ac:dyDescent="0.25">
      <c r="A291" s="178"/>
      <c r="B291" s="180"/>
      <c r="C291" s="225" t="s">
        <v>361</v>
      </c>
      <c r="D291" s="226"/>
      <c r="E291" s="181">
        <v>1.2</v>
      </c>
      <c r="F291" s="182"/>
      <c r="G291" s="183"/>
      <c r="M291" s="179" t="s">
        <v>361</v>
      </c>
      <c r="O291" s="170"/>
    </row>
    <row r="292" spans="1:104" x14ac:dyDescent="0.25">
      <c r="A292" s="178"/>
      <c r="B292" s="180"/>
      <c r="C292" s="225" t="s">
        <v>362</v>
      </c>
      <c r="D292" s="226"/>
      <c r="E292" s="181">
        <v>2.6</v>
      </c>
      <c r="F292" s="182"/>
      <c r="G292" s="183"/>
      <c r="M292" s="179" t="s">
        <v>362</v>
      </c>
      <c r="O292" s="170"/>
    </row>
    <row r="293" spans="1:104" x14ac:dyDescent="0.25">
      <c r="A293" s="178"/>
      <c r="B293" s="180"/>
      <c r="C293" s="225" t="s">
        <v>363</v>
      </c>
      <c r="D293" s="226"/>
      <c r="E293" s="181">
        <v>3.6</v>
      </c>
      <c r="F293" s="182"/>
      <c r="G293" s="183"/>
      <c r="M293" s="179" t="s">
        <v>363</v>
      </c>
      <c r="O293" s="170"/>
    </row>
    <row r="294" spans="1:104" x14ac:dyDescent="0.25">
      <c r="A294" s="178"/>
      <c r="B294" s="180"/>
      <c r="C294" s="225" t="s">
        <v>364</v>
      </c>
      <c r="D294" s="226"/>
      <c r="E294" s="181">
        <v>6</v>
      </c>
      <c r="F294" s="182"/>
      <c r="G294" s="183"/>
      <c r="M294" s="179" t="s">
        <v>364</v>
      </c>
      <c r="O294" s="170"/>
    </row>
    <row r="295" spans="1:104" x14ac:dyDescent="0.25">
      <c r="A295" s="178"/>
      <c r="B295" s="180"/>
      <c r="C295" s="225" t="s">
        <v>365</v>
      </c>
      <c r="D295" s="226"/>
      <c r="E295" s="181">
        <v>1.7</v>
      </c>
      <c r="F295" s="182"/>
      <c r="G295" s="183"/>
      <c r="M295" s="179" t="s">
        <v>365</v>
      </c>
      <c r="O295" s="170"/>
    </row>
    <row r="296" spans="1:104" x14ac:dyDescent="0.25">
      <c r="A296" s="178"/>
      <c r="B296" s="180"/>
      <c r="C296" s="225" t="s">
        <v>366</v>
      </c>
      <c r="D296" s="226"/>
      <c r="E296" s="181">
        <v>13.2</v>
      </c>
      <c r="F296" s="182"/>
      <c r="G296" s="183"/>
      <c r="M296" s="179" t="s">
        <v>366</v>
      </c>
      <c r="O296" s="170"/>
    </row>
    <row r="297" spans="1:104" x14ac:dyDescent="0.25">
      <c r="A297" s="178"/>
      <c r="B297" s="180"/>
      <c r="C297" s="225" t="s">
        <v>367</v>
      </c>
      <c r="D297" s="226"/>
      <c r="E297" s="181">
        <v>5.4</v>
      </c>
      <c r="F297" s="182"/>
      <c r="G297" s="183"/>
      <c r="M297" s="179" t="s">
        <v>367</v>
      </c>
      <c r="O297" s="170"/>
    </row>
    <row r="298" spans="1:104" x14ac:dyDescent="0.25">
      <c r="A298" s="178"/>
      <c r="B298" s="180"/>
      <c r="C298" s="225" t="s">
        <v>368</v>
      </c>
      <c r="D298" s="226"/>
      <c r="E298" s="181">
        <v>4.0999999999999996</v>
      </c>
      <c r="F298" s="182"/>
      <c r="G298" s="183"/>
      <c r="M298" s="179" t="s">
        <v>368</v>
      </c>
      <c r="O298" s="170"/>
    </row>
    <row r="299" spans="1:104" x14ac:dyDescent="0.25">
      <c r="A299" s="178"/>
      <c r="B299" s="180"/>
      <c r="C299" s="225" t="s">
        <v>369</v>
      </c>
      <c r="D299" s="226"/>
      <c r="E299" s="181">
        <v>33.1</v>
      </c>
      <c r="F299" s="182"/>
      <c r="G299" s="183"/>
      <c r="M299" s="179" t="s">
        <v>369</v>
      </c>
      <c r="O299" s="170"/>
    </row>
    <row r="300" spans="1:104" x14ac:dyDescent="0.25">
      <c r="A300" s="178"/>
      <c r="B300" s="180"/>
      <c r="C300" s="225" t="s">
        <v>370</v>
      </c>
      <c r="D300" s="226"/>
      <c r="E300" s="181">
        <v>34.9</v>
      </c>
      <c r="F300" s="182"/>
      <c r="G300" s="183"/>
      <c r="M300" s="179" t="s">
        <v>370</v>
      </c>
      <c r="O300" s="170"/>
    </row>
    <row r="301" spans="1:104" x14ac:dyDescent="0.25">
      <c r="A301" s="178"/>
      <c r="B301" s="180"/>
      <c r="C301" s="225" t="s">
        <v>371</v>
      </c>
      <c r="D301" s="226"/>
      <c r="E301" s="181">
        <v>51</v>
      </c>
      <c r="F301" s="182"/>
      <c r="G301" s="183"/>
      <c r="M301" s="179" t="s">
        <v>371</v>
      </c>
      <c r="O301" s="170"/>
    </row>
    <row r="302" spans="1:104" x14ac:dyDescent="0.25">
      <c r="A302" s="171">
        <v>47</v>
      </c>
      <c r="B302" s="172" t="s">
        <v>372</v>
      </c>
      <c r="C302" s="173" t="s">
        <v>373</v>
      </c>
      <c r="D302" s="174" t="s">
        <v>139</v>
      </c>
      <c r="E302" s="175">
        <v>100.05</v>
      </c>
      <c r="F302" s="175">
        <v>0</v>
      </c>
      <c r="G302" s="176">
        <f>E302*F302</f>
        <v>0</v>
      </c>
      <c r="O302" s="170">
        <v>2</v>
      </c>
      <c r="AA302" s="146">
        <v>1</v>
      </c>
      <c r="AB302" s="146">
        <v>1</v>
      </c>
      <c r="AC302" s="146">
        <v>1</v>
      </c>
      <c r="AZ302" s="146">
        <v>1</v>
      </c>
      <c r="BA302" s="146">
        <f>IF(AZ302=1,G302,0)</f>
        <v>0</v>
      </c>
      <c r="BB302" s="146">
        <f>IF(AZ302=2,G302,0)</f>
        <v>0</v>
      </c>
      <c r="BC302" s="146">
        <f>IF(AZ302=3,G302,0)</f>
        <v>0</v>
      </c>
      <c r="BD302" s="146">
        <f>IF(AZ302=4,G302,0)</f>
        <v>0</v>
      </c>
      <c r="BE302" s="146">
        <f>IF(AZ302=5,G302,0)</f>
        <v>0</v>
      </c>
      <c r="CA302" s="177">
        <v>1</v>
      </c>
      <c r="CB302" s="177">
        <v>1</v>
      </c>
      <c r="CZ302" s="146">
        <v>6.9999999999999994E-5</v>
      </c>
    </row>
    <row r="303" spans="1:104" x14ac:dyDescent="0.25">
      <c r="A303" s="178"/>
      <c r="B303" s="180"/>
      <c r="C303" s="225" t="s">
        <v>344</v>
      </c>
      <c r="D303" s="226"/>
      <c r="E303" s="181">
        <v>55.2</v>
      </c>
      <c r="F303" s="182"/>
      <c r="G303" s="183"/>
      <c r="M303" s="179" t="s">
        <v>344</v>
      </c>
      <c r="O303" s="170"/>
    </row>
    <row r="304" spans="1:104" x14ac:dyDescent="0.25">
      <c r="A304" s="178"/>
      <c r="B304" s="180"/>
      <c r="C304" s="225" t="s">
        <v>345</v>
      </c>
      <c r="D304" s="226"/>
      <c r="E304" s="181">
        <v>24</v>
      </c>
      <c r="F304" s="182"/>
      <c r="G304" s="183"/>
      <c r="M304" s="179" t="s">
        <v>345</v>
      </c>
      <c r="O304" s="170"/>
    </row>
    <row r="305" spans="1:104" x14ac:dyDescent="0.25">
      <c r="A305" s="178"/>
      <c r="B305" s="180"/>
      <c r="C305" s="225" t="s">
        <v>346</v>
      </c>
      <c r="D305" s="226"/>
      <c r="E305" s="181">
        <v>0.9</v>
      </c>
      <c r="F305" s="182"/>
      <c r="G305" s="183"/>
      <c r="M305" s="179" t="s">
        <v>346</v>
      </c>
      <c r="O305" s="170"/>
    </row>
    <row r="306" spans="1:104" x14ac:dyDescent="0.25">
      <c r="A306" s="178"/>
      <c r="B306" s="180"/>
      <c r="C306" s="225" t="s">
        <v>347</v>
      </c>
      <c r="D306" s="226"/>
      <c r="E306" s="181">
        <v>1.3</v>
      </c>
      <c r="F306" s="182"/>
      <c r="G306" s="183"/>
      <c r="M306" s="179" t="s">
        <v>347</v>
      </c>
      <c r="O306" s="170"/>
    </row>
    <row r="307" spans="1:104" x14ac:dyDescent="0.25">
      <c r="A307" s="178"/>
      <c r="B307" s="180"/>
      <c r="C307" s="225" t="s">
        <v>348</v>
      </c>
      <c r="D307" s="226"/>
      <c r="E307" s="181">
        <v>5.2</v>
      </c>
      <c r="F307" s="182"/>
      <c r="G307" s="183"/>
      <c r="M307" s="179" t="s">
        <v>348</v>
      </c>
      <c r="O307" s="170"/>
    </row>
    <row r="308" spans="1:104" x14ac:dyDescent="0.25">
      <c r="A308" s="178"/>
      <c r="B308" s="180"/>
      <c r="C308" s="225" t="s">
        <v>349</v>
      </c>
      <c r="D308" s="226"/>
      <c r="E308" s="181">
        <v>4.8</v>
      </c>
      <c r="F308" s="182"/>
      <c r="G308" s="183"/>
      <c r="M308" s="179" t="s">
        <v>349</v>
      </c>
      <c r="O308" s="170"/>
    </row>
    <row r="309" spans="1:104" x14ac:dyDescent="0.25">
      <c r="A309" s="178"/>
      <c r="B309" s="180"/>
      <c r="C309" s="225" t="s">
        <v>346</v>
      </c>
      <c r="D309" s="226"/>
      <c r="E309" s="181">
        <v>0.9</v>
      </c>
      <c r="F309" s="182"/>
      <c r="G309" s="183"/>
      <c r="M309" s="179" t="s">
        <v>346</v>
      </c>
      <c r="O309" s="170"/>
    </row>
    <row r="310" spans="1:104" x14ac:dyDescent="0.25">
      <c r="A310" s="178"/>
      <c r="B310" s="180"/>
      <c r="C310" s="225" t="s">
        <v>346</v>
      </c>
      <c r="D310" s="226"/>
      <c r="E310" s="181">
        <v>0.9</v>
      </c>
      <c r="F310" s="182"/>
      <c r="G310" s="183"/>
      <c r="M310" s="179" t="s">
        <v>346</v>
      </c>
      <c r="O310" s="170"/>
    </row>
    <row r="311" spans="1:104" x14ac:dyDescent="0.25">
      <c r="A311" s="178"/>
      <c r="B311" s="180"/>
      <c r="C311" s="225" t="s">
        <v>350</v>
      </c>
      <c r="D311" s="226"/>
      <c r="E311" s="181">
        <v>3.6</v>
      </c>
      <c r="F311" s="182"/>
      <c r="G311" s="183"/>
      <c r="M311" s="179" t="s">
        <v>350</v>
      </c>
      <c r="O311" s="170"/>
    </row>
    <row r="312" spans="1:104" x14ac:dyDescent="0.25">
      <c r="A312" s="178"/>
      <c r="B312" s="180"/>
      <c r="C312" s="225" t="s">
        <v>351</v>
      </c>
      <c r="D312" s="226"/>
      <c r="E312" s="181">
        <v>2.4</v>
      </c>
      <c r="F312" s="182"/>
      <c r="G312" s="183"/>
      <c r="M312" s="179" t="s">
        <v>351</v>
      </c>
      <c r="O312" s="170"/>
    </row>
    <row r="313" spans="1:104" x14ac:dyDescent="0.25">
      <c r="A313" s="178"/>
      <c r="B313" s="180"/>
      <c r="C313" s="225" t="s">
        <v>352</v>
      </c>
      <c r="D313" s="226"/>
      <c r="E313" s="181">
        <v>0.85</v>
      </c>
      <c r="F313" s="182"/>
      <c r="G313" s="183"/>
      <c r="M313" s="179" t="s">
        <v>352</v>
      </c>
      <c r="O313" s="170"/>
    </row>
    <row r="314" spans="1:104" ht="20.399999999999999" x14ac:dyDescent="0.25">
      <c r="A314" s="171">
        <v>48</v>
      </c>
      <c r="B314" s="172" t="s">
        <v>374</v>
      </c>
      <c r="C314" s="173" t="s">
        <v>375</v>
      </c>
      <c r="D314" s="174" t="s">
        <v>100</v>
      </c>
      <c r="E314" s="175">
        <v>44.5</v>
      </c>
      <c r="F314" s="175">
        <v>0</v>
      </c>
      <c r="G314" s="176">
        <f>E314*F314</f>
        <v>0</v>
      </c>
      <c r="O314" s="170">
        <v>2</v>
      </c>
      <c r="AA314" s="146">
        <v>1</v>
      </c>
      <c r="AB314" s="146">
        <v>1</v>
      </c>
      <c r="AC314" s="146">
        <v>1</v>
      </c>
      <c r="AZ314" s="146">
        <v>1</v>
      </c>
      <c r="BA314" s="146">
        <f>IF(AZ314=1,G314,0)</f>
        <v>0</v>
      </c>
      <c r="BB314" s="146">
        <f>IF(AZ314=2,G314,0)</f>
        <v>0</v>
      </c>
      <c r="BC314" s="146">
        <f>IF(AZ314=3,G314,0)</f>
        <v>0</v>
      </c>
      <c r="BD314" s="146">
        <f>IF(AZ314=4,G314,0)</f>
        <v>0</v>
      </c>
      <c r="BE314" s="146">
        <f>IF(AZ314=5,G314,0)</f>
        <v>0</v>
      </c>
      <c r="CA314" s="177">
        <v>1</v>
      </c>
      <c r="CB314" s="177">
        <v>1</v>
      </c>
      <c r="CZ314" s="146">
        <v>6.3000000000000003E-4</v>
      </c>
    </row>
    <row r="315" spans="1:104" x14ac:dyDescent="0.25">
      <c r="A315" s="178"/>
      <c r="B315" s="180"/>
      <c r="C315" s="225" t="s">
        <v>376</v>
      </c>
      <c r="D315" s="226"/>
      <c r="E315" s="181">
        <v>44.5</v>
      </c>
      <c r="F315" s="182"/>
      <c r="G315" s="183"/>
      <c r="M315" s="179" t="s">
        <v>376</v>
      </c>
      <c r="O315" s="170"/>
    </row>
    <row r="316" spans="1:104" x14ac:dyDescent="0.25">
      <c r="A316" s="171">
        <v>49</v>
      </c>
      <c r="B316" s="172" t="s">
        <v>377</v>
      </c>
      <c r="C316" s="173" t="s">
        <v>378</v>
      </c>
      <c r="D316" s="174" t="s">
        <v>100</v>
      </c>
      <c r="E316" s="175">
        <v>935.78250000000003</v>
      </c>
      <c r="F316" s="175">
        <v>0</v>
      </c>
      <c r="G316" s="176">
        <f>E316*F316</f>
        <v>0</v>
      </c>
      <c r="O316" s="170">
        <v>2</v>
      </c>
      <c r="AA316" s="146">
        <v>1</v>
      </c>
      <c r="AB316" s="146">
        <v>1</v>
      </c>
      <c r="AC316" s="146">
        <v>1</v>
      </c>
      <c r="AZ316" s="146">
        <v>1</v>
      </c>
      <c r="BA316" s="146">
        <f>IF(AZ316=1,G316,0)</f>
        <v>0</v>
      </c>
      <c r="BB316" s="146">
        <f>IF(AZ316=2,G316,0)</f>
        <v>0</v>
      </c>
      <c r="BC316" s="146">
        <f>IF(AZ316=3,G316,0)</f>
        <v>0</v>
      </c>
      <c r="BD316" s="146">
        <f>IF(AZ316=4,G316,0)</f>
        <v>0</v>
      </c>
      <c r="BE316" s="146">
        <f>IF(AZ316=5,G316,0)</f>
        <v>0</v>
      </c>
      <c r="CA316" s="177">
        <v>1</v>
      </c>
      <c r="CB316" s="177">
        <v>1</v>
      </c>
      <c r="CZ316" s="146">
        <v>2.0000000000000002E-5</v>
      </c>
    </row>
    <row r="317" spans="1:104" x14ac:dyDescent="0.25">
      <c r="A317" s="178"/>
      <c r="B317" s="180"/>
      <c r="C317" s="225" t="s">
        <v>379</v>
      </c>
      <c r="D317" s="226"/>
      <c r="E317" s="181">
        <v>676.1825</v>
      </c>
      <c r="F317" s="182"/>
      <c r="G317" s="183"/>
      <c r="M317" s="204">
        <v>6761825</v>
      </c>
      <c r="O317" s="170"/>
    </row>
    <row r="318" spans="1:104" x14ac:dyDescent="0.25">
      <c r="A318" s="178"/>
      <c r="B318" s="180"/>
      <c r="C318" s="225" t="s">
        <v>380</v>
      </c>
      <c r="D318" s="226"/>
      <c r="E318" s="181">
        <v>99.875</v>
      </c>
      <c r="F318" s="182"/>
      <c r="G318" s="183"/>
      <c r="M318" s="204">
        <v>99875</v>
      </c>
      <c r="O318" s="170"/>
    </row>
    <row r="319" spans="1:104" x14ac:dyDescent="0.25">
      <c r="A319" s="178"/>
      <c r="B319" s="180"/>
      <c r="C319" s="225" t="s">
        <v>381</v>
      </c>
      <c r="D319" s="226"/>
      <c r="E319" s="181">
        <v>93.65</v>
      </c>
      <c r="F319" s="182"/>
      <c r="G319" s="183"/>
      <c r="M319" s="179" t="s">
        <v>381</v>
      </c>
      <c r="O319" s="170"/>
    </row>
    <row r="320" spans="1:104" x14ac:dyDescent="0.25">
      <c r="A320" s="178"/>
      <c r="B320" s="180"/>
      <c r="C320" s="225" t="s">
        <v>382</v>
      </c>
      <c r="D320" s="226"/>
      <c r="E320" s="181">
        <v>21.574999999999999</v>
      </c>
      <c r="F320" s="182"/>
      <c r="G320" s="183"/>
      <c r="M320" s="204">
        <v>21575</v>
      </c>
      <c r="O320" s="170"/>
    </row>
    <row r="321" spans="1:104" x14ac:dyDescent="0.25">
      <c r="A321" s="178"/>
      <c r="B321" s="180"/>
      <c r="C321" s="225" t="s">
        <v>376</v>
      </c>
      <c r="D321" s="226"/>
      <c r="E321" s="181">
        <v>44.5</v>
      </c>
      <c r="F321" s="182"/>
      <c r="G321" s="183"/>
      <c r="M321" s="179" t="s">
        <v>376</v>
      </c>
      <c r="O321" s="170"/>
    </row>
    <row r="322" spans="1:104" x14ac:dyDescent="0.25">
      <c r="A322" s="171">
        <v>50</v>
      </c>
      <c r="B322" s="172" t="s">
        <v>383</v>
      </c>
      <c r="C322" s="173" t="s">
        <v>384</v>
      </c>
      <c r="D322" s="174" t="s">
        <v>139</v>
      </c>
      <c r="E322" s="175">
        <v>48</v>
      </c>
      <c r="F322" s="175">
        <v>0</v>
      </c>
      <c r="G322" s="176">
        <f>E322*F322</f>
        <v>0</v>
      </c>
      <c r="O322" s="170">
        <v>2</v>
      </c>
      <c r="AA322" s="146">
        <v>12</v>
      </c>
      <c r="AB322" s="146">
        <v>0</v>
      </c>
      <c r="AC322" s="146">
        <v>137</v>
      </c>
      <c r="AZ322" s="146">
        <v>1</v>
      </c>
      <c r="BA322" s="146">
        <f>IF(AZ322=1,G322,0)</f>
        <v>0</v>
      </c>
      <c r="BB322" s="146">
        <f>IF(AZ322=2,G322,0)</f>
        <v>0</v>
      </c>
      <c r="BC322" s="146">
        <f>IF(AZ322=3,G322,0)</f>
        <v>0</v>
      </c>
      <c r="BD322" s="146">
        <f>IF(AZ322=4,G322,0)</f>
        <v>0</v>
      </c>
      <c r="BE322" s="146">
        <f>IF(AZ322=5,G322,0)</f>
        <v>0</v>
      </c>
      <c r="CA322" s="177">
        <v>12</v>
      </c>
      <c r="CB322" s="177">
        <v>0</v>
      </c>
      <c r="CZ322" s="146">
        <v>2.9159999999999998E-2</v>
      </c>
    </row>
    <row r="323" spans="1:104" x14ac:dyDescent="0.25">
      <c r="A323" s="178"/>
      <c r="B323" s="180"/>
      <c r="C323" s="225" t="s">
        <v>385</v>
      </c>
      <c r="D323" s="226"/>
      <c r="E323" s="181">
        <v>25.5</v>
      </c>
      <c r="F323" s="182"/>
      <c r="G323" s="183"/>
      <c r="M323" s="179" t="s">
        <v>385</v>
      </c>
      <c r="O323" s="170"/>
    </row>
    <row r="324" spans="1:104" x14ac:dyDescent="0.25">
      <c r="A324" s="178"/>
      <c r="B324" s="180"/>
      <c r="C324" s="225" t="s">
        <v>386</v>
      </c>
      <c r="D324" s="226"/>
      <c r="E324" s="181">
        <v>12</v>
      </c>
      <c r="F324" s="182"/>
      <c r="G324" s="183"/>
      <c r="M324" s="179" t="s">
        <v>386</v>
      </c>
      <c r="O324" s="170"/>
    </row>
    <row r="325" spans="1:104" x14ac:dyDescent="0.25">
      <c r="A325" s="178"/>
      <c r="B325" s="180"/>
      <c r="C325" s="225" t="s">
        <v>387</v>
      </c>
      <c r="D325" s="226"/>
      <c r="E325" s="181">
        <v>10.5</v>
      </c>
      <c r="F325" s="182"/>
      <c r="G325" s="183"/>
      <c r="M325" s="179" t="s">
        <v>387</v>
      </c>
      <c r="O325" s="170"/>
    </row>
    <row r="326" spans="1:104" x14ac:dyDescent="0.25">
      <c r="A326" s="171">
        <v>51</v>
      </c>
      <c r="B326" s="172" t="s">
        <v>388</v>
      </c>
      <c r="C326" s="173" t="s">
        <v>389</v>
      </c>
      <c r="D326" s="174" t="s">
        <v>139</v>
      </c>
      <c r="E326" s="175">
        <v>934.5</v>
      </c>
      <c r="F326" s="175">
        <v>0</v>
      </c>
      <c r="G326" s="176">
        <f>E326*F326</f>
        <v>0</v>
      </c>
      <c r="O326" s="170">
        <v>2</v>
      </c>
      <c r="AA326" s="146">
        <v>12</v>
      </c>
      <c r="AB326" s="146">
        <v>0</v>
      </c>
      <c r="AC326" s="146">
        <v>174</v>
      </c>
      <c r="AZ326" s="146">
        <v>1</v>
      </c>
      <c r="BA326" s="146">
        <f>IF(AZ326=1,G326,0)</f>
        <v>0</v>
      </c>
      <c r="BB326" s="146">
        <f>IF(AZ326=2,G326,0)</f>
        <v>0</v>
      </c>
      <c r="BC326" s="146">
        <f>IF(AZ326=3,G326,0)</f>
        <v>0</v>
      </c>
      <c r="BD326" s="146">
        <f>IF(AZ326=4,G326,0)</f>
        <v>0</v>
      </c>
      <c r="BE326" s="146">
        <f>IF(AZ326=5,G326,0)</f>
        <v>0</v>
      </c>
      <c r="CA326" s="177">
        <v>12</v>
      </c>
      <c r="CB326" s="177">
        <v>0</v>
      </c>
      <c r="CZ326" s="146">
        <v>1.1E-4</v>
      </c>
    </row>
    <row r="327" spans="1:104" x14ac:dyDescent="0.25">
      <c r="A327" s="178"/>
      <c r="B327" s="180"/>
      <c r="C327" s="225" t="s">
        <v>390</v>
      </c>
      <c r="D327" s="226"/>
      <c r="E327" s="181">
        <v>552</v>
      </c>
      <c r="F327" s="182"/>
      <c r="G327" s="183"/>
      <c r="M327" s="179" t="s">
        <v>390</v>
      </c>
      <c r="O327" s="170"/>
    </row>
    <row r="328" spans="1:104" x14ac:dyDescent="0.25">
      <c r="A328" s="178"/>
      <c r="B328" s="180"/>
      <c r="C328" s="225" t="s">
        <v>391</v>
      </c>
      <c r="D328" s="226"/>
      <c r="E328" s="181">
        <v>216</v>
      </c>
      <c r="F328" s="182"/>
      <c r="G328" s="183"/>
      <c r="M328" s="179" t="s">
        <v>391</v>
      </c>
      <c r="O328" s="170"/>
    </row>
    <row r="329" spans="1:104" x14ac:dyDescent="0.25">
      <c r="A329" s="178"/>
      <c r="B329" s="180"/>
      <c r="C329" s="225" t="s">
        <v>392</v>
      </c>
      <c r="D329" s="226"/>
      <c r="E329" s="181">
        <v>9</v>
      </c>
      <c r="F329" s="182"/>
      <c r="G329" s="183"/>
      <c r="M329" s="179" t="s">
        <v>392</v>
      </c>
      <c r="O329" s="170"/>
    </row>
    <row r="330" spans="1:104" x14ac:dyDescent="0.25">
      <c r="A330" s="178"/>
      <c r="B330" s="180"/>
      <c r="C330" s="225" t="s">
        <v>393</v>
      </c>
      <c r="D330" s="226"/>
      <c r="E330" s="181">
        <v>7</v>
      </c>
      <c r="F330" s="182"/>
      <c r="G330" s="183"/>
      <c r="M330" s="179" t="s">
        <v>393</v>
      </c>
      <c r="O330" s="170"/>
    </row>
    <row r="331" spans="1:104" x14ac:dyDescent="0.25">
      <c r="A331" s="178"/>
      <c r="B331" s="180"/>
      <c r="C331" s="225" t="s">
        <v>394</v>
      </c>
      <c r="D331" s="226"/>
      <c r="E331" s="181">
        <v>16.399999999999999</v>
      </c>
      <c r="F331" s="182"/>
      <c r="G331" s="183"/>
      <c r="M331" s="179" t="s">
        <v>394</v>
      </c>
      <c r="O331" s="170"/>
    </row>
    <row r="332" spans="1:104" x14ac:dyDescent="0.25">
      <c r="A332" s="178"/>
      <c r="B332" s="180"/>
      <c r="C332" s="225" t="s">
        <v>395</v>
      </c>
      <c r="D332" s="226"/>
      <c r="E332" s="181">
        <v>24</v>
      </c>
      <c r="F332" s="182"/>
      <c r="G332" s="183"/>
      <c r="M332" s="179" t="s">
        <v>395</v>
      </c>
      <c r="O332" s="170"/>
    </row>
    <row r="333" spans="1:104" x14ac:dyDescent="0.25">
      <c r="A333" s="178"/>
      <c r="B333" s="180"/>
      <c r="C333" s="225" t="s">
        <v>396</v>
      </c>
      <c r="D333" s="226"/>
      <c r="E333" s="181">
        <v>4.2</v>
      </c>
      <c r="F333" s="182"/>
      <c r="G333" s="183"/>
      <c r="M333" s="179" t="s">
        <v>396</v>
      </c>
      <c r="O333" s="170"/>
    </row>
    <row r="334" spans="1:104" x14ac:dyDescent="0.25">
      <c r="A334" s="178"/>
      <c r="B334" s="180"/>
      <c r="C334" s="225" t="s">
        <v>393</v>
      </c>
      <c r="D334" s="226"/>
      <c r="E334" s="181">
        <v>7</v>
      </c>
      <c r="F334" s="182"/>
      <c r="G334" s="183"/>
      <c r="M334" s="179" t="s">
        <v>393</v>
      </c>
      <c r="O334" s="170"/>
    </row>
    <row r="335" spans="1:104" x14ac:dyDescent="0.25">
      <c r="A335" s="178"/>
      <c r="B335" s="180"/>
      <c r="C335" s="225" t="s">
        <v>397</v>
      </c>
      <c r="D335" s="226"/>
      <c r="E335" s="181">
        <v>14.4</v>
      </c>
      <c r="F335" s="182"/>
      <c r="G335" s="183"/>
      <c r="M335" s="179" t="s">
        <v>397</v>
      </c>
      <c r="O335" s="170"/>
    </row>
    <row r="336" spans="1:104" x14ac:dyDescent="0.25">
      <c r="A336" s="178"/>
      <c r="B336" s="180"/>
      <c r="C336" s="225" t="s">
        <v>398</v>
      </c>
      <c r="D336" s="226"/>
      <c r="E336" s="181">
        <v>16.8</v>
      </c>
      <c r="F336" s="182"/>
      <c r="G336" s="183"/>
      <c r="M336" s="179" t="s">
        <v>398</v>
      </c>
      <c r="O336" s="170"/>
    </row>
    <row r="337" spans="1:104" x14ac:dyDescent="0.25">
      <c r="A337" s="178"/>
      <c r="B337" s="180"/>
      <c r="C337" s="225" t="s">
        <v>399</v>
      </c>
      <c r="D337" s="226"/>
      <c r="E337" s="181">
        <v>5.0999999999999996</v>
      </c>
      <c r="F337" s="182"/>
      <c r="G337" s="183"/>
      <c r="M337" s="179" t="s">
        <v>399</v>
      </c>
      <c r="O337" s="170"/>
    </row>
    <row r="338" spans="1:104" x14ac:dyDescent="0.25">
      <c r="A338" s="178"/>
      <c r="B338" s="180"/>
      <c r="C338" s="225" t="s">
        <v>400</v>
      </c>
      <c r="D338" s="226"/>
      <c r="E338" s="181">
        <v>18.399999999999999</v>
      </c>
      <c r="F338" s="182"/>
      <c r="G338" s="183"/>
      <c r="M338" s="179" t="s">
        <v>400</v>
      </c>
      <c r="O338" s="170"/>
    </row>
    <row r="339" spans="1:104" x14ac:dyDescent="0.25">
      <c r="A339" s="178"/>
      <c r="B339" s="180"/>
      <c r="C339" s="225" t="s">
        <v>400</v>
      </c>
      <c r="D339" s="226"/>
      <c r="E339" s="181">
        <v>18.399999999999999</v>
      </c>
      <c r="F339" s="182"/>
      <c r="G339" s="183"/>
      <c r="M339" s="179" t="s">
        <v>400</v>
      </c>
      <c r="O339" s="170"/>
    </row>
    <row r="340" spans="1:104" x14ac:dyDescent="0.25">
      <c r="A340" s="178"/>
      <c r="B340" s="180"/>
      <c r="C340" s="225" t="s">
        <v>401</v>
      </c>
      <c r="D340" s="226"/>
      <c r="E340" s="181">
        <v>14.4</v>
      </c>
      <c r="F340" s="182"/>
      <c r="G340" s="183"/>
      <c r="M340" s="179" t="s">
        <v>401</v>
      </c>
      <c r="O340" s="170"/>
    </row>
    <row r="341" spans="1:104" x14ac:dyDescent="0.25">
      <c r="A341" s="178"/>
      <c r="B341" s="180"/>
      <c r="C341" s="225" t="s">
        <v>402</v>
      </c>
      <c r="D341" s="226"/>
      <c r="E341" s="181">
        <v>11.4</v>
      </c>
      <c r="F341" s="182"/>
      <c r="G341" s="183"/>
      <c r="M341" s="179" t="s">
        <v>402</v>
      </c>
      <c r="O341" s="170"/>
    </row>
    <row r="342" spans="1:104" x14ac:dyDescent="0.25">
      <c r="A342" s="171">
        <v>52</v>
      </c>
      <c r="B342" s="172" t="s">
        <v>403</v>
      </c>
      <c r="C342" s="173" t="s">
        <v>404</v>
      </c>
      <c r="D342" s="174" t="s">
        <v>405</v>
      </c>
      <c r="E342" s="175">
        <v>1</v>
      </c>
      <c r="F342" s="175">
        <v>0</v>
      </c>
      <c r="G342" s="176">
        <f>E342*F342</f>
        <v>0</v>
      </c>
      <c r="O342" s="170">
        <v>2</v>
      </c>
      <c r="AA342" s="146">
        <v>12</v>
      </c>
      <c r="AB342" s="146">
        <v>0</v>
      </c>
      <c r="AC342" s="146">
        <v>198</v>
      </c>
      <c r="AZ342" s="146">
        <v>1</v>
      </c>
      <c r="BA342" s="146">
        <f>IF(AZ342=1,G342,0)</f>
        <v>0</v>
      </c>
      <c r="BB342" s="146">
        <f>IF(AZ342=2,G342,0)</f>
        <v>0</v>
      </c>
      <c r="BC342" s="146">
        <f>IF(AZ342=3,G342,0)</f>
        <v>0</v>
      </c>
      <c r="BD342" s="146">
        <f>IF(AZ342=4,G342,0)</f>
        <v>0</v>
      </c>
      <c r="BE342" s="146">
        <f>IF(AZ342=5,G342,0)</f>
        <v>0</v>
      </c>
      <c r="CA342" s="177">
        <v>12</v>
      </c>
      <c r="CB342" s="177">
        <v>0</v>
      </c>
      <c r="CZ342" s="146">
        <v>0</v>
      </c>
    </row>
    <row r="343" spans="1:104" x14ac:dyDescent="0.25">
      <c r="A343" s="178"/>
      <c r="B343" s="180"/>
      <c r="C343" s="225" t="s">
        <v>73</v>
      </c>
      <c r="D343" s="226"/>
      <c r="E343" s="181">
        <v>1</v>
      </c>
      <c r="F343" s="182"/>
      <c r="G343" s="183"/>
      <c r="M343" s="179">
        <v>1</v>
      </c>
      <c r="O343" s="170"/>
    </row>
    <row r="344" spans="1:104" x14ac:dyDescent="0.25">
      <c r="A344" s="171">
        <v>53</v>
      </c>
      <c r="B344" s="172" t="s">
        <v>406</v>
      </c>
      <c r="C344" s="173" t="s">
        <v>407</v>
      </c>
      <c r="D344" s="174" t="s">
        <v>408</v>
      </c>
      <c r="E344" s="175">
        <v>1</v>
      </c>
      <c r="F344" s="175">
        <v>0</v>
      </c>
      <c r="G344" s="176">
        <f>E344*F344</f>
        <v>0</v>
      </c>
      <c r="O344" s="170">
        <v>2</v>
      </c>
      <c r="AA344" s="146">
        <v>12</v>
      </c>
      <c r="AB344" s="146">
        <v>0</v>
      </c>
      <c r="AC344" s="146">
        <v>199</v>
      </c>
      <c r="AZ344" s="146">
        <v>1</v>
      </c>
      <c r="BA344" s="146">
        <f>IF(AZ344=1,G344,0)</f>
        <v>0</v>
      </c>
      <c r="BB344" s="146">
        <f>IF(AZ344=2,G344,0)</f>
        <v>0</v>
      </c>
      <c r="BC344" s="146">
        <f>IF(AZ344=3,G344,0)</f>
        <v>0</v>
      </c>
      <c r="BD344" s="146">
        <f>IF(AZ344=4,G344,0)</f>
        <v>0</v>
      </c>
      <c r="BE344" s="146">
        <f>IF(AZ344=5,G344,0)</f>
        <v>0</v>
      </c>
      <c r="CA344" s="177">
        <v>12</v>
      </c>
      <c r="CB344" s="177">
        <v>0</v>
      </c>
      <c r="CZ344" s="146">
        <v>0</v>
      </c>
    </row>
    <row r="345" spans="1:104" x14ac:dyDescent="0.25">
      <c r="A345" s="178"/>
      <c r="B345" s="180"/>
      <c r="C345" s="225" t="s">
        <v>73</v>
      </c>
      <c r="D345" s="226"/>
      <c r="E345" s="181">
        <v>1</v>
      </c>
      <c r="F345" s="182"/>
      <c r="G345" s="183"/>
      <c r="M345" s="179">
        <v>1</v>
      </c>
      <c r="O345" s="170"/>
    </row>
    <row r="346" spans="1:104" x14ac:dyDescent="0.25">
      <c r="A346" s="184"/>
      <c r="B346" s="185" t="s">
        <v>75</v>
      </c>
      <c r="C346" s="186" t="str">
        <f>CONCATENATE(B166," ",C166)</f>
        <v>62 Úpravy povrchů vnější</v>
      </c>
      <c r="D346" s="187"/>
      <c r="E346" s="188"/>
      <c r="F346" s="189"/>
      <c r="G346" s="190">
        <f>SUM(G166:G345)</f>
        <v>0</v>
      </c>
      <c r="O346" s="170">
        <v>4</v>
      </c>
      <c r="BA346" s="191">
        <f>SUM(BA166:BA345)</f>
        <v>0</v>
      </c>
      <c r="BB346" s="191">
        <f>SUM(BB166:BB345)</f>
        <v>0</v>
      </c>
      <c r="BC346" s="191">
        <f>SUM(BC166:BC345)</f>
        <v>0</v>
      </c>
      <c r="BD346" s="191">
        <f>SUM(BD166:BD345)</f>
        <v>0</v>
      </c>
      <c r="BE346" s="191">
        <f>SUM(BE166:BE345)</f>
        <v>0</v>
      </c>
    </row>
    <row r="347" spans="1:104" x14ac:dyDescent="0.25">
      <c r="A347" s="163" t="s">
        <v>72</v>
      </c>
      <c r="B347" s="164" t="s">
        <v>409</v>
      </c>
      <c r="C347" s="165" t="s">
        <v>410</v>
      </c>
      <c r="D347" s="166"/>
      <c r="E347" s="167"/>
      <c r="F347" s="167"/>
      <c r="G347" s="168"/>
      <c r="H347" s="169"/>
      <c r="I347" s="169"/>
      <c r="O347" s="170">
        <v>1</v>
      </c>
    </row>
    <row r="348" spans="1:104" x14ac:dyDescent="0.25">
      <c r="A348" s="171">
        <v>54</v>
      </c>
      <c r="B348" s="172" t="s">
        <v>411</v>
      </c>
      <c r="C348" s="173" t="s">
        <v>412</v>
      </c>
      <c r="D348" s="174" t="s">
        <v>100</v>
      </c>
      <c r="E348" s="175">
        <v>26.0625</v>
      </c>
      <c r="F348" s="175">
        <v>0</v>
      </c>
      <c r="G348" s="176">
        <f>E348*F348</f>
        <v>0</v>
      </c>
      <c r="O348" s="170">
        <v>2</v>
      </c>
      <c r="AA348" s="146">
        <v>12</v>
      </c>
      <c r="AB348" s="146">
        <v>0</v>
      </c>
      <c r="AC348" s="146">
        <v>155</v>
      </c>
      <c r="AZ348" s="146">
        <v>1</v>
      </c>
      <c r="BA348" s="146">
        <f>IF(AZ348=1,G348,0)</f>
        <v>0</v>
      </c>
      <c r="BB348" s="146">
        <f>IF(AZ348=2,G348,0)</f>
        <v>0</v>
      </c>
      <c r="BC348" s="146">
        <f>IF(AZ348=3,G348,0)</f>
        <v>0</v>
      </c>
      <c r="BD348" s="146">
        <f>IF(AZ348=4,G348,0)</f>
        <v>0</v>
      </c>
      <c r="BE348" s="146">
        <f>IF(AZ348=5,G348,0)</f>
        <v>0</v>
      </c>
      <c r="CA348" s="177">
        <v>12</v>
      </c>
      <c r="CB348" s="177">
        <v>0</v>
      </c>
      <c r="CZ348" s="146">
        <v>7.5600000000000001E-2</v>
      </c>
    </row>
    <row r="349" spans="1:104" x14ac:dyDescent="0.25">
      <c r="A349" s="178"/>
      <c r="B349" s="180"/>
      <c r="C349" s="225" t="s">
        <v>413</v>
      </c>
      <c r="D349" s="226"/>
      <c r="E349" s="181">
        <v>13.8</v>
      </c>
      <c r="F349" s="182"/>
      <c r="G349" s="183"/>
      <c r="M349" s="179" t="s">
        <v>413</v>
      </c>
      <c r="O349" s="170"/>
    </row>
    <row r="350" spans="1:104" x14ac:dyDescent="0.25">
      <c r="A350" s="178"/>
      <c r="B350" s="180"/>
      <c r="C350" s="225" t="s">
        <v>414</v>
      </c>
      <c r="D350" s="226"/>
      <c r="E350" s="181">
        <v>5.7</v>
      </c>
      <c r="F350" s="182"/>
      <c r="G350" s="183"/>
      <c r="M350" s="179" t="s">
        <v>414</v>
      </c>
      <c r="O350" s="170"/>
    </row>
    <row r="351" spans="1:104" x14ac:dyDescent="0.25">
      <c r="A351" s="178"/>
      <c r="B351" s="180"/>
      <c r="C351" s="225" t="s">
        <v>415</v>
      </c>
      <c r="D351" s="226"/>
      <c r="E351" s="181">
        <v>0.22500000000000001</v>
      </c>
      <c r="F351" s="182"/>
      <c r="G351" s="183"/>
      <c r="M351" s="179" t="s">
        <v>415</v>
      </c>
      <c r="O351" s="170"/>
    </row>
    <row r="352" spans="1:104" x14ac:dyDescent="0.25">
      <c r="A352" s="178"/>
      <c r="B352" s="180"/>
      <c r="C352" s="225" t="s">
        <v>416</v>
      </c>
      <c r="D352" s="226"/>
      <c r="E352" s="181">
        <v>0.32500000000000001</v>
      </c>
      <c r="F352" s="182"/>
      <c r="G352" s="183"/>
      <c r="M352" s="179" t="s">
        <v>416</v>
      </c>
      <c r="O352" s="170"/>
    </row>
    <row r="353" spans="1:104" x14ac:dyDescent="0.25">
      <c r="A353" s="178"/>
      <c r="B353" s="180"/>
      <c r="C353" s="225" t="s">
        <v>417</v>
      </c>
      <c r="D353" s="226"/>
      <c r="E353" s="181">
        <v>1.3</v>
      </c>
      <c r="F353" s="182"/>
      <c r="G353" s="183"/>
      <c r="M353" s="179" t="s">
        <v>417</v>
      </c>
      <c r="O353" s="170"/>
    </row>
    <row r="354" spans="1:104" x14ac:dyDescent="0.25">
      <c r="A354" s="178"/>
      <c r="B354" s="180"/>
      <c r="C354" s="225" t="s">
        <v>418</v>
      </c>
      <c r="D354" s="226"/>
      <c r="E354" s="181">
        <v>1.35</v>
      </c>
      <c r="F354" s="182"/>
      <c r="G354" s="183"/>
      <c r="M354" s="179" t="s">
        <v>418</v>
      </c>
      <c r="O354" s="170"/>
    </row>
    <row r="355" spans="1:104" x14ac:dyDescent="0.25">
      <c r="A355" s="178"/>
      <c r="B355" s="180"/>
      <c r="C355" s="225" t="s">
        <v>419</v>
      </c>
      <c r="D355" s="226"/>
      <c r="E355" s="181">
        <v>1.2</v>
      </c>
      <c r="F355" s="182"/>
      <c r="G355" s="183"/>
      <c r="M355" s="179" t="s">
        <v>419</v>
      </c>
      <c r="O355" s="170"/>
    </row>
    <row r="356" spans="1:104" x14ac:dyDescent="0.25">
      <c r="A356" s="178"/>
      <c r="B356" s="180"/>
      <c r="C356" s="225" t="s">
        <v>415</v>
      </c>
      <c r="D356" s="226"/>
      <c r="E356" s="181">
        <v>0.22500000000000001</v>
      </c>
      <c r="F356" s="182"/>
      <c r="G356" s="183"/>
      <c r="M356" s="179" t="s">
        <v>415</v>
      </c>
      <c r="O356" s="170"/>
    </row>
    <row r="357" spans="1:104" x14ac:dyDescent="0.25">
      <c r="A357" s="178"/>
      <c r="B357" s="180"/>
      <c r="C357" s="225" t="s">
        <v>415</v>
      </c>
      <c r="D357" s="226"/>
      <c r="E357" s="181">
        <v>0.22500000000000001</v>
      </c>
      <c r="F357" s="182"/>
      <c r="G357" s="183"/>
      <c r="M357" s="179" t="s">
        <v>415</v>
      </c>
      <c r="O357" s="170"/>
    </row>
    <row r="358" spans="1:104" x14ac:dyDescent="0.25">
      <c r="A358" s="178"/>
      <c r="B358" s="180"/>
      <c r="C358" s="225" t="s">
        <v>420</v>
      </c>
      <c r="D358" s="226"/>
      <c r="E358" s="181">
        <v>0.9</v>
      </c>
      <c r="F358" s="182"/>
      <c r="G358" s="183"/>
      <c r="M358" s="179" t="s">
        <v>420</v>
      </c>
      <c r="O358" s="170"/>
    </row>
    <row r="359" spans="1:104" x14ac:dyDescent="0.25">
      <c r="A359" s="178"/>
      <c r="B359" s="180"/>
      <c r="C359" s="225" t="s">
        <v>421</v>
      </c>
      <c r="D359" s="226"/>
      <c r="E359" s="181">
        <v>0.6</v>
      </c>
      <c r="F359" s="182"/>
      <c r="G359" s="183"/>
      <c r="M359" s="179" t="s">
        <v>421</v>
      </c>
      <c r="O359" s="170"/>
    </row>
    <row r="360" spans="1:104" x14ac:dyDescent="0.25">
      <c r="A360" s="178"/>
      <c r="B360" s="180"/>
      <c r="C360" s="225" t="s">
        <v>422</v>
      </c>
      <c r="D360" s="226"/>
      <c r="E360" s="181">
        <v>0.21249999999999999</v>
      </c>
      <c r="F360" s="182"/>
      <c r="G360" s="183"/>
      <c r="M360" s="179" t="s">
        <v>422</v>
      </c>
      <c r="O360" s="170"/>
    </row>
    <row r="361" spans="1:104" x14ac:dyDescent="0.25">
      <c r="A361" s="184"/>
      <c r="B361" s="185" t="s">
        <v>75</v>
      </c>
      <c r="C361" s="186" t="str">
        <f>CONCATENATE(B347," ",C347)</f>
        <v>63 Podlahy a podlahové konstrukce</v>
      </c>
      <c r="D361" s="187"/>
      <c r="E361" s="188"/>
      <c r="F361" s="189"/>
      <c r="G361" s="190">
        <f>SUM(G347:G360)</f>
        <v>0</v>
      </c>
      <c r="O361" s="170">
        <v>4</v>
      </c>
      <c r="BA361" s="191">
        <f>SUM(BA347:BA360)</f>
        <v>0</v>
      </c>
      <c r="BB361" s="191">
        <f>SUM(BB347:BB360)</f>
        <v>0</v>
      </c>
      <c r="BC361" s="191">
        <f>SUM(BC347:BC360)</f>
        <v>0</v>
      </c>
      <c r="BD361" s="191">
        <f>SUM(BD347:BD360)</f>
        <v>0</v>
      </c>
      <c r="BE361" s="191">
        <f>SUM(BE347:BE360)</f>
        <v>0</v>
      </c>
    </row>
    <row r="362" spans="1:104" x14ac:dyDescent="0.25">
      <c r="A362" s="163" t="s">
        <v>72</v>
      </c>
      <c r="B362" s="164" t="s">
        <v>423</v>
      </c>
      <c r="C362" s="165" t="s">
        <v>424</v>
      </c>
      <c r="D362" s="166"/>
      <c r="E362" s="167"/>
      <c r="F362" s="167"/>
      <c r="G362" s="168"/>
      <c r="H362" s="169"/>
      <c r="I362" s="169"/>
      <c r="O362" s="170">
        <v>1</v>
      </c>
    </row>
    <row r="363" spans="1:104" ht="20.399999999999999" x14ac:dyDescent="0.25">
      <c r="A363" s="171">
        <v>55</v>
      </c>
      <c r="B363" s="172" t="s">
        <v>425</v>
      </c>
      <c r="C363" s="173" t="s">
        <v>426</v>
      </c>
      <c r="D363" s="174" t="s">
        <v>139</v>
      </c>
      <c r="E363" s="175">
        <v>39.18</v>
      </c>
      <c r="F363" s="175">
        <v>0</v>
      </c>
      <c r="G363" s="176">
        <f>E363*F363</f>
        <v>0</v>
      </c>
      <c r="O363" s="170">
        <v>2</v>
      </c>
      <c r="AA363" s="146">
        <v>1</v>
      </c>
      <c r="AB363" s="146">
        <v>1</v>
      </c>
      <c r="AC363" s="146">
        <v>1</v>
      </c>
      <c r="AZ363" s="146">
        <v>1</v>
      </c>
      <c r="BA363" s="146">
        <f>IF(AZ363=1,G363,0)</f>
        <v>0</v>
      </c>
      <c r="BB363" s="146">
        <f>IF(AZ363=2,G363,0)</f>
        <v>0</v>
      </c>
      <c r="BC363" s="146">
        <f>IF(AZ363=3,G363,0)</f>
        <v>0</v>
      </c>
      <c r="BD363" s="146">
        <f>IF(AZ363=4,G363,0)</f>
        <v>0</v>
      </c>
      <c r="BE363" s="146">
        <f>IF(AZ363=5,G363,0)</f>
        <v>0</v>
      </c>
      <c r="CA363" s="177">
        <v>1</v>
      </c>
      <c r="CB363" s="177">
        <v>1</v>
      </c>
      <c r="CZ363" s="146">
        <v>0.13073000000000001</v>
      </c>
    </row>
    <row r="364" spans="1:104" x14ac:dyDescent="0.25">
      <c r="A364" s="178"/>
      <c r="B364" s="180"/>
      <c r="C364" s="225" t="s">
        <v>427</v>
      </c>
      <c r="D364" s="226"/>
      <c r="E364" s="181">
        <v>30.98</v>
      </c>
      <c r="F364" s="182"/>
      <c r="G364" s="183"/>
      <c r="M364" s="179" t="s">
        <v>427</v>
      </c>
      <c r="O364" s="170"/>
    </row>
    <row r="365" spans="1:104" x14ac:dyDescent="0.25">
      <c r="A365" s="178"/>
      <c r="B365" s="180"/>
      <c r="C365" s="225" t="s">
        <v>428</v>
      </c>
      <c r="D365" s="226"/>
      <c r="E365" s="181">
        <v>8.1999999999999993</v>
      </c>
      <c r="F365" s="182"/>
      <c r="G365" s="183"/>
      <c r="M365" s="179" t="s">
        <v>428</v>
      </c>
      <c r="O365" s="170"/>
    </row>
    <row r="366" spans="1:104" x14ac:dyDescent="0.25">
      <c r="A366" s="171">
        <v>56</v>
      </c>
      <c r="B366" s="172" t="s">
        <v>429</v>
      </c>
      <c r="C366" s="173" t="s">
        <v>430</v>
      </c>
      <c r="D366" s="174" t="s">
        <v>82</v>
      </c>
      <c r="E366" s="175">
        <v>1.5671999999999999</v>
      </c>
      <c r="F366" s="175">
        <v>0</v>
      </c>
      <c r="G366" s="176">
        <f>E366*F366</f>
        <v>0</v>
      </c>
      <c r="O366" s="170">
        <v>2</v>
      </c>
      <c r="AA366" s="146">
        <v>1</v>
      </c>
      <c r="AB366" s="146">
        <v>1</v>
      </c>
      <c r="AC366" s="146">
        <v>1</v>
      </c>
      <c r="AZ366" s="146">
        <v>1</v>
      </c>
      <c r="BA366" s="146">
        <f>IF(AZ366=1,G366,0)</f>
        <v>0</v>
      </c>
      <c r="BB366" s="146">
        <f>IF(AZ366=2,G366,0)</f>
        <v>0</v>
      </c>
      <c r="BC366" s="146">
        <f>IF(AZ366=3,G366,0)</f>
        <v>0</v>
      </c>
      <c r="BD366" s="146">
        <f>IF(AZ366=4,G366,0)</f>
        <v>0</v>
      </c>
      <c r="BE366" s="146">
        <f>IF(AZ366=5,G366,0)</f>
        <v>0</v>
      </c>
      <c r="CA366" s="177">
        <v>1</v>
      </c>
      <c r="CB366" s="177">
        <v>1</v>
      </c>
      <c r="CZ366" s="146">
        <v>2.5249999999999999</v>
      </c>
    </row>
    <row r="367" spans="1:104" x14ac:dyDescent="0.25">
      <c r="A367" s="178"/>
      <c r="B367" s="180"/>
      <c r="C367" s="225" t="s">
        <v>431</v>
      </c>
      <c r="D367" s="226"/>
      <c r="E367" s="181">
        <v>1.5671999999999999</v>
      </c>
      <c r="F367" s="182"/>
      <c r="G367" s="183"/>
      <c r="M367" s="179" t="s">
        <v>431</v>
      </c>
      <c r="O367" s="170"/>
    </row>
    <row r="368" spans="1:104" x14ac:dyDescent="0.25">
      <c r="A368" s="184"/>
      <c r="B368" s="185" t="s">
        <v>75</v>
      </c>
      <c r="C368" s="186" t="str">
        <f>CONCATENATE(B362," ",C362)</f>
        <v>91 Doplňující práce na komunikaci</v>
      </c>
      <c r="D368" s="187"/>
      <c r="E368" s="188"/>
      <c r="F368" s="189"/>
      <c r="G368" s="190">
        <f>SUM(G362:G367)</f>
        <v>0</v>
      </c>
      <c r="O368" s="170">
        <v>4</v>
      </c>
      <c r="BA368" s="191">
        <f>SUM(BA362:BA367)</f>
        <v>0</v>
      </c>
      <c r="BB368" s="191">
        <f>SUM(BB362:BB367)</f>
        <v>0</v>
      </c>
      <c r="BC368" s="191">
        <f>SUM(BC362:BC367)</f>
        <v>0</v>
      </c>
      <c r="BD368" s="191">
        <f>SUM(BD362:BD367)</f>
        <v>0</v>
      </c>
      <c r="BE368" s="191">
        <f>SUM(BE362:BE367)</f>
        <v>0</v>
      </c>
    </row>
    <row r="369" spans="1:104" x14ac:dyDescent="0.25">
      <c r="A369" s="163" t="s">
        <v>72</v>
      </c>
      <c r="B369" s="164" t="s">
        <v>432</v>
      </c>
      <c r="C369" s="165" t="s">
        <v>433</v>
      </c>
      <c r="D369" s="166"/>
      <c r="E369" s="167"/>
      <c r="F369" s="167"/>
      <c r="G369" s="168"/>
      <c r="H369" s="169"/>
      <c r="I369" s="169"/>
      <c r="O369" s="170">
        <v>1</v>
      </c>
    </row>
    <row r="370" spans="1:104" x14ac:dyDescent="0.25">
      <c r="A370" s="171">
        <v>57</v>
      </c>
      <c r="B370" s="172" t="s">
        <v>434</v>
      </c>
      <c r="C370" s="173" t="s">
        <v>435</v>
      </c>
      <c r="D370" s="174" t="s">
        <v>100</v>
      </c>
      <c r="E370" s="175">
        <v>1401</v>
      </c>
      <c r="F370" s="175">
        <v>0</v>
      </c>
      <c r="G370" s="176">
        <f>E370*F370</f>
        <v>0</v>
      </c>
      <c r="O370" s="170">
        <v>2</v>
      </c>
      <c r="AA370" s="146">
        <v>1</v>
      </c>
      <c r="AB370" s="146">
        <v>1</v>
      </c>
      <c r="AC370" s="146">
        <v>1</v>
      </c>
      <c r="AZ370" s="146">
        <v>1</v>
      </c>
      <c r="BA370" s="146">
        <f>IF(AZ370=1,G370,0)</f>
        <v>0</v>
      </c>
      <c r="BB370" s="146">
        <f>IF(AZ370=2,G370,0)</f>
        <v>0</v>
      </c>
      <c r="BC370" s="146">
        <f>IF(AZ370=3,G370,0)</f>
        <v>0</v>
      </c>
      <c r="BD370" s="146">
        <f>IF(AZ370=4,G370,0)</f>
        <v>0</v>
      </c>
      <c r="BE370" s="146">
        <f>IF(AZ370=5,G370,0)</f>
        <v>0</v>
      </c>
      <c r="CA370" s="177">
        <v>1</v>
      </c>
      <c r="CB370" s="177">
        <v>1</v>
      </c>
      <c r="CZ370" s="146">
        <v>1.8380000000000001E-2</v>
      </c>
    </row>
    <row r="371" spans="1:104" x14ac:dyDescent="0.25">
      <c r="A371" s="178"/>
      <c r="B371" s="180"/>
      <c r="C371" s="225" t="s">
        <v>436</v>
      </c>
      <c r="D371" s="226"/>
      <c r="E371" s="181">
        <v>459</v>
      </c>
      <c r="F371" s="182"/>
      <c r="G371" s="183"/>
      <c r="M371" s="179" t="s">
        <v>436</v>
      </c>
      <c r="O371" s="170"/>
    </row>
    <row r="372" spans="1:104" x14ac:dyDescent="0.25">
      <c r="A372" s="178"/>
      <c r="B372" s="180"/>
      <c r="C372" s="225" t="s">
        <v>437</v>
      </c>
      <c r="D372" s="226"/>
      <c r="E372" s="181">
        <v>51</v>
      </c>
      <c r="F372" s="182"/>
      <c r="G372" s="183"/>
      <c r="M372" s="179" t="s">
        <v>437</v>
      </c>
      <c r="O372" s="170"/>
    </row>
    <row r="373" spans="1:104" x14ac:dyDescent="0.25">
      <c r="A373" s="178"/>
      <c r="B373" s="180"/>
      <c r="C373" s="225" t="s">
        <v>438</v>
      </c>
      <c r="D373" s="226"/>
      <c r="E373" s="181">
        <v>510</v>
      </c>
      <c r="F373" s="182"/>
      <c r="G373" s="183"/>
      <c r="M373" s="179" t="s">
        <v>438</v>
      </c>
      <c r="O373" s="170"/>
    </row>
    <row r="374" spans="1:104" x14ac:dyDescent="0.25">
      <c r="A374" s="178"/>
      <c r="B374" s="180"/>
      <c r="C374" s="225" t="s">
        <v>439</v>
      </c>
      <c r="D374" s="226"/>
      <c r="E374" s="181">
        <v>15</v>
      </c>
      <c r="F374" s="182"/>
      <c r="G374" s="183"/>
      <c r="M374" s="179" t="s">
        <v>439</v>
      </c>
      <c r="O374" s="170"/>
    </row>
    <row r="375" spans="1:104" x14ac:dyDescent="0.25">
      <c r="A375" s="178"/>
      <c r="B375" s="180"/>
      <c r="C375" s="225" t="s">
        <v>440</v>
      </c>
      <c r="D375" s="226"/>
      <c r="E375" s="181">
        <v>300</v>
      </c>
      <c r="F375" s="182"/>
      <c r="G375" s="183"/>
      <c r="M375" s="179" t="s">
        <v>440</v>
      </c>
      <c r="O375" s="170"/>
    </row>
    <row r="376" spans="1:104" x14ac:dyDescent="0.25">
      <c r="A376" s="178"/>
      <c r="B376" s="180"/>
      <c r="C376" s="225" t="s">
        <v>441</v>
      </c>
      <c r="D376" s="226"/>
      <c r="E376" s="181">
        <v>66</v>
      </c>
      <c r="F376" s="182"/>
      <c r="G376" s="183"/>
      <c r="M376" s="179" t="s">
        <v>441</v>
      </c>
      <c r="O376" s="170"/>
    </row>
    <row r="377" spans="1:104" x14ac:dyDescent="0.25">
      <c r="A377" s="171">
        <v>58</v>
      </c>
      <c r="B377" s="172" t="s">
        <v>442</v>
      </c>
      <c r="C377" s="173" t="s">
        <v>443</v>
      </c>
      <c r="D377" s="174" t="s">
        <v>100</v>
      </c>
      <c r="E377" s="175">
        <v>4203</v>
      </c>
      <c r="F377" s="175">
        <v>0</v>
      </c>
      <c r="G377" s="176">
        <f>E377*F377</f>
        <v>0</v>
      </c>
      <c r="O377" s="170">
        <v>2</v>
      </c>
      <c r="AA377" s="146">
        <v>1</v>
      </c>
      <c r="AB377" s="146">
        <v>1</v>
      </c>
      <c r="AC377" s="146">
        <v>1</v>
      </c>
      <c r="AZ377" s="146">
        <v>1</v>
      </c>
      <c r="BA377" s="146">
        <f>IF(AZ377=1,G377,0)</f>
        <v>0</v>
      </c>
      <c r="BB377" s="146">
        <f>IF(AZ377=2,G377,0)</f>
        <v>0</v>
      </c>
      <c r="BC377" s="146">
        <f>IF(AZ377=3,G377,0)</f>
        <v>0</v>
      </c>
      <c r="BD377" s="146">
        <f>IF(AZ377=4,G377,0)</f>
        <v>0</v>
      </c>
      <c r="BE377" s="146">
        <f>IF(AZ377=5,G377,0)</f>
        <v>0</v>
      </c>
      <c r="CA377" s="177">
        <v>1</v>
      </c>
      <c r="CB377" s="177">
        <v>1</v>
      </c>
      <c r="CZ377" s="146">
        <v>8.0000000000000004E-4</v>
      </c>
    </row>
    <row r="378" spans="1:104" x14ac:dyDescent="0.25">
      <c r="A378" s="178"/>
      <c r="B378" s="180"/>
      <c r="C378" s="225" t="s">
        <v>444</v>
      </c>
      <c r="D378" s="226"/>
      <c r="E378" s="181">
        <v>4203</v>
      </c>
      <c r="F378" s="182"/>
      <c r="G378" s="183"/>
      <c r="M378" s="179" t="s">
        <v>444</v>
      </c>
      <c r="O378" s="170"/>
    </row>
    <row r="379" spans="1:104" x14ac:dyDescent="0.25">
      <c r="A379" s="171">
        <v>59</v>
      </c>
      <c r="B379" s="172" t="s">
        <v>445</v>
      </c>
      <c r="C379" s="173" t="s">
        <v>446</v>
      </c>
      <c r="D379" s="174" t="s">
        <v>100</v>
      </c>
      <c r="E379" s="175">
        <v>1401</v>
      </c>
      <c r="F379" s="175">
        <v>0</v>
      </c>
      <c r="G379" s="176">
        <f>E379*F379</f>
        <v>0</v>
      </c>
      <c r="O379" s="170">
        <v>2</v>
      </c>
      <c r="AA379" s="146">
        <v>1</v>
      </c>
      <c r="AB379" s="146">
        <v>1</v>
      </c>
      <c r="AC379" s="146">
        <v>1</v>
      </c>
      <c r="AZ379" s="146">
        <v>1</v>
      </c>
      <c r="BA379" s="146">
        <f>IF(AZ379=1,G379,0)</f>
        <v>0</v>
      </c>
      <c r="BB379" s="146">
        <f>IF(AZ379=2,G379,0)</f>
        <v>0</v>
      </c>
      <c r="BC379" s="146">
        <f>IF(AZ379=3,G379,0)</f>
        <v>0</v>
      </c>
      <c r="BD379" s="146">
        <f>IF(AZ379=4,G379,0)</f>
        <v>0</v>
      </c>
      <c r="BE379" s="146">
        <f>IF(AZ379=5,G379,0)</f>
        <v>0</v>
      </c>
      <c r="CA379" s="177">
        <v>1</v>
      </c>
      <c r="CB379" s="177">
        <v>1</v>
      </c>
      <c r="CZ379" s="146">
        <v>0</v>
      </c>
    </row>
    <row r="380" spans="1:104" x14ac:dyDescent="0.25">
      <c r="A380" s="178"/>
      <c r="B380" s="180"/>
      <c r="C380" s="225" t="s">
        <v>436</v>
      </c>
      <c r="D380" s="226"/>
      <c r="E380" s="181">
        <v>459</v>
      </c>
      <c r="F380" s="182"/>
      <c r="G380" s="183"/>
      <c r="M380" s="179" t="s">
        <v>436</v>
      </c>
      <c r="O380" s="170"/>
    </row>
    <row r="381" spans="1:104" x14ac:dyDescent="0.25">
      <c r="A381" s="178"/>
      <c r="B381" s="180"/>
      <c r="C381" s="225" t="s">
        <v>437</v>
      </c>
      <c r="D381" s="226"/>
      <c r="E381" s="181">
        <v>51</v>
      </c>
      <c r="F381" s="182"/>
      <c r="G381" s="183"/>
      <c r="M381" s="179" t="s">
        <v>437</v>
      </c>
      <c r="O381" s="170"/>
    </row>
    <row r="382" spans="1:104" x14ac:dyDescent="0.25">
      <c r="A382" s="178"/>
      <c r="B382" s="180"/>
      <c r="C382" s="225" t="s">
        <v>438</v>
      </c>
      <c r="D382" s="226"/>
      <c r="E382" s="181">
        <v>510</v>
      </c>
      <c r="F382" s="182"/>
      <c r="G382" s="183"/>
      <c r="M382" s="179" t="s">
        <v>438</v>
      </c>
      <c r="O382" s="170"/>
    </row>
    <row r="383" spans="1:104" x14ac:dyDescent="0.25">
      <c r="A383" s="178"/>
      <c r="B383" s="180"/>
      <c r="C383" s="225" t="s">
        <v>439</v>
      </c>
      <c r="D383" s="226"/>
      <c r="E383" s="181">
        <v>15</v>
      </c>
      <c r="F383" s="182"/>
      <c r="G383" s="183"/>
      <c r="M383" s="179" t="s">
        <v>439</v>
      </c>
      <c r="O383" s="170"/>
    </row>
    <row r="384" spans="1:104" x14ac:dyDescent="0.25">
      <c r="A384" s="178"/>
      <c r="B384" s="180"/>
      <c r="C384" s="225" t="s">
        <v>440</v>
      </c>
      <c r="D384" s="226"/>
      <c r="E384" s="181">
        <v>300</v>
      </c>
      <c r="F384" s="182"/>
      <c r="G384" s="183"/>
      <c r="M384" s="179" t="s">
        <v>440</v>
      </c>
      <c r="O384" s="170"/>
    </row>
    <row r="385" spans="1:104" x14ac:dyDescent="0.25">
      <c r="A385" s="178"/>
      <c r="B385" s="180"/>
      <c r="C385" s="225" t="s">
        <v>441</v>
      </c>
      <c r="D385" s="226"/>
      <c r="E385" s="181">
        <v>66</v>
      </c>
      <c r="F385" s="182"/>
      <c r="G385" s="183"/>
      <c r="M385" s="179" t="s">
        <v>441</v>
      </c>
      <c r="O385" s="170"/>
    </row>
    <row r="386" spans="1:104" x14ac:dyDescent="0.25">
      <c r="A386" s="171">
        <v>60</v>
      </c>
      <c r="B386" s="172" t="s">
        <v>447</v>
      </c>
      <c r="C386" s="173" t="s">
        <v>448</v>
      </c>
      <c r="D386" s="174" t="s">
        <v>100</v>
      </c>
      <c r="E386" s="175">
        <v>504.99</v>
      </c>
      <c r="F386" s="175">
        <v>0</v>
      </c>
      <c r="G386" s="176">
        <f>E386*F386</f>
        <v>0</v>
      </c>
      <c r="O386" s="170">
        <v>2</v>
      </c>
      <c r="AA386" s="146">
        <v>1</v>
      </c>
      <c r="AB386" s="146">
        <v>1</v>
      </c>
      <c r="AC386" s="146">
        <v>1</v>
      </c>
      <c r="AZ386" s="146">
        <v>1</v>
      </c>
      <c r="BA386" s="146">
        <f>IF(AZ386=1,G386,0)</f>
        <v>0</v>
      </c>
      <c r="BB386" s="146">
        <f>IF(AZ386=2,G386,0)</f>
        <v>0</v>
      </c>
      <c r="BC386" s="146">
        <f>IF(AZ386=3,G386,0)</f>
        <v>0</v>
      </c>
      <c r="BD386" s="146">
        <f>IF(AZ386=4,G386,0)</f>
        <v>0</v>
      </c>
      <c r="BE386" s="146">
        <f>IF(AZ386=5,G386,0)</f>
        <v>0</v>
      </c>
      <c r="CA386" s="177">
        <v>1</v>
      </c>
      <c r="CB386" s="177">
        <v>1</v>
      </c>
      <c r="CZ386" s="146">
        <v>1.58E-3</v>
      </c>
    </row>
    <row r="387" spans="1:104" x14ac:dyDescent="0.25">
      <c r="A387" s="178"/>
      <c r="B387" s="180"/>
      <c r="C387" s="225" t="s">
        <v>449</v>
      </c>
      <c r="D387" s="226"/>
      <c r="E387" s="181">
        <v>504.99</v>
      </c>
      <c r="F387" s="182"/>
      <c r="G387" s="183"/>
      <c r="M387" s="179" t="s">
        <v>449</v>
      </c>
      <c r="O387" s="170"/>
    </row>
    <row r="388" spans="1:104" x14ac:dyDescent="0.25">
      <c r="A388" s="171">
        <v>61</v>
      </c>
      <c r="B388" s="172" t="s">
        <v>450</v>
      </c>
      <c r="C388" s="173" t="s">
        <v>451</v>
      </c>
      <c r="D388" s="174" t="s">
        <v>100</v>
      </c>
      <c r="E388" s="175">
        <v>1401</v>
      </c>
      <c r="F388" s="175">
        <v>0</v>
      </c>
      <c r="G388" s="176">
        <f>E388*F388</f>
        <v>0</v>
      </c>
      <c r="O388" s="170">
        <v>2</v>
      </c>
      <c r="AA388" s="146">
        <v>1</v>
      </c>
      <c r="AB388" s="146">
        <v>1</v>
      </c>
      <c r="AC388" s="146">
        <v>1</v>
      </c>
      <c r="AZ388" s="146">
        <v>1</v>
      </c>
      <c r="BA388" s="146">
        <f>IF(AZ388=1,G388,0)</f>
        <v>0</v>
      </c>
      <c r="BB388" s="146">
        <f>IF(AZ388=2,G388,0)</f>
        <v>0</v>
      </c>
      <c r="BC388" s="146">
        <f>IF(AZ388=3,G388,0)</f>
        <v>0</v>
      </c>
      <c r="BD388" s="146">
        <f>IF(AZ388=4,G388,0)</f>
        <v>0</v>
      </c>
      <c r="BE388" s="146">
        <f>IF(AZ388=5,G388,0)</f>
        <v>0</v>
      </c>
      <c r="CA388" s="177">
        <v>1</v>
      </c>
      <c r="CB388" s="177">
        <v>1</v>
      </c>
      <c r="CZ388" s="146">
        <v>0</v>
      </c>
    </row>
    <row r="389" spans="1:104" x14ac:dyDescent="0.25">
      <c r="A389" s="178"/>
      <c r="B389" s="180"/>
      <c r="C389" s="225" t="s">
        <v>452</v>
      </c>
      <c r="D389" s="226"/>
      <c r="E389" s="181">
        <v>1401</v>
      </c>
      <c r="F389" s="182"/>
      <c r="G389" s="183"/>
      <c r="M389" s="179">
        <v>1401</v>
      </c>
      <c r="O389" s="170"/>
    </row>
    <row r="390" spans="1:104" x14ac:dyDescent="0.25">
      <c r="A390" s="171">
        <v>62</v>
      </c>
      <c r="B390" s="172" t="s">
        <v>453</v>
      </c>
      <c r="C390" s="173" t="s">
        <v>454</v>
      </c>
      <c r="D390" s="174" t="s">
        <v>100</v>
      </c>
      <c r="E390" s="175">
        <v>4203</v>
      </c>
      <c r="F390" s="175">
        <v>0</v>
      </c>
      <c r="G390" s="176">
        <f>E390*F390</f>
        <v>0</v>
      </c>
      <c r="O390" s="170">
        <v>2</v>
      </c>
      <c r="AA390" s="146">
        <v>1</v>
      </c>
      <c r="AB390" s="146">
        <v>1</v>
      </c>
      <c r="AC390" s="146">
        <v>1</v>
      </c>
      <c r="AZ390" s="146">
        <v>1</v>
      </c>
      <c r="BA390" s="146">
        <f>IF(AZ390=1,G390,0)</f>
        <v>0</v>
      </c>
      <c r="BB390" s="146">
        <f>IF(AZ390=2,G390,0)</f>
        <v>0</v>
      </c>
      <c r="BC390" s="146">
        <f>IF(AZ390=3,G390,0)</f>
        <v>0</v>
      </c>
      <c r="BD390" s="146">
        <f>IF(AZ390=4,G390,0)</f>
        <v>0</v>
      </c>
      <c r="BE390" s="146">
        <f>IF(AZ390=5,G390,0)</f>
        <v>0</v>
      </c>
      <c r="CA390" s="177">
        <v>1</v>
      </c>
      <c r="CB390" s="177">
        <v>1</v>
      </c>
      <c r="CZ390" s="146">
        <v>0</v>
      </c>
    </row>
    <row r="391" spans="1:104" x14ac:dyDescent="0.25">
      <c r="A391" s="178"/>
      <c r="B391" s="180"/>
      <c r="C391" s="225" t="s">
        <v>444</v>
      </c>
      <c r="D391" s="226"/>
      <c r="E391" s="181">
        <v>4203</v>
      </c>
      <c r="F391" s="182"/>
      <c r="G391" s="183"/>
      <c r="M391" s="179" t="s">
        <v>444</v>
      </c>
      <c r="O391" s="170"/>
    </row>
    <row r="392" spans="1:104" x14ac:dyDescent="0.25">
      <c r="A392" s="171">
        <v>63</v>
      </c>
      <c r="B392" s="172" t="s">
        <v>455</v>
      </c>
      <c r="C392" s="173" t="s">
        <v>456</v>
      </c>
      <c r="D392" s="174" t="s">
        <v>100</v>
      </c>
      <c r="E392" s="175">
        <v>1401</v>
      </c>
      <c r="F392" s="175">
        <v>0</v>
      </c>
      <c r="G392" s="176">
        <f>E392*F392</f>
        <v>0</v>
      </c>
      <c r="O392" s="170">
        <v>2</v>
      </c>
      <c r="AA392" s="146">
        <v>1</v>
      </c>
      <c r="AB392" s="146">
        <v>1</v>
      </c>
      <c r="AC392" s="146">
        <v>1</v>
      </c>
      <c r="AZ392" s="146">
        <v>1</v>
      </c>
      <c r="BA392" s="146">
        <f>IF(AZ392=1,G392,0)</f>
        <v>0</v>
      </c>
      <c r="BB392" s="146">
        <f>IF(AZ392=2,G392,0)</f>
        <v>0</v>
      </c>
      <c r="BC392" s="146">
        <f>IF(AZ392=3,G392,0)</f>
        <v>0</v>
      </c>
      <c r="BD392" s="146">
        <f>IF(AZ392=4,G392,0)</f>
        <v>0</v>
      </c>
      <c r="BE392" s="146">
        <f>IF(AZ392=5,G392,0)</f>
        <v>0</v>
      </c>
      <c r="CA392" s="177">
        <v>1</v>
      </c>
      <c r="CB392" s="177">
        <v>1</v>
      </c>
      <c r="CZ392" s="146">
        <v>0</v>
      </c>
    </row>
    <row r="393" spans="1:104" x14ac:dyDescent="0.25">
      <c r="A393" s="178"/>
      <c r="B393" s="180"/>
      <c r="C393" s="225" t="s">
        <v>452</v>
      </c>
      <c r="D393" s="226"/>
      <c r="E393" s="181">
        <v>1401</v>
      </c>
      <c r="F393" s="182"/>
      <c r="G393" s="183"/>
      <c r="M393" s="179">
        <v>1401</v>
      </c>
      <c r="O393" s="170"/>
    </row>
    <row r="394" spans="1:104" x14ac:dyDescent="0.25">
      <c r="A394" s="184"/>
      <c r="B394" s="185" t="s">
        <v>75</v>
      </c>
      <c r="C394" s="186" t="str">
        <f>CONCATENATE(B369," ",C369)</f>
        <v>94 Lešení a stavební výtahy</v>
      </c>
      <c r="D394" s="187"/>
      <c r="E394" s="188"/>
      <c r="F394" s="189"/>
      <c r="G394" s="190">
        <f>SUM(G369:G393)</f>
        <v>0</v>
      </c>
      <c r="O394" s="170">
        <v>4</v>
      </c>
      <c r="BA394" s="191">
        <f>SUM(BA369:BA393)</f>
        <v>0</v>
      </c>
      <c r="BB394" s="191">
        <f>SUM(BB369:BB393)</f>
        <v>0</v>
      </c>
      <c r="BC394" s="191">
        <f>SUM(BC369:BC393)</f>
        <v>0</v>
      </c>
      <c r="BD394" s="191">
        <f>SUM(BD369:BD393)</f>
        <v>0</v>
      </c>
      <c r="BE394" s="191">
        <f>SUM(BE369:BE393)</f>
        <v>0</v>
      </c>
    </row>
    <row r="395" spans="1:104" x14ac:dyDescent="0.25">
      <c r="A395" s="163" t="s">
        <v>72</v>
      </c>
      <c r="B395" s="164" t="s">
        <v>457</v>
      </c>
      <c r="C395" s="165" t="s">
        <v>458</v>
      </c>
      <c r="D395" s="166"/>
      <c r="E395" s="167"/>
      <c r="F395" s="167"/>
      <c r="G395" s="168"/>
      <c r="H395" s="169"/>
      <c r="I395" s="169"/>
      <c r="O395" s="170">
        <v>1</v>
      </c>
    </row>
    <row r="396" spans="1:104" x14ac:dyDescent="0.25">
      <c r="A396" s="171">
        <v>64</v>
      </c>
      <c r="B396" s="172" t="s">
        <v>459</v>
      </c>
      <c r="C396" s="173" t="s">
        <v>460</v>
      </c>
      <c r="D396" s="174" t="s">
        <v>100</v>
      </c>
      <c r="E396" s="175">
        <v>1748.84</v>
      </c>
      <c r="F396" s="175">
        <v>0</v>
      </c>
      <c r="G396" s="176">
        <f>E396*F396</f>
        <v>0</v>
      </c>
      <c r="O396" s="170">
        <v>2</v>
      </c>
      <c r="AA396" s="146">
        <v>1</v>
      </c>
      <c r="AB396" s="146">
        <v>1</v>
      </c>
      <c r="AC396" s="146">
        <v>1</v>
      </c>
      <c r="AZ396" s="146">
        <v>1</v>
      </c>
      <c r="BA396" s="146">
        <f>IF(AZ396=1,G396,0)</f>
        <v>0</v>
      </c>
      <c r="BB396" s="146">
        <f>IF(AZ396=2,G396,0)</f>
        <v>0</v>
      </c>
      <c r="BC396" s="146">
        <f>IF(AZ396=3,G396,0)</f>
        <v>0</v>
      </c>
      <c r="BD396" s="146">
        <f>IF(AZ396=4,G396,0)</f>
        <v>0</v>
      </c>
      <c r="BE396" s="146">
        <f>IF(AZ396=5,G396,0)</f>
        <v>0</v>
      </c>
      <c r="CA396" s="177">
        <v>1</v>
      </c>
      <c r="CB396" s="177">
        <v>1</v>
      </c>
      <c r="CZ396" s="146">
        <v>4.0000000000000003E-5</v>
      </c>
    </row>
    <row r="397" spans="1:104" x14ac:dyDescent="0.25">
      <c r="A397" s="178"/>
      <c r="B397" s="180"/>
      <c r="C397" s="225" t="s">
        <v>461</v>
      </c>
      <c r="D397" s="226"/>
      <c r="E397" s="181">
        <v>1737</v>
      </c>
      <c r="F397" s="182"/>
      <c r="G397" s="183"/>
      <c r="M397" s="179" t="s">
        <v>461</v>
      </c>
      <c r="O397" s="170"/>
    </row>
    <row r="398" spans="1:104" x14ac:dyDescent="0.25">
      <c r="A398" s="178"/>
      <c r="B398" s="180"/>
      <c r="C398" s="225" t="s">
        <v>462</v>
      </c>
      <c r="D398" s="226"/>
      <c r="E398" s="181">
        <v>11.84</v>
      </c>
      <c r="F398" s="182"/>
      <c r="G398" s="183"/>
      <c r="M398" s="179" t="s">
        <v>462</v>
      </c>
      <c r="O398" s="170"/>
    </row>
    <row r="399" spans="1:104" x14ac:dyDescent="0.25">
      <c r="A399" s="171">
        <v>65</v>
      </c>
      <c r="B399" s="172" t="s">
        <v>463</v>
      </c>
      <c r="C399" s="173" t="s">
        <v>464</v>
      </c>
      <c r="D399" s="174" t="s">
        <v>199</v>
      </c>
      <c r="E399" s="175">
        <v>4</v>
      </c>
      <c r="F399" s="175">
        <v>0</v>
      </c>
      <c r="G399" s="176">
        <f>E399*F399</f>
        <v>0</v>
      </c>
      <c r="O399" s="170">
        <v>2</v>
      </c>
      <c r="AA399" s="146">
        <v>12</v>
      </c>
      <c r="AB399" s="146">
        <v>0</v>
      </c>
      <c r="AC399" s="146">
        <v>26</v>
      </c>
      <c r="AZ399" s="146">
        <v>1</v>
      </c>
      <c r="BA399" s="146">
        <f>IF(AZ399=1,G399,0)</f>
        <v>0</v>
      </c>
      <c r="BB399" s="146">
        <f>IF(AZ399=2,G399,0)</f>
        <v>0</v>
      </c>
      <c r="BC399" s="146">
        <f>IF(AZ399=3,G399,0)</f>
        <v>0</v>
      </c>
      <c r="BD399" s="146">
        <f>IF(AZ399=4,G399,0)</f>
        <v>0</v>
      </c>
      <c r="BE399" s="146">
        <f>IF(AZ399=5,G399,0)</f>
        <v>0</v>
      </c>
      <c r="CA399" s="177">
        <v>12</v>
      </c>
      <c r="CB399" s="177">
        <v>0</v>
      </c>
      <c r="CZ399" s="146">
        <v>0</v>
      </c>
    </row>
    <row r="400" spans="1:104" x14ac:dyDescent="0.25">
      <c r="A400" s="178"/>
      <c r="B400" s="180"/>
      <c r="C400" s="225" t="s">
        <v>465</v>
      </c>
      <c r="D400" s="226"/>
      <c r="E400" s="181">
        <v>1</v>
      </c>
      <c r="F400" s="182"/>
      <c r="G400" s="183"/>
      <c r="M400" s="179" t="s">
        <v>465</v>
      </c>
      <c r="O400" s="170"/>
    </row>
    <row r="401" spans="1:104" x14ac:dyDescent="0.25">
      <c r="A401" s="178"/>
      <c r="B401" s="180"/>
      <c r="C401" s="225" t="s">
        <v>466</v>
      </c>
      <c r="D401" s="226"/>
      <c r="E401" s="181">
        <v>1</v>
      </c>
      <c r="F401" s="182"/>
      <c r="G401" s="183"/>
      <c r="M401" s="179" t="s">
        <v>466</v>
      </c>
      <c r="O401" s="170"/>
    </row>
    <row r="402" spans="1:104" x14ac:dyDescent="0.25">
      <c r="A402" s="178"/>
      <c r="B402" s="180"/>
      <c r="C402" s="225" t="s">
        <v>467</v>
      </c>
      <c r="D402" s="226"/>
      <c r="E402" s="181">
        <v>1</v>
      </c>
      <c r="F402" s="182"/>
      <c r="G402" s="183"/>
      <c r="M402" s="179" t="s">
        <v>467</v>
      </c>
      <c r="O402" s="170"/>
    </row>
    <row r="403" spans="1:104" x14ac:dyDescent="0.25">
      <c r="A403" s="178"/>
      <c r="B403" s="180"/>
      <c r="C403" s="225" t="s">
        <v>468</v>
      </c>
      <c r="D403" s="226"/>
      <c r="E403" s="181">
        <v>1</v>
      </c>
      <c r="F403" s="182"/>
      <c r="G403" s="183"/>
      <c r="M403" s="179" t="s">
        <v>468</v>
      </c>
      <c r="O403" s="170"/>
    </row>
    <row r="404" spans="1:104" x14ac:dyDescent="0.25">
      <c r="A404" s="184"/>
      <c r="B404" s="185" t="s">
        <v>75</v>
      </c>
      <c r="C404" s="186" t="str">
        <f>CONCATENATE(B395," ",C395)</f>
        <v>95 Dokončovací konstrukce na pozemních stavbách</v>
      </c>
      <c r="D404" s="187"/>
      <c r="E404" s="188"/>
      <c r="F404" s="189"/>
      <c r="G404" s="190">
        <f>SUM(G395:G403)</f>
        <v>0</v>
      </c>
      <c r="O404" s="170">
        <v>4</v>
      </c>
      <c r="BA404" s="191">
        <f>SUM(BA395:BA403)</f>
        <v>0</v>
      </c>
      <c r="BB404" s="191">
        <f>SUM(BB395:BB403)</f>
        <v>0</v>
      </c>
      <c r="BC404" s="191">
        <f>SUM(BC395:BC403)</f>
        <v>0</v>
      </c>
      <c r="BD404" s="191">
        <f>SUM(BD395:BD403)</f>
        <v>0</v>
      </c>
      <c r="BE404" s="191">
        <f>SUM(BE395:BE403)</f>
        <v>0</v>
      </c>
    </row>
    <row r="405" spans="1:104" x14ac:dyDescent="0.25">
      <c r="A405" s="163" t="s">
        <v>72</v>
      </c>
      <c r="B405" s="164" t="s">
        <v>469</v>
      </c>
      <c r="C405" s="165" t="s">
        <v>470</v>
      </c>
      <c r="D405" s="166"/>
      <c r="E405" s="167"/>
      <c r="F405" s="167"/>
      <c r="G405" s="168"/>
      <c r="H405" s="169"/>
      <c r="I405" s="169"/>
      <c r="O405" s="170">
        <v>1</v>
      </c>
    </row>
    <row r="406" spans="1:104" x14ac:dyDescent="0.25">
      <c r="A406" s="171">
        <v>66</v>
      </c>
      <c r="B406" s="172" t="s">
        <v>471</v>
      </c>
      <c r="C406" s="173" t="s">
        <v>472</v>
      </c>
      <c r="D406" s="174" t="s">
        <v>82</v>
      </c>
      <c r="E406" s="175">
        <v>0.432</v>
      </c>
      <c r="F406" s="175">
        <v>0</v>
      </c>
      <c r="G406" s="176">
        <f>E406*F406</f>
        <v>0</v>
      </c>
      <c r="O406" s="170">
        <v>2</v>
      </c>
      <c r="AA406" s="146">
        <v>1</v>
      </c>
      <c r="AB406" s="146">
        <v>1</v>
      </c>
      <c r="AC406" s="146">
        <v>1</v>
      </c>
      <c r="AZ406" s="146">
        <v>1</v>
      </c>
      <c r="BA406" s="146">
        <f>IF(AZ406=1,G406,0)</f>
        <v>0</v>
      </c>
      <c r="BB406" s="146">
        <f>IF(AZ406=2,G406,0)</f>
        <v>0</v>
      </c>
      <c r="BC406" s="146">
        <f>IF(AZ406=3,G406,0)</f>
        <v>0</v>
      </c>
      <c r="BD406" s="146">
        <f>IF(AZ406=4,G406,0)</f>
        <v>0</v>
      </c>
      <c r="BE406" s="146">
        <f>IF(AZ406=5,G406,0)</f>
        <v>0</v>
      </c>
      <c r="CA406" s="177">
        <v>1</v>
      </c>
      <c r="CB406" s="177">
        <v>1</v>
      </c>
      <c r="CZ406" s="146">
        <v>1.2800000000000001E-3</v>
      </c>
    </row>
    <row r="407" spans="1:104" x14ac:dyDescent="0.25">
      <c r="A407" s="178"/>
      <c r="B407" s="180"/>
      <c r="C407" s="225" t="s">
        <v>473</v>
      </c>
      <c r="D407" s="226"/>
      <c r="E407" s="181">
        <v>0.432</v>
      </c>
      <c r="F407" s="182"/>
      <c r="G407" s="183"/>
      <c r="M407" s="179" t="s">
        <v>473</v>
      </c>
      <c r="O407" s="170"/>
    </row>
    <row r="408" spans="1:104" ht="20.399999999999999" x14ac:dyDescent="0.25">
      <c r="A408" s="171">
        <v>67</v>
      </c>
      <c r="B408" s="172" t="s">
        <v>474</v>
      </c>
      <c r="C408" s="173" t="s">
        <v>475</v>
      </c>
      <c r="D408" s="174" t="s">
        <v>82</v>
      </c>
      <c r="E408" s="175">
        <v>6.0674999999999999</v>
      </c>
      <c r="F408" s="175">
        <v>0</v>
      </c>
      <c r="G408" s="176">
        <f>E408*F408</f>
        <v>0</v>
      </c>
      <c r="O408" s="170">
        <v>2</v>
      </c>
      <c r="AA408" s="146">
        <v>1</v>
      </c>
      <c r="AB408" s="146">
        <v>1</v>
      </c>
      <c r="AC408" s="146">
        <v>1</v>
      </c>
      <c r="AZ408" s="146">
        <v>1</v>
      </c>
      <c r="BA408" s="146">
        <f>IF(AZ408=1,G408,0)</f>
        <v>0</v>
      </c>
      <c r="BB408" s="146">
        <f>IF(AZ408=2,G408,0)</f>
        <v>0</v>
      </c>
      <c r="BC408" s="146">
        <f>IF(AZ408=3,G408,0)</f>
        <v>0</v>
      </c>
      <c r="BD408" s="146">
        <f>IF(AZ408=4,G408,0)</f>
        <v>0</v>
      </c>
      <c r="BE408" s="146">
        <f>IF(AZ408=5,G408,0)</f>
        <v>0</v>
      </c>
      <c r="CA408" s="177">
        <v>1</v>
      </c>
      <c r="CB408" s="177">
        <v>1</v>
      </c>
      <c r="CZ408" s="146">
        <v>0</v>
      </c>
    </row>
    <row r="409" spans="1:104" x14ac:dyDescent="0.25">
      <c r="A409" s="178"/>
      <c r="B409" s="180"/>
      <c r="C409" s="225" t="s">
        <v>476</v>
      </c>
      <c r="D409" s="226"/>
      <c r="E409" s="181">
        <v>3.6</v>
      </c>
      <c r="F409" s="182"/>
      <c r="G409" s="183"/>
      <c r="M409" s="179" t="s">
        <v>476</v>
      </c>
      <c r="O409" s="170"/>
    </row>
    <row r="410" spans="1:104" x14ac:dyDescent="0.25">
      <c r="A410" s="178"/>
      <c r="B410" s="180"/>
      <c r="C410" s="225" t="s">
        <v>477</v>
      </c>
      <c r="D410" s="226"/>
      <c r="E410" s="181">
        <v>2.4674999999999998</v>
      </c>
      <c r="F410" s="182"/>
      <c r="G410" s="183"/>
      <c r="M410" s="179" t="s">
        <v>477</v>
      </c>
      <c r="O410" s="170"/>
    </row>
    <row r="411" spans="1:104" x14ac:dyDescent="0.25">
      <c r="A411" s="171">
        <v>68</v>
      </c>
      <c r="B411" s="172" t="s">
        <v>478</v>
      </c>
      <c r="C411" s="173" t="s">
        <v>479</v>
      </c>
      <c r="D411" s="174" t="s">
        <v>100</v>
      </c>
      <c r="E411" s="175">
        <v>347.4</v>
      </c>
      <c r="F411" s="175">
        <v>0</v>
      </c>
      <c r="G411" s="176">
        <f>E411*F411</f>
        <v>0</v>
      </c>
      <c r="O411" s="170">
        <v>2</v>
      </c>
      <c r="AA411" s="146">
        <v>1</v>
      </c>
      <c r="AB411" s="146">
        <v>1</v>
      </c>
      <c r="AC411" s="146">
        <v>1</v>
      </c>
      <c r="AZ411" s="146">
        <v>1</v>
      </c>
      <c r="BA411" s="146">
        <f>IF(AZ411=1,G411,0)</f>
        <v>0</v>
      </c>
      <c r="BB411" s="146">
        <f>IF(AZ411=2,G411,0)</f>
        <v>0</v>
      </c>
      <c r="BC411" s="146">
        <f>IF(AZ411=3,G411,0)</f>
        <v>0</v>
      </c>
      <c r="BD411" s="146">
        <f>IF(AZ411=4,G411,0)</f>
        <v>0</v>
      </c>
      <c r="BE411" s="146">
        <f>IF(AZ411=5,G411,0)</f>
        <v>0</v>
      </c>
      <c r="CA411" s="177">
        <v>1</v>
      </c>
      <c r="CB411" s="177">
        <v>1</v>
      </c>
      <c r="CZ411" s="146">
        <v>0</v>
      </c>
    </row>
    <row r="412" spans="1:104" x14ac:dyDescent="0.25">
      <c r="A412" s="178"/>
      <c r="B412" s="180"/>
      <c r="C412" s="225" t="s">
        <v>480</v>
      </c>
      <c r="D412" s="226"/>
      <c r="E412" s="181">
        <v>314.88</v>
      </c>
      <c r="F412" s="182"/>
      <c r="G412" s="183"/>
      <c r="M412" s="179" t="s">
        <v>480</v>
      </c>
      <c r="O412" s="170"/>
    </row>
    <row r="413" spans="1:104" x14ac:dyDescent="0.25">
      <c r="A413" s="178"/>
      <c r="B413" s="180"/>
      <c r="C413" s="225" t="s">
        <v>481</v>
      </c>
      <c r="D413" s="226"/>
      <c r="E413" s="181">
        <v>14.79</v>
      </c>
      <c r="F413" s="182"/>
      <c r="G413" s="183"/>
      <c r="M413" s="179" t="s">
        <v>481</v>
      </c>
      <c r="O413" s="170"/>
    </row>
    <row r="414" spans="1:104" x14ac:dyDescent="0.25">
      <c r="A414" s="178"/>
      <c r="B414" s="180"/>
      <c r="C414" s="225" t="s">
        <v>481</v>
      </c>
      <c r="D414" s="226"/>
      <c r="E414" s="181">
        <v>14.79</v>
      </c>
      <c r="F414" s="182"/>
      <c r="G414" s="183"/>
      <c r="M414" s="179" t="s">
        <v>481</v>
      </c>
      <c r="O414" s="170"/>
    </row>
    <row r="415" spans="1:104" x14ac:dyDescent="0.25">
      <c r="A415" s="178"/>
      <c r="B415" s="180"/>
      <c r="C415" s="225" t="s">
        <v>482</v>
      </c>
      <c r="D415" s="226"/>
      <c r="E415" s="181">
        <v>2.94</v>
      </c>
      <c r="F415" s="182"/>
      <c r="G415" s="183"/>
      <c r="M415" s="179" t="s">
        <v>482</v>
      </c>
      <c r="O415" s="170"/>
    </row>
    <row r="416" spans="1:104" x14ac:dyDescent="0.25">
      <c r="A416" s="171">
        <v>69</v>
      </c>
      <c r="B416" s="172" t="s">
        <v>483</v>
      </c>
      <c r="C416" s="173" t="s">
        <v>484</v>
      </c>
      <c r="D416" s="174" t="s">
        <v>139</v>
      </c>
      <c r="E416" s="175">
        <v>28.8</v>
      </c>
      <c r="F416" s="175">
        <v>0</v>
      </c>
      <c r="G416" s="176">
        <f>E416*F416</f>
        <v>0</v>
      </c>
      <c r="O416" s="170">
        <v>2</v>
      </c>
      <c r="AA416" s="146">
        <v>1</v>
      </c>
      <c r="AB416" s="146">
        <v>1</v>
      </c>
      <c r="AC416" s="146">
        <v>1</v>
      </c>
      <c r="AZ416" s="146">
        <v>1</v>
      </c>
      <c r="BA416" s="146">
        <f>IF(AZ416=1,G416,0)</f>
        <v>0</v>
      </c>
      <c r="BB416" s="146">
        <f>IF(AZ416=2,G416,0)</f>
        <v>0</v>
      </c>
      <c r="BC416" s="146">
        <f>IF(AZ416=3,G416,0)</f>
        <v>0</v>
      </c>
      <c r="BD416" s="146">
        <f>IF(AZ416=4,G416,0)</f>
        <v>0</v>
      </c>
      <c r="BE416" s="146">
        <f>IF(AZ416=5,G416,0)</f>
        <v>0</v>
      </c>
      <c r="CA416" s="177">
        <v>1</v>
      </c>
      <c r="CB416" s="177">
        <v>1</v>
      </c>
      <c r="CZ416" s="146">
        <v>0</v>
      </c>
    </row>
    <row r="417" spans="1:104" x14ac:dyDescent="0.25">
      <c r="A417" s="178"/>
      <c r="B417" s="180"/>
      <c r="C417" s="225" t="s">
        <v>485</v>
      </c>
      <c r="D417" s="226"/>
      <c r="E417" s="181">
        <v>28.8</v>
      </c>
      <c r="F417" s="182"/>
      <c r="G417" s="183"/>
      <c r="M417" s="179" t="s">
        <v>485</v>
      </c>
      <c r="O417" s="170"/>
    </row>
    <row r="418" spans="1:104" x14ac:dyDescent="0.25">
      <c r="A418" s="171">
        <v>70</v>
      </c>
      <c r="B418" s="172" t="s">
        <v>486</v>
      </c>
      <c r="C418" s="173" t="s">
        <v>487</v>
      </c>
      <c r="D418" s="174" t="s">
        <v>199</v>
      </c>
      <c r="E418" s="175">
        <v>74</v>
      </c>
      <c r="F418" s="175">
        <v>0</v>
      </c>
      <c r="G418" s="176">
        <f>E418*F418</f>
        <v>0</v>
      </c>
      <c r="O418" s="170">
        <v>2</v>
      </c>
      <c r="AA418" s="146">
        <v>1</v>
      </c>
      <c r="AB418" s="146">
        <v>1</v>
      </c>
      <c r="AC418" s="146">
        <v>1</v>
      </c>
      <c r="AZ418" s="146">
        <v>1</v>
      </c>
      <c r="BA418" s="146">
        <f>IF(AZ418=1,G418,0)</f>
        <v>0</v>
      </c>
      <c r="BB418" s="146">
        <f>IF(AZ418=2,G418,0)</f>
        <v>0</v>
      </c>
      <c r="BC418" s="146">
        <f>IF(AZ418=3,G418,0)</f>
        <v>0</v>
      </c>
      <c r="BD418" s="146">
        <f>IF(AZ418=4,G418,0)</f>
        <v>0</v>
      </c>
      <c r="BE418" s="146">
        <f>IF(AZ418=5,G418,0)</f>
        <v>0</v>
      </c>
      <c r="CA418" s="177">
        <v>1</v>
      </c>
      <c r="CB418" s="177">
        <v>1</v>
      </c>
      <c r="CZ418" s="146">
        <v>0</v>
      </c>
    </row>
    <row r="419" spans="1:104" x14ac:dyDescent="0.25">
      <c r="A419" s="178"/>
      <c r="B419" s="180"/>
      <c r="C419" s="225" t="s">
        <v>488</v>
      </c>
      <c r="D419" s="226"/>
      <c r="E419" s="181">
        <v>65</v>
      </c>
      <c r="F419" s="182"/>
      <c r="G419" s="183"/>
      <c r="M419" s="179">
        <v>65</v>
      </c>
      <c r="O419" s="170"/>
    </row>
    <row r="420" spans="1:104" x14ac:dyDescent="0.25">
      <c r="A420" s="178"/>
      <c r="B420" s="180"/>
      <c r="C420" s="225" t="s">
        <v>489</v>
      </c>
      <c r="D420" s="226"/>
      <c r="E420" s="181">
        <v>2</v>
      </c>
      <c r="F420" s="182"/>
      <c r="G420" s="183"/>
      <c r="M420" s="179">
        <v>2</v>
      </c>
      <c r="O420" s="170"/>
    </row>
    <row r="421" spans="1:104" x14ac:dyDescent="0.25">
      <c r="A421" s="178"/>
      <c r="B421" s="180"/>
      <c r="C421" s="225" t="s">
        <v>489</v>
      </c>
      <c r="D421" s="226"/>
      <c r="E421" s="181">
        <v>2</v>
      </c>
      <c r="F421" s="182"/>
      <c r="G421" s="183"/>
      <c r="M421" s="179">
        <v>2</v>
      </c>
      <c r="O421" s="170"/>
    </row>
    <row r="422" spans="1:104" x14ac:dyDescent="0.25">
      <c r="A422" s="178"/>
      <c r="B422" s="180"/>
      <c r="C422" s="225" t="s">
        <v>73</v>
      </c>
      <c r="D422" s="226"/>
      <c r="E422" s="181">
        <v>1</v>
      </c>
      <c r="F422" s="182"/>
      <c r="G422" s="183"/>
      <c r="M422" s="179">
        <v>1</v>
      </c>
      <c r="O422" s="170"/>
    </row>
    <row r="423" spans="1:104" x14ac:dyDescent="0.25">
      <c r="A423" s="178"/>
      <c r="B423" s="180"/>
      <c r="C423" s="225" t="s">
        <v>489</v>
      </c>
      <c r="D423" s="226"/>
      <c r="E423" s="181">
        <v>2</v>
      </c>
      <c r="F423" s="182"/>
      <c r="G423" s="183"/>
      <c r="M423" s="179">
        <v>2</v>
      </c>
      <c r="O423" s="170"/>
    </row>
    <row r="424" spans="1:104" x14ac:dyDescent="0.25">
      <c r="A424" s="178"/>
      <c r="B424" s="180"/>
      <c r="C424" s="225" t="s">
        <v>489</v>
      </c>
      <c r="D424" s="226"/>
      <c r="E424" s="181">
        <v>2</v>
      </c>
      <c r="F424" s="182"/>
      <c r="G424" s="183"/>
      <c r="M424" s="179">
        <v>2</v>
      </c>
      <c r="O424" s="170"/>
    </row>
    <row r="425" spans="1:104" x14ac:dyDescent="0.25">
      <c r="A425" s="171">
        <v>71</v>
      </c>
      <c r="B425" s="172" t="s">
        <v>490</v>
      </c>
      <c r="C425" s="173" t="s">
        <v>491</v>
      </c>
      <c r="D425" s="174" t="s">
        <v>199</v>
      </c>
      <c r="E425" s="175">
        <v>65</v>
      </c>
      <c r="F425" s="175">
        <v>0</v>
      </c>
      <c r="G425" s="176">
        <f>E425*F425</f>
        <v>0</v>
      </c>
      <c r="O425" s="170">
        <v>2</v>
      </c>
      <c r="AA425" s="146">
        <v>1</v>
      </c>
      <c r="AB425" s="146">
        <v>1</v>
      </c>
      <c r="AC425" s="146">
        <v>1</v>
      </c>
      <c r="AZ425" s="146">
        <v>1</v>
      </c>
      <c r="BA425" s="146">
        <f>IF(AZ425=1,G425,0)</f>
        <v>0</v>
      </c>
      <c r="BB425" s="146">
        <f>IF(AZ425=2,G425,0)</f>
        <v>0</v>
      </c>
      <c r="BC425" s="146">
        <f>IF(AZ425=3,G425,0)</f>
        <v>0</v>
      </c>
      <c r="BD425" s="146">
        <f>IF(AZ425=4,G425,0)</f>
        <v>0</v>
      </c>
      <c r="BE425" s="146">
        <f>IF(AZ425=5,G425,0)</f>
        <v>0</v>
      </c>
      <c r="CA425" s="177">
        <v>1</v>
      </c>
      <c r="CB425" s="177">
        <v>1</v>
      </c>
      <c r="CZ425" s="146">
        <v>0</v>
      </c>
    </row>
    <row r="426" spans="1:104" x14ac:dyDescent="0.25">
      <c r="A426" s="178"/>
      <c r="B426" s="180"/>
      <c r="C426" s="225" t="s">
        <v>488</v>
      </c>
      <c r="D426" s="226"/>
      <c r="E426" s="181">
        <v>65</v>
      </c>
      <c r="F426" s="182"/>
      <c r="G426" s="183"/>
      <c r="M426" s="179">
        <v>65</v>
      </c>
      <c r="O426" s="170"/>
    </row>
    <row r="427" spans="1:104" x14ac:dyDescent="0.25">
      <c r="A427" s="171">
        <v>72</v>
      </c>
      <c r="B427" s="172" t="s">
        <v>492</v>
      </c>
      <c r="C427" s="173" t="s">
        <v>493</v>
      </c>
      <c r="D427" s="174" t="s">
        <v>199</v>
      </c>
      <c r="E427" s="175">
        <v>3.78</v>
      </c>
      <c r="F427" s="175">
        <v>0</v>
      </c>
      <c r="G427" s="176">
        <f>E427*F427</f>
        <v>0</v>
      </c>
      <c r="O427" s="170">
        <v>2</v>
      </c>
      <c r="AA427" s="146">
        <v>1</v>
      </c>
      <c r="AB427" s="146">
        <v>1</v>
      </c>
      <c r="AC427" s="146">
        <v>1</v>
      </c>
      <c r="AZ427" s="146">
        <v>1</v>
      </c>
      <c r="BA427" s="146">
        <f>IF(AZ427=1,G427,0)</f>
        <v>0</v>
      </c>
      <c r="BB427" s="146">
        <f>IF(AZ427=2,G427,0)</f>
        <v>0</v>
      </c>
      <c r="BC427" s="146">
        <f>IF(AZ427=3,G427,0)</f>
        <v>0</v>
      </c>
      <c r="BD427" s="146">
        <f>IF(AZ427=4,G427,0)</f>
        <v>0</v>
      </c>
      <c r="BE427" s="146">
        <f>IF(AZ427=5,G427,0)</f>
        <v>0</v>
      </c>
      <c r="CA427" s="177">
        <v>1</v>
      </c>
      <c r="CB427" s="177">
        <v>1</v>
      </c>
      <c r="CZ427" s="146">
        <v>0</v>
      </c>
    </row>
    <row r="428" spans="1:104" x14ac:dyDescent="0.25">
      <c r="A428" s="178"/>
      <c r="B428" s="180"/>
      <c r="C428" s="225" t="s">
        <v>494</v>
      </c>
      <c r="D428" s="226"/>
      <c r="E428" s="181">
        <v>3.78</v>
      </c>
      <c r="F428" s="182"/>
      <c r="G428" s="183"/>
      <c r="M428" s="179" t="s">
        <v>494</v>
      </c>
      <c r="O428" s="170"/>
    </row>
    <row r="429" spans="1:104" x14ac:dyDescent="0.25">
      <c r="A429" s="171">
        <v>73</v>
      </c>
      <c r="B429" s="172" t="s">
        <v>495</v>
      </c>
      <c r="C429" s="173" t="s">
        <v>496</v>
      </c>
      <c r="D429" s="174" t="s">
        <v>100</v>
      </c>
      <c r="E429" s="175">
        <v>11.1625</v>
      </c>
      <c r="F429" s="175">
        <v>0</v>
      </c>
      <c r="G429" s="176">
        <f>E429*F429</f>
        <v>0</v>
      </c>
      <c r="O429" s="170">
        <v>2</v>
      </c>
      <c r="AA429" s="146">
        <v>1</v>
      </c>
      <c r="AB429" s="146">
        <v>1</v>
      </c>
      <c r="AC429" s="146">
        <v>1</v>
      </c>
      <c r="AZ429" s="146">
        <v>1</v>
      </c>
      <c r="BA429" s="146">
        <f>IF(AZ429=1,G429,0)</f>
        <v>0</v>
      </c>
      <c r="BB429" s="146">
        <f>IF(AZ429=2,G429,0)</f>
        <v>0</v>
      </c>
      <c r="BC429" s="146">
        <f>IF(AZ429=3,G429,0)</f>
        <v>0</v>
      </c>
      <c r="BD429" s="146">
        <f>IF(AZ429=4,G429,0)</f>
        <v>0</v>
      </c>
      <c r="BE429" s="146">
        <f>IF(AZ429=5,G429,0)</f>
        <v>0</v>
      </c>
      <c r="CA429" s="177">
        <v>1</v>
      </c>
      <c r="CB429" s="177">
        <v>1</v>
      </c>
      <c r="CZ429" s="146">
        <v>1E-3</v>
      </c>
    </row>
    <row r="430" spans="1:104" x14ac:dyDescent="0.25">
      <c r="A430" s="178"/>
      <c r="B430" s="180"/>
      <c r="C430" s="225" t="s">
        <v>497</v>
      </c>
      <c r="D430" s="226"/>
      <c r="E430" s="181">
        <v>1.62</v>
      </c>
      <c r="F430" s="182"/>
      <c r="G430" s="183"/>
      <c r="M430" s="179" t="s">
        <v>497</v>
      </c>
      <c r="O430" s="170"/>
    </row>
    <row r="431" spans="1:104" x14ac:dyDescent="0.25">
      <c r="A431" s="178"/>
      <c r="B431" s="180"/>
      <c r="C431" s="225" t="s">
        <v>189</v>
      </c>
      <c r="D431" s="226"/>
      <c r="E431" s="181">
        <v>3.6</v>
      </c>
      <c r="F431" s="182"/>
      <c r="G431" s="183"/>
      <c r="M431" s="179" t="s">
        <v>189</v>
      </c>
      <c r="O431" s="170"/>
    </row>
    <row r="432" spans="1:104" x14ac:dyDescent="0.25">
      <c r="A432" s="178"/>
      <c r="B432" s="180"/>
      <c r="C432" s="225" t="s">
        <v>498</v>
      </c>
      <c r="D432" s="226"/>
      <c r="E432" s="181">
        <v>0.72250000000000003</v>
      </c>
      <c r="F432" s="182"/>
      <c r="G432" s="183"/>
      <c r="M432" s="179" t="s">
        <v>498</v>
      </c>
      <c r="O432" s="170"/>
    </row>
    <row r="433" spans="1:104" x14ac:dyDescent="0.25">
      <c r="A433" s="178"/>
      <c r="B433" s="180"/>
      <c r="C433" s="225" t="s">
        <v>497</v>
      </c>
      <c r="D433" s="226"/>
      <c r="E433" s="181">
        <v>1.62</v>
      </c>
      <c r="F433" s="182"/>
      <c r="G433" s="183"/>
      <c r="M433" s="179" t="s">
        <v>497</v>
      </c>
      <c r="O433" s="170"/>
    </row>
    <row r="434" spans="1:104" x14ac:dyDescent="0.25">
      <c r="A434" s="178"/>
      <c r="B434" s="180"/>
      <c r="C434" s="225" t="s">
        <v>184</v>
      </c>
      <c r="D434" s="226"/>
      <c r="E434" s="181">
        <v>3.6</v>
      </c>
      <c r="F434" s="182"/>
      <c r="G434" s="183"/>
      <c r="M434" s="179" t="s">
        <v>184</v>
      </c>
      <c r="O434" s="170"/>
    </row>
    <row r="435" spans="1:104" x14ac:dyDescent="0.25">
      <c r="A435" s="171">
        <v>74</v>
      </c>
      <c r="B435" s="172" t="s">
        <v>499</v>
      </c>
      <c r="C435" s="173" t="s">
        <v>500</v>
      </c>
      <c r="D435" s="174" t="s">
        <v>100</v>
      </c>
      <c r="E435" s="175">
        <v>180.36</v>
      </c>
      <c r="F435" s="175">
        <v>0</v>
      </c>
      <c r="G435" s="176">
        <f>E435*F435</f>
        <v>0</v>
      </c>
      <c r="O435" s="170">
        <v>2</v>
      </c>
      <c r="AA435" s="146">
        <v>1</v>
      </c>
      <c r="AB435" s="146">
        <v>1</v>
      </c>
      <c r="AC435" s="146">
        <v>1</v>
      </c>
      <c r="AZ435" s="146">
        <v>1</v>
      </c>
      <c r="BA435" s="146">
        <f>IF(AZ435=1,G435,0)</f>
        <v>0</v>
      </c>
      <c r="BB435" s="146">
        <f>IF(AZ435=2,G435,0)</f>
        <v>0</v>
      </c>
      <c r="BC435" s="146">
        <f>IF(AZ435=3,G435,0)</f>
        <v>0</v>
      </c>
      <c r="BD435" s="146">
        <f>IF(AZ435=4,G435,0)</f>
        <v>0</v>
      </c>
      <c r="BE435" s="146">
        <f>IF(AZ435=5,G435,0)</f>
        <v>0</v>
      </c>
      <c r="CA435" s="177">
        <v>1</v>
      </c>
      <c r="CB435" s="177">
        <v>1</v>
      </c>
      <c r="CZ435" s="146">
        <v>9.2000000000000003E-4</v>
      </c>
    </row>
    <row r="436" spans="1:104" x14ac:dyDescent="0.25">
      <c r="A436" s="178"/>
      <c r="B436" s="180"/>
      <c r="C436" s="225" t="s">
        <v>179</v>
      </c>
      <c r="D436" s="226"/>
      <c r="E436" s="181">
        <v>132.47999999999999</v>
      </c>
      <c r="F436" s="182"/>
      <c r="G436" s="183"/>
      <c r="M436" s="179" t="s">
        <v>179</v>
      </c>
      <c r="O436" s="170"/>
    </row>
    <row r="437" spans="1:104" x14ac:dyDescent="0.25">
      <c r="A437" s="178"/>
      <c r="B437" s="180"/>
      <c r="C437" s="225" t="s">
        <v>180</v>
      </c>
      <c r="D437" s="226"/>
      <c r="E437" s="181">
        <v>47.88</v>
      </c>
      <c r="F437" s="182"/>
      <c r="G437" s="183"/>
      <c r="M437" s="179" t="s">
        <v>180</v>
      </c>
      <c r="O437" s="170"/>
    </row>
    <row r="438" spans="1:104" x14ac:dyDescent="0.25">
      <c r="A438" s="171">
        <v>75</v>
      </c>
      <c r="B438" s="172" t="s">
        <v>501</v>
      </c>
      <c r="C438" s="173" t="s">
        <v>502</v>
      </c>
      <c r="D438" s="174" t="s">
        <v>100</v>
      </c>
      <c r="E438" s="175">
        <v>4.8600000000000003</v>
      </c>
      <c r="F438" s="175">
        <v>0</v>
      </c>
      <c r="G438" s="176">
        <f>E438*F438</f>
        <v>0</v>
      </c>
      <c r="O438" s="170">
        <v>2</v>
      </c>
      <c r="AA438" s="146">
        <v>1</v>
      </c>
      <c r="AB438" s="146">
        <v>1</v>
      </c>
      <c r="AC438" s="146">
        <v>1</v>
      </c>
      <c r="AZ438" s="146">
        <v>1</v>
      </c>
      <c r="BA438" s="146">
        <f>IF(AZ438=1,G438,0)</f>
        <v>0</v>
      </c>
      <c r="BB438" s="146">
        <f>IF(AZ438=2,G438,0)</f>
        <v>0</v>
      </c>
      <c r="BC438" s="146">
        <f>IF(AZ438=3,G438,0)</f>
        <v>0</v>
      </c>
      <c r="BD438" s="146">
        <f>IF(AZ438=4,G438,0)</f>
        <v>0</v>
      </c>
      <c r="BE438" s="146">
        <f>IF(AZ438=5,G438,0)</f>
        <v>0</v>
      </c>
      <c r="CA438" s="177">
        <v>1</v>
      </c>
      <c r="CB438" s="177">
        <v>1</v>
      </c>
      <c r="CZ438" s="146">
        <v>1E-3</v>
      </c>
    </row>
    <row r="439" spans="1:104" x14ac:dyDescent="0.25">
      <c r="A439" s="178"/>
      <c r="B439" s="180"/>
      <c r="C439" s="225" t="s">
        <v>192</v>
      </c>
      <c r="D439" s="226"/>
      <c r="E439" s="181">
        <v>4.8600000000000003</v>
      </c>
      <c r="F439" s="182"/>
      <c r="G439" s="183"/>
      <c r="M439" s="179" t="s">
        <v>192</v>
      </c>
      <c r="O439" s="170"/>
    </row>
    <row r="440" spans="1:104" x14ac:dyDescent="0.25">
      <c r="A440" s="171">
        <v>76</v>
      </c>
      <c r="B440" s="172" t="s">
        <v>503</v>
      </c>
      <c r="C440" s="173" t="s">
        <v>504</v>
      </c>
      <c r="D440" s="174" t="s">
        <v>100</v>
      </c>
      <c r="E440" s="175">
        <v>3.9</v>
      </c>
      <c r="F440" s="175">
        <v>0</v>
      </c>
      <c r="G440" s="176">
        <f>E440*F440</f>
        <v>0</v>
      </c>
      <c r="O440" s="170">
        <v>2</v>
      </c>
      <c r="AA440" s="146">
        <v>1</v>
      </c>
      <c r="AB440" s="146">
        <v>1</v>
      </c>
      <c r="AC440" s="146">
        <v>1</v>
      </c>
      <c r="AZ440" s="146">
        <v>1</v>
      </c>
      <c r="BA440" s="146">
        <f>IF(AZ440=1,G440,0)</f>
        <v>0</v>
      </c>
      <c r="BB440" s="146">
        <f>IF(AZ440=2,G440,0)</f>
        <v>0</v>
      </c>
      <c r="BC440" s="146">
        <f>IF(AZ440=3,G440,0)</f>
        <v>0</v>
      </c>
      <c r="BD440" s="146">
        <f>IF(AZ440=4,G440,0)</f>
        <v>0</v>
      </c>
      <c r="BE440" s="146">
        <f>IF(AZ440=5,G440,0)</f>
        <v>0</v>
      </c>
      <c r="CA440" s="177">
        <v>1</v>
      </c>
      <c r="CB440" s="177">
        <v>1</v>
      </c>
      <c r="CZ440" s="146">
        <v>3.0400000000000002E-3</v>
      </c>
    </row>
    <row r="441" spans="1:104" x14ac:dyDescent="0.25">
      <c r="A441" s="178"/>
      <c r="B441" s="180"/>
      <c r="C441" s="225" t="s">
        <v>185</v>
      </c>
      <c r="D441" s="226"/>
      <c r="E441" s="181">
        <v>2.88</v>
      </c>
      <c r="F441" s="182"/>
      <c r="G441" s="183"/>
      <c r="M441" s="179" t="s">
        <v>185</v>
      </c>
      <c r="O441" s="170"/>
    </row>
    <row r="442" spans="1:104" x14ac:dyDescent="0.25">
      <c r="A442" s="178"/>
      <c r="B442" s="180"/>
      <c r="C442" s="225" t="s">
        <v>505</v>
      </c>
      <c r="D442" s="226"/>
      <c r="E442" s="181">
        <v>0.48</v>
      </c>
      <c r="F442" s="182"/>
      <c r="G442" s="183"/>
      <c r="M442" s="179" t="s">
        <v>505</v>
      </c>
      <c r="O442" s="170"/>
    </row>
    <row r="443" spans="1:104" x14ac:dyDescent="0.25">
      <c r="A443" s="178"/>
      <c r="B443" s="180"/>
      <c r="C443" s="225" t="s">
        <v>506</v>
      </c>
      <c r="D443" s="226"/>
      <c r="E443" s="181">
        <v>0.54</v>
      </c>
      <c r="F443" s="182"/>
      <c r="G443" s="183"/>
      <c r="M443" s="179" t="s">
        <v>506</v>
      </c>
      <c r="O443" s="170"/>
    </row>
    <row r="444" spans="1:104" x14ac:dyDescent="0.25">
      <c r="A444" s="171">
        <v>77</v>
      </c>
      <c r="B444" s="172" t="s">
        <v>507</v>
      </c>
      <c r="C444" s="173" t="s">
        <v>508</v>
      </c>
      <c r="D444" s="174" t="s">
        <v>100</v>
      </c>
      <c r="E444" s="175">
        <v>3.78</v>
      </c>
      <c r="F444" s="175">
        <v>0</v>
      </c>
      <c r="G444" s="176">
        <f>E444*F444</f>
        <v>0</v>
      </c>
      <c r="O444" s="170">
        <v>2</v>
      </c>
      <c r="AA444" s="146">
        <v>1</v>
      </c>
      <c r="AB444" s="146">
        <v>1</v>
      </c>
      <c r="AC444" s="146">
        <v>1</v>
      </c>
      <c r="AZ444" s="146">
        <v>1</v>
      </c>
      <c r="BA444" s="146">
        <f>IF(AZ444=1,G444,0)</f>
        <v>0</v>
      </c>
      <c r="BB444" s="146">
        <f>IF(AZ444=2,G444,0)</f>
        <v>0</v>
      </c>
      <c r="BC444" s="146">
        <f>IF(AZ444=3,G444,0)</f>
        <v>0</v>
      </c>
      <c r="BD444" s="146">
        <f>IF(AZ444=4,G444,0)</f>
        <v>0</v>
      </c>
      <c r="BE444" s="146">
        <f>IF(AZ444=5,G444,0)</f>
        <v>0</v>
      </c>
      <c r="CA444" s="177">
        <v>1</v>
      </c>
      <c r="CB444" s="177">
        <v>1</v>
      </c>
      <c r="CZ444" s="146">
        <v>1.3699999999999999E-3</v>
      </c>
    </row>
    <row r="445" spans="1:104" x14ac:dyDescent="0.25">
      <c r="A445" s="178"/>
      <c r="B445" s="180"/>
      <c r="C445" s="225" t="s">
        <v>509</v>
      </c>
      <c r="D445" s="226"/>
      <c r="E445" s="181">
        <v>1.44</v>
      </c>
      <c r="F445" s="182"/>
      <c r="G445" s="183"/>
      <c r="M445" s="179" t="s">
        <v>509</v>
      </c>
      <c r="O445" s="170"/>
    </row>
    <row r="446" spans="1:104" x14ac:dyDescent="0.25">
      <c r="A446" s="178"/>
      <c r="B446" s="180"/>
      <c r="C446" s="225" t="s">
        <v>510</v>
      </c>
      <c r="D446" s="226"/>
      <c r="E446" s="181">
        <v>2.34</v>
      </c>
      <c r="F446" s="182"/>
      <c r="G446" s="183"/>
      <c r="M446" s="179" t="s">
        <v>510</v>
      </c>
      <c r="O446" s="170"/>
    </row>
    <row r="447" spans="1:104" ht="20.399999999999999" x14ac:dyDescent="0.25">
      <c r="A447" s="171">
        <v>78</v>
      </c>
      <c r="B447" s="172" t="s">
        <v>511</v>
      </c>
      <c r="C447" s="173" t="s">
        <v>512</v>
      </c>
      <c r="D447" s="174" t="s">
        <v>82</v>
      </c>
      <c r="E447" s="175">
        <v>20.844000000000001</v>
      </c>
      <c r="F447" s="175">
        <v>0</v>
      </c>
      <c r="G447" s="176">
        <f>E447*F447</f>
        <v>0</v>
      </c>
      <c r="O447" s="170">
        <v>2</v>
      </c>
      <c r="AA447" s="146">
        <v>2</v>
      </c>
      <c r="AB447" s="146">
        <v>1</v>
      </c>
      <c r="AC447" s="146">
        <v>1</v>
      </c>
      <c r="AZ447" s="146">
        <v>1</v>
      </c>
      <c r="BA447" s="146">
        <f>IF(AZ447=1,G447,0)</f>
        <v>0</v>
      </c>
      <c r="BB447" s="146">
        <f>IF(AZ447=2,G447,0)</f>
        <v>0</v>
      </c>
      <c r="BC447" s="146">
        <f>IF(AZ447=3,G447,0)</f>
        <v>0</v>
      </c>
      <c r="BD447" s="146">
        <f>IF(AZ447=4,G447,0)</f>
        <v>0</v>
      </c>
      <c r="BE447" s="146">
        <f>IF(AZ447=5,G447,0)</f>
        <v>0</v>
      </c>
      <c r="CA447" s="177">
        <v>2</v>
      </c>
      <c r="CB447" s="177">
        <v>1</v>
      </c>
      <c r="CZ447" s="146">
        <v>0</v>
      </c>
    </row>
    <row r="448" spans="1:104" x14ac:dyDescent="0.25">
      <c r="A448" s="178"/>
      <c r="B448" s="180"/>
      <c r="C448" s="225" t="s">
        <v>513</v>
      </c>
      <c r="D448" s="226"/>
      <c r="E448" s="181">
        <v>18.892800000000001</v>
      </c>
      <c r="F448" s="182"/>
      <c r="G448" s="183"/>
      <c r="M448" s="179" t="s">
        <v>513</v>
      </c>
      <c r="O448" s="170"/>
    </row>
    <row r="449" spans="1:104" x14ac:dyDescent="0.25">
      <c r="A449" s="178"/>
      <c r="B449" s="180"/>
      <c r="C449" s="225" t="s">
        <v>514</v>
      </c>
      <c r="D449" s="226"/>
      <c r="E449" s="181">
        <v>0.88739999999999997</v>
      </c>
      <c r="F449" s="182"/>
      <c r="G449" s="183"/>
      <c r="M449" s="179" t="s">
        <v>514</v>
      </c>
      <c r="O449" s="170"/>
    </row>
    <row r="450" spans="1:104" x14ac:dyDescent="0.25">
      <c r="A450" s="178"/>
      <c r="B450" s="180"/>
      <c r="C450" s="225" t="s">
        <v>514</v>
      </c>
      <c r="D450" s="226"/>
      <c r="E450" s="181">
        <v>0.88739999999999997</v>
      </c>
      <c r="F450" s="182"/>
      <c r="G450" s="183"/>
      <c r="M450" s="179" t="s">
        <v>514</v>
      </c>
      <c r="O450" s="170"/>
    </row>
    <row r="451" spans="1:104" x14ac:dyDescent="0.25">
      <c r="A451" s="178"/>
      <c r="B451" s="180"/>
      <c r="C451" s="225" t="s">
        <v>515</v>
      </c>
      <c r="D451" s="226"/>
      <c r="E451" s="181">
        <v>0.1764</v>
      </c>
      <c r="F451" s="182"/>
      <c r="G451" s="183"/>
      <c r="M451" s="179" t="s">
        <v>515</v>
      </c>
      <c r="O451" s="170"/>
    </row>
    <row r="452" spans="1:104" x14ac:dyDescent="0.25">
      <c r="A452" s="184"/>
      <c r="B452" s="185" t="s">
        <v>75</v>
      </c>
      <c r="C452" s="186" t="str">
        <f>CONCATENATE(B405," ",C405)</f>
        <v>96 Bourání konstrukcí</v>
      </c>
      <c r="D452" s="187"/>
      <c r="E452" s="188"/>
      <c r="F452" s="189"/>
      <c r="G452" s="190">
        <f>SUM(G405:G451)</f>
        <v>0</v>
      </c>
      <c r="O452" s="170">
        <v>4</v>
      </c>
      <c r="BA452" s="191">
        <f>SUM(BA405:BA451)</f>
        <v>0</v>
      </c>
      <c r="BB452" s="191">
        <f>SUM(BB405:BB451)</f>
        <v>0</v>
      </c>
      <c r="BC452" s="191">
        <f>SUM(BC405:BC451)</f>
        <v>0</v>
      </c>
      <c r="BD452" s="191">
        <f>SUM(BD405:BD451)</f>
        <v>0</v>
      </c>
      <c r="BE452" s="191">
        <f>SUM(BE405:BE451)</f>
        <v>0</v>
      </c>
    </row>
    <row r="453" spans="1:104" x14ac:dyDescent="0.25">
      <c r="A453" s="163" t="s">
        <v>72</v>
      </c>
      <c r="B453" s="164" t="s">
        <v>516</v>
      </c>
      <c r="C453" s="165" t="s">
        <v>517</v>
      </c>
      <c r="D453" s="166"/>
      <c r="E453" s="167"/>
      <c r="F453" s="167"/>
      <c r="G453" s="168"/>
      <c r="H453" s="169"/>
      <c r="I453" s="169"/>
      <c r="O453" s="170">
        <v>1</v>
      </c>
    </row>
    <row r="454" spans="1:104" x14ac:dyDescent="0.25">
      <c r="A454" s="171">
        <v>79</v>
      </c>
      <c r="B454" s="172" t="s">
        <v>518</v>
      </c>
      <c r="C454" s="173" t="s">
        <v>519</v>
      </c>
      <c r="D454" s="174" t="s">
        <v>139</v>
      </c>
      <c r="E454" s="175">
        <v>1</v>
      </c>
      <c r="F454" s="175">
        <v>0</v>
      </c>
      <c r="G454" s="176">
        <f>E454*F454</f>
        <v>0</v>
      </c>
      <c r="O454" s="170">
        <v>2</v>
      </c>
      <c r="AA454" s="146">
        <v>1</v>
      </c>
      <c r="AB454" s="146">
        <v>1</v>
      </c>
      <c r="AC454" s="146">
        <v>1</v>
      </c>
      <c r="AZ454" s="146">
        <v>1</v>
      </c>
      <c r="BA454" s="146">
        <f>IF(AZ454=1,G454,0)</f>
        <v>0</v>
      </c>
      <c r="BB454" s="146">
        <f>IF(AZ454=2,G454,0)</f>
        <v>0</v>
      </c>
      <c r="BC454" s="146">
        <f>IF(AZ454=3,G454,0)</f>
        <v>0</v>
      </c>
      <c r="BD454" s="146">
        <f>IF(AZ454=4,G454,0)</f>
        <v>0</v>
      </c>
      <c r="BE454" s="146">
        <f>IF(AZ454=5,G454,0)</f>
        <v>0</v>
      </c>
      <c r="CA454" s="177">
        <v>1</v>
      </c>
      <c r="CB454" s="177">
        <v>1</v>
      </c>
      <c r="CZ454" s="146">
        <v>0</v>
      </c>
    </row>
    <row r="455" spans="1:104" x14ac:dyDescent="0.25">
      <c r="A455" s="178"/>
      <c r="B455" s="180"/>
      <c r="C455" s="225" t="s">
        <v>520</v>
      </c>
      <c r="D455" s="226"/>
      <c r="E455" s="181">
        <v>1</v>
      </c>
      <c r="F455" s="182"/>
      <c r="G455" s="183"/>
      <c r="M455" s="179" t="s">
        <v>520</v>
      </c>
      <c r="O455" s="170"/>
    </row>
    <row r="456" spans="1:104" x14ac:dyDescent="0.25">
      <c r="A456" s="171">
        <v>80</v>
      </c>
      <c r="B456" s="172" t="s">
        <v>521</v>
      </c>
      <c r="C456" s="173" t="s">
        <v>522</v>
      </c>
      <c r="D456" s="174" t="s">
        <v>139</v>
      </c>
      <c r="E456" s="175">
        <v>36</v>
      </c>
      <c r="F456" s="175">
        <v>0</v>
      </c>
      <c r="G456" s="176">
        <f>E456*F456</f>
        <v>0</v>
      </c>
      <c r="O456" s="170">
        <v>2</v>
      </c>
      <c r="AA456" s="146">
        <v>1</v>
      </c>
      <c r="AB456" s="146">
        <v>1</v>
      </c>
      <c r="AC456" s="146">
        <v>1</v>
      </c>
      <c r="AZ456" s="146">
        <v>1</v>
      </c>
      <c r="BA456" s="146">
        <f>IF(AZ456=1,G456,0)</f>
        <v>0</v>
      </c>
      <c r="BB456" s="146">
        <f>IF(AZ456=2,G456,0)</f>
        <v>0</v>
      </c>
      <c r="BC456" s="146">
        <f>IF(AZ456=3,G456,0)</f>
        <v>0</v>
      </c>
      <c r="BD456" s="146">
        <f>IF(AZ456=4,G456,0)</f>
        <v>0</v>
      </c>
      <c r="BE456" s="146">
        <f>IF(AZ456=5,G456,0)</f>
        <v>0</v>
      </c>
      <c r="CA456" s="177">
        <v>1</v>
      </c>
      <c r="CB456" s="177">
        <v>1</v>
      </c>
      <c r="CZ456" s="146">
        <v>4.8999999999999998E-4</v>
      </c>
    </row>
    <row r="457" spans="1:104" x14ac:dyDescent="0.25">
      <c r="A457" s="178"/>
      <c r="B457" s="180"/>
      <c r="C457" s="225" t="s">
        <v>523</v>
      </c>
      <c r="D457" s="226"/>
      <c r="E457" s="181">
        <v>24</v>
      </c>
      <c r="F457" s="182"/>
      <c r="G457" s="183"/>
      <c r="M457" s="179" t="s">
        <v>523</v>
      </c>
      <c r="O457" s="170"/>
    </row>
    <row r="458" spans="1:104" x14ac:dyDescent="0.25">
      <c r="A458" s="178"/>
      <c r="B458" s="180"/>
      <c r="C458" s="225" t="s">
        <v>207</v>
      </c>
      <c r="D458" s="226"/>
      <c r="E458" s="181">
        <v>12</v>
      </c>
      <c r="F458" s="182"/>
      <c r="G458" s="183"/>
      <c r="M458" s="179">
        <v>12</v>
      </c>
      <c r="O458" s="170"/>
    </row>
    <row r="459" spans="1:104" x14ac:dyDescent="0.25">
      <c r="A459" s="171">
        <v>81</v>
      </c>
      <c r="B459" s="172" t="s">
        <v>524</v>
      </c>
      <c r="C459" s="173" t="s">
        <v>525</v>
      </c>
      <c r="D459" s="174" t="s">
        <v>139</v>
      </c>
      <c r="E459" s="175">
        <v>74</v>
      </c>
      <c r="F459" s="175">
        <v>0</v>
      </c>
      <c r="G459" s="176">
        <f>E459*F459</f>
        <v>0</v>
      </c>
      <c r="O459" s="170">
        <v>2</v>
      </c>
      <c r="AA459" s="146">
        <v>1</v>
      </c>
      <c r="AB459" s="146">
        <v>1</v>
      </c>
      <c r="AC459" s="146">
        <v>1</v>
      </c>
      <c r="AZ459" s="146">
        <v>1</v>
      </c>
      <c r="BA459" s="146">
        <f>IF(AZ459=1,G459,0)</f>
        <v>0</v>
      </c>
      <c r="BB459" s="146">
        <f>IF(AZ459=2,G459,0)</f>
        <v>0</v>
      </c>
      <c r="BC459" s="146">
        <f>IF(AZ459=3,G459,0)</f>
        <v>0</v>
      </c>
      <c r="BD459" s="146">
        <f>IF(AZ459=4,G459,0)</f>
        <v>0</v>
      </c>
      <c r="BE459" s="146">
        <f>IF(AZ459=5,G459,0)</f>
        <v>0</v>
      </c>
      <c r="CA459" s="177">
        <v>1</v>
      </c>
      <c r="CB459" s="177">
        <v>1</v>
      </c>
      <c r="CZ459" s="146">
        <v>4.8999999999999998E-4</v>
      </c>
    </row>
    <row r="460" spans="1:104" x14ac:dyDescent="0.25">
      <c r="A460" s="178"/>
      <c r="B460" s="180"/>
      <c r="C460" s="225" t="s">
        <v>526</v>
      </c>
      <c r="D460" s="226"/>
      <c r="E460" s="181">
        <v>74</v>
      </c>
      <c r="F460" s="182"/>
      <c r="G460" s="183"/>
      <c r="M460" s="179">
        <v>74</v>
      </c>
      <c r="O460" s="170"/>
    </row>
    <row r="461" spans="1:104" x14ac:dyDescent="0.25">
      <c r="A461" s="171">
        <v>82</v>
      </c>
      <c r="B461" s="172" t="s">
        <v>527</v>
      </c>
      <c r="C461" s="173" t="s">
        <v>528</v>
      </c>
      <c r="D461" s="174" t="s">
        <v>100</v>
      </c>
      <c r="E461" s="175">
        <v>965.78250000000003</v>
      </c>
      <c r="F461" s="175">
        <v>0</v>
      </c>
      <c r="G461" s="176">
        <f>E461*F461</f>
        <v>0</v>
      </c>
      <c r="O461" s="170">
        <v>2</v>
      </c>
      <c r="AA461" s="146">
        <v>1</v>
      </c>
      <c r="AB461" s="146">
        <v>1</v>
      </c>
      <c r="AC461" s="146">
        <v>1</v>
      </c>
      <c r="AZ461" s="146">
        <v>1</v>
      </c>
      <c r="BA461" s="146">
        <f>IF(AZ461=1,G461,0)</f>
        <v>0</v>
      </c>
      <c r="BB461" s="146">
        <f>IF(AZ461=2,G461,0)</f>
        <v>0</v>
      </c>
      <c r="BC461" s="146">
        <f>IF(AZ461=3,G461,0)</f>
        <v>0</v>
      </c>
      <c r="BD461" s="146">
        <f>IF(AZ461=4,G461,0)</f>
        <v>0</v>
      </c>
      <c r="BE461" s="146">
        <f>IF(AZ461=5,G461,0)</f>
        <v>0</v>
      </c>
      <c r="CA461" s="177">
        <v>1</v>
      </c>
      <c r="CB461" s="177">
        <v>1</v>
      </c>
      <c r="CZ461" s="146">
        <v>0</v>
      </c>
    </row>
    <row r="462" spans="1:104" x14ac:dyDescent="0.25">
      <c r="A462" s="178"/>
      <c r="B462" s="180"/>
      <c r="C462" s="225" t="s">
        <v>529</v>
      </c>
      <c r="D462" s="226"/>
      <c r="E462" s="181">
        <v>935.78250000000003</v>
      </c>
      <c r="F462" s="182"/>
      <c r="G462" s="183"/>
      <c r="M462" s="204">
        <v>9357825</v>
      </c>
      <c r="O462" s="170"/>
    </row>
    <row r="463" spans="1:104" x14ac:dyDescent="0.25">
      <c r="A463" s="178"/>
      <c r="B463" s="180"/>
      <c r="C463" s="225" t="s">
        <v>530</v>
      </c>
      <c r="D463" s="226"/>
      <c r="E463" s="181">
        <v>30</v>
      </c>
      <c r="F463" s="182"/>
      <c r="G463" s="183"/>
      <c r="M463" s="179">
        <v>30</v>
      </c>
      <c r="O463" s="170"/>
    </row>
    <row r="464" spans="1:104" x14ac:dyDescent="0.25">
      <c r="A464" s="171">
        <v>83</v>
      </c>
      <c r="B464" s="172" t="s">
        <v>531</v>
      </c>
      <c r="C464" s="173" t="s">
        <v>532</v>
      </c>
      <c r="D464" s="174" t="s">
        <v>100</v>
      </c>
      <c r="E464" s="175">
        <v>144.52500000000001</v>
      </c>
      <c r="F464" s="175">
        <v>0</v>
      </c>
      <c r="G464" s="176">
        <f>E464*F464</f>
        <v>0</v>
      </c>
      <c r="O464" s="170">
        <v>2</v>
      </c>
      <c r="AA464" s="146">
        <v>1</v>
      </c>
      <c r="AB464" s="146">
        <v>1</v>
      </c>
      <c r="AC464" s="146">
        <v>1</v>
      </c>
      <c r="AZ464" s="146">
        <v>1</v>
      </c>
      <c r="BA464" s="146">
        <f>IF(AZ464=1,G464,0)</f>
        <v>0</v>
      </c>
      <c r="BB464" s="146">
        <f>IF(AZ464=2,G464,0)</f>
        <v>0</v>
      </c>
      <c r="BC464" s="146">
        <f>IF(AZ464=3,G464,0)</f>
        <v>0</v>
      </c>
      <c r="BD464" s="146">
        <f>IF(AZ464=4,G464,0)</f>
        <v>0</v>
      </c>
      <c r="BE464" s="146">
        <f>IF(AZ464=5,G464,0)</f>
        <v>0</v>
      </c>
      <c r="CA464" s="177">
        <v>1</v>
      </c>
      <c r="CB464" s="177">
        <v>1</v>
      </c>
      <c r="CZ464" s="146">
        <v>0</v>
      </c>
    </row>
    <row r="465" spans="1:104" x14ac:dyDescent="0.25">
      <c r="A465" s="178"/>
      <c r="B465" s="180"/>
      <c r="C465" s="225" t="s">
        <v>533</v>
      </c>
      <c r="D465" s="226"/>
      <c r="E465" s="181">
        <v>144.52500000000001</v>
      </c>
      <c r="F465" s="182"/>
      <c r="G465" s="183"/>
      <c r="M465" s="179" t="s">
        <v>533</v>
      </c>
      <c r="O465" s="170"/>
    </row>
    <row r="466" spans="1:104" x14ac:dyDescent="0.25">
      <c r="A466" s="171">
        <v>84</v>
      </c>
      <c r="B466" s="172" t="s">
        <v>534</v>
      </c>
      <c r="C466" s="173" t="s">
        <v>535</v>
      </c>
      <c r="D466" s="174" t="s">
        <v>100</v>
      </c>
      <c r="E466" s="175">
        <v>627.4162</v>
      </c>
      <c r="F466" s="175">
        <v>0</v>
      </c>
      <c r="G466" s="176">
        <f>E466*F466</f>
        <v>0</v>
      </c>
      <c r="O466" s="170">
        <v>2</v>
      </c>
      <c r="AA466" s="146">
        <v>1</v>
      </c>
      <c r="AB466" s="146">
        <v>1</v>
      </c>
      <c r="AC466" s="146">
        <v>1</v>
      </c>
      <c r="AZ466" s="146">
        <v>1</v>
      </c>
      <c r="BA466" s="146">
        <f>IF(AZ466=1,G466,0)</f>
        <v>0</v>
      </c>
      <c r="BB466" s="146">
        <f>IF(AZ466=2,G466,0)</f>
        <v>0</v>
      </c>
      <c r="BC466" s="146">
        <f>IF(AZ466=3,G466,0)</f>
        <v>0</v>
      </c>
      <c r="BD466" s="146">
        <f>IF(AZ466=4,G466,0)</f>
        <v>0</v>
      </c>
      <c r="BE466" s="146">
        <f>IF(AZ466=5,G466,0)</f>
        <v>0</v>
      </c>
      <c r="CA466" s="177">
        <v>1</v>
      </c>
      <c r="CB466" s="177">
        <v>1</v>
      </c>
      <c r="CZ466" s="146">
        <v>0</v>
      </c>
    </row>
    <row r="467" spans="1:104" x14ac:dyDescent="0.25">
      <c r="A467" s="178"/>
      <c r="B467" s="180"/>
      <c r="C467" s="225" t="s">
        <v>536</v>
      </c>
      <c r="D467" s="226"/>
      <c r="E467" s="181">
        <v>467.8913</v>
      </c>
      <c r="F467" s="182"/>
      <c r="G467" s="183"/>
      <c r="M467" s="179" t="s">
        <v>536</v>
      </c>
      <c r="O467" s="170"/>
    </row>
    <row r="468" spans="1:104" x14ac:dyDescent="0.25">
      <c r="A468" s="178"/>
      <c r="B468" s="180"/>
      <c r="C468" s="225" t="s">
        <v>537</v>
      </c>
      <c r="D468" s="226"/>
      <c r="E468" s="181">
        <v>144.52500000000001</v>
      </c>
      <c r="F468" s="182"/>
      <c r="G468" s="183"/>
      <c r="M468" s="204">
        <v>144525</v>
      </c>
      <c r="O468" s="170"/>
    </row>
    <row r="469" spans="1:104" x14ac:dyDescent="0.25">
      <c r="A469" s="178"/>
      <c r="B469" s="180"/>
      <c r="C469" s="225" t="s">
        <v>538</v>
      </c>
      <c r="D469" s="226"/>
      <c r="E469" s="181">
        <v>15</v>
      </c>
      <c r="F469" s="182"/>
      <c r="G469" s="183"/>
      <c r="M469" s="179">
        <v>15</v>
      </c>
      <c r="O469" s="170"/>
    </row>
    <row r="470" spans="1:104" x14ac:dyDescent="0.25">
      <c r="A470" s="171">
        <v>85</v>
      </c>
      <c r="B470" s="172" t="s">
        <v>539</v>
      </c>
      <c r="C470" s="173" t="s">
        <v>540</v>
      </c>
      <c r="D470" s="174" t="s">
        <v>97</v>
      </c>
      <c r="E470" s="175">
        <v>49.310200000000002</v>
      </c>
      <c r="F470" s="175">
        <v>0</v>
      </c>
      <c r="G470" s="176">
        <f>E470*F470</f>
        <v>0</v>
      </c>
      <c r="O470" s="170">
        <v>2</v>
      </c>
      <c r="AA470" s="146">
        <v>1</v>
      </c>
      <c r="AB470" s="146">
        <v>1</v>
      </c>
      <c r="AC470" s="146">
        <v>1</v>
      </c>
      <c r="AZ470" s="146">
        <v>1</v>
      </c>
      <c r="BA470" s="146">
        <f>IF(AZ470=1,G470,0)</f>
        <v>0</v>
      </c>
      <c r="BB470" s="146">
        <f>IF(AZ470=2,G470,0)</f>
        <v>0</v>
      </c>
      <c r="BC470" s="146">
        <f>IF(AZ470=3,G470,0)</f>
        <v>0</v>
      </c>
      <c r="BD470" s="146">
        <f>IF(AZ470=4,G470,0)</f>
        <v>0</v>
      </c>
      <c r="BE470" s="146">
        <f>IF(AZ470=5,G470,0)</f>
        <v>0</v>
      </c>
      <c r="CA470" s="177">
        <v>1</v>
      </c>
      <c r="CB470" s="177">
        <v>1</v>
      </c>
      <c r="CZ470" s="146">
        <v>0</v>
      </c>
    </row>
    <row r="471" spans="1:104" x14ac:dyDescent="0.25">
      <c r="A471" s="178"/>
      <c r="B471" s="180"/>
      <c r="C471" s="225" t="s">
        <v>541</v>
      </c>
      <c r="D471" s="226"/>
      <c r="E471" s="181">
        <v>60.067300000000003</v>
      </c>
      <c r="F471" s="182"/>
      <c r="G471" s="183"/>
      <c r="M471" s="204">
        <v>600673</v>
      </c>
      <c r="O471" s="170"/>
    </row>
    <row r="472" spans="1:104" x14ac:dyDescent="0.25">
      <c r="A472" s="178"/>
      <c r="B472" s="180"/>
      <c r="C472" s="225" t="s">
        <v>542</v>
      </c>
      <c r="D472" s="226"/>
      <c r="E472" s="181">
        <v>-10.757099999999999</v>
      </c>
      <c r="F472" s="182"/>
      <c r="G472" s="183"/>
      <c r="M472" s="204">
        <v>-107571</v>
      </c>
      <c r="O472" s="170"/>
    </row>
    <row r="473" spans="1:104" x14ac:dyDescent="0.25">
      <c r="A473" s="171">
        <v>86</v>
      </c>
      <c r="B473" s="172" t="s">
        <v>543</v>
      </c>
      <c r="C473" s="173" t="s">
        <v>544</v>
      </c>
      <c r="D473" s="174" t="s">
        <v>97</v>
      </c>
      <c r="E473" s="175">
        <v>0.4</v>
      </c>
      <c r="F473" s="175">
        <v>0</v>
      </c>
      <c r="G473" s="176">
        <f t="shared" ref="G473:G479" si="0">E473*F473</f>
        <v>0</v>
      </c>
      <c r="O473" s="170">
        <v>2</v>
      </c>
      <c r="AA473" s="146">
        <v>1</v>
      </c>
      <c r="AB473" s="146">
        <v>3</v>
      </c>
      <c r="AC473" s="146">
        <v>3</v>
      </c>
      <c r="AZ473" s="146">
        <v>1</v>
      </c>
      <c r="BA473" s="146">
        <f t="shared" ref="BA473:BA479" si="1">IF(AZ473=1,G473,0)</f>
        <v>0</v>
      </c>
      <c r="BB473" s="146">
        <f t="shared" ref="BB473:BB479" si="2">IF(AZ473=2,G473,0)</f>
        <v>0</v>
      </c>
      <c r="BC473" s="146">
        <f t="shared" ref="BC473:BC479" si="3">IF(AZ473=3,G473,0)</f>
        <v>0</v>
      </c>
      <c r="BD473" s="146">
        <f t="shared" ref="BD473:BD479" si="4">IF(AZ473=4,G473,0)</f>
        <v>0</v>
      </c>
      <c r="BE473" s="146">
        <f t="shared" ref="BE473:BE479" si="5">IF(AZ473=5,G473,0)</f>
        <v>0</v>
      </c>
      <c r="CA473" s="177">
        <v>1</v>
      </c>
      <c r="CB473" s="177">
        <v>3</v>
      </c>
      <c r="CZ473" s="146">
        <v>0</v>
      </c>
    </row>
    <row r="474" spans="1:104" x14ac:dyDescent="0.25">
      <c r="A474" s="171">
        <v>87</v>
      </c>
      <c r="B474" s="172" t="s">
        <v>545</v>
      </c>
      <c r="C474" s="173" t="s">
        <v>546</v>
      </c>
      <c r="D474" s="174" t="s">
        <v>97</v>
      </c>
      <c r="E474" s="175">
        <v>10.757099999999999</v>
      </c>
      <c r="F474" s="175">
        <v>0</v>
      </c>
      <c r="G474" s="176">
        <f t="shared" si="0"/>
        <v>0</v>
      </c>
      <c r="O474" s="170">
        <v>2</v>
      </c>
      <c r="AA474" s="146">
        <v>1</v>
      </c>
      <c r="AB474" s="146">
        <v>1</v>
      </c>
      <c r="AC474" s="146">
        <v>1</v>
      </c>
      <c r="AZ474" s="146">
        <v>1</v>
      </c>
      <c r="BA474" s="146">
        <f t="shared" si="1"/>
        <v>0</v>
      </c>
      <c r="BB474" s="146">
        <f t="shared" si="2"/>
        <v>0</v>
      </c>
      <c r="BC474" s="146">
        <f t="shared" si="3"/>
        <v>0</v>
      </c>
      <c r="BD474" s="146">
        <f t="shared" si="4"/>
        <v>0</v>
      </c>
      <c r="BE474" s="146">
        <f t="shared" si="5"/>
        <v>0</v>
      </c>
      <c r="CA474" s="177">
        <v>1</v>
      </c>
      <c r="CB474" s="177">
        <v>1</v>
      </c>
      <c r="CZ474" s="146">
        <v>0</v>
      </c>
    </row>
    <row r="475" spans="1:104" x14ac:dyDescent="0.25">
      <c r="A475" s="171">
        <v>88</v>
      </c>
      <c r="B475" s="172" t="s">
        <v>547</v>
      </c>
      <c r="C475" s="173" t="s">
        <v>548</v>
      </c>
      <c r="D475" s="174" t="s">
        <v>97</v>
      </c>
      <c r="E475" s="175">
        <v>89.194949300000005</v>
      </c>
      <c r="F475" s="175">
        <v>0</v>
      </c>
      <c r="G475" s="176">
        <f t="shared" si="0"/>
        <v>0</v>
      </c>
      <c r="O475" s="170">
        <v>2</v>
      </c>
      <c r="AA475" s="146">
        <v>8</v>
      </c>
      <c r="AB475" s="146">
        <v>0</v>
      </c>
      <c r="AC475" s="146">
        <v>3</v>
      </c>
      <c r="AZ475" s="146">
        <v>1</v>
      </c>
      <c r="BA475" s="146">
        <f t="shared" si="1"/>
        <v>0</v>
      </c>
      <c r="BB475" s="146">
        <f t="shared" si="2"/>
        <v>0</v>
      </c>
      <c r="BC475" s="146">
        <f t="shared" si="3"/>
        <v>0</v>
      </c>
      <c r="BD475" s="146">
        <f t="shared" si="4"/>
        <v>0</v>
      </c>
      <c r="BE475" s="146">
        <f t="shared" si="5"/>
        <v>0</v>
      </c>
      <c r="CA475" s="177">
        <v>8</v>
      </c>
      <c r="CB475" s="177">
        <v>0</v>
      </c>
      <c r="CZ475" s="146">
        <v>0</v>
      </c>
    </row>
    <row r="476" spans="1:104" x14ac:dyDescent="0.25">
      <c r="A476" s="171">
        <v>89</v>
      </c>
      <c r="B476" s="172" t="s">
        <v>549</v>
      </c>
      <c r="C476" s="173" t="s">
        <v>550</v>
      </c>
      <c r="D476" s="174" t="s">
        <v>97</v>
      </c>
      <c r="E476" s="175">
        <v>891.94949299999996</v>
      </c>
      <c r="F476" s="175">
        <v>0</v>
      </c>
      <c r="G476" s="176">
        <f t="shared" si="0"/>
        <v>0</v>
      </c>
      <c r="O476" s="170">
        <v>2</v>
      </c>
      <c r="AA476" s="146">
        <v>8</v>
      </c>
      <c r="AB476" s="146">
        <v>0</v>
      </c>
      <c r="AC476" s="146">
        <v>3</v>
      </c>
      <c r="AZ476" s="146">
        <v>1</v>
      </c>
      <c r="BA476" s="146">
        <f t="shared" si="1"/>
        <v>0</v>
      </c>
      <c r="BB476" s="146">
        <f t="shared" si="2"/>
        <v>0</v>
      </c>
      <c r="BC476" s="146">
        <f t="shared" si="3"/>
        <v>0</v>
      </c>
      <c r="BD476" s="146">
        <f t="shared" si="4"/>
        <v>0</v>
      </c>
      <c r="BE476" s="146">
        <f t="shared" si="5"/>
        <v>0</v>
      </c>
      <c r="CA476" s="177">
        <v>8</v>
      </c>
      <c r="CB476" s="177">
        <v>0</v>
      </c>
      <c r="CZ476" s="146">
        <v>0</v>
      </c>
    </row>
    <row r="477" spans="1:104" x14ac:dyDescent="0.25">
      <c r="A477" s="171">
        <v>90</v>
      </c>
      <c r="B477" s="172" t="s">
        <v>551</v>
      </c>
      <c r="C477" s="173" t="s">
        <v>552</v>
      </c>
      <c r="D477" s="174" t="s">
        <v>97</v>
      </c>
      <c r="E477" s="175">
        <v>89.194949300000005</v>
      </c>
      <c r="F477" s="175">
        <v>0</v>
      </c>
      <c r="G477" s="176">
        <f t="shared" si="0"/>
        <v>0</v>
      </c>
      <c r="O477" s="170">
        <v>2</v>
      </c>
      <c r="AA477" s="146">
        <v>8</v>
      </c>
      <c r="AB477" s="146">
        <v>0</v>
      </c>
      <c r="AC477" s="146">
        <v>3</v>
      </c>
      <c r="AZ477" s="146">
        <v>1</v>
      </c>
      <c r="BA477" s="146">
        <f t="shared" si="1"/>
        <v>0</v>
      </c>
      <c r="BB477" s="146">
        <f t="shared" si="2"/>
        <v>0</v>
      </c>
      <c r="BC477" s="146">
        <f t="shared" si="3"/>
        <v>0</v>
      </c>
      <c r="BD477" s="146">
        <f t="shared" si="4"/>
        <v>0</v>
      </c>
      <c r="BE477" s="146">
        <f t="shared" si="5"/>
        <v>0</v>
      </c>
      <c r="CA477" s="177">
        <v>8</v>
      </c>
      <c r="CB477" s="177">
        <v>0</v>
      </c>
      <c r="CZ477" s="146">
        <v>0</v>
      </c>
    </row>
    <row r="478" spans="1:104" x14ac:dyDescent="0.25">
      <c r="A478" s="171">
        <v>91</v>
      </c>
      <c r="B478" s="172" t="s">
        <v>553</v>
      </c>
      <c r="C478" s="173" t="s">
        <v>554</v>
      </c>
      <c r="D478" s="174" t="s">
        <v>97</v>
      </c>
      <c r="E478" s="175">
        <v>535.1696958</v>
      </c>
      <c r="F478" s="175">
        <v>0</v>
      </c>
      <c r="G478" s="176">
        <f t="shared" si="0"/>
        <v>0</v>
      </c>
      <c r="O478" s="170">
        <v>2</v>
      </c>
      <c r="AA478" s="146">
        <v>8</v>
      </c>
      <c r="AB478" s="146">
        <v>0</v>
      </c>
      <c r="AC478" s="146">
        <v>3</v>
      </c>
      <c r="AZ478" s="146">
        <v>1</v>
      </c>
      <c r="BA478" s="146">
        <f t="shared" si="1"/>
        <v>0</v>
      </c>
      <c r="BB478" s="146">
        <f t="shared" si="2"/>
        <v>0</v>
      </c>
      <c r="BC478" s="146">
        <f t="shared" si="3"/>
        <v>0</v>
      </c>
      <c r="BD478" s="146">
        <f t="shared" si="4"/>
        <v>0</v>
      </c>
      <c r="BE478" s="146">
        <f t="shared" si="5"/>
        <v>0</v>
      </c>
      <c r="CA478" s="177">
        <v>8</v>
      </c>
      <c r="CB478" s="177">
        <v>0</v>
      </c>
      <c r="CZ478" s="146">
        <v>0</v>
      </c>
    </row>
    <row r="479" spans="1:104" x14ac:dyDescent="0.25">
      <c r="A479" s="171">
        <v>92</v>
      </c>
      <c r="B479" s="172" t="s">
        <v>555</v>
      </c>
      <c r="C479" s="173" t="s">
        <v>556</v>
      </c>
      <c r="D479" s="174" t="s">
        <v>97</v>
      </c>
      <c r="E479" s="175">
        <v>89.194949300000005</v>
      </c>
      <c r="F479" s="175">
        <v>0</v>
      </c>
      <c r="G479" s="176">
        <f t="shared" si="0"/>
        <v>0</v>
      </c>
      <c r="O479" s="170">
        <v>2</v>
      </c>
      <c r="AA479" s="146">
        <v>8</v>
      </c>
      <c r="AB479" s="146">
        <v>0</v>
      </c>
      <c r="AC479" s="146">
        <v>3</v>
      </c>
      <c r="AZ479" s="146">
        <v>1</v>
      </c>
      <c r="BA479" s="146">
        <f t="shared" si="1"/>
        <v>0</v>
      </c>
      <c r="BB479" s="146">
        <f t="shared" si="2"/>
        <v>0</v>
      </c>
      <c r="BC479" s="146">
        <f t="shared" si="3"/>
        <v>0</v>
      </c>
      <c r="BD479" s="146">
        <f t="shared" si="4"/>
        <v>0</v>
      </c>
      <c r="BE479" s="146">
        <f t="shared" si="5"/>
        <v>0</v>
      </c>
      <c r="CA479" s="177">
        <v>8</v>
      </c>
      <c r="CB479" s="177">
        <v>0</v>
      </c>
      <c r="CZ479" s="146">
        <v>0</v>
      </c>
    </row>
    <row r="480" spans="1:104" x14ac:dyDescent="0.25">
      <c r="A480" s="184"/>
      <c r="B480" s="185" t="s">
        <v>75</v>
      </c>
      <c r="C480" s="186" t="str">
        <f>CONCATENATE(B453," ",C453)</f>
        <v>97 Prorážení otvorů</v>
      </c>
      <c r="D480" s="187"/>
      <c r="E480" s="188"/>
      <c r="F480" s="189"/>
      <c r="G480" s="190">
        <f>SUM(G453:G479)</f>
        <v>0</v>
      </c>
      <c r="O480" s="170">
        <v>4</v>
      </c>
      <c r="BA480" s="191">
        <f>SUM(BA453:BA479)</f>
        <v>0</v>
      </c>
      <c r="BB480" s="191">
        <f>SUM(BB453:BB479)</f>
        <v>0</v>
      </c>
      <c r="BC480" s="191">
        <f>SUM(BC453:BC479)</f>
        <v>0</v>
      </c>
      <c r="BD480" s="191">
        <f>SUM(BD453:BD479)</f>
        <v>0</v>
      </c>
      <c r="BE480" s="191">
        <f>SUM(BE453:BE479)</f>
        <v>0</v>
      </c>
    </row>
    <row r="481" spans="1:104" x14ac:dyDescent="0.25">
      <c r="A481" s="163" t="s">
        <v>72</v>
      </c>
      <c r="B481" s="164" t="s">
        <v>557</v>
      </c>
      <c r="C481" s="165" t="s">
        <v>558</v>
      </c>
      <c r="D481" s="166"/>
      <c r="E481" s="167"/>
      <c r="F481" s="167"/>
      <c r="G481" s="168"/>
      <c r="H481" s="169"/>
      <c r="I481" s="169"/>
      <c r="O481" s="170">
        <v>1</v>
      </c>
    </row>
    <row r="482" spans="1:104" x14ac:dyDescent="0.25">
      <c r="A482" s="171">
        <v>93</v>
      </c>
      <c r="B482" s="172" t="s">
        <v>559</v>
      </c>
      <c r="C482" s="173" t="s">
        <v>560</v>
      </c>
      <c r="D482" s="174" t="s">
        <v>97</v>
      </c>
      <c r="E482" s="175">
        <v>128.65343368000001</v>
      </c>
      <c r="F482" s="175">
        <v>0</v>
      </c>
      <c r="G482" s="176">
        <f>E482*F482</f>
        <v>0</v>
      </c>
      <c r="O482" s="170">
        <v>2</v>
      </c>
      <c r="AA482" s="146">
        <v>7</v>
      </c>
      <c r="AB482" s="146">
        <v>1</v>
      </c>
      <c r="AC482" s="146">
        <v>2</v>
      </c>
      <c r="AZ482" s="146">
        <v>1</v>
      </c>
      <c r="BA482" s="146">
        <f>IF(AZ482=1,G482,0)</f>
        <v>0</v>
      </c>
      <c r="BB482" s="146">
        <f>IF(AZ482=2,G482,0)</f>
        <v>0</v>
      </c>
      <c r="BC482" s="146">
        <f>IF(AZ482=3,G482,0)</f>
        <v>0</v>
      </c>
      <c r="BD482" s="146">
        <f>IF(AZ482=4,G482,0)</f>
        <v>0</v>
      </c>
      <c r="BE482" s="146">
        <f>IF(AZ482=5,G482,0)</f>
        <v>0</v>
      </c>
      <c r="CA482" s="177">
        <v>7</v>
      </c>
      <c r="CB482" s="177">
        <v>1</v>
      </c>
      <c r="CZ482" s="146">
        <v>0</v>
      </c>
    </row>
    <row r="483" spans="1:104" x14ac:dyDescent="0.25">
      <c r="A483" s="184"/>
      <c r="B483" s="185" t="s">
        <v>75</v>
      </c>
      <c r="C483" s="186" t="str">
        <f>CONCATENATE(B481," ",C481)</f>
        <v>99 Staveništní přesun hmot</v>
      </c>
      <c r="D483" s="187"/>
      <c r="E483" s="188"/>
      <c r="F483" s="189"/>
      <c r="G483" s="190">
        <f>SUM(G481:G482)</f>
        <v>0</v>
      </c>
      <c r="O483" s="170">
        <v>4</v>
      </c>
      <c r="BA483" s="191">
        <f>SUM(BA481:BA482)</f>
        <v>0</v>
      </c>
      <c r="BB483" s="191">
        <f>SUM(BB481:BB482)</f>
        <v>0</v>
      </c>
      <c r="BC483" s="191">
        <f>SUM(BC481:BC482)</f>
        <v>0</v>
      </c>
      <c r="BD483" s="191">
        <f>SUM(BD481:BD482)</f>
        <v>0</v>
      </c>
      <c r="BE483" s="191">
        <f>SUM(BE481:BE482)</f>
        <v>0</v>
      </c>
    </row>
    <row r="484" spans="1:104" x14ac:dyDescent="0.25">
      <c r="A484" s="163" t="s">
        <v>72</v>
      </c>
      <c r="B484" s="164" t="s">
        <v>561</v>
      </c>
      <c r="C484" s="165" t="s">
        <v>562</v>
      </c>
      <c r="D484" s="166"/>
      <c r="E484" s="167"/>
      <c r="F484" s="167"/>
      <c r="G484" s="168"/>
      <c r="H484" s="169"/>
      <c r="I484" s="169"/>
      <c r="O484" s="170">
        <v>1</v>
      </c>
    </row>
    <row r="485" spans="1:104" ht="20.399999999999999" x14ac:dyDescent="0.25">
      <c r="A485" s="171">
        <v>94</v>
      </c>
      <c r="B485" s="172" t="s">
        <v>563</v>
      </c>
      <c r="C485" s="173" t="s">
        <v>564</v>
      </c>
      <c r="D485" s="174" t="s">
        <v>100</v>
      </c>
      <c r="E485" s="175">
        <v>17.899999999999999</v>
      </c>
      <c r="F485" s="175">
        <v>0</v>
      </c>
      <c r="G485" s="176">
        <f>E485*F485</f>
        <v>0</v>
      </c>
      <c r="O485" s="170">
        <v>2</v>
      </c>
      <c r="AA485" s="146">
        <v>1</v>
      </c>
      <c r="AB485" s="146">
        <v>7</v>
      </c>
      <c r="AC485" s="146">
        <v>7</v>
      </c>
      <c r="AZ485" s="146">
        <v>2</v>
      </c>
      <c r="BA485" s="146">
        <f>IF(AZ485=1,G485,0)</f>
        <v>0</v>
      </c>
      <c r="BB485" s="146">
        <f>IF(AZ485=2,G485,0)</f>
        <v>0</v>
      </c>
      <c r="BC485" s="146">
        <f>IF(AZ485=3,G485,0)</f>
        <v>0</v>
      </c>
      <c r="BD485" s="146">
        <f>IF(AZ485=4,G485,0)</f>
        <v>0</v>
      </c>
      <c r="BE485" s="146">
        <f>IF(AZ485=5,G485,0)</f>
        <v>0</v>
      </c>
      <c r="CA485" s="177">
        <v>1</v>
      </c>
      <c r="CB485" s="177">
        <v>7</v>
      </c>
      <c r="CZ485" s="146">
        <v>2.2000000000000001E-3</v>
      </c>
    </row>
    <row r="486" spans="1:104" x14ac:dyDescent="0.25">
      <c r="A486" s="178"/>
      <c r="B486" s="180"/>
      <c r="C486" s="225" t="s">
        <v>565</v>
      </c>
      <c r="D486" s="226"/>
      <c r="E486" s="181">
        <v>14.348000000000001</v>
      </c>
      <c r="F486" s="182"/>
      <c r="G486" s="183"/>
      <c r="M486" s="179" t="s">
        <v>565</v>
      </c>
      <c r="O486" s="170"/>
    </row>
    <row r="487" spans="1:104" x14ac:dyDescent="0.25">
      <c r="A487" s="178"/>
      <c r="B487" s="180"/>
      <c r="C487" s="225" t="s">
        <v>566</v>
      </c>
      <c r="D487" s="226"/>
      <c r="E487" s="181">
        <v>2.532</v>
      </c>
      <c r="F487" s="182"/>
      <c r="G487" s="183"/>
      <c r="M487" s="179" t="s">
        <v>566</v>
      </c>
      <c r="O487" s="170"/>
    </row>
    <row r="488" spans="1:104" x14ac:dyDescent="0.25">
      <c r="A488" s="178"/>
      <c r="B488" s="180"/>
      <c r="C488" s="225" t="s">
        <v>567</v>
      </c>
      <c r="D488" s="226"/>
      <c r="E488" s="181">
        <v>1.02</v>
      </c>
      <c r="F488" s="182"/>
      <c r="G488" s="183"/>
      <c r="M488" s="179" t="s">
        <v>567</v>
      </c>
      <c r="O488" s="170"/>
    </row>
    <row r="489" spans="1:104" x14ac:dyDescent="0.25">
      <c r="A489" s="171">
        <v>95</v>
      </c>
      <c r="B489" s="172" t="s">
        <v>568</v>
      </c>
      <c r="C489" s="173" t="s">
        <v>569</v>
      </c>
      <c r="D489" s="174" t="s">
        <v>139</v>
      </c>
      <c r="E489" s="175">
        <v>11.84</v>
      </c>
      <c r="F489" s="175">
        <v>0</v>
      </c>
      <c r="G489" s="176">
        <f>E489*F489</f>
        <v>0</v>
      </c>
      <c r="O489" s="170">
        <v>2</v>
      </c>
      <c r="AA489" s="146">
        <v>1</v>
      </c>
      <c r="AB489" s="146">
        <v>7</v>
      </c>
      <c r="AC489" s="146">
        <v>7</v>
      </c>
      <c r="AZ489" s="146">
        <v>2</v>
      </c>
      <c r="BA489" s="146">
        <f>IF(AZ489=1,G489,0)</f>
        <v>0</v>
      </c>
      <c r="BB489" s="146">
        <f>IF(AZ489=2,G489,0)</f>
        <v>0</v>
      </c>
      <c r="BC489" s="146">
        <f>IF(AZ489=3,G489,0)</f>
        <v>0</v>
      </c>
      <c r="BD489" s="146">
        <f>IF(AZ489=4,G489,0)</f>
        <v>0</v>
      </c>
      <c r="BE489" s="146">
        <f>IF(AZ489=5,G489,0)</f>
        <v>0</v>
      </c>
      <c r="CA489" s="177">
        <v>1</v>
      </c>
      <c r="CB489" s="177">
        <v>7</v>
      </c>
      <c r="CZ489" s="146">
        <v>6.3000000000000003E-4</v>
      </c>
    </row>
    <row r="490" spans="1:104" x14ac:dyDescent="0.25">
      <c r="A490" s="178"/>
      <c r="B490" s="180"/>
      <c r="C490" s="225" t="s">
        <v>570</v>
      </c>
      <c r="D490" s="226"/>
      <c r="E490" s="181">
        <v>8.44</v>
      </c>
      <c r="F490" s="182"/>
      <c r="G490" s="183"/>
      <c r="M490" s="179" t="s">
        <v>570</v>
      </c>
      <c r="O490" s="170"/>
    </row>
    <row r="491" spans="1:104" x14ac:dyDescent="0.25">
      <c r="A491" s="178"/>
      <c r="B491" s="180"/>
      <c r="C491" s="225" t="s">
        <v>571</v>
      </c>
      <c r="D491" s="226"/>
      <c r="E491" s="181">
        <v>3.4</v>
      </c>
      <c r="F491" s="182"/>
      <c r="G491" s="183"/>
      <c r="M491" s="179" t="s">
        <v>571</v>
      </c>
      <c r="O491" s="170"/>
    </row>
    <row r="492" spans="1:104" x14ac:dyDescent="0.25">
      <c r="A492" s="171">
        <v>96</v>
      </c>
      <c r="B492" s="172" t="s">
        <v>572</v>
      </c>
      <c r="C492" s="173" t="s">
        <v>573</v>
      </c>
      <c r="D492" s="174" t="s">
        <v>100</v>
      </c>
      <c r="E492" s="175">
        <v>17.899999999999999</v>
      </c>
      <c r="F492" s="175">
        <v>0</v>
      </c>
      <c r="G492" s="176">
        <f>E492*F492</f>
        <v>0</v>
      </c>
      <c r="O492" s="170">
        <v>2</v>
      </c>
      <c r="AA492" s="146">
        <v>1</v>
      </c>
      <c r="AB492" s="146">
        <v>7</v>
      </c>
      <c r="AC492" s="146">
        <v>7</v>
      </c>
      <c r="AZ492" s="146">
        <v>2</v>
      </c>
      <c r="BA492" s="146">
        <f>IF(AZ492=1,G492,0)</f>
        <v>0</v>
      </c>
      <c r="BB492" s="146">
        <f>IF(AZ492=2,G492,0)</f>
        <v>0</v>
      </c>
      <c r="BC492" s="146">
        <f>IF(AZ492=3,G492,0)</f>
        <v>0</v>
      </c>
      <c r="BD492" s="146">
        <f>IF(AZ492=4,G492,0)</f>
        <v>0</v>
      </c>
      <c r="BE492" s="146">
        <f>IF(AZ492=5,G492,0)</f>
        <v>0</v>
      </c>
      <c r="CA492" s="177">
        <v>1</v>
      </c>
      <c r="CB492" s="177">
        <v>7</v>
      </c>
      <c r="CZ492" s="146">
        <v>3.0000000000000001E-5</v>
      </c>
    </row>
    <row r="493" spans="1:104" x14ac:dyDescent="0.25">
      <c r="A493" s="178"/>
      <c r="B493" s="180"/>
      <c r="C493" s="225" t="s">
        <v>565</v>
      </c>
      <c r="D493" s="226"/>
      <c r="E493" s="181">
        <v>14.348000000000001</v>
      </c>
      <c r="F493" s="182"/>
      <c r="G493" s="183"/>
      <c r="M493" s="179" t="s">
        <v>565</v>
      </c>
      <c r="O493" s="170"/>
    </row>
    <row r="494" spans="1:104" x14ac:dyDescent="0.25">
      <c r="A494" s="178"/>
      <c r="B494" s="180"/>
      <c r="C494" s="225" t="s">
        <v>566</v>
      </c>
      <c r="D494" s="226"/>
      <c r="E494" s="181">
        <v>2.532</v>
      </c>
      <c r="F494" s="182"/>
      <c r="G494" s="183"/>
      <c r="M494" s="179" t="s">
        <v>566</v>
      </c>
      <c r="O494" s="170"/>
    </row>
    <row r="495" spans="1:104" x14ac:dyDescent="0.25">
      <c r="A495" s="178"/>
      <c r="B495" s="180"/>
      <c r="C495" s="225" t="s">
        <v>567</v>
      </c>
      <c r="D495" s="226"/>
      <c r="E495" s="181">
        <v>1.02</v>
      </c>
      <c r="F495" s="182"/>
      <c r="G495" s="183"/>
      <c r="M495" s="179" t="s">
        <v>567</v>
      </c>
      <c r="O495" s="170"/>
    </row>
    <row r="496" spans="1:104" ht="20.399999999999999" x14ac:dyDescent="0.25">
      <c r="A496" s="171">
        <v>97</v>
      </c>
      <c r="B496" s="172" t="s">
        <v>574</v>
      </c>
      <c r="C496" s="173" t="s">
        <v>575</v>
      </c>
      <c r="D496" s="174" t="s">
        <v>100</v>
      </c>
      <c r="E496" s="175">
        <v>14.348000000000001</v>
      </c>
      <c r="F496" s="175">
        <v>0</v>
      </c>
      <c r="G496" s="176">
        <f>E496*F496</f>
        <v>0</v>
      </c>
      <c r="O496" s="170">
        <v>2</v>
      </c>
      <c r="AA496" s="146">
        <v>1</v>
      </c>
      <c r="AB496" s="146">
        <v>7</v>
      </c>
      <c r="AC496" s="146">
        <v>7</v>
      </c>
      <c r="AZ496" s="146">
        <v>2</v>
      </c>
      <c r="BA496" s="146">
        <f>IF(AZ496=1,G496,0)</f>
        <v>0</v>
      </c>
      <c r="BB496" s="146">
        <f>IF(AZ496=2,G496,0)</f>
        <v>0</v>
      </c>
      <c r="BC496" s="146">
        <f>IF(AZ496=3,G496,0)</f>
        <v>0</v>
      </c>
      <c r="BD496" s="146">
        <f>IF(AZ496=4,G496,0)</f>
        <v>0</v>
      </c>
      <c r="BE496" s="146">
        <f>IF(AZ496=5,G496,0)</f>
        <v>0</v>
      </c>
      <c r="CA496" s="177">
        <v>1</v>
      </c>
      <c r="CB496" s="177">
        <v>7</v>
      </c>
      <c r="CZ496" s="146">
        <v>1.15E-3</v>
      </c>
    </row>
    <row r="497" spans="1:104" x14ac:dyDescent="0.25">
      <c r="A497" s="178"/>
      <c r="B497" s="180"/>
      <c r="C497" s="225" t="s">
        <v>565</v>
      </c>
      <c r="D497" s="226"/>
      <c r="E497" s="181">
        <v>14.348000000000001</v>
      </c>
      <c r="F497" s="182"/>
      <c r="G497" s="183"/>
      <c r="M497" s="179" t="s">
        <v>565</v>
      </c>
      <c r="O497" s="170"/>
    </row>
    <row r="498" spans="1:104" x14ac:dyDescent="0.25">
      <c r="A498" s="171">
        <v>98</v>
      </c>
      <c r="B498" s="172" t="s">
        <v>576</v>
      </c>
      <c r="C498" s="173" t="s">
        <v>577</v>
      </c>
      <c r="D498" s="174" t="s">
        <v>139</v>
      </c>
      <c r="E498" s="175">
        <v>3.4</v>
      </c>
      <c r="F498" s="175">
        <v>0</v>
      </c>
      <c r="G498" s="176">
        <f>E498*F498</f>
        <v>0</v>
      </c>
      <c r="O498" s="170">
        <v>2</v>
      </c>
      <c r="AA498" s="146">
        <v>12</v>
      </c>
      <c r="AB498" s="146">
        <v>0</v>
      </c>
      <c r="AC498" s="146">
        <v>104</v>
      </c>
      <c r="AZ498" s="146">
        <v>2</v>
      </c>
      <c r="BA498" s="146">
        <f>IF(AZ498=1,G498,0)</f>
        <v>0</v>
      </c>
      <c r="BB498" s="146">
        <f>IF(AZ498=2,G498,0)</f>
        <v>0</v>
      </c>
      <c r="BC498" s="146">
        <f>IF(AZ498=3,G498,0)</f>
        <v>0</v>
      </c>
      <c r="BD498" s="146">
        <f>IF(AZ498=4,G498,0)</f>
        <v>0</v>
      </c>
      <c r="BE498" s="146">
        <f>IF(AZ498=5,G498,0)</f>
        <v>0</v>
      </c>
      <c r="CA498" s="177">
        <v>12</v>
      </c>
      <c r="CB498" s="177">
        <v>0</v>
      </c>
      <c r="CZ498" s="146">
        <v>1.2600000000000001E-3</v>
      </c>
    </row>
    <row r="499" spans="1:104" x14ac:dyDescent="0.25">
      <c r="A499" s="178"/>
      <c r="B499" s="180"/>
      <c r="C499" s="225" t="s">
        <v>571</v>
      </c>
      <c r="D499" s="226"/>
      <c r="E499" s="181">
        <v>3.4</v>
      </c>
      <c r="F499" s="182"/>
      <c r="G499" s="183"/>
      <c r="M499" s="179" t="s">
        <v>571</v>
      </c>
      <c r="O499" s="170"/>
    </row>
    <row r="500" spans="1:104" ht="20.399999999999999" x14ac:dyDescent="0.25">
      <c r="A500" s="171">
        <v>99</v>
      </c>
      <c r="B500" s="172" t="s">
        <v>578</v>
      </c>
      <c r="C500" s="173" t="s">
        <v>579</v>
      </c>
      <c r="D500" s="174" t="s">
        <v>139</v>
      </c>
      <c r="E500" s="175">
        <v>4.22</v>
      </c>
      <c r="F500" s="175">
        <v>0</v>
      </c>
      <c r="G500" s="176">
        <f>E500*F500</f>
        <v>0</v>
      </c>
      <c r="O500" s="170">
        <v>2</v>
      </c>
      <c r="AA500" s="146">
        <v>12</v>
      </c>
      <c r="AB500" s="146">
        <v>0</v>
      </c>
      <c r="AC500" s="146">
        <v>106</v>
      </c>
      <c r="AZ500" s="146">
        <v>2</v>
      </c>
      <c r="BA500" s="146">
        <f>IF(AZ500=1,G500,0)</f>
        <v>0</v>
      </c>
      <c r="BB500" s="146">
        <f>IF(AZ500=2,G500,0)</f>
        <v>0</v>
      </c>
      <c r="BC500" s="146">
        <f>IF(AZ500=3,G500,0)</f>
        <v>0</v>
      </c>
      <c r="BD500" s="146">
        <f>IF(AZ500=4,G500,0)</f>
        <v>0</v>
      </c>
      <c r="BE500" s="146">
        <f>IF(AZ500=5,G500,0)</f>
        <v>0</v>
      </c>
      <c r="CA500" s="177">
        <v>12</v>
      </c>
      <c r="CB500" s="177">
        <v>0</v>
      </c>
      <c r="CZ500" s="146">
        <v>4.4000000000000002E-4</v>
      </c>
    </row>
    <row r="501" spans="1:104" x14ac:dyDescent="0.25">
      <c r="A501" s="178"/>
      <c r="B501" s="180"/>
      <c r="C501" s="225" t="s">
        <v>580</v>
      </c>
      <c r="D501" s="226"/>
      <c r="E501" s="181">
        <v>4.22</v>
      </c>
      <c r="F501" s="182"/>
      <c r="G501" s="183"/>
      <c r="M501" s="179" t="s">
        <v>580</v>
      </c>
      <c r="O501" s="170"/>
    </row>
    <row r="502" spans="1:104" x14ac:dyDescent="0.25">
      <c r="A502" s="171">
        <v>100</v>
      </c>
      <c r="B502" s="172" t="s">
        <v>581</v>
      </c>
      <c r="C502" s="173" t="s">
        <v>582</v>
      </c>
      <c r="D502" s="174" t="s">
        <v>100</v>
      </c>
      <c r="E502" s="175">
        <v>19.690000000000001</v>
      </c>
      <c r="F502" s="175">
        <v>0</v>
      </c>
      <c r="G502" s="176">
        <f>E502*F502</f>
        <v>0</v>
      </c>
      <c r="O502" s="170">
        <v>2</v>
      </c>
      <c r="AA502" s="146">
        <v>3</v>
      </c>
      <c r="AB502" s="146">
        <v>7</v>
      </c>
      <c r="AC502" s="146">
        <v>67390530</v>
      </c>
      <c r="AZ502" s="146">
        <v>2</v>
      </c>
      <c r="BA502" s="146">
        <f>IF(AZ502=1,G502,0)</f>
        <v>0</v>
      </c>
      <c r="BB502" s="146">
        <f>IF(AZ502=2,G502,0)</f>
        <v>0</v>
      </c>
      <c r="BC502" s="146">
        <f>IF(AZ502=3,G502,0)</f>
        <v>0</v>
      </c>
      <c r="BD502" s="146">
        <f>IF(AZ502=4,G502,0)</f>
        <v>0</v>
      </c>
      <c r="BE502" s="146">
        <f>IF(AZ502=5,G502,0)</f>
        <v>0</v>
      </c>
      <c r="CA502" s="177">
        <v>3</v>
      </c>
      <c r="CB502" s="177">
        <v>7</v>
      </c>
      <c r="CZ502" s="146">
        <v>5.9999999999999995E-4</v>
      </c>
    </row>
    <row r="503" spans="1:104" x14ac:dyDescent="0.25">
      <c r="A503" s="178"/>
      <c r="B503" s="180"/>
      <c r="C503" s="225" t="s">
        <v>583</v>
      </c>
      <c r="D503" s="226"/>
      <c r="E503" s="181">
        <v>19.690000000000001</v>
      </c>
      <c r="F503" s="182"/>
      <c r="G503" s="183"/>
      <c r="M503" s="179" t="s">
        <v>583</v>
      </c>
      <c r="O503" s="170"/>
    </row>
    <row r="504" spans="1:104" x14ac:dyDescent="0.25">
      <c r="A504" s="171">
        <v>101</v>
      </c>
      <c r="B504" s="172" t="s">
        <v>584</v>
      </c>
      <c r="C504" s="173" t="s">
        <v>585</v>
      </c>
      <c r="D504" s="174" t="s">
        <v>97</v>
      </c>
      <c r="E504" s="175">
        <v>8.1831200000000007E-2</v>
      </c>
      <c r="F504" s="175">
        <v>0</v>
      </c>
      <c r="G504" s="176">
        <f>E504*F504</f>
        <v>0</v>
      </c>
      <c r="O504" s="170">
        <v>2</v>
      </c>
      <c r="AA504" s="146">
        <v>7</v>
      </c>
      <c r="AB504" s="146">
        <v>1001</v>
      </c>
      <c r="AC504" s="146">
        <v>5</v>
      </c>
      <c r="AZ504" s="146">
        <v>2</v>
      </c>
      <c r="BA504" s="146">
        <f>IF(AZ504=1,G504,0)</f>
        <v>0</v>
      </c>
      <c r="BB504" s="146">
        <f>IF(AZ504=2,G504,0)</f>
        <v>0</v>
      </c>
      <c r="BC504" s="146">
        <f>IF(AZ504=3,G504,0)</f>
        <v>0</v>
      </c>
      <c r="BD504" s="146">
        <f>IF(AZ504=4,G504,0)</f>
        <v>0</v>
      </c>
      <c r="BE504" s="146">
        <f>IF(AZ504=5,G504,0)</f>
        <v>0</v>
      </c>
      <c r="CA504" s="177">
        <v>7</v>
      </c>
      <c r="CB504" s="177">
        <v>1001</v>
      </c>
      <c r="CZ504" s="146">
        <v>0</v>
      </c>
    </row>
    <row r="505" spans="1:104" x14ac:dyDescent="0.25">
      <c r="A505" s="184"/>
      <c r="B505" s="185" t="s">
        <v>75</v>
      </c>
      <c r="C505" s="186" t="str">
        <f>CONCATENATE(B484," ",C484)</f>
        <v>712 Živičné krytiny</v>
      </c>
      <c r="D505" s="187"/>
      <c r="E505" s="188"/>
      <c r="F505" s="189"/>
      <c r="G505" s="190">
        <f>SUM(G484:G504)</f>
        <v>0</v>
      </c>
      <c r="O505" s="170">
        <v>4</v>
      </c>
      <c r="BA505" s="191">
        <f>SUM(BA484:BA504)</f>
        <v>0</v>
      </c>
      <c r="BB505" s="191">
        <f>SUM(BB484:BB504)</f>
        <v>0</v>
      </c>
      <c r="BC505" s="191">
        <f>SUM(BC484:BC504)</f>
        <v>0</v>
      </c>
      <c r="BD505" s="191">
        <f>SUM(BD484:BD504)</f>
        <v>0</v>
      </c>
      <c r="BE505" s="191">
        <f>SUM(BE484:BE504)</f>
        <v>0</v>
      </c>
    </row>
    <row r="506" spans="1:104" x14ac:dyDescent="0.25">
      <c r="A506" s="163" t="s">
        <v>72</v>
      </c>
      <c r="B506" s="164" t="s">
        <v>586</v>
      </c>
      <c r="C506" s="165" t="s">
        <v>587</v>
      </c>
      <c r="D506" s="166"/>
      <c r="E506" s="167"/>
      <c r="F506" s="167"/>
      <c r="G506" s="168"/>
      <c r="H506" s="169"/>
      <c r="I506" s="169"/>
      <c r="O506" s="170">
        <v>1</v>
      </c>
    </row>
    <row r="507" spans="1:104" ht="20.399999999999999" x14ac:dyDescent="0.25">
      <c r="A507" s="171">
        <v>102</v>
      </c>
      <c r="B507" s="172" t="s">
        <v>588</v>
      </c>
      <c r="C507" s="173" t="s">
        <v>905</v>
      </c>
      <c r="D507" s="174" t="s">
        <v>100</v>
      </c>
      <c r="E507" s="175">
        <v>347.4</v>
      </c>
      <c r="F507" s="175">
        <v>0</v>
      </c>
      <c r="G507" s="176">
        <f>E507*F507</f>
        <v>0</v>
      </c>
      <c r="O507" s="170">
        <v>2</v>
      </c>
      <c r="AA507" s="146">
        <v>1</v>
      </c>
      <c r="AB507" s="146">
        <v>7</v>
      </c>
      <c r="AC507" s="146">
        <v>7</v>
      </c>
      <c r="AZ507" s="146">
        <v>2</v>
      </c>
      <c r="BA507" s="146">
        <f>IF(AZ507=1,G507,0)</f>
        <v>0</v>
      </c>
      <c r="BB507" s="146">
        <f>IF(AZ507=2,G507,0)</f>
        <v>0</v>
      </c>
      <c r="BC507" s="146">
        <f>IF(AZ507=3,G507,0)</f>
        <v>0</v>
      </c>
      <c r="BD507" s="146">
        <f>IF(AZ507=4,G507,0)</f>
        <v>0</v>
      </c>
      <c r="BE507" s="146">
        <f>IF(AZ507=5,G507,0)</f>
        <v>0</v>
      </c>
      <c r="CA507" s="177">
        <v>1</v>
      </c>
      <c r="CB507" s="177">
        <v>7</v>
      </c>
      <c r="CZ507" s="146">
        <v>4.5900000000000003E-3</v>
      </c>
    </row>
    <row r="508" spans="1:104" x14ac:dyDescent="0.25">
      <c r="A508" s="178"/>
      <c r="B508" s="180"/>
      <c r="C508" s="225" t="s">
        <v>480</v>
      </c>
      <c r="D508" s="226"/>
      <c r="E508" s="181">
        <v>314.88</v>
      </c>
      <c r="F508" s="182"/>
      <c r="G508" s="183"/>
      <c r="M508" s="179" t="s">
        <v>480</v>
      </c>
      <c r="O508" s="170"/>
    </row>
    <row r="509" spans="1:104" x14ac:dyDescent="0.25">
      <c r="A509" s="178"/>
      <c r="B509" s="180"/>
      <c r="C509" s="225" t="s">
        <v>481</v>
      </c>
      <c r="D509" s="226"/>
      <c r="E509" s="181">
        <v>14.79</v>
      </c>
      <c r="F509" s="182"/>
      <c r="G509" s="183"/>
      <c r="M509" s="179" t="s">
        <v>481</v>
      </c>
      <c r="O509" s="170"/>
    </row>
    <row r="510" spans="1:104" x14ac:dyDescent="0.25">
      <c r="A510" s="178"/>
      <c r="B510" s="180"/>
      <c r="C510" s="225" t="s">
        <v>481</v>
      </c>
      <c r="D510" s="226"/>
      <c r="E510" s="181">
        <v>14.79</v>
      </c>
      <c r="F510" s="182"/>
      <c r="G510" s="183"/>
      <c r="M510" s="179" t="s">
        <v>481</v>
      </c>
      <c r="O510" s="170"/>
    </row>
    <row r="511" spans="1:104" x14ac:dyDescent="0.25">
      <c r="A511" s="178"/>
      <c r="B511" s="180"/>
      <c r="C511" s="225" t="s">
        <v>482</v>
      </c>
      <c r="D511" s="226"/>
      <c r="E511" s="181">
        <v>2.94</v>
      </c>
      <c r="F511" s="182"/>
      <c r="G511" s="183"/>
      <c r="M511" s="179" t="s">
        <v>482</v>
      </c>
      <c r="O511" s="170"/>
    </row>
    <row r="512" spans="1:104" ht="20.399999999999999" x14ac:dyDescent="0.25">
      <c r="A512" s="171">
        <v>103</v>
      </c>
      <c r="B512" s="172" t="s">
        <v>589</v>
      </c>
      <c r="C512" s="173" t="s">
        <v>590</v>
      </c>
      <c r="D512" s="174" t="s">
        <v>100</v>
      </c>
      <c r="E512" s="175">
        <v>39.03</v>
      </c>
      <c r="F512" s="175">
        <v>0</v>
      </c>
      <c r="G512" s="176">
        <f>E512*F512</f>
        <v>0</v>
      </c>
      <c r="O512" s="170">
        <v>2</v>
      </c>
      <c r="AA512" s="146">
        <v>1</v>
      </c>
      <c r="AB512" s="146">
        <v>7</v>
      </c>
      <c r="AC512" s="146">
        <v>7</v>
      </c>
      <c r="AZ512" s="146">
        <v>2</v>
      </c>
      <c r="BA512" s="146">
        <f>IF(AZ512=1,G512,0)</f>
        <v>0</v>
      </c>
      <c r="BB512" s="146">
        <f>IF(AZ512=2,G512,0)</f>
        <v>0</v>
      </c>
      <c r="BC512" s="146">
        <f>IF(AZ512=3,G512,0)</f>
        <v>0</v>
      </c>
      <c r="BD512" s="146">
        <f>IF(AZ512=4,G512,0)</f>
        <v>0</v>
      </c>
      <c r="BE512" s="146">
        <f>IF(AZ512=5,G512,0)</f>
        <v>0</v>
      </c>
      <c r="CA512" s="177">
        <v>1</v>
      </c>
      <c r="CB512" s="177">
        <v>7</v>
      </c>
      <c r="CZ512" s="146">
        <v>2.0000000000000001E-4</v>
      </c>
    </row>
    <row r="513" spans="1:104" x14ac:dyDescent="0.25">
      <c r="A513" s="178"/>
      <c r="B513" s="180"/>
      <c r="C513" s="225" t="s">
        <v>126</v>
      </c>
      <c r="D513" s="226"/>
      <c r="E513" s="181">
        <v>39.03</v>
      </c>
      <c r="F513" s="182"/>
      <c r="G513" s="183"/>
      <c r="M513" s="179" t="s">
        <v>126</v>
      </c>
      <c r="O513" s="170"/>
    </row>
    <row r="514" spans="1:104" x14ac:dyDescent="0.25">
      <c r="A514" s="171">
        <v>104</v>
      </c>
      <c r="B514" s="172" t="s">
        <v>591</v>
      </c>
      <c r="C514" s="173" t="s">
        <v>592</v>
      </c>
      <c r="D514" s="174" t="s">
        <v>100</v>
      </c>
      <c r="E514" s="175">
        <v>17.899999999999999</v>
      </c>
      <c r="F514" s="175">
        <v>0</v>
      </c>
      <c r="G514" s="176">
        <f>E514*F514</f>
        <v>0</v>
      </c>
      <c r="O514" s="170">
        <v>2</v>
      </c>
      <c r="AA514" s="146">
        <v>1</v>
      </c>
      <c r="AB514" s="146">
        <v>7</v>
      </c>
      <c r="AC514" s="146">
        <v>7</v>
      </c>
      <c r="AZ514" s="146">
        <v>2</v>
      </c>
      <c r="BA514" s="146">
        <f>IF(AZ514=1,G514,0)</f>
        <v>0</v>
      </c>
      <c r="BB514" s="146">
        <f>IF(AZ514=2,G514,0)</f>
        <v>0</v>
      </c>
      <c r="BC514" s="146">
        <f>IF(AZ514=3,G514,0)</f>
        <v>0</v>
      </c>
      <c r="BD514" s="146">
        <f>IF(AZ514=4,G514,0)</f>
        <v>0</v>
      </c>
      <c r="BE514" s="146">
        <f>IF(AZ514=5,G514,0)</f>
        <v>0</v>
      </c>
      <c r="CA514" s="177">
        <v>1</v>
      </c>
      <c r="CB514" s="177">
        <v>7</v>
      </c>
      <c r="CZ514" s="146">
        <v>1.16E-3</v>
      </c>
    </row>
    <row r="515" spans="1:104" x14ac:dyDescent="0.25">
      <c r="A515" s="178"/>
      <c r="B515" s="180"/>
      <c r="C515" s="225" t="s">
        <v>593</v>
      </c>
      <c r="D515" s="226"/>
      <c r="E515" s="181">
        <v>17.899999999999999</v>
      </c>
      <c r="F515" s="182"/>
      <c r="G515" s="183"/>
      <c r="M515" s="179" t="s">
        <v>593</v>
      </c>
      <c r="O515" s="170"/>
    </row>
    <row r="516" spans="1:104" x14ac:dyDescent="0.25">
      <c r="A516" s="171">
        <v>105</v>
      </c>
      <c r="B516" s="172" t="s">
        <v>594</v>
      </c>
      <c r="C516" s="173" t="s">
        <v>595</v>
      </c>
      <c r="D516" s="174" t="s">
        <v>100</v>
      </c>
      <c r="E516" s="175">
        <v>347.4</v>
      </c>
      <c r="F516" s="175">
        <v>0</v>
      </c>
      <c r="G516" s="176">
        <f>E516*F516</f>
        <v>0</v>
      </c>
      <c r="O516" s="170">
        <v>2</v>
      </c>
      <c r="AA516" s="146">
        <v>12</v>
      </c>
      <c r="AB516" s="146">
        <v>0</v>
      </c>
      <c r="AC516" s="146">
        <v>179</v>
      </c>
      <c r="AZ516" s="146">
        <v>2</v>
      </c>
      <c r="BA516" s="146">
        <f>IF(AZ516=1,G516,0)</f>
        <v>0</v>
      </c>
      <c r="BB516" s="146">
        <f>IF(AZ516=2,G516,0)</f>
        <v>0</v>
      </c>
      <c r="BC516" s="146">
        <f>IF(AZ516=3,G516,0)</f>
        <v>0</v>
      </c>
      <c r="BD516" s="146">
        <f>IF(AZ516=4,G516,0)</f>
        <v>0</v>
      </c>
      <c r="BE516" s="146">
        <f>IF(AZ516=5,G516,0)</f>
        <v>0</v>
      </c>
      <c r="CA516" s="177">
        <v>12</v>
      </c>
      <c r="CB516" s="177">
        <v>0</v>
      </c>
      <c r="CZ516" s="146">
        <v>1.1E-4</v>
      </c>
    </row>
    <row r="517" spans="1:104" x14ac:dyDescent="0.25">
      <c r="A517" s="178"/>
      <c r="B517" s="180"/>
      <c r="C517" s="225" t="s">
        <v>480</v>
      </c>
      <c r="D517" s="226"/>
      <c r="E517" s="181">
        <v>314.88</v>
      </c>
      <c r="F517" s="182"/>
      <c r="G517" s="183"/>
      <c r="M517" s="179" t="s">
        <v>480</v>
      </c>
      <c r="O517" s="170"/>
    </row>
    <row r="518" spans="1:104" x14ac:dyDescent="0.25">
      <c r="A518" s="178"/>
      <c r="B518" s="180"/>
      <c r="C518" s="225" t="s">
        <v>481</v>
      </c>
      <c r="D518" s="226"/>
      <c r="E518" s="181">
        <v>14.79</v>
      </c>
      <c r="F518" s="182"/>
      <c r="G518" s="183"/>
      <c r="M518" s="179" t="s">
        <v>481</v>
      </c>
      <c r="O518" s="170"/>
    </row>
    <row r="519" spans="1:104" x14ac:dyDescent="0.25">
      <c r="A519" s="178"/>
      <c r="B519" s="180"/>
      <c r="C519" s="225" t="s">
        <v>481</v>
      </c>
      <c r="D519" s="226"/>
      <c r="E519" s="181">
        <v>14.79</v>
      </c>
      <c r="F519" s="182"/>
      <c r="G519" s="183"/>
      <c r="M519" s="179" t="s">
        <v>481</v>
      </c>
      <c r="O519" s="170"/>
    </row>
    <row r="520" spans="1:104" x14ac:dyDescent="0.25">
      <c r="A520" s="178"/>
      <c r="B520" s="180"/>
      <c r="C520" s="225" t="s">
        <v>482</v>
      </c>
      <c r="D520" s="226"/>
      <c r="E520" s="181">
        <v>2.94</v>
      </c>
      <c r="F520" s="182"/>
      <c r="G520" s="183"/>
      <c r="M520" s="179" t="s">
        <v>482</v>
      </c>
      <c r="O520" s="170"/>
    </row>
    <row r="521" spans="1:104" x14ac:dyDescent="0.25">
      <c r="A521" s="171">
        <v>106</v>
      </c>
      <c r="B521" s="172" t="s">
        <v>596</v>
      </c>
      <c r="C521" s="173" t="s">
        <v>597</v>
      </c>
      <c r="D521" s="174" t="s">
        <v>100</v>
      </c>
      <c r="E521" s="175">
        <v>14.002599999999999</v>
      </c>
      <c r="F521" s="175">
        <v>0</v>
      </c>
      <c r="G521" s="176">
        <f>E521*F521</f>
        <v>0</v>
      </c>
      <c r="O521" s="170">
        <v>2</v>
      </c>
      <c r="AA521" s="146">
        <v>3</v>
      </c>
      <c r="AB521" s="146">
        <v>0</v>
      </c>
      <c r="AC521" s="146">
        <v>63140523</v>
      </c>
      <c r="AZ521" s="146">
        <v>2</v>
      </c>
      <c r="BA521" s="146">
        <f>IF(AZ521=1,G521,0)</f>
        <v>0</v>
      </c>
      <c r="BB521" s="146">
        <f>IF(AZ521=2,G521,0)</f>
        <v>0</v>
      </c>
      <c r="BC521" s="146">
        <f>IF(AZ521=3,G521,0)</f>
        <v>0</v>
      </c>
      <c r="BD521" s="146">
        <f>IF(AZ521=4,G521,0)</f>
        <v>0</v>
      </c>
      <c r="BE521" s="146">
        <f>IF(AZ521=5,G521,0)</f>
        <v>0</v>
      </c>
      <c r="CA521" s="177">
        <v>3</v>
      </c>
      <c r="CB521" s="177">
        <v>0</v>
      </c>
      <c r="CZ521" s="146">
        <v>4.0000000000000001E-3</v>
      </c>
    </row>
    <row r="522" spans="1:104" x14ac:dyDescent="0.25">
      <c r="A522" s="178"/>
      <c r="B522" s="180"/>
      <c r="C522" s="225" t="s">
        <v>598</v>
      </c>
      <c r="D522" s="226"/>
      <c r="E522" s="181">
        <v>14.002599999999999</v>
      </c>
      <c r="F522" s="182"/>
      <c r="G522" s="183"/>
      <c r="M522" s="179" t="s">
        <v>598</v>
      </c>
      <c r="O522" s="170"/>
    </row>
    <row r="523" spans="1:104" x14ac:dyDescent="0.25">
      <c r="A523" s="171">
        <v>107</v>
      </c>
      <c r="B523" s="172" t="s">
        <v>599</v>
      </c>
      <c r="C523" s="173" t="s">
        <v>600</v>
      </c>
      <c r="D523" s="174" t="s">
        <v>100</v>
      </c>
      <c r="E523" s="175">
        <v>19.973800000000001</v>
      </c>
      <c r="F523" s="175">
        <v>0</v>
      </c>
      <c r="G523" s="176">
        <f>E523*F523</f>
        <v>0</v>
      </c>
      <c r="O523" s="170">
        <v>2</v>
      </c>
      <c r="AA523" s="146">
        <v>3</v>
      </c>
      <c r="AB523" s="146">
        <v>0</v>
      </c>
      <c r="AC523" s="146">
        <v>63140525</v>
      </c>
      <c r="AZ523" s="146">
        <v>2</v>
      </c>
      <c r="BA523" s="146">
        <f>IF(AZ523=1,G523,0)</f>
        <v>0</v>
      </c>
      <c r="BB523" s="146">
        <f>IF(AZ523=2,G523,0)</f>
        <v>0</v>
      </c>
      <c r="BC523" s="146">
        <f>IF(AZ523=3,G523,0)</f>
        <v>0</v>
      </c>
      <c r="BD523" s="146">
        <f>IF(AZ523=4,G523,0)</f>
        <v>0</v>
      </c>
      <c r="BE523" s="146">
        <f>IF(AZ523=5,G523,0)</f>
        <v>0</v>
      </c>
      <c r="CA523" s="177">
        <v>3</v>
      </c>
      <c r="CB523" s="177">
        <v>0</v>
      </c>
      <c r="CZ523" s="146">
        <v>5.5999999999999999E-3</v>
      </c>
    </row>
    <row r="524" spans="1:104" x14ac:dyDescent="0.25">
      <c r="A524" s="178"/>
      <c r="B524" s="180"/>
      <c r="C524" s="225" t="s">
        <v>601</v>
      </c>
      <c r="D524" s="226"/>
      <c r="E524" s="181">
        <v>15.7828</v>
      </c>
      <c r="F524" s="182"/>
      <c r="G524" s="183"/>
      <c r="M524" s="179" t="s">
        <v>601</v>
      </c>
      <c r="O524" s="170"/>
    </row>
    <row r="525" spans="1:104" x14ac:dyDescent="0.25">
      <c r="A525" s="178"/>
      <c r="B525" s="180"/>
      <c r="C525" s="225" t="s">
        <v>602</v>
      </c>
      <c r="D525" s="226"/>
      <c r="E525" s="181">
        <v>1.87</v>
      </c>
      <c r="F525" s="182"/>
      <c r="G525" s="183"/>
      <c r="M525" s="179" t="s">
        <v>602</v>
      </c>
      <c r="O525" s="170"/>
    </row>
    <row r="526" spans="1:104" x14ac:dyDescent="0.25">
      <c r="A526" s="178"/>
      <c r="B526" s="180"/>
      <c r="C526" s="225" t="s">
        <v>603</v>
      </c>
      <c r="D526" s="226"/>
      <c r="E526" s="181">
        <v>2.3210000000000002</v>
      </c>
      <c r="F526" s="182"/>
      <c r="G526" s="183"/>
      <c r="M526" s="179" t="s">
        <v>603</v>
      </c>
      <c r="O526" s="170"/>
    </row>
    <row r="527" spans="1:104" x14ac:dyDescent="0.25">
      <c r="A527" s="171">
        <v>108</v>
      </c>
      <c r="B527" s="172" t="s">
        <v>604</v>
      </c>
      <c r="C527" s="173" t="s">
        <v>605</v>
      </c>
      <c r="D527" s="174" t="s">
        <v>100</v>
      </c>
      <c r="E527" s="175">
        <v>42.933</v>
      </c>
      <c r="F527" s="175">
        <v>0</v>
      </c>
      <c r="G527" s="176">
        <f>E527*F527</f>
        <v>0</v>
      </c>
      <c r="O527" s="170">
        <v>2</v>
      </c>
      <c r="AA527" s="146">
        <v>3</v>
      </c>
      <c r="AB527" s="146">
        <v>1</v>
      </c>
      <c r="AC527" s="146">
        <v>631508391</v>
      </c>
      <c r="AZ527" s="146">
        <v>2</v>
      </c>
      <c r="BA527" s="146">
        <f>IF(AZ527=1,G527,0)</f>
        <v>0</v>
      </c>
      <c r="BB527" s="146">
        <f>IF(AZ527=2,G527,0)</f>
        <v>0</v>
      </c>
      <c r="BC527" s="146">
        <f>IF(AZ527=3,G527,0)</f>
        <v>0</v>
      </c>
      <c r="BD527" s="146">
        <f>IF(AZ527=4,G527,0)</f>
        <v>0</v>
      </c>
      <c r="BE527" s="146">
        <f>IF(AZ527=5,G527,0)</f>
        <v>0</v>
      </c>
      <c r="CA527" s="177">
        <v>3</v>
      </c>
      <c r="CB527" s="177">
        <v>1</v>
      </c>
      <c r="CZ527" s="146">
        <v>1.5E-3</v>
      </c>
    </row>
    <row r="528" spans="1:104" x14ac:dyDescent="0.25">
      <c r="A528" s="178"/>
      <c r="B528" s="180"/>
      <c r="C528" s="225" t="s">
        <v>606</v>
      </c>
      <c r="D528" s="226"/>
      <c r="E528" s="181">
        <v>42.933</v>
      </c>
      <c r="F528" s="182"/>
      <c r="G528" s="183"/>
      <c r="M528" s="179" t="s">
        <v>606</v>
      </c>
      <c r="O528" s="170"/>
    </row>
    <row r="529" spans="1:104" x14ac:dyDescent="0.25">
      <c r="A529" s="171">
        <v>109</v>
      </c>
      <c r="B529" s="172" t="s">
        <v>607</v>
      </c>
      <c r="C529" s="173" t="s">
        <v>608</v>
      </c>
      <c r="D529" s="174" t="s">
        <v>61</v>
      </c>
      <c r="E529" s="175"/>
      <c r="F529" s="175">
        <v>0</v>
      </c>
      <c r="G529" s="176">
        <f>E529*F529</f>
        <v>0</v>
      </c>
      <c r="O529" s="170">
        <v>2</v>
      </c>
      <c r="AA529" s="146">
        <v>7</v>
      </c>
      <c r="AB529" s="146">
        <v>1002</v>
      </c>
      <c r="AC529" s="146">
        <v>5</v>
      </c>
      <c r="AZ529" s="146">
        <v>2</v>
      </c>
      <c r="BA529" s="146">
        <f>IF(AZ529=1,G529,0)</f>
        <v>0</v>
      </c>
      <c r="BB529" s="146">
        <f>IF(AZ529=2,G529,0)</f>
        <v>0</v>
      </c>
      <c r="BC529" s="146">
        <f>IF(AZ529=3,G529,0)</f>
        <v>0</v>
      </c>
      <c r="BD529" s="146">
        <f>IF(AZ529=4,G529,0)</f>
        <v>0</v>
      </c>
      <c r="BE529" s="146">
        <f>IF(AZ529=5,G529,0)</f>
        <v>0</v>
      </c>
      <c r="CA529" s="177">
        <v>7</v>
      </c>
      <c r="CB529" s="177">
        <v>1002</v>
      </c>
      <c r="CZ529" s="146">
        <v>0</v>
      </c>
    </row>
    <row r="530" spans="1:104" x14ac:dyDescent="0.25">
      <c r="A530" s="184"/>
      <c r="B530" s="185" t="s">
        <v>75</v>
      </c>
      <c r="C530" s="186" t="str">
        <f>CONCATENATE(B506," ",C506)</f>
        <v>713 Izolace tepelné</v>
      </c>
      <c r="D530" s="187"/>
      <c r="E530" s="188"/>
      <c r="F530" s="189"/>
      <c r="G530" s="190">
        <f>SUM(G506:G529)</f>
        <v>0</v>
      </c>
      <c r="O530" s="170">
        <v>4</v>
      </c>
      <c r="BA530" s="191">
        <f>SUM(BA506:BA529)</f>
        <v>0</v>
      </c>
      <c r="BB530" s="191">
        <f>SUM(BB506:BB529)</f>
        <v>0</v>
      </c>
      <c r="BC530" s="191">
        <f>SUM(BC506:BC529)</f>
        <v>0</v>
      </c>
      <c r="BD530" s="191">
        <f>SUM(BD506:BD529)</f>
        <v>0</v>
      </c>
      <c r="BE530" s="191">
        <f>SUM(BE506:BE529)</f>
        <v>0</v>
      </c>
    </row>
    <row r="531" spans="1:104" x14ac:dyDescent="0.25">
      <c r="A531" s="163" t="s">
        <v>72</v>
      </c>
      <c r="B531" s="164" t="s">
        <v>609</v>
      </c>
      <c r="C531" s="165" t="s">
        <v>610</v>
      </c>
      <c r="D531" s="166"/>
      <c r="E531" s="167"/>
      <c r="F531" s="167"/>
      <c r="G531" s="168"/>
      <c r="H531" s="169"/>
      <c r="I531" s="169"/>
      <c r="O531" s="170">
        <v>1</v>
      </c>
    </row>
    <row r="532" spans="1:104" ht="20.399999999999999" x14ac:dyDescent="0.25">
      <c r="A532" s="171">
        <v>110</v>
      </c>
      <c r="B532" s="172" t="s">
        <v>611</v>
      </c>
      <c r="C532" s="173" t="s">
        <v>612</v>
      </c>
      <c r="D532" s="174" t="s">
        <v>139</v>
      </c>
      <c r="E532" s="175">
        <v>2</v>
      </c>
      <c r="F532" s="175">
        <v>0</v>
      </c>
      <c r="G532" s="176">
        <f>E532*F532</f>
        <v>0</v>
      </c>
      <c r="O532" s="170">
        <v>2</v>
      </c>
      <c r="AA532" s="146">
        <v>12</v>
      </c>
      <c r="AB532" s="146">
        <v>0</v>
      </c>
      <c r="AC532" s="146">
        <v>165</v>
      </c>
      <c r="AZ532" s="146">
        <v>2</v>
      </c>
      <c r="BA532" s="146">
        <f>IF(AZ532=1,G532,0)</f>
        <v>0</v>
      </c>
      <c r="BB532" s="146">
        <f>IF(AZ532=2,G532,0)</f>
        <v>0</v>
      </c>
      <c r="BC532" s="146">
        <f>IF(AZ532=3,G532,0)</f>
        <v>0</v>
      </c>
      <c r="BD532" s="146">
        <f>IF(AZ532=4,G532,0)</f>
        <v>0</v>
      </c>
      <c r="BE532" s="146">
        <f>IF(AZ532=5,G532,0)</f>
        <v>0</v>
      </c>
      <c r="CA532" s="177">
        <v>12</v>
      </c>
      <c r="CB532" s="177">
        <v>0</v>
      </c>
      <c r="CZ532" s="146">
        <v>1.4400000000000001E-3</v>
      </c>
    </row>
    <row r="533" spans="1:104" x14ac:dyDescent="0.25">
      <c r="A533" s="178"/>
      <c r="B533" s="180"/>
      <c r="C533" s="225" t="s">
        <v>613</v>
      </c>
      <c r="D533" s="226"/>
      <c r="E533" s="181">
        <v>2</v>
      </c>
      <c r="F533" s="182"/>
      <c r="G533" s="183"/>
      <c r="M533" s="179" t="s">
        <v>613</v>
      </c>
      <c r="O533" s="170"/>
    </row>
    <row r="534" spans="1:104" ht="20.399999999999999" x14ac:dyDescent="0.25">
      <c r="A534" s="171">
        <v>111</v>
      </c>
      <c r="B534" s="172" t="s">
        <v>614</v>
      </c>
      <c r="C534" s="173" t="s">
        <v>615</v>
      </c>
      <c r="D534" s="174" t="s">
        <v>199</v>
      </c>
      <c r="E534" s="175">
        <v>3</v>
      </c>
      <c r="F534" s="175">
        <v>0</v>
      </c>
      <c r="G534" s="176">
        <f>E534*F534</f>
        <v>0</v>
      </c>
      <c r="O534" s="170">
        <v>2</v>
      </c>
      <c r="AA534" s="146">
        <v>12</v>
      </c>
      <c r="AB534" s="146">
        <v>0</v>
      </c>
      <c r="AC534" s="146">
        <v>166</v>
      </c>
      <c r="AZ534" s="146">
        <v>2</v>
      </c>
      <c r="BA534" s="146">
        <f>IF(AZ534=1,G534,0)</f>
        <v>0</v>
      </c>
      <c r="BB534" s="146">
        <f>IF(AZ534=2,G534,0)</f>
        <v>0</v>
      </c>
      <c r="BC534" s="146">
        <f>IF(AZ534=3,G534,0)</f>
        <v>0</v>
      </c>
      <c r="BD534" s="146">
        <f>IF(AZ534=4,G534,0)</f>
        <v>0</v>
      </c>
      <c r="BE534" s="146">
        <f>IF(AZ534=5,G534,0)</f>
        <v>0</v>
      </c>
      <c r="CA534" s="177">
        <v>12</v>
      </c>
      <c r="CB534" s="177">
        <v>0</v>
      </c>
      <c r="CZ534" s="146">
        <v>7.6429999999999998E-2</v>
      </c>
    </row>
    <row r="535" spans="1:104" x14ac:dyDescent="0.25">
      <c r="A535" s="178"/>
      <c r="B535" s="180"/>
      <c r="C535" s="225" t="s">
        <v>616</v>
      </c>
      <c r="D535" s="226"/>
      <c r="E535" s="181">
        <v>3</v>
      </c>
      <c r="F535" s="182"/>
      <c r="G535" s="183"/>
      <c r="M535" s="179" t="s">
        <v>616</v>
      </c>
      <c r="O535" s="170"/>
    </row>
    <row r="536" spans="1:104" x14ac:dyDescent="0.25">
      <c r="A536" s="184"/>
      <c r="B536" s="185" t="s">
        <v>75</v>
      </c>
      <c r="C536" s="186" t="str">
        <f>CONCATENATE(B531," ",C531)</f>
        <v>721 Vnitřní kanalizace</v>
      </c>
      <c r="D536" s="187"/>
      <c r="E536" s="188"/>
      <c r="F536" s="189"/>
      <c r="G536" s="190">
        <f>SUM(G531:G535)</f>
        <v>0</v>
      </c>
      <c r="O536" s="170">
        <v>4</v>
      </c>
      <c r="BA536" s="191">
        <f>SUM(BA531:BA535)</f>
        <v>0</v>
      </c>
      <c r="BB536" s="191">
        <f>SUM(BB531:BB535)</f>
        <v>0</v>
      </c>
      <c r="BC536" s="191">
        <f>SUM(BC531:BC535)</f>
        <v>0</v>
      </c>
      <c r="BD536" s="191">
        <f>SUM(BD531:BD535)</f>
        <v>0</v>
      </c>
      <c r="BE536" s="191">
        <f>SUM(BE531:BE535)</f>
        <v>0</v>
      </c>
    </row>
    <row r="537" spans="1:104" x14ac:dyDescent="0.25">
      <c r="A537" s="163" t="s">
        <v>72</v>
      </c>
      <c r="B537" s="164" t="s">
        <v>617</v>
      </c>
      <c r="C537" s="165" t="s">
        <v>618</v>
      </c>
      <c r="D537" s="166"/>
      <c r="E537" s="167"/>
      <c r="F537" s="167"/>
      <c r="G537" s="168"/>
      <c r="H537" s="169"/>
      <c r="I537" s="169"/>
      <c r="O537" s="170">
        <v>1</v>
      </c>
    </row>
    <row r="538" spans="1:104" x14ac:dyDescent="0.25">
      <c r="A538" s="171">
        <v>112</v>
      </c>
      <c r="B538" s="172" t="s">
        <v>617</v>
      </c>
      <c r="C538" s="173" t="s">
        <v>619</v>
      </c>
      <c r="D538" s="174" t="s">
        <v>620</v>
      </c>
      <c r="E538" s="175">
        <v>1</v>
      </c>
      <c r="F538" s="175">
        <v>0</v>
      </c>
      <c r="G538" s="176">
        <f>E538*F538</f>
        <v>0</v>
      </c>
      <c r="O538" s="170">
        <v>2</v>
      </c>
      <c r="AA538" s="146">
        <v>1</v>
      </c>
      <c r="AB538" s="146">
        <v>7</v>
      </c>
      <c r="AC538" s="146">
        <v>7</v>
      </c>
      <c r="AZ538" s="146">
        <v>2</v>
      </c>
      <c r="BA538" s="146">
        <f>IF(AZ538=1,G538,0)</f>
        <v>0</v>
      </c>
      <c r="BB538" s="146">
        <f>IF(AZ538=2,G538,0)</f>
        <v>0</v>
      </c>
      <c r="BC538" s="146">
        <f>IF(AZ538=3,G538,0)</f>
        <v>0</v>
      </c>
      <c r="BD538" s="146">
        <f>IF(AZ538=4,G538,0)</f>
        <v>0</v>
      </c>
      <c r="BE538" s="146">
        <f>IF(AZ538=5,G538,0)</f>
        <v>0</v>
      </c>
      <c r="CA538" s="177">
        <v>1</v>
      </c>
      <c r="CB538" s="177">
        <v>7</v>
      </c>
      <c r="CZ538" s="146">
        <v>3.48E-3</v>
      </c>
    </row>
    <row r="539" spans="1:104" x14ac:dyDescent="0.25">
      <c r="A539" s="178"/>
      <c r="B539" s="180"/>
      <c r="C539" s="225" t="s">
        <v>621</v>
      </c>
      <c r="D539" s="226"/>
      <c r="E539" s="181">
        <v>1</v>
      </c>
      <c r="F539" s="182"/>
      <c r="G539" s="183"/>
      <c r="M539" s="179" t="s">
        <v>621</v>
      </c>
      <c r="O539" s="170"/>
    </row>
    <row r="540" spans="1:104" x14ac:dyDescent="0.25">
      <c r="A540" s="184"/>
      <c r="B540" s="185" t="s">
        <v>75</v>
      </c>
      <c r="C540" s="186" t="str">
        <f>CONCATENATE(B537," ",C537)</f>
        <v>731 Kotelny</v>
      </c>
      <c r="D540" s="187"/>
      <c r="E540" s="188"/>
      <c r="F540" s="189"/>
      <c r="G540" s="190">
        <f>SUM(G537:G539)</f>
        <v>0</v>
      </c>
      <c r="O540" s="170">
        <v>4</v>
      </c>
      <c r="BA540" s="191">
        <f>SUM(BA537:BA539)</f>
        <v>0</v>
      </c>
      <c r="BB540" s="191">
        <f>SUM(BB537:BB539)</f>
        <v>0</v>
      </c>
      <c r="BC540" s="191">
        <f>SUM(BC537:BC539)</f>
        <v>0</v>
      </c>
      <c r="BD540" s="191">
        <f>SUM(BD537:BD539)</f>
        <v>0</v>
      </c>
      <c r="BE540" s="191">
        <f>SUM(BE537:BE539)</f>
        <v>0</v>
      </c>
    </row>
    <row r="541" spans="1:104" x14ac:dyDescent="0.25">
      <c r="A541" s="163" t="s">
        <v>72</v>
      </c>
      <c r="B541" s="164" t="s">
        <v>622</v>
      </c>
      <c r="C541" s="165" t="s">
        <v>623</v>
      </c>
      <c r="D541" s="166"/>
      <c r="E541" s="167"/>
      <c r="F541" s="167"/>
      <c r="G541" s="168"/>
      <c r="H541" s="169"/>
      <c r="I541" s="169"/>
      <c r="O541" s="170">
        <v>1</v>
      </c>
    </row>
    <row r="542" spans="1:104" x14ac:dyDescent="0.25">
      <c r="A542" s="171">
        <v>113</v>
      </c>
      <c r="B542" s="172" t="s">
        <v>624</v>
      </c>
      <c r="C542" s="173" t="s">
        <v>625</v>
      </c>
      <c r="D542" s="174" t="s">
        <v>100</v>
      </c>
      <c r="E542" s="175">
        <v>13.97</v>
      </c>
      <c r="F542" s="175">
        <v>0</v>
      </c>
      <c r="G542" s="176">
        <f>E542*F542</f>
        <v>0</v>
      </c>
      <c r="O542" s="170">
        <v>2</v>
      </c>
      <c r="AA542" s="146">
        <v>12</v>
      </c>
      <c r="AB542" s="146">
        <v>0</v>
      </c>
      <c r="AC542" s="146">
        <v>11</v>
      </c>
      <c r="AZ542" s="146">
        <v>2</v>
      </c>
      <c r="BA542" s="146">
        <f>IF(AZ542=1,G542,0)</f>
        <v>0</v>
      </c>
      <c r="BB542" s="146">
        <f>IF(AZ542=2,G542,0)</f>
        <v>0</v>
      </c>
      <c r="BC542" s="146">
        <f>IF(AZ542=3,G542,0)</f>
        <v>0</v>
      </c>
      <c r="BD542" s="146">
        <f>IF(AZ542=4,G542,0)</f>
        <v>0</v>
      </c>
      <c r="BE542" s="146">
        <f>IF(AZ542=5,G542,0)</f>
        <v>0</v>
      </c>
      <c r="CA542" s="177">
        <v>12</v>
      </c>
      <c r="CB542" s="177">
        <v>0</v>
      </c>
      <c r="CZ542" s="146">
        <v>0</v>
      </c>
    </row>
    <row r="543" spans="1:104" x14ac:dyDescent="0.25">
      <c r="A543" s="178"/>
      <c r="B543" s="180"/>
      <c r="C543" s="225" t="s">
        <v>183</v>
      </c>
      <c r="D543" s="226"/>
      <c r="E543" s="181">
        <v>3.9</v>
      </c>
      <c r="F543" s="182"/>
      <c r="G543" s="183"/>
      <c r="M543" s="179" t="s">
        <v>183</v>
      </c>
      <c r="O543" s="170"/>
    </row>
    <row r="544" spans="1:104" x14ac:dyDescent="0.25">
      <c r="A544" s="178"/>
      <c r="B544" s="180"/>
      <c r="C544" s="225" t="s">
        <v>626</v>
      </c>
      <c r="D544" s="226"/>
      <c r="E544" s="181">
        <v>1.43</v>
      </c>
      <c r="F544" s="182"/>
      <c r="G544" s="183"/>
      <c r="M544" s="179" t="s">
        <v>626</v>
      </c>
      <c r="O544" s="170"/>
    </row>
    <row r="545" spans="1:104" x14ac:dyDescent="0.25">
      <c r="A545" s="178"/>
      <c r="B545" s="180"/>
      <c r="C545" s="225" t="s">
        <v>627</v>
      </c>
      <c r="D545" s="226"/>
      <c r="E545" s="181">
        <v>8.64</v>
      </c>
      <c r="F545" s="182"/>
      <c r="G545" s="183"/>
      <c r="M545" s="179" t="s">
        <v>627</v>
      </c>
      <c r="O545" s="170"/>
    </row>
    <row r="546" spans="1:104" x14ac:dyDescent="0.25">
      <c r="A546" s="184"/>
      <c r="B546" s="185" t="s">
        <v>75</v>
      </c>
      <c r="C546" s="186" t="str">
        <f>CONCATENATE(B541," ",C541)</f>
        <v>761 Konstrukce sklobetonové</v>
      </c>
      <c r="D546" s="187"/>
      <c r="E546" s="188"/>
      <c r="F546" s="189"/>
      <c r="G546" s="190">
        <f>SUM(G541:G545)</f>
        <v>0</v>
      </c>
      <c r="O546" s="170">
        <v>4</v>
      </c>
      <c r="BA546" s="191">
        <f>SUM(BA541:BA545)</f>
        <v>0</v>
      </c>
      <c r="BB546" s="191">
        <f>SUM(BB541:BB545)</f>
        <v>0</v>
      </c>
      <c r="BC546" s="191">
        <f>SUM(BC541:BC545)</f>
        <v>0</v>
      </c>
      <c r="BD546" s="191">
        <f>SUM(BD541:BD545)</f>
        <v>0</v>
      </c>
      <c r="BE546" s="191">
        <f>SUM(BE541:BE545)</f>
        <v>0</v>
      </c>
    </row>
    <row r="547" spans="1:104" x14ac:dyDescent="0.25">
      <c r="A547" s="163" t="s">
        <v>72</v>
      </c>
      <c r="B547" s="164" t="s">
        <v>628</v>
      </c>
      <c r="C547" s="165" t="s">
        <v>629</v>
      </c>
      <c r="D547" s="166"/>
      <c r="E547" s="167"/>
      <c r="F547" s="167"/>
      <c r="G547" s="168"/>
      <c r="H547" s="169"/>
      <c r="I547" s="169"/>
      <c r="O547" s="170">
        <v>1</v>
      </c>
    </row>
    <row r="548" spans="1:104" ht="20.399999999999999" x14ac:dyDescent="0.25">
      <c r="A548" s="171">
        <v>114</v>
      </c>
      <c r="B548" s="172" t="s">
        <v>630</v>
      </c>
      <c r="C548" s="173" t="s">
        <v>631</v>
      </c>
      <c r="D548" s="174" t="s">
        <v>100</v>
      </c>
      <c r="E548" s="175">
        <v>32</v>
      </c>
      <c r="F548" s="175">
        <v>0</v>
      </c>
      <c r="G548" s="176">
        <f>E548*F548</f>
        <v>0</v>
      </c>
      <c r="O548" s="170">
        <v>2</v>
      </c>
      <c r="AA548" s="146">
        <v>1</v>
      </c>
      <c r="AB548" s="146">
        <v>7</v>
      </c>
      <c r="AC548" s="146">
        <v>7</v>
      </c>
      <c r="AZ548" s="146">
        <v>2</v>
      </c>
      <c r="BA548" s="146">
        <f>IF(AZ548=1,G548,0)</f>
        <v>0</v>
      </c>
      <c r="BB548" s="146">
        <f>IF(AZ548=2,G548,0)</f>
        <v>0</v>
      </c>
      <c r="BC548" s="146">
        <f>IF(AZ548=3,G548,0)</f>
        <v>0</v>
      </c>
      <c r="BD548" s="146">
        <f>IF(AZ548=4,G548,0)</f>
        <v>0</v>
      </c>
      <c r="BE548" s="146">
        <f>IF(AZ548=5,G548,0)</f>
        <v>0</v>
      </c>
      <c r="CA548" s="177">
        <v>1</v>
      </c>
      <c r="CB548" s="177">
        <v>7</v>
      </c>
      <c r="CZ548" s="146">
        <v>4.13E-3</v>
      </c>
    </row>
    <row r="549" spans="1:104" x14ac:dyDescent="0.25">
      <c r="A549" s="178"/>
      <c r="B549" s="180"/>
      <c r="C549" s="225" t="s">
        <v>632</v>
      </c>
      <c r="D549" s="226"/>
      <c r="E549" s="181">
        <v>32</v>
      </c>
      <c r="F549" s="182"/>
      <c r="G549" s="183"/>
      <c r="M549" s="179" t="s">
        <v>632</v>
      </c>
      <c r="O549" s="170"/>
    </row>
    <row r="550" spans="1:104" x14ac:dyDescent="0.25">
      <c r="A550" s="171">
        <v>115</v>
      </c>
      <c r="B550" s="172" t="s">
        <v>633</v>
      </c>
      <c r="C550" s="173" t="s">
        <v>634</v>
      </c>
      <c r="D550" s="174" t="s">
        <v>100</v>
      </c>
      <c r="E550" s="175">
        <v>32</v>
      </c>
      <c r="F550" s="175">
        <v>0</v>
      </c>
      <c r="G550" s="176">
        <f>E550*F550</f>
        <v>0</v>
      </c>
      <c r="O550" s="170">
        <v>2</v>
      </c>
      <c r="AA550" s="146">
        <v>1</v>
      </c>
      <c r="AB550" s="146">
        <v>7</v>
      </c>
      <c r="AC550" s="146">
        <v>7</v>
      </c>
      <c r="AZ550" s="146">
        <v>2</v>
      </c>
      <c r="BA550" s="146">
        <f>IF(AZ550=1,G550,0)</f>
        <v>0</v>
      </c>
      <c r="BB550" s="146">
        <f>IF(AZ550=2,G550,0)</f>
        <v>0</v>
      </c>
      <c r="BC550" s="146">
        <f>IF(AZ550=3,G550,0)</f>
        <v>0</v>
      </c>
      <c r="BD550" s="146">
        <f>IF(AZ550=4,G550,0)</f>
        <v>0</v>
      </c>
      <c r="BE550" s="146">
        <f>IF(AZ550=5,G550,0)</f>
        <v>0</v>
      </c>
      <c r="CA550" s="177">
        <v>1</v>
      </c>
      <c r="CB550" s="177">
        <v>7</v>
      </c>
      <c r="CZ550" s="146">
        <v>0</v>
      </c>
    </row>
    <row r="551" spans="1:104" x14ac:dyDescent="0.25">
      <c r="A551" s="178"/>
      <c r="B551" s="180"/>
      <c r="C551" s="225" t="s">
        <v>632</v>
      </c>
      <c r="D551" s="226"/>
      <c r="E551" s="181">
        <v>32</v>
      </c>
      <c r="F551" s="182"/>
      <c r="G551" s="183"/>
      <c r="M551" s="179" t="s">
        <v>632</v>
      </c>
      <c r="O551" s="170"/>
    </row>
    <row r="552" spans="1:104" ht="20.399999999999999" x14ac:dyDescent="0.25">
      <c r="A552" s="171">
        <v>116</v>
      </c>
      <c r="B552" s="172" t="s">
        <v>635</v>
      </c>
      <c r="C552" s="173" t="s">
        <v>636</v>
      </c>
      <c r="D552" s="174" t="s">
        <v>139</v>
      </c>
      <c r="E552" s="175">
        <v>7.4</v>
      </c>
      <c r="F552" s="175">
        <v>0</v>
      </c>
      <c r="G552" s="176">
        <f>E552*F552</f>
        <v>0</v>
      </c>
      <c r="O552" s="170">
        <v>2</v>
      </c>
      <c r="AA552" s="146">
        <v>1</v>
      </c>
      <c r="AB552" s="146">
        <v>7</v>
      </c>
      <c r="AC552" s="146">
        <v>7</v>
      </c>
      <c r="AZ552" s="146">
        <v>2</v>
      </c>
      <c r="BA552" s="146">
        <f>IF(AZ552=1,G552,0)</f>
        <v>0</v>
      </c>
      <c r="BB552" s="146">
        <f>IF(AZ552=2,G552,0)</f>
        <v>0</v>
      </c>
      <c r="BC552" s="146">
        <f>IF(AZ552=3,G552,0)</f>
        <v>0</v>
      </c>
      <c r="BD552" s="146">
        <f>IF(AZ552=4,G552,0)</f>
        <v>0</v>
      </c>
      <c r="BE552" s="146">
        <f>IF(AZ552=5,G552,0)</f>
        <v>0</v>
      </c>
      <c r="CA552" s="177">
        <v>1</v>
      </c>
      <c r="CB552" s="177">
        <v>7</v>
      </c>
      <c r="CZ552" s="146">
        <v>1.9179999999999999E-2</v>
      </c>
    </row>
    <row r="553" spans="1:104" x14ac:dyDescent="0.25">
      <c r="A553" s="178"/>
      <c r="B553" s="180"/>
      <c r="C553" s="225" t="s">
        <v>637</v>
      </c>
      <c r="D553" s="226"/>
      <c r="E553" s="181">
        <v>7.4</v>
      </c>
      <c r="F553" s="182"/>
      <c r="G553" s="183"/>
      <c r="M553" s="179" t="s">
        <v>637</v>
      </c>
      <c r="O553" s="170"/>
    </row>
    <row r="554" spans="1:104" x14ac:dyDescent="0.25">
      <c r="A554" s="171">
        <v>117</v>
      </c>
      <c r="B554" s="172" t="s">
        <v>638</v>
      </c>
      <c r="C554" s="173" t="s">
        <v>639</v>
      </c>
      <c r="D554" s="174" t="s">
        <v>100</v>
      </c>
      <c r="E554" s="175">
        <v>264</v>
      </c>
      <c r="F554" s="175">
        <v>0</v>
      </c>
      <c r="G554" s="176">
        <f>E554*F554</f>
        <v>0</v>
      </c>
      <c r="O554" s="170">
        <v>2</v>
      </c>
      <c r="AA554" s="146">
        <v>1</v>
      </c>
      <c r="AB554" s="146">
        <v>7</v>
      </c>
      <c r="AC554" s="146">
        <v>7</v>
      </c>
      <c r="AZ554" s="146">
        <v>2</v>
      </c>
      <c r="BA554" s="146">
        <f>IF(AZ554=1,G554,0)</f>
        <v>0</v>
      </c>
      <c r="BB554" s="146">
        <f>IF(AZ554=2,G554,0)</f>
        <v>0</v>
      </c>
      <c r="BC554" s="146">
        <f>IF(AZ554=3,G554,0)</f>
        <v>0</v>
      </c>
      <c r="BD554" s="146">
        <f>IF(AZ554=4,G554,0)</f>
        <v>0</v>
      </c>
      <c r="BE554" s="146">
        <f>IF(AZ554=5,G554,0)</f>
        <v>0</v>
      </c>
      <c r="CA554" s="177">
        <v>1</v>
      </c>
      <c r="CB554" s="177">
        <v>7</v>
      </c>
      <c r="CZ554" s="146">
        <v>1.392E-2</v>
      </c>
    </row>
    <row r="555" spans="1:104" x14ac:dyDescent="0.25">
      <c r="A555" s="178"/>
      <c r="B555" s="180"/>
      <c r="C555" s="225" t="s">
        <v>640</v>
      </c>
      <c r="D555" s="226"/>
      <c r="E555" s="181">
        <v>264</v>
      </c>
      <c r="F555" s="182"/>
      <c r="G555" s="183"/>
      <c r="M555" s="179" t="s">
        <v>640</v>
      </c>
      <c r="O555" s="170"/>
    </row>
    <row r="556" spans="1:104" x14ac:dyDescent="0.25">
      <c r="A556" s="171">
        <v>118</v>
      </c>
      <c r="B556" s="172" t="s">
        <v>641</v>
      </c>
      <c r="C556" s="173" t="s">
        <v>642</v>
      </c>
      <c r="D556" s="174" t="s">
        <v>100</v>
      </c>
      <c r="E556" s="175">
        <v>132</v>
      </c>
      <c r="F556" s="175">
        <v>0</v>
      </c>
      <c r="G556" s="176">
        <f>E556*F556</f>
        <v>0</v>
      </c>
      <c r="O556" s="170">
        <v>2</v>
      </c>
      <c r="AA556" s="146">
        <v>1</v>
      </c>
      <c r="AB556" s="146">
        <v>7</v>
      </c>
      <c r="AC556" s="146">
        <v>7</v>
      </c>
      <c r="AZ556" s="146">
        <v>2</v>
      </c>
      <c r="BA556" s="146">
        <f>IF(AZ556=1,G556,0)</f>
        <v>0</v>
      </c>
      <c r="BB556" s="146">
        <f>IF(AZ556=2,G556,0)</f>
        <v>0</v>
      </c>
      <c r="BC556" s="146">
        <f>IF(AZ556=3,G556,0)</f>
        <v>0</v>
      </c>
      <c r="BD556" s="146">
        <f>IF(AZ556=4,G556,0)</f>
        <v>0</v>
      </c>
      <c r="BE556" s="146">
        <f>IF(AZ556=5,G556,0)</f>
        <v>0</v>
      </c>
      <c r="CA556" s="177">
        <v>1</v>
      </c>
      <c r="CB556" s="177">
        <v>7</v>
      </c>
      <c r="CZ556" s="146">
        <v>0</v>
      </c>
    </row>
    <row r="557" spans="1:104" x14ac:dyDescent="0.25">
      <c r="A557" s="178"/>
      <c r="B557" s="180"/>
      <c r="C557" s="225" t="s">
        <v>643</v>
      </c>
      <c r="D557" s="226"/>
      <c r="E557" s="181">
        <v>132</v>
      </c>
      <c r="F557" s="182"/>
      <c r="G557" s="183"/>
      <c r="M557" s="179" t="s">
        <v>643</v>
      </c>
      <c r="O557" s="170"/>
    </row>
    <row r="558" spans="1:104" x14ac:dyDescent="0.25">
      <c r="A558" s="171">
        <v>119</v>
      </c>
      <c r="B558" s="172" t="s">
        <v>644</v>
      </c>
      <c r="C558" s="173" t="s">
        <v>645</v>
      </c>
      <c r="D558" s="174" t="s">
        <v>82</v>
      </c>
      <c r="E558" s="175">
        <v>7.1609999999999996</v>
      </c>
      <c r="F558" s="175">
        <v>0</v>
      </c>
      <c r="G558" s="176">
        <f>E558*F558</f>
        <v>0</v>
      </c>
      <c r="O558" s="170">
        <v>2</v>
      </c>
      <c r="AA558" s="146">
        <v>3</v>
      </c>
      <c r="AB558" s="146">
        <v>7</v>
      </c>
      <c r="AC558" s="146">
        <v>60511100</v>
      </c>
      <c r="AZ558" s="146">
        <v>2</v>
      </c>
      <c r="BA558" s="146">
        <f>IF(AZ558=1,G558,0)</f>
        <v>0</v>
      </c>
      <c r="BB558" s="146">
        <f>IF(AZ558=2,G558,0)</f>
        <v>0</v>
      </c>
      <c r="BC558" s="146">
        <f>IF(AZ558=3,G558,0)</f>
        <v>0</v>
      </c>
      <c r="BD558" s="146">
        <f>IF(AZ558=4,G558,0)</f>
        <v>0</v>
      </c>
      <c r="BE558" s="146">
        <f>IF(AZ558=5,G558,0)</f>
        <v>0</v>
      </c>
      <c r="CA558" s="177">
        <v>3</v>
      </c>
      <c r="CB558" s="177">
        <v>7</v>
      </c>
      <c r="CZ558" s="146">
        <v>0.55000000000000004</v>
      </c>
    </row>
    <row r="559" spans="1:104" x14ac:dyDescent="0.25">
      <c r="A559" s="178"/>
      <c r="B559" s="180"/>
      <c r="C559" s="225" t="s">
        <v>646</v>
      </c>
      <c r="D559" s="226"/>
      <c r="E559" s="181">
        <v>3.6960000000000002</v>
      </c>
      <c r="F559" s="182"/>
      <c r="G559" s="183"/>
      <c r="M559" s="179" t="s">
        <v>646</v>
      </c>
      <c r="O559" s="170"/>
    </row>
    <row r="560" spans="1:104" x14ac:dyDescent="0.25">
      <c r="A560" s="178"/>
      <c r="B560" s="180"/>
      <c r="C560" s="225" t="s">
        <v>647</v>
      </c>
      <c r="D560" s="226"/>
      <c r="E560" s="181">
        <v>3.4649999999999999</v>
      </c>
      <c r="F560" s="182"/>
      <c r="G560" s="183"/>
      <c r="M560" s="179" t="s">
        <v>647</v>
      </c>
      <c r="O560" s="170"/>
    </row>
    <row r="561" spans="1:104" x14ac:dyDescent="0.25">
      <c r="A561" s="171">
        <v>120</v>
      </c>
      <c r="B561" s="172" t="s">
        <v>648</v>
      </c>
      <c r="C561" s="173" t="s">
        <v>649</v>
      </c>
      <c r="D561" s="174" t="s">
        <v>97</v>
      </c>
      <c r="E561" s="175">
        <v>7.8875219999999997</v>
      </c>
      <c r="F561" s="175">
        <v>0</v>
      </c>
      <c r="G561" s="176">
        <f>E561*F561</f>
        <v>0</v>
      </c>
      <c r="O561" s="170">
        <v>2</v>
      </c>
      <c r="AA561" s="146">
        <v>7</v>
      </c>
      <c r="AB561" s="146">
        <v>1001</v>
      </c>
      <c r="AC561" s="146">
        <v>5</v>
      </c>
      <c r="AZ561" s="146">
        <v>2</v>
      </c>
      <c r="BA561" s="146">
        <f>IF(AZ561=1,G561,0)</f>
        <v>0</v>
      </c>
      <c r="BB561" s="146">
        <f>IF(AZ561=2,G561,0)</f>
        <v>0</v>
      </c>
      <c r="BC561" s="146">
        <f>IF(AZ561=3,G561,0)</f>
        <v>0</v>
      </c>
      <c r="BD561" s="146">
        <f>IF(AZ561=4,G561,0)</f>
        <v>0</v>
      </c>
      <c r="BE561" s="146">
        <f>IF(AZ561=5,G561,0)</f>
        <v>0</v>
      </c>
      <c r="CA561" s="177">
        <v>7</v>
      </c>
      <c r="CB561" s="177">
        <v>1001</v>
      </c>
      <c r="CZ561" s="146">
        <v>0</v>
      </c>
    </row>
    <row r="562" spans="1:104" x14ac:dyDescent="0.25">
      <c r="A562" s="184"/>
      <c r="B562" s="185" t="s">
        <v>75</v>
      </c>
      <c r="C562" s="186" t="str">
        <f>CONCATENATE(B547," ",C547)</f>
        <v>762 Konstrukce tesařské</v>
      </c>
      <c r="D562" s="187"/>
      <c r="E562" s="188"/>
      <c r="F562" s="189"/>
      <c r="G562" s="190">
        <f>SUM(G547:G561)</f>
        <v>0</v>
      </c>
      <c r="O562" s="170">
        <v>4</v>
      </c>
      <c r="BA562" s="191">
        <f>SUM(BA547:BA561)</f>
        <v>0</v>
      </c>
      <c r="BB562" s="191">
        <f>SUM(BB547:BB561)</f>
        <v>0</v>
      </c>
      <c r="BC562" s="191">
        <f>SUM(BC547:BC561)</f>
        <v>0</v>
      </c>
      <c r="BD562" s="191">
        <f>SUM(BD547:BD561)</f>
        <v>0</v>
      </c>
      <c r="BE562" s="191">
        <f>SUM(BE547:BE561)</f>
        <v>0</v>
      </c>
    </row>
    <row r="563" spans="1:104" x14ac:dyDescent="0.25">
      <c r="A563" s="163" t="s">
        <v>72</v>
      </c>
      <c r="B563" s="164" t="s">
        <v>650</v>
      </c>
      <c r="C563" s="165" t="s">
        <v>651</v>
      </c>
      <c r="D563" s="166"/>
      <c r="E563" s="167"/>
      <c r="F563" s="167"/>
      <c r="G563" s="168"/>
      <c r="H563" s="169"/>
      <c r="I563" s="169"/>
      <c r="O563" s="170">
        <v>1</v>
      </c>
    </row>
    <row r="564" spans="1:104" x14ac:dyDescent="0.25">
      <c r="A564" s="171">
        <v>121</v>
      </c>
      <c r="B564" s="172" t="s">
        <v>652</v>
      </c>
      <c r="C564" s="173" t="s">
        <v>653</v>
      </c>
      <c r="D564" s="174" t="s">
        <v>139</v>
      </c>
      <c r="E564" s="175">
        <v>56</v>
      </c>
      <c r="F564" s="175">
        <v>0</v>
      </c>
      <c r="G564" s="176">
        <f>E564*F564</f>
        <v>0</v>
      </c>
      <c r="O564" s="170">
        <v>2</v>
      </c>
      <c r="AA564" s="146">
        <v>1</v>
      </c>
      <c r="AB564" s="146">
        <v>7</v>
      </c>
      <c r="AC564" s="146">
        <v>7</v>
      </c>
      <c r="AZ564" s="146">
        <v>2</v>
      </c>
      <c r="BA564" s="146">
        <f>IF(AZ564=1,G564,0)</f>
        <v>0</v>
      </c>
      <c r="BB564" s="146">
        <f>IF(AZ564=2,G564,0)</f>
        <v>0</v>
      </c>
      <c r="BC564" s="146">
        <f>IF(AZ564=3,G564,0)</f>
        <v>0</v>
      </c>
      <c r="BD564" s="146">
        <f>IF(AZ564=4,G564,0)</f>
        <v>0</v>
      </c>
      <c r="BE564" s="146">
        <f>IF(AZ564=5,G564,0)</f>
        <v>0</v>
      </c>
      <c r="CA564" s="177">
        <v>1</v>
      </c>
      <c r="CB564" s="177">
        <v>7</v>
      </c>
      <c r="CZ564" s="146">
        <v>0</v>
      </c>
    </row>
    <row r="565" spans="1:104" x14ac:dyDescent="0.25">
      <c r="A565" s="178"/>
      <c r="B565" s="180"/>
      <c r="C565" s="225" t="s">
        <v>654</v>
      </c>
      <c r="D565" s="226"/>
      <c r="E565" s="181">
        <v>56</v>
      </c>
      <c r="F565" s="182"/>
      <c r="G565" s="183"/>
      <c r="M565" s="179">
        <v>56</v>
      </c>
      <c r="O565" s="170"/>
    </row>
    <row r="566" spans="1:104" x14ac:dyDescent="0.25">
      <c r="A566" s="171">
        <v>122</v>
      </c>
      <c r="B566" s="172" t="s">
        <v>655</v>
      </c>
      <c r="C566" s="173" t="s">
        <v>656</v>
      </c>
      <c r="D566" s="174" t="s">
        <v>139</v>
      </c>
      <c r="E566" s="175">
        <v>21</v>
      </c>
      <c r="F566" s="175">
        <v>0</v>
      </c>
      <c r="G566" s="176">
        <f>E566*F566</f>
        <v>0</v>
      </c>
      <c r="O566" s="170">
        <v>2</v>
      </c>
      <c r="AA566" s="146">
        <v>1</v>
      </c>
      <c r="AB566" s="146">
        <v>7</v>
      </c>
      <c r="AC566" s="146">
        <v>7</v>
      </c>
      <c r="AZ566" s="146">
        <v>2</v>
      </c>
      <c r="BA566" s="146">
        <f>IF(AZ566=1,G566,0)</f>
        <v>0</v>
      </c>
      <c r="BB566" s="146">
        <f>IF(AZ566=2,G566,0)</f>
        <v>0</v>
      </c>
      <c r="BC566" s="146">
        <f>IF(AZ566=3,G566,0)</f>
        <v>0</v>
      </c>
      <c r="BD566" s="146">
        <f>IF(AZ566=4,G566,0)</f>
        <v>0</v>
      </c>
      <c r="BE566" s="146">
        <f>IF(AZ566=5,G566,0)</f>
        <v>0</v>
      </c>
      <c r="CA566" s="177">
        <v>1</v>
      </c>
      <c r="CB566" s="177">
        <v>7</v>
      </c>
      <c r="CZ566" s="146">
        <v>0</v>
      </c>
    </row>
    <row r="567" spans="1:104" x14ac:dyDescent="0.25">
      <c r="A567" s="178"/>
      <c r="B567" s="180"/>
      <c r="C567" s="225" t="s">
        <v>657</v>
      </c>
      <c r="D567" s="226"/>
      <c r="E567" s="181">
        <v>21</v>
      </c>
      <c r="F567" s="182"/>
      <c r="G567" s="183"/>
      <c r="M567" s="179">
        <v>21</v>
      </c>
      <c r="O567" s="170"/>
    </row>
    <row r="568" spans="1:104" x14ac:dyDescent="0.25">
      <c r="A568" s="171">
        <v>123</v>
      </c>
      <c r="B568" s="172" t="s">
        <v>658</v>
      </c>
      <c r="C568" s="173" t="s">
        <v>659</v>
      </c>
      <c r="D568" s="174" t="s">
        <v>139</v>
      </c>
      <c r="E568" s="175">
        <v>8</v>
      </c>
      <c r="F568" s="175">
        <v>0</v>
      </c>
      <c r="G568" s="176">
        <f>E568*F568</f>
        <v>0</v>
      </c>
      <c r="O568" s="170">
        <v>2</v>
      </c>
      <c r="AA568" s="146">
        <v>1</v>
      </c>
      <c r="AB568" s="146">
        <v>7</v>
      </c>
      <c r="AC568" s="146">
        <v>7</v>
      </c>
      <c r="AZ568" s="146">
        <v>2</v>
      </c>
      <c r="BA568" s="146">
        <f>IF(AZ568=1,G568,0)</f>
        <v>0</v>
      </c>
      <c r="BB568" s="146">
        <f>IF(AZ568=2,G568,0)</f>
        <v>0</v>
      </c>
      <c r="BC568" s="146">
        <f>IF(AZ568=3,G568,0)</f>
        <v>0</v>
      </c>
      <c r="BD568" s="146">
        <f>IF(AZ568=4,G568,0)</f>
        <v>0</v>
      </c>
      <c r="BE568" s="146">
        <f>IF(AZ568=5,G568,0)</f>
        <v>0</v>
      </c>
      <c r="CA568" s="177">
        <v>1</v>
      </c>
      <c r="CB568" s="177">
        <v>7</v>
      </c>
      <c r="CZ568" s="146">
        <v>0</v>
      </c>
    </row>
    <row r="569" spans="1:104" x14ac:dyDescent="0.25">
      <c r="A569" s="178"/>
      <c r="B569" s="180"/>
      <c r="C569" s="225" t="s">
        <v>660</v>
      </c>
      <c r="D569" s="226"/>
      <c r="E569" s="181">
        <v>8</v>
      </c>
      <c r="F569" s="182"/>
      <c r="G569" s="183"/>
      <c r="M569" s="179">
        <v>8</v>
      </c>
      <c r="O569" s="170"/>
    </row>
    <row r="570" spans="1:104" x14ac:dyDescent="0.25">
      <c r="A570" s="171">
        <v>124</v>
      </c>
      <c r="B570" s="172" t="s">
        <v>661</v>
      </c>
      <c r="C570" s="173" t="s">
        <v>662</v>
      </c>
      <c r="D570" s="174" t="s">
        <v>139</v>
      </c>
      <c r="E570" s="175">
        <v>80</v>
      </c>
      <c r="F570" s="175">
        <v>0</v>
      </c>
      <c r="G570" s="176">
        <f>E570*F570</f>
        <v>0</v>
      </c>
      <c r="O570" s="170">
        <v>2</v>
      </c>
      <c r="AA570" s="146">
        <v>1</v>
      </c>
      <c r="AB570" s="146">
        <v>7</v>
      </c>
      <c r="AC570" s="146">
        <v>7</v>
      </c>
      <c r="AZ570" s="146">
        <v>2</v>
      </c>
      <c r="BA570" s="146">
        <f>IF(AZ570=1,G570,0)</f>
        <v>0</v>
      </c>
      <c r="BB570" s="146">
        <f>IF(AZ570=2,G570,0)</f>
        <v>0</v>
      </c>
      <c r="BC570" s="146">
        <f>IF(AZ570=3,G570,0)</f>
        <v>0</v>
      </c>
      <c r="BD570" s="146">
        <f>IF(AZ570=4,G570,0)</f>
        <v>0</v>
      </c>
      <c r="BE570" s="146">
        <f>IF(AZ570=5,G570,0)</f>
        <v>0</v>
      </c>
      <c r="CA570" s="177">
        <v>1</v>
      </c>
      <c r="CB570" s="177">
        <v>7</v>
      </c>
      <c r="CZ570" s="146">
        <v>0</v>
      </c>
    </row>
    <row r="571" spans="1:104" x14ac:dyDescent="0.25">
      <c r="A571" s="178"/>
      <c r="B571" s="180"/>
      <c r="C571" s="225" t="s">
        <v>663</v>
      </c>
      <c r="D571" s="226"/>
      <c r="E571" s="181">
        <v>36</v>
      </c>
      <c r="F571" s="182"/>
      <c r="G571" s="183"/>
      <c r="M571" s="179">
        <v>36</v>
      </c>
      <c r="O571" s="170"/>
    </row>
    <row r="572" spans="1:104" x14ac:dyDescent="0.25">
      <c r="A572" s="178"/>
      <c r="B572" s="180"/>
      <c r="C572" s="225" t="s">
        <v>152</v>
      </c>
      <c r="D572" s="226"/>
      <c r="E572" s="181">
        <v>4</v>
      </c>
      <c r="F572" s="182"/>
      <c r="G572" s="183"/>
      <c r="M572" s="179">
        <v>4</v>
      </c>
      <c r="O572" s="170"/>
    </row>
    <row r="573" spans="1:104" x14ac:dyDescent="0.25">
      <c r="A573" s="178"/>
      <c r="B573" s="180"/>
      <c r="C573" s="225" t="s">
        <v>664</v>
      </c>
      <c r="D573" s="226"/>
      <c r="E573" s="181">
        <v>40</v>
      </c>
      <c r="F573" s="182"/>
      <c r="G573" s="183"/>
      <c r="M573" s="179">
        <v>40</v>
      </c>
      <c r="O573" s="170"/>
    </row>
    <row r="574" spans="1:104" x14ac:dyDescent="0.25">
      <c r="A574" s="171">
        <v>125</v>
      </c>
      <c r="B574" s="172" t="s">
        <v>665</v>
      </c>
      <c r="C574" s="173" t="s">
        <v>666</v>
      </c>
      <c r="D574" s="174" t="s">
        <v>139</v>
      </c>
      <c r="E574" s="175">
        <v>112</v>
      </c>
      <c r="F574" s="175">
        <v>0</v>
      </c>
      <c r="G574" s="176">
        <f>E574*F574</f>
        <v>0</v>
      </c>
      <c r="O574" s="170">
        <v>2</v>
      </c>
      <c r="AA574" s="146">
        <v>1</v>
      </c>
      <c r="AB574" s="146">
        <v>7</v>
      </c>
      <c r="AC574" s="146">
        <v>7</v>
      </c>
      <c r="AZ574" s="146">
        <v>2</v>
      </c>
      <c r="BA574" s="146">
        <f>IF(AZ574=1,G574,0)</f>
        <v>0</v>
      </c>
      <c r="BB574" s="146">
        <f>IF(AZ574=2,G574,0)</f>
        <v>0</v>
      </c>
      <c r="BC574" s="146">
        <f>IF(AZ574=3,G574,0)</f>
        <v>0</v>
      </c>
      <c r="BD574" s="146">
        <f>IF(AZ574=4,G574,0)</f>
        <v>0</v>
      </c>
      <c r="BE574" s="146">
        <f>IF(AZ574=5,G574,0)</f>
        <v>0</v>
      </c>
      <c r="CA574" s="177">
        <v>1</v>
      </c>
      <c r="CB574" s="177">
        <v>7</v>
      </c>
      <c r="CZ574" s="146">
        <v>0</v>
      </c>
    </row>
    <row r="575" spans="1:104" x14ac:dyDescent="0.25">
      <c r="A575" s="178"/>
      <c r="B575" s="180"/>
      <c r="C575" s="225" t="s">
        <v>667</v>
      </c>
      <c r="D575" s="226"/>
      <c r="E575" s="181">
        <v>112</v>
      </c>
      <c r="F575" s="182"/>
      <c r="G575" s="183"/>
      <c r="M575" s="179">
        <v>112</v>
      </c>
      <c r="O575" s="170"/>
    </row>
    <row r="576" spans="1:104" x14ac:dyDescent="0.25">
      <c r="A576" s="178"/>
      <c r="B576" s="180"/>
      <c r="C576" s="225" t="s">
        <v>333</v>
      </c>
      <c r="D576" s="226"/>
      <c r="E576" s="181">
        <v>0</v>
      </c>
      <c r="F576" s="182"/>
      <c r="G576" s="183"/>
      <c r="M576" s="179">
        <v>0</v>
      </c>
      <c r="O576" s="170"/>
    </row>
    <row r="577" spans="1:104" x14ac:dyDescent="0.25">
      <c r="A577" s="178"/>
      <c r="B577" s="180"/>
      <c r="C577" s="225" t="s">
        <v>333</v>
      </c>
      <c r="D577" s="226"/>
      <c r="E577" s="181">
        <v>0</v>
      </c>
      <c r="F577" s="182"/>
      <c r="G577" s="183"/>
      <c r="M577" s="179">
        <v>0</v>
      </c>
      <c r="O577" s="170"/>
    </row>
    <row r="578" spans="1:104" x14ac:dyDescent="0.25">
      <c r="A578" s="178"/>
      <c r="B578" s="180"/>
      <c r="C578" s="225" t="s">
        <v>333</v>
      </c>
      <c r="D578" s="226"/>
      <c r="E578" s="181">
        <v>0</v>
      </c>
      <c r="F578" s="182"/>
      <c r="G578" s="183"/>
      <c r="M578" s="179">
        <v>0</v>
      </c>
      <c r="O578" s="170"/>
    </row>
    <row r="579" spans="1:104" x14ac:dyDescent="0.25">
      <c r="A579" s="178"/>
      <c r="B579" s="180"/>
      <c r="C579" s="225" t="s">
        <v>333</v>
      </c>
      <c r="D579" s="226"/>
      <c r="E579" s="181">
        <v>0</v>
      </c>
      <c r="F579" s="182"/>
      <c r="G579" s="183"/>
      <c r="M579" s="179">
        <v>0</v>
      </c>
      <c r="O579" s="170"/>
    </row>
    <row r="580" spans="1:104" x14ac:dyDescent="0.25">
      <c r="A580" s="178"/>
      <c r="B580" s="180"/>
      <c r="C580" s="225" t="s">
        <v>333</v>
      </c>
      <c r="D580" s="226"/>
      <c r="E580" s="181">
        <v>0</v>
      </c>
      <c r="F580" s="182"/>
      <c r="G580" s="183"/>
      <c r="M580" s="179">
        <v>0</v>
      </c>
      <c r="O580" s="170"/>
    </row>
    <row r="581" spans="1:104" x14ac:dyDescent="0.25">
      <c r="A581" s="178"/>
      <c r="B581" s="180"/>
      <c r="C581" s="225" t="s">
        <v>333</v>
      </c>
      <c r="D581" s="226"/>
      <c r="E581" s="181">
        <v>0</v>
      </c>
      <c r="F581" s="182"/>
      <c r="G581" s="183"/>
      <c r="M581" s="179">
        <v>0</v>
      </c>
      <c r="O581" s="170"/>
    </row>
    <row r="582" spans="1:104" x14ac:dyDescent="0.25">
      <c r="A582" s="178"/>
      <c r="B582" s="180"/>
      <c r="C582" s="225" t="s">
        <v>333</v>
      </c>
      <c r="D582" s="226"/>
      <c r="E582" s="181">
        <v>0</v>
      </c>
      <c r="F582" s="182"/>
      <c r="G582" s="183"/>
      <c r="M582" s="179">
        <v>0</v>
      </c>
      <c r="O582" s="170"/>
    </row>
    <row r="583" spans="1:104" x14ac:dyDescent="0.25">
      <c r="A583" s="171">
        <v>126</v>
      </c>
      <c r="B583" s="172" t="s">
        <v>668</v>
      </c>
      <c r="C583" s="173" t="s">
        <v>669</v>
      </c>
      <c r="D583" s="174" t="s">
        <v>139</v>
      </c>
      <c r="E583" s="175">
        <v>17</v>
      </c>
      <c r="F583" s="175">
        <v>0</v>
      </c>
      <c r="G583" s="176">
        <f>E583*F583</f>
        <v>0</v>
      </c>
      <c r="O583" s="170">
        <v>2</v>
      </c>
      <c r="AA583" s="146">
        <v>1</v>
      </c>
      <c r="AB583" s="146">
        <v>7</v>
      </c>
      <c r="AC583" s="146">
        <v>7</v>
      </c>
      <c r="AZ583" s="146">
        <v>2</v>
      </c>
      <c r="BA583" s="146">
        <f>IF(AZ583=1,G583,0)</f>
        <v>0</v>
      </c>
      <c r="BB583" s="146">
        <f>IF(AZ583=2,G583,0)</f>
        <v>0</v>
      </c>
      <c r="BC583" s="146">
        <f>IF(AZ583=3,G583,0)</f>
        <v>0</v>
      </c>
      <c r="BD583" s="146">
        <f>IF(AZ583=4,G583,0)</f>
        <v>0</v>
      </c>
      <c r="BE583" s="146">
        <f>IF(AZ583=5,G583,0)</f>
        <v>0</v>
      </c>
      <c r="CA583" s="177">
        <v>1</v>
      </c>
      <c r="CB583" s="177">
        <v>7</v>
      </c>
      <c r="CZ583" s="146">
        <v>0</v>
      </c>
    </row>
    <row r="584" spans="1:104" x14ac:dyDescent="0.25">
      <c r="A584" s="178"/>
      <c r="B584" s="180"/>
      <c r="C584" s="225" t="s">
        <v>670</v>
      </c>
      <c r="D584" s="226"/>
      <c r="E584" s="181">
        <v>13</v>
      </c>
      <c r="F584" s="182"/>
      <c r="G584" s="183"/>
      <c r="M584" s="179">
        <v>13</v>
      </c>
      <c r="O584" s="170"/>
    </row>
    <row r="585" spans="1:104" x14ac:dyDescent="0.25">
      <c r="A585" s="178"/>
      <c r="B585" s="180"/>
      <c r="C585" s="225" t="s">
        <v>152</v>
      </c>
      <c r="D585" s="226"/>
      <c r="E585" s="181">
        <v>4</v>
      </c>
      <c r="F585" s="182"/>
      <c r="G585" s="183"/>
      <c r="M585" s="179">
        <v>4</v>
      </c>
      <c r="O585" s="170"/>
    </row>
    <row r="586" spans="1:104" x14ac:dyDescent="0.25">
      <c r="A586" s="171">
        <v>127</v>
      </c>
      <c r="B586" s="172" t="s">
        <v>671</v>
      </c>
      <c r="C586" s="173" t="s">
        <v>672</v>
      </c>
      <c r="D586" s="174" t="s">
        <v>139</v>
      </c>
      <c r="E586" s="175">
        <v>41</v>
      </c>
      <c r="F586" s="175">
        <v>0</v>
      </c>
      <c r="G586" s="176">
        <f>E586*F586</f>
        <v>0</v>
      </c>
      <c r="O586" s="170">
        <v>2</v>
      </c>
      <c r="AA586" s="146">
        <v>1</v>
      </c>
      <c r="AB586" s="146">
        <v>7</v>
      </c>
      <c r="AC586" s="146">
        <v>7</v>
      </c>
      <c r="AZ586" s="146">
        <v>2</v>
      </c>
      <c r="BA586" s="146">
        <f>IF(AZ586=1,G586,0)</f>
        <v>0</v>
      </c>
      <c r="BB586" s="146">
        <f>IF(AZ586=2,G586,0)</f>
        <v>0</v>
      </c>
      <c r="BC586" s="146">
        <f>IF(AZ586=3,G586,0)</f>
        <v>0</v>
      </c>
      <c r="BD586" s="146">
        <f>IF(AZ586=4,G586,0)</f>
        <v>0</v>
      </c>
      <c r="BE586" s="146">
        <f>IF(AZ586=5,G586,0)</f>
        <v>0</v>
      </c>
      <c r="CA586" s="177">
        <v>1</v>
      </c>
      <c r="CB586" s="177">
        <v>7</v>
      </c>
      <c r="CZ586" s="146">
        <v>0</v>
      </c>
    </row>
    <row r="587" spans="1:104" x14ac:dyDescent="0.25">
      <c r="A587" s="178"/>
      <c r="B587" s="180"/>
      <c r="C587" s="225" t="s">
        <v>673</v>
      </c>
      <c r="D587" s="226"/>
      <c r="E587" s="181">
        <v>41</v>
      </c>
      <c r="F587" s="182"/>
      <c r="G587" s="183"/>
      <c r="M587" s="179">
        <v>41</v>
      </c>
      <c r="O587" s="170"/>
    </row>
    <row r="588" spans="1:104" ht="20.399999999999999" x14ac:dyDescent="0.25">
      <c r="A588" s="171">
        <v>128</v>
      </c>
      <c r="B588" s="172" t="s">
        <v>674</v>
      </c>
      <c r="C588" s="173" t="s">
        <v>675</v>
      </c>
      <c r="D588" s="174" t="s">
        <v>139</v>
      </c>
      <c r="E588" s="175">
        <v>56</v>
      </c>
      <c r="F588" s="175">
        <v>0</v>
      </c>
      <c r="G588" s="176">
        <f>E588*F588</f>
        <v>0</v>
      </c>
      <c r="O588" s="170">
        <v>2</v>
      </c>
      <c r="AA588" s="146">
        <v>12</v>
      </c>
      <c r="AB588" s="146">
        <v>0</v>
      </c>
      <c r="AC588" s="146">
        <v>53</v>
      </c>
      <c r="AZ588" s="146">
        <v>2</v>
      </c>
      <c r="BA588" s="146">
        <f>IF(AZ588=1,G588,0)</f>
        <v>0</v>
      </c>
      <c r="BB588" s="146">
        <f>IF(AZ588=2,G588,0)</f>
        <v>0</v>
      </c>
      <c r="BC588" s="146">
        <f>IF(AZ588=3,G588,0)</f>
        <v>0</v>
      </c>
      <c r="BD588" s="146">
        <f>IF(AZ588=4,G588,0)</f>
        <v>0</v>
      </c>
      <c r="BE588" s="146">
        <f>IF(AZ588=5,G588,0)</f>
        <v>0</v>
      </c>
      <c r="CA588" s="177">
        <v>12</v>
      </c>
      <c r="CB588" s="177">
        <v>0</v>
      </c>
      <c r="CZ588" s="146">
        <v>3.0400000000000002E-3</v>
      </c>
    </row>
    <row r="589" spans="1:104" x14ac:dyDescent="0.25">
      <c r="A589" s="178"/>
      <c r="B589" s="180"/>
      <c r="C589" s="225" t="s">
        <v>676</v>
      </c>
      <c r="D589" s="226"/>
      <c r="E589" s="181">
        <v>15</v>
      </c>
      <c r="F589" s="182"/>
      <c r="G589" s="183"/>
      <c r="M589" s="179" t="s">
        <v>676</v>
      </c>
      <c r="O589" s="170"/>
    </row>
    <row r="590" spans="1:104" x14ac:dyDescent="0.25">
      <c r="A590" s="178"/>
      <c r="B590" s="180"/>
      <c r="C590" s="225" t="s">
        <v>677</v>
      </c>
      <c r="D590" s="226"/>
      <c r="E590" s="181">
        <v>15</v>
      </c>
      <c r="F590" s="182"/>
      <c r="G590" s="183"/>
      <c r="M590" s="179" t="s">
        <v>677</v>
      </c>
      <c r="O590" s="170"/>
    </row>
    <row r="591" spans="1:104" x14ac:dyDescent="0.25">
      <c r="A591" s="178"/>
      <c r="B591" s="180"/>
      <c r="C591" s="225" t="s">
        <v>678</v>
      </c>
      <c r="D591" s="226"/>
      <c r="E591" s="181">
        <v>26</v>
      </c>
      <c r="F591" s="182"/>
      <c r="G591" s="183"/>
      <c r="M591" s="179" t="s">
        <v>678</v>
      </c>
      <c r="O591" s="170"/>
    </row>
    <row r="592" spans="1:104" ht="20.399999999999999" x14ac:dyDescent="0.25">
      <c r="A592" s="171">
        <v>129</v>
      </c>
      <c r="B592" s="172" t="s">
        <v>679</v>
      </c>
      <c r="C592" s="173" t="s">
        <v>680</v>
      </c>
      <c r="D592" s="174" t="s">
        <v>139</v>
      </c>
      <c r="E592" s="175">
        <v>4</v>
      </c>
      <c r="F592" s="175">
        <v>0</v>
      </c>
      <c r="G592" s="176">
        <f>E592*F592</f>
        <v>0</v>
      </c>
      <c r="O592" s="170">
        <v>2</v>
      </c>
      <c r="AA592" s="146">
        <v>12</v>
      </c>
      <c r="AB592" s="146">
        <v>0</v>
      </c>
      <c r="AC592" s="146">
        <v>52</v>
      </c>
      <c r="AZ592" s="146">
        <v>2</v>
      </c>
      <c r="BA592" s="146">
        <f>IF(AZ592=1,G592,0)</f>
        <v>0</v>
      </c>
      <c r="BB592" s="146">
        <f>IF(AZ592=2,G592,0)</f>
        <v>0</v>
      </c>
      <c r="BC592" s="146">
        <f>IF(AZ592=3,G592,0)</f>
        <v>0</v>
      </c>
      <c r="BD592" s="146">
        <f>IF(AZ592=4,G592,0)</f>
        <v>0</v>
      </c>
      <c r="BE592" s="146">
        <f>IF(AZ592=5,G592,0)</f>
        <v>0</v>
      </c>
      <c r="CA592" s="177">
        <v>12</v>
      </c>
      <c r="CB592" s="177">
        <v>0</v>
      </c>
      <c r="CZ592" s="146">
        <v>3.96E-3</v>
      </c>
    </row>
    <row r="593" spans="1:104" x14ac:dyDescent="0.25">
      <c r="A593" s="178"/>
      <c r="B593" s="180"/>
      <c r="C593" s="225" t="s">
        <v>681</v>
      </c>
      <c r="D593" s="226"/>
      <c r="E593" s="181">
        <v>4</v>
      </c>
      <c r="F593" s="182"/>
      <c r="G593" s="183"/>
      <c r="M593" s="179" t="s">
        <v>681</v>
      </c>
      <c r="O593" s="170"/>
    </row>
    <row r="594" spans="1:104" ht="20.399999999999999" x14ac:dyDescent="0.25">
      <c r="A594" s="171">
        <v>130</v>
      </c>
      <c r="B594" s="172" t="s">
        <v>682</v>
      </c>
      <c r="C594" s="173" t="s">
        <v>683</v>
      </c>
      <c r="D594" s="174" t="s">
        <v>139</v>
      </c>
      <c r="E594" s="175">
        <v>112</v>
      </c>
      <c r="F594" s="175">
        <v>0</v>
      </c>
      <c r="G594" s="176">
        <f>E594*F594</f>
        <v>0</v>
      </c>
      <c r="O594" s="170">
        <v>2</v>
      </c>
      <c r="AA594" s="146">
        <v>12</v>
      </c>
      <c r="AB594" s="146">
        <v>0</v>
      </c>
      <c r="AC594" s="146">
        <v>34</v>
      </c>
      <c r="AZ594" s="146">
        <v>2</v>
      </c>
      <c r="BA594" s="146">
        <f>IF(AZ594=1,G594,0)</f>
        <v>0</v>
      </c>
      <c r="BB594" s="146">
        <f>IF(AZ594=2,G594,0)</f>
        <v>0</v>
      </c>
      <c r="BC594" s="146">
        <f>IF(AZ594=3,G594,0)</f>
        <v>0</v>
      </c>
      <c r="BD594" s="146">
        <f>IF(AZ594=4,G594,0)</f>
        <v>0</v>
      </c>
      <c r="BE594" s="146">
        <f>IF(AZ594=5,G594,0)</f>
        <v>0</v>
      </c>
      <c r="CA594" s="177">
        <v>12</v>
      </c>
      <c r="CB594" s="177">
        <v>0</v>
      </c>
      <c r="CZ594" s="146">
        <v>3.0400000000000002E-3</v>
      </c>
    </row>
    <row r="595" spans="1:104" x14ac:dyDescent="0.25">
      <c r="A595" s="178"/>
      <c r="B595" s="180"/>
      <c r="C595" s="225" t="s">
        <v>684</v>
      </c>
      <c r="D595" s="226"/>
      <c r="E595" s="181">
        <v>12.5</v>
      </c>
      <c r="F595" s="182"/>
      <c r="G595" s="183"/>
      <c r="M595" s="179" t="s">
        <v>684</v>
      </c>
      <c r="O595" s="170"/>
    </row>
    <row r="596" spans="1:104" x14ac:dyDescent="0.25">
      <c r="A596" s="178"/>
      <c r="B596" s="180"/>
      <c r="C596" s="225" t="s">
        <v>685</v>
      </c>
      <c r="D596" s="226"/>
      <c r="E596" s="181">
        <v>26</v>
      </c>
      <c r="F596" s="182"/>
      <c r="G596" s="183"/>
      <c r="M596" s="179" t="s">
        <v>685</v>
      </c>
      <c r="O596" s="170"/>
    </row>
    <row r="597" spans="1:104" x14ac:dyDescent="0.25">
      <c r="A597" s="178"/>
      <c r="B597" s="180"/>
      <c r="C597" s="225" t="s">
        <v>686</v>
      </c>
      <c r="D597" s="226"/>
      <c r="E597" s="181">
        <v>24</v>
      </c>
      <c r="F597" s="182"/>
      <c r="G597" s="183"/>
      <c r="M597" s="179" t="s">
        <v>686</v>
      </c>
      <c r="O597" s="170"/>
    </row>
    <row r="598" spans="1:104" x14ac:dyDescent="0.25">
      <c r="A598" s="178"/>
      <c r="B598" s="180"/>
      <c r="C598" s="225" t="s">
        <v>687</v>
      </c>
      <c r="D598" s="226"/>
      <c r="E598" s="181">
        <v>24</v>
      </c>
      <c r="F598" s="182"/>
      <c r="G598" s="183"/>
      <c r="M598" s="179" t="s">
        <v>687</v>
      </c>
      <c r="O598" s="170"/>
    </row>
    <row r="599" spans="1:104" x14ac:dyDescent="0.25">
      <c r="A599" s="178"/>
      <c r="B599" s="180"/>
      <c r="C599" s="225" t="s">
        <v>688</v>
      </c>
      <c r="D599" s="226"/>
      <c r="E599" s="181">
        <v>24</v>
      </c>
      <c r="F599" s="182"/>
      <c r="G599" s="183"/>
      <c r="M599" s="179" t="s">
        <v>688</v>
      </c>
      <c r="O599" s="170"/>
    </row>
    <row r="600" spans="1:104" x14ac:dyDescent="0.25">
      <c r="A600" s="178"/>
      <c r="B600" s="180"/>
      <c r="C600" s="225" t="s">
        <v>689</v>
      </c>
      <c r="D600" s="226"/>
      <c r="E600" s="181">
        <v>1.5</v>
      </c>
      <c r="F600" s="182"/>
      <c r="G600" s="183"/>
      <c r="M600" s="179" t="s">
        <v>689</v>
      </c>
      <c r="O600" s="170"/>
    </row>
    <row r="601" spans="1:104" ht="20.399999999999999" x14ac:dyDescent="0.25">
      <c r="A601" s="171">
        <v>131</v>
      </c>
      <c r="B601" s="172" t="s">
        <v>690</v>
      </c>
      <c r="C601" s="173" t="s">
        <v>691</v>
      </c>
      <c r="D601" s="174" t="s">
        <v>139</v>
      </c>
      <c r="E601" s="175">
        <v>41</v>
      </c>
      <c r="F601" s="175">
        <v>0</v>
      </c>
      <c r="G601" s="176">
        <f>E601*F601</f>
        <v>0</v>
      </c>
      <c r="O601" s="170">
        <v>2</v>
      </c>
      <c r="AA601" s="146">
        <v>12</v>
      </c>
      <c r="AB601" s="146">
        <v>0</v>
      </c>
      <c r="AC601" s="146">
        <v>50</v>
      </c>
      <c r="AZ601" s="146">
        <v>2</v>
      </c>
      <c r="BA601" s="146">
        <f>IF(AZ601=1,G601,0)</f>
        <v>0</v>
      </c>
      <c r="BB601" s="146">
        <f>IF(AZ601=2,G601,0)</f>
        <v>0</v>
      </c>
      <c r="BC601" s="146">
        <f>IF(AZ601=3,G601,0)</f>
        <v>0</v>
      </c>
      <c r="BD601" s="146">
        <f>IF(AZ601=4,G601,0)</f>
        <v>0</v>
      </c>
      <c r="BE601" s="146">
        <f>IF(AZ601=5,G601,0)</f>
        <v>0</v>
      </c>
      <c r="CA601" s="177">
        <v>12</v>
      </c>
      <c r="CB601" s="177">
        <v>0</v>
      </c>
      <c r="CZ601" s="146">
        <v>2.0300000000000001E-3</v>
      </c>
    </row>
    <row r="602" spans="1:104" x14ac:dyDescent="0.25">
      <c r="A602" s="178"/>
      <c r="B602" s="180"/>
      <c r="C602" s="225" t="s">
        <v>673</v>
      </c>
      <c r="D602" s="226"/>
      <c r="E602" s="181">
        <v>41</v>
      </c>
      <c r="F602" s="182"/>
      <c r="G602" s="183"/>
      <c r="M602" s="179">
        <v>41</v>
      </c>
      <c r="O602" s="170"/>
    </row>
    <row r="603" spans="1:104" ht="20.399999999999999" x14ac:dyDescent="0.25">
      <c r="A603" s="171">
        <v>132</v>
      </c>
      <c r="B603" s="172" t="s">
        <v>692</v>
      </c>
      <c r="C603" s="173" t="s">
        <v>693</v>
      </c>
      <c r="D603" s="174" t="s">
        <v>139</v>
      </c>
      <c r="E603" s="175">
        <v>8</v>
      </c>
      <c r="F603" s="175">
        <v>0</v>
      </c>
      <c r="G603" s="176">
        <f>E603*F603</f>
        <v>0</v>
      </c>
      <c r="O603" s="170">
        <v>2</v>
      </c>
      <c r="AA603" s="146">
        <v>12</v>
      </c>
      <c r="AB603" s="146">
        <v>0</v>
      </c>
      <c r="AC603" s="146">
        <v>168</v>
      </c>
      <c r="AZ603" s="146">
        <v>2</v>
      </c>
      <c r="BA603" s="146">
        <f>IF(AZ603=1,G603,0)</f>
        <v>0</v>
      </c>
      <c r="BB603" s="146">
        <f>IF(AZ603=2,G603,0)</f>
        <v>0</v>
      </c>
      <c r="BC603" s="146">
        <f>IF(AZ603=3,G603,0)</f>
        <v>0</v>
      </c>
      <c r="BD603" s="146">
        <f>IF(AZ603=4,G603,0)</f>
        <v>0</v>
      </c>
      <c r="BE603" s="146">
        <f>IF(AZ603=5,G603,0)</f>
        <v>0</v>
      </c>
      <c r="CA603" s="177">
        <v>12</v>
      </c>
      <c r="CB603" s="177">
        <v>0</v>
      </c>
      <c r="CZ603" s="146">
        <v>0</v>
      </c>
    </row>
    <row r="604" spans="1:104" x14ac:dyDescent="0.25">
      <c r="A604" s="178"/>
      <c r="B604" s="180"/>
      <c r="C604" s="225" t="s">
        <v>694</v>
      </c>
      <c r="D604" s="226"/>
      <c r="E604" s="181">
        <v>8</v>
      </c>
      <c r="F604" s="182"/>
      <c r="G604" s="183"/>
      <c r="M604" s="179" t="s">
        <v>694</v>
      </c>
      <c r="O604" s="170"/>
    </row>
    <row r="605" spans="1:104" ht="20.399999999999999" x14ac:dyDescent="0.25">
      <c r="A605" s="171">
        <v>133</v>
      </c>
      <c r="B605" s="172" t="s">
        <v>695</v>
      </c>
      <c r="C605" s="173" t="s">
        <v>696</v>
      </c>
      <c r="D605" s="174" t="s">
        <v>139</v>
      </c>
      <c r="E605" s="175">
        <v>3</v>
      </c>
      <c r="F605" s="175">
        <v>0</v>
      </c>
      <c r="G605" s="176">
        <f>E605*F605</f>
        <v>0</v>
      </c>
      <c r="O605" s="170">
        <v>2</v>
      </c>
      <c r="AA605" s="146">
        <v>12</v>
      </c>
      <c r="AB605" s="146">
        <v>0</v>
      </c>
      <c r="AC605" s="146">
        <v>169</v>
      </c>
      <c r="AZ605" s="146">
        <v>2</v>
      </c>
      <c r="BA605" s="146">
        <f>IF(AZ605=1,G605,0)</f>
        <v>0</v>
      </c>
      <c r="BB605" s="146">
        <f>IF(AZ605=2,G605,0)</f>
        <v>0</v>
      </c>
      <c r="BC605" s="146">
        <f>IF(AZ605=3,G605,0)</f>
        <v>0</v>
      </c>
      <c r="BD605" s="146">
        <f>IF(AZ605=4,G605,0)</f>
        <v>0</v>
      </c>
      <c r="BE605" s="146">
        <f>IF(AZ605=5,G605,0)</f>
        <v>0</v>
      </c>
      <c r="CA605" s="177">
        <v>12</v>
      </c>
      <c r="CB605" s="177">
        <v>0</v>
      </c>
      <c r="CZ605" s="146">
        <v>0</v>
      </c>
    </row>
    <row r="606" spans="1:104" x14ac:dyDescent="0.25">
      <c r="A606" s="178"/>
      <c r="B606" s="180"/>
      <c r="C606" s="225" t="s">
        <v>697</v>
      </c>
      <c r="D606" s="226"/>
      <c r="E606" s="181">
        <v>3</v>
      </c>
      <c r="F606" s="182"/>
      <c r="G606" s="183"/>
      <c r="M606" s="179" t="s">
        <v>697</v>
      </c>
      <c r="O606" s="170"/>
    </row>
    <row r="607" spans="1:104" x14ac:dyDescent="0.25">
      <c r="A607" s="171">
        <v>134</v>
      </c>
      <c r="B607" s="172" t="s">
        <v>698</v>
      </c>
      <c r="C607" s="173" t="s">
        <v>699</v>
      </c>
      <c r="D607" s="174" t="s">
        <v>139</v>
      </c>
      <c r="E607" s="175">
        <v>40</v>
      </c>
      <c r="F607" s="175">
        <v>0</v>
      </c>
      <c r="G607" s="176">
        <f>E607*F607</f>
        <v>0</v>
      </c>
      <c r="O607" s="170">
        <v>2</v>
      </c>
      <c r="AA607" s="146">
        <v>12</v>
      </c>
      <c r="AB607" s="146">
        <v>0</v>
      </c>
      <c r="AC607" s="146">
        <v>170</v>
      </c>
      <c r="AZ607" s="146">
        <v>2</v>
      </c>
      <c r="BA607" s="146">
        <f>IF(AZ607=1,G607,0)</f>
        <v>0</v>
      </c>
      <c r="BB607" s="146">
        <f>IF(AZ607=2,G607,0)</f>
        <v>0</v>
      </c>
      <c r="BC607" s="146">
        <f>IF(AZ607=3,G607,0)</f>
        <v>0</v>
      </c>
      <c r="BD607" s="146">
        <f>IF(AZ607=4,G607,0)</f>
        <v>0</v>
      </c>
      <c r="BE607" s="146">
        <f>IF(AZ607=5,G607,0)</f>
        <v>0</v>
      </c>
      <c r="CA607" s="177">
        <v>12</v>
      </c>
      <c r="CB607" s="177">
        <v>0</v>
      </c>
      <c r="CZ607" s="146">
        <v>0</v>
      </c>
    </row>
    <row r="608" spans="1:104" x14ac:dyDescent="0.25">
      <c r="A608" s="178"/>
      <c r="B608" s="180"/>
      <c r="C608" s="225" t="s">
        <v>664</v>
      </c>
      <c r="D608" s="226"/>
      <c r="E608" s="181">
        <v>40</v>
      </c>
      <c r="F608" s="182"/>
      <c r="G608" s="183"/>
      <c r="M608" s="179">
        <v>40</v>
      </c>
      <c r="O608" s="170"/>
    </row>
    <row r="609" spans="1:104" ht="20.399999999999999" x14ac:dyDescent="0.25">
      <c r="A609" s="171">
        <v>135</v>
      </c>
      <c r="B609" s="172" t="s">
        <v>700</v>
      </c>
      <c r="C609" s="173" t="s">
        <v>701</v>
      </c>
      <c r="D609" s="174" t="s">
        <v>139</v>
      </c>
      <c r="E609" s="175">
        <v>21</v>
      </c>
      <c r="F609" s="175">
        <v>0</v>
      </c>
      <c r="G609" s="176">
        <f>E609*F609</f>
        <v>0</v>
      </c>
      <c r="O609" s="170">
        <v>2</v>
      </c>
      <c r="AA609" s="146">
        <v>12</v>
      </c>
      <c r="AB609" s="146">
        <v>0</v>
      </c>
      <c r="AC609" s="146">
        <v>35</v>
      </c>
      <c r="AZ609" s="146">
        <v>2</v>
      </c>
      <c r="BA609" s="146">
        <f>IF(AZ609=1,G609,0)</f>
        <v>0</v>
      </c>
      <c r="BB609" s="146">
        <f>IF(AZ609=2,G609,0)</f>
        <v>0</v>
      </c>
      <c r="BC609" s="146">
        <f>IF(AZ609=3,G609,0)</f>
        <v>0</v>
      </c>
      <c r="BD609" s="146">
        <f>IF(AZ609=4,G609,0)</f>
        <v>0</v>
      </c>
      <c r="BE609" s="146">
        <f>IF(AZ609=5,G609,0)</f>
        <v>0</v>
      </c>
      <c r="CA609" s="177">
        <v>12</v>
      </c>
      <c r="CB609" s="177">
        <v>0</v>
      </c>
      <c r="CZ609" s="146">
        <v>3.3600000000000001E-3</v>
      </c>
    </row>
    <row r="610" spans="1:104" x14ac:dyDescent="0.25">
      <c r="A610" s="178"/>
      <c r="B610" s="180"/>
      <c r="C610" s="225" t="s">
        <v>702</v>
      </c>
      <c r="D610" s="226"/>
      <c r="E610" s="181">
        <v>21</v>
      </c>
      <c r="F610" s="182"/>
      <c r="G610" s="183"/>
      <c r="M610" s="179" t="s">
        <v>702</v>
      </c>
      <c r="O610" s="170"/>
    </row>
    <row r="611" spans="1:104" ht="20.399999999999999" x14ac:dyDescent="0.25">
      <c r="A611" s="171">
        <v>136</v>
      </c>
      <c r="B611" s="172" t="s">
        <v>703</v>
      </c>
      <c r="C611" s="173" t="s">
        <v>704</v>
      </c>
      <c r="D611" s="174" t="s">
        <v>139</v>
      </c>
      <c r="E611" s="175">
        <v>8</v>
      </c>
      <c r="F611" s="175">
        <v>0</v>
      </c>
      <c r="G611" s="176">
        <f>E611*F611</f>
        <v>0</v>
      </c>
      <c r="O611" s="170">
        <v>2</v>
      </c>
      <c r="AA611" s="146">
        <v>12</v>
      </c>
      <c r="AB611" s="146">
        <v>0</v>
      </c>
      <c r="AC611" s="146">
        <v>37</v>
      </c>
      <c r="AZ611" s="146">
        <v>2</v>
      </c>
      <c r="BA611" s="146">
        <f>IF(AZ611=1,G611,0)</f>
        <v>0</v>
      </c>
      <c r="BB611" s="146">
        <f>IF(AZ611=2,G611,0)</f>
        <v>0</v>
      </c>
      <c r="BC611" s="146">
        <f>IF(AZ611=3,G611,0)</f>
        <v>0</v>
      </c>
      <c r="BD611" s="146">
        <f>IF(AZ611=4,G611,0)</f>
        <v>0</v>
      </c>
      <c r="BE611" s="146">
        <f>IF(AZ611=5,G611,0)</f>
        <v>0</v>
      </c>
      <c r="CA611" s="177">
        <v>12</v>
      </c>
      <c r="CB611" s="177">
        <v>0</v>
      </c>
      <c r="CZ611" s="146">
        <v>4.64E-3</v>
      </c>
    </row>
    <row r="612" spans="1:104" x14ac:dyDescent="0.25">
      <c r="A612" s="178"/>
      <c r="B612" s="180"/>
      <c r="C612" s="225" t="s">
        <v>694</v>
      </c>
      <c r="D612" s="226"/>
      <c r="E612" s="181">
        <v>8</v>
      </c>
      <c r="F612" s="182"/>
      <c r="G612" s="183"/>
      <c r="M612" s="179" t="s">
        <v>694</v>
      </c>
      <c r="O612" s="170"/>
    </row>
    <row r="613" spans="1:104" ht="20.399999999999999" x14ac:dyDescent="0.25">
      <c r="A613" s="171">
        <v>137</v>
      </c>
      <c r="B613" s="172" t="s">
        <v>705</v>
      </c>
      <c r="C613" s="173" t="s">
        <v>706</v>
      </c>
      <c r="D613" s="174" t="s">
        <v>139</v>
      </c>
      <c r="E613" s="175">
        <v>13</v>
      </c>
      <c r="F613" s="175">
        <v>0</v>
      </c>
      <c r="G613" s="176">
        <f>E613*F613</f>
        <v>0</v>
      </c>
      <c r="O613" s="170">
        <v>2</v>
      </c>
      <c r="AA613" s="146">
        <v>12</v>
      </c>
      <c r="AB613" s="146">
        <v>0</v>
      </c>
      <c r="AC613" s="146">
        <v>38</v>
      </c>
      <c r="AZ613" s="146">
        <v>2</v>
      </c>
      <c r="BA613" s="146">
        <f>IF(AZ613=1,G613,0)</f>
        <v>0</v>
      </c>
      <c r="BB613" s="146">
        <f>IF(AZ613=2,G613,0)</f>
        <v>0</v>
      </c>
      <c r="BC613" s="146">
        <f>IF(AZ613=3,G613,0)</f>
        <v>0</v>
      </c>
      <c r="BD613" s="146">
        <f>IF(AZ613=4,G613,0)</f>
        <v>0</v>
      </c>
      <c r="BE613" s="146">
        <f>IF(AZ613=5,G613,0)</f>
        <v>0</v>
      </c>
      <c r="CA613" s="177">
        <v>12</v>
      </c>
      <c r="CB613" s="177">
        <v>0</v>
      </c>
      <c r="CZ613" s="146">
        <v>4.28E-3</v>
      </c>
    </row>
    <row r="614" spans="1:104" x14ac:dyDescent="0.25">
      <c r="A614" s="178"/>
      <c r="B614" s="180"/>
      <c r="C614" s="225" t="s">
        <v>707</v>
      </c>
      <c r="D614" s="226"/>
      <c r="E614" s="181">
        <v>13</v>
      </c>
      <c r="F614" s="182"/>
      <c r="G614" s="183"/>
      <c r="M614" s="179" t="s">
        <v>707</v>
      </c>
      <c r="O614" s="170"/>
    </row>
    <row r="615" spans="1:104" ht="20.399999999999999" x14ac:dyDescent="0.25">
      <c r="A615" s="171">
        <v>138</v>
      </c>
      <c r="B615" s="172" t="s">
        <v>708</v>
      </c>
      <c r="C615" s="173" t="s">
        <v>709</v>
      </c>
      <c r="D615" s="174" t="s">
        <v>139</v>
      </c>
      <c r="E615" s="175">
        <v>36</v>
      </c>
      <c r="F615" s="175">
        <v>0</v>
      </c>
      <c r="G615" s="176">
        <f>E615*F615</f>
        <v>0</v>
      </c>
      <c r="O615" s="170">
        <v>2</v>
      </c>
      <c r="AA615" s="146">
        <v>12</v>
      </c>
      <c r="AB615" s="146">
        <v>0</v>
      </c>
      <c r="AC615" s="146">
        <v>39</v>
      </c>
      <c r="AZ615" s="146">
        <v>2</v>
      </c>
      <c r="BA615" s="146">
        <f>IF(AZ615=1,G615,0)</f>
        <v>0</v>
      </c>
      <c r="BB615" s="146">
        <f>IF(AZ615=2,G615,0)</f>
        <v>0</v>
      </c>
      <c r="BC615" s="146">
        <f>IF(AZ615=3,G615,0)</f>
        <v>0</v>
      </c>
      <c r="BD615" s="146">
        <f>IF(AZ615=4,G615,0)</f>
        <v>0</v>
      </c>
      <c r="BE615" s="146">
        <f>IF(AZ615=5,G615,0)</f>
        <v>0</v>
      </c>
      <c r="CA615" s="177">
        <v>12</v>
      </c>
      <c r="CB615" s="177">
        <v>0</v>
      </c>
      <c r="CZ615" s="146">
        <v>3.2799999999999999E-3</v>
      </c>
    </row>
    <row r="616" spans="1:104" x14ac:dyDescent="0.25">
      <c r="A616" s="178"/>
      <c r="B616" s="180"/>
      <c r="C616" s="225" t="s">
        <v>710</v>
      </c>
      <c r="D616" s="226"/>
      <c r="E616" s="181">
        <v>10</v>
      </c>
      <c r="F616" s="182"/>
      <c r="G616" s="183"/>
      <c r="M616" s="179" t="s">
        <v>710</v>
      </c>
      <c r="O616" s="170"/>
    </row>
    <row r="617" spans="1:104" x14ac:dyDescent="0.25">
      <c r="A617" s="178"/>
      <c r="B617" s="180"/>
      <c r="C617" s="225" t="s">
        <v>711</v>
      </c>
      <c r="D617" s="226"/>
      <c r="E617" s="181">
        <v>26</v>
      </c>
      <c r="F617" s="182"/>
      <c r="G617" s="183"/>
      <c r="M617" s="179" t="s">
        <v>711</v>
      </c>
      <c r="O617" s="170"/>
    </row>
    <row r="618" spans="1:104" ht="20.399999999999999" x14ac:dyDescent="0.25">
      <c r="A618" s="171">
        <v>139</v>
      </c>
      <c r="B618" s="172" t="s">
        <v>712</v>
      </c>
      <c r="C618" s="173" t="s">
        <v>713</v>
      </c>
      <c r="D618" s="174" t="s">
        <v>139</v>
      </c>
      <c r="E618" s="175">
        <v>40</v>
      </c>
      <c r="F618" s="175">
        <v>0</v>
      </c>
      <c r="G618" s="176">
        <f>E618*F618</f>
        <v>0</v>
      </c>
      <c r="O618" s="170">
        <v>2</v>
      </c>
      <c r="AA618" s="146">
        <v>12</v>
      </c>
      <c r="AB618" s="146">
        <v>0</v>
      </c>
      <c r="AC618" s="146">
        <v>44</v>
      </c>
      <c r="AZ618" s="146">
        <v>2</v>
      </c>
      <c r="BA618" s="146">
        <f>IF(AZ618=1,G618,0)</f>
        <v>0</v>
      </c>
      <c r="BB618" s="146">
        <f>IF(AZ618=2,G618,0)</f>
        <v>0</v>
      </c>
      <c r="BC618" s="146">
        <f>IF(AZ618=3,G618,0)</f>
        <v>0</v>
      </c>
      <c r="BD618" s="146">
        <f>IF(AZ618=4,G618,0)</f>
        <v>0</v>
      </c>
      <c r="BE618" s="146">
        <f>IF(AZ618=5,G618,0)</f>
        <v>0</v>
      </c>
      <c r="CA618" s="177">
        <v>12</v>
      </c>
      <c r="CB618" s="177">
        <v>0</v>
      </c>
      <c r="CZ618" s="146">
        <v>5.2199999999999998E-3</v>
      </c>
    </row>
    <row r="619" spans="1:104" x14ac:dyDescent="0.25">
      <c r="A619" s="178"/>
      <c r="B619" s="180"/>
      <c r="C619" s="225" t="s">
        <v>714</v>
      </c>
      <c r="D619" s="226"/>
      <c r="E619" s="181">
        <v>40</v>
      </c>
      <c r="F619" s="182"/>
      <c r="G619" s="183"/>
      <c r="M619" s="179" t="s">
        <v>714</v>
      </c>
      <c r="O619" s="170"/>
    </row>
    <row r="620" spans="1:104" ht="20.399999999999999" x14ac:dyDescent="0.25">
      <c r="A620" s="171">
        <v>140</v>
      </c>
      <c r="B620" s="172" t="s">
        <v>715</v>
      </c>
      <c r="C620" s="173" t="s">
        <v>716</v>
      </c>
      <c r="D620" s="174" t="s">
        <v>139</v>
      </c>
      <c r="E620" s="175">
        <v>4</v>
      </c>
      <c r="F620" s="175">
        <v>0</v>
      </c>
      <c r="G620" s="176">
        <f>E620*F620</f>
        <v>0</v>
      </c>
      <c r="O620" s="170">
        <v>2</v>
      </c>
      <c r="AA620" s="146">
        <v>12</v>
      </c>
      <c r="AB620" s="146">
        <v>0</v>
      </c>
      <c r="AC620" s="146">
        <v>51</v>
      </c>
      <c r="AZ620" s="146">
        <v>2</v>
      </c>
      <c r="BA620" s="146">
        <f>IF(AZ620=1,G620,0)</f>
        <v>0</v>
      </c>
      <c r="BB620" s="146">
        <f>IF(AZ620=2,G620,0)</f>
        <v>0</v>
      </c>
      <c r="BC620" s="146">
        <f>IF(AZ620=3,G620,0)</f>
        <v>0</v>
      </c>
      <c r="BD620" s="146">
        <f>IF(AZ620=4,G620,0)</f>
        <v>0</v>
      </c>
      <c r="BE620" s="146">
        <f>IF(AZ620=5,G620,0)</f>
        <v>0</v>
      </c>
      <c r="CA620" s="177">
        <v>12</v>
      </c>
      <c r="CB620" s="177">
        <v>0</v>
      </c>
      <c r="CZ620" s="146">
        <v>2.6099999999999999E-3</v>
      </c>
    </row>
    <row r="621" spans="1:104" x14ac:dyDescent="0.25">
      <c r="A621" s="178"/>
      <c r="B621" s="180"/>
      <c r="C621" s="225" t="s">
        <v>681</v>
      </c>
      <c r="D621" s="226"/>
      <c r="E621" s="181">
        <v>4</v>
      </c>
      <c r="F621" s="182"/>
      <c r="G621" s="183"/>
      <c r="M621" s="179" t="s">
        <v>681</v>
      </c>
      <c r="O621" s="170"/>
    </row>
    <row r="622" spans="1:104" ht="20.399999999999999" x14ac:dyDescent="0.25">
      <c r="A622" s="171">
        <v>141</v>
      </c>
      <c r="B622" s="172" t="s">
        <v>717</v>
      </c>
      <c r="C622" s="173" t="s">
        <v>718</v>
      </c>
      <c r="D622" s="174" t="s">
        <v>139</v>
      </c>
      <c r="E622" s="175">
        <v>4</v>
      </c>
      <c r="F622" s="175">
        <v>0</v>
      </c>
      <c r="G622" s="176">
        <f>E622*F622</f>
        <v>0</v>
      </c>
      <c r="O622" s="170">
        <v>2</v>
      </c>
      <c r="AA622" s="146">
        <v>12</v>
      </c>
      <c r="AB622" s="146">
        <v>0</v>
      </c>
      <c r="AC622" s="146">
        <v>49</v>
      </c>
      <c r="AZ622" s="146">
        <v>2</v>
      </c>
      <c r="BA622" s="146">
        <f>IF(AZ622=1,G622,0)</f>
        <v>0</v>
      </c>
      <c r="BB622" s="146">
        <f>IF(AZ622=2,G622,0)</f>
        <v>0</v>
      </c>
      <c r="BC622" s="146">
        <f>IF(AZ622=3,G622,0)</f>
        <v>0</v>
      </c>
      <c r="BD622" s="146">
        <f>IF(AZ622=4,G622,0)</f>
        <v>0</v>
      </c>
      <c r="BE622" s="146">
        <f>IF(AZ622=5,G622,0)</f>
        <v>0</v>
      </c>
      <c r="CA622" s="177">
        <v>12</v>
      </c>
      <c r="CB622" s="177">
        <v>0</v>
      </c>
      <c r="CZ622" s="146">
        <v>5.9500000000000004E-3</v>
      </c>
    </row>
    <row r="623" spans="1:104" x14ac:dyDescent="0.25">
      <c r="A623" s="178"/>
      <c r="B623" s="180"/>
      <c r="C623" s="225" t="s">
        <v>681</v>
      </c>
      <c r="D623" s="226"/>
      <c r="E623" s="181">
        <v>4</v>
      </c>
      <c r="F623" s="182"/>
      <c r="G623" s="183"/>
      <c r="M623" s="179" t="s">
        <v>681</v>
      </c>
      <c r="O623" s="170"/>
    </row>
    <row r="624" spans="1:104" x14ac:dyDescent="0.25">
      <c r="A624" s="171">
        <v>142</v>
      </c>
      <c r="B624" s="172" t="s">
        <v>719</v>
      </c>
      <c r="C624" s="173" t="s">
        <v>720</v>
      </c>
      <c r="D624" s="174" t="s">
        <v>97</v>
      </c>
      <c r="E624" s="175">
        <v>1.1342300000000001</v>
      </c>
      <c r="F624" s="175">
        <v>0</v>
      </c>
      <c r="G624" s="176">
        <f>E624*F624</f>
        <v>0</v>
      </c>
      <c r="O624" s="170">
        <v>2</v>
      </c>
      <c r="AA624" s="146">
        <v>7</v>
      </c>
      <c r="AB624" s="146">
        <v>1001</v>
      </c>
      <c r="AC624" s="146">
        <v>5</v>
      </c>
      <c r="AZ624" s="146">
        <v>2</v>
      </c>
      <c r="BA624" s="146">
        <f>IF(AZ624=1,G624,0)</f>
        <v>0</v>
      </c>
      <c r="BB624" s="146">
        <f>IF(AZ624=2,G624,0)</f>
        <v>0</v>
      </c>
      <c r="BC624" s="146">
        <f>IF(AZ624=3,G624,0)</f>
        <v>0</v>
      </c>
      <c r="BD624" s="146">
        <f>IF(AZ624=4,G624,0)</f>
        <v>0</v>
      </c>
      <c r="BE624" s="146">
        <f>IF(AZ624=5,G624,0)</f>
        <v>0</v>
      </c>
      <c r="CA624" s="177">
        <v>7</v>
      </c>
      <c r="CB624" s="177">
        <v>1001</v>
      </c>
      <c r="CZ624" s="146">
        <v>0</v>
      </c>
    </row>
    <row r="625" spans="1:104" x14ac:dyDescent="0.25">
      <c r="A625" s="184"/>
      <c r="B625" s="185" t="s">
        <v>75</v>
      </c>
      <c r="C625" s="186" t="str">
        <f>CONCATENATE(B563," ",C563)</f>
        <v>764 Konstrukce klempířské</v>
      </c>
      <c r="D625" s="187"/>
      <c r="E625" s="188"/>
      <c r="F625" s="189"/>
      <c r="G625" s="190">
        <f>SUM(G563:G624)</f>
        <v>0</v>
      </c>
      <c r="O625" s="170">
        <v>4</v>
      </c>
      <c r="BA625" s="191">
        <f>SUM(BA563:BA624)</f>
        <v>0</v>
      </c>
      <c r="BB625" s="191">
        <f>SUM(BB563:BB624)</f>
        <v>0</v>
      </c>
      <c r="BC625" s="191">
        <f>SUM(BC563:BC624)</f>
        <v>0</v>
      </c>
      <c r="BD625" s="191">
        <f>SUM(BD563:BD624)</f>
        <v>0</v>
      </c>
      <c r="BE625" s="191">
        <f>SUM(BE563:BE624)</f>
        <v>0</v>
      </c>
    </row>
    <row r="626" spans="1:104" x14ac:dyDescent="0.25">
      <c r="A626" s="163" t="s">
        <v>72</v>
      </c>
      <c r="B626" s="164" t="s">
        <v>721</v>
      </c>
      <c r="C626" s="165" t="s">
        <v>722</v>
      </c>
      <c r="D626" s="166"/>
      <c r="E626" s="167"/>
      <c r="F626" s="167"/>
      <c r="G626" s="168"/>
      <c r="H626" s="169"/>
      <c r="I626" s="169"/>
      <c r="O626" s="170">
        <v>1</v>
      </c>
    </row>
    <row r="627" spans="1:104" x14ac:dyDescent="0.25">
      <c r="A627" s="171">
        <v>143</v>
      </c>
      <c r="B627" s="172" t="s">
        <v>723</v>
      </c>
      <c r="C627" s="173" t="s">
        <v>724</v>
      </c>
      <c r="D627" s="174" t="s">
        <v>100</v>
      </c>
      <c r="E627" s="175">
        <v>32</v>
      </c>
      <c r="F627" s="175">
        <v>0</v>
      </c>
      <c r="G627" s="176">
        <f>E627*F627</f>
        <v>0</v>
      </c>
      <c r="O627" s="170">
        <v>2</v>
      </c>
      <c r="AA627" s="146">
        <v>1</v>
      </c>
      <c r="AB627" s="146">
        <v>7</v>
      </c>
      <c r="AC627" s="146">
        <v>7</v>
      </c>
      <c r="AZ627" s="146">
        <v>2</v>
      </c>
      <c r="BA627" s="146">
        <f>IF(AZ627=1,G627,0)</f>
        <v>0</v>
      </c>
      <c r="BB627" s="146">
        <f>IF(AZ627=2,G627,0)</f>
        <v>0</v>
      </c>
      <c r="BC627" s="146">
        <f>IF(AZ627=3,G627,0)</f>
        <v>0</v>
      </c>
      <c r="BD627" s="146">
        <f>IF(AZ627=4,G627,0)</f>
        <v>0</v>
      </c>
      <c r="BE627" s="146">
        <f>IF(AZ627=5,G627,0)</f>
        <v>0</v>
      </c>
      <c r="CA627" s="177">
        <v>1</v>
      </c>
      <c r="CB627" s="177">
        <v>7</v>
      </c>
      <c r="CZ627" s="146">
        <v>0</v>
      </c>
    </row>
    <row r="628" spans="1:104" x14ac:dyDescent="0.25">
      <c r="A628" s="178"/>
      <c r="B628" s="180"/>
      <c r="C628" s="225" t="s">
        <v>632</v>
      </c>
      <c r="D628" s="226"/>
      <c r="E628" s="181">
        <v>32</v>
      </c>
      <c r="F628" s="182"/>
      <c r="G628" s="183"/>
      <c r="M628" s="179" t="s">
        <v>632</v>
      </c>
      <c r="O628" s="170"/>
    </row>
    <row r="629" spans="1:104" x14ac:dyDescent="0.25">
      <c r="A629" s="171">
        <v>144</v>
      </c>
      <c r="B629" s="172" t="s">
        <v>725</v>
      </c>
      <c r="C629" s="173" t="s">
        <v>726</v>
      </c>
      <c r="D629" s="174" t="s">
        <v>100</v>
      </c>
      <c r="E629" s="175">
        <v>7</v>
      </c>
      <c r="F629" s="175">
        <v>0</v>
      </c>
      <c r="G629" s="176">
        <f>E629*F629</f>
        <v>0</v>
      </c>
      <c r="O629" s="170">
        <v>2</v>
      </c>
      <c r="AA629" s="146">
        <v>1</v>
      </c>
      <c r="AB629" s="146">
        <v>7</v>
      </c>
      <c r="AC629" s="146">
        <v>7</v>
      </c>
      <c r="AZ629" s="146">
        <v>2</v>
      </c>
      <c r="BA629" s="146">
        <f>IF(AZ629=1,G629,0)</f>
        <v>0</v>
      </c>
      <c r="BB629" s="146">
        <f>IF(AZ629=2,G629,0)</f>
        <v>0</v>
      </c>
      <c r="BC629" s="146">
        <f>IF(AZ629=3,G629,0)</f>
        <v>0</v>
      </c>
      <c r="BD629" s="146">
        <f>IF(AZ629=4,G629,0)</f>
        <v>0</v>
      </c>
      <c r="BE629" s="146">
        <f>IF(AZ629=5,G629,0)</f>
        <v>0</v>
      </c>
      <c r="CA629" s="177">
        <v>1</v>
      </c>
      <c r="CB629" s="177">
        <v>7</v>
      </c>
      <c r="CZ629" s="146">
        <v>4.0550000000000003E-2</v>
      </c>
    </row>
    <row r="630" spans="1:104" x14ac:dyDescent="0.25">
      <c r="A630" s="178"/>
      <c r="B630" s="180"/>
      <c r="C630" s="225" t="s">
        <v>727</v>
      </c>
      <c r="D630" s="226"/>
      <c r="E630" s="181">
        <v>7</v>
      </c>
      <c r="F630" s="182"/>
      <c r="G630" s="183"/>
      <c r="M630" s="179" t="s">
        <v>727</v>
      </c>
      <c r="O630" s="170"/>
    </row>
    <row r="631" spans="1:104" x14ac:dyDescent="0.25">
      <c r="A631" s="171">
        <v>145</v>
      </c>
      <c r="B631" s="172" t="s">
        <v>728</v>
      </c>
      <c r="C631" s="173" t="s">
        <v>729</v>
      </c>
      <c r="D631" s="174" t="s">
        <v>100</v>
      </c>
      <c r="E631" s="175">
        <v>25</v>
      </c>
      <c r="F631" s="175">
        <v>0</v>
      </c>
      <c r="G631" s="176">
        <f>E631*F631</f>
        <v>0</v>
      </c>
      <c r="O631" s="170">
        <v>2</v>
      </c>
      <c r="AA631" s="146">
        <v>1</v>
      </c>
      <c r="AB631" s="146">
        <v>7</v>
      </c>
      <c r="AC631" s="146">
        <v>7</v>
      </c>
      <c r="AZ631" s="146">
        <v>2</v>
      </c>
      <c r="BA631" s="146">
        <f>IF(AZ631=1,G631,0)</f>
        <v>0</v>
      </c>
      <c r="BB631" s="146">
        <f>IF(AZ631=2,G631,0)</f>
        <v>0</v>
      </c>
      <c r="BC631" s="146">
        <f>IF(AZ631=3,G631,0)</f>
        <v>0</v>
      </c>
      <c r="BD631" s="146">
        <f>IF(AZ631=4,G631,0)</f>
        <v>0</v>
      </c>
      <c r="BE631" s="146">
        <f>IF(AZ631=5,G631,0)</f>
        <v>0</v>
      </c>
      <c r="CA631" s="177">
        <v>1</v>
      </c>
      <c r="CB631" s="177">
        <v>7</v>
      </c>
      <c r="CZ631" s="146">
        <v>0</v>
      </c>
    </row>
    <row r="632" spans="1:104" x14ac:dyDescent="0.25">
      <c r="A632" s="178"/>
      <c r="B632" s="180"/>
      <c r="C632" s="225" t="s">
        <v>730</v>
      </c>
      <c r="D632" s="226"/>
      <c r="E632" s="181">
        <v>25</v>
      </c>
      <c r="F632" s="182"/>
      <c r="G632" s="183"/>
      <c r="M632" s="179">
        <v>25</v>
      </c>
      <c r="O632" s="170"/>
    </row>
    <row r="633" spans="1:104" ht="20.399999999999999" x14ac:dyDescent="0.25">
      <c r="A633" s="171">
        <v>146</v>
      </c>
      <c r="B633" s="172" t="s">
        <v>731</v>
      </c>
      <c r="C633" s="173" t="s">
        <v>732</v>
      </c>
      <c r="D633" s="174" t="s">
        <v>100</v>
      </c>
      <c r="E633" s="175">
        <v>347.4</v>
      </c>
      <c r="F633" s="175">
        <v>0</v>
      </c>
      <c r="G633" s="176">
        <f>E633*F633</f>
        <v>0</v>
      </c>
      <c r="O633" s="170">
        <v>2</v>
      </c>
      <c r="AA633" s="146">
        <v>1</v>
      </c>
      <c r="AB633" s="146">
        <v>7</v>
      </c>
      <c r="AC633" s="146">
        <v>7</v>
      </c>
      <c r="AZ633" s="146">
        <v>2</v>
      </c>
      <c r="BA633" s="146">
        <f>IF(AZ633=1,G633,0)</f>
        <v>0</v>
      </c>
      <c r="BB633" s="146">
        <f>IF(AZ633=2,G633,0)</f>
        <v>0</v>
      </c>
      <c r="BC633" s="146">
        <f>IF(AZ633=3,G633,0)</f>
        <v>0</v>
      </c>
      <c r="BD633" s="146">
        <f>IF(AZ633=4,G633,0)</f>
        <v>0</v>
      </c>
      <c r="BE633" s="146">
        <f>IF(AZ633=5,G633,0)</f>
        <v>0</v>
      </c>
      <c r="CA633" s="177">
        <v>1</v>
      </c>
      <c r="CB633" s="177">
        <v>7</v>
      </c>
      <c r="CZ633" s="146">
        <v>0</v>
      </c>
    </row>
    <row r="634" spans="1:104" x14ac:dyDescent="0.25">
      <c r="A634" s="178"/>
      <c r="B634" s="180"/>
      <c r="C634" s="225" t="s">
        <v>480</v>
      </c>
      <c r="D634" s="226"/>
      <c r="E634" s="181">
        <v>314.88</v>
      </c>
      <c r="F634" s="182"/>
      <c r="G634" s="183"/>
      <c r="M634" s="179" t="s">
        <v>480</v>
      </c>
      <c r="O634" s="170"/>
    </row>
    <row r="635" spans="1:104" x14ac:dyDescent="0.25">
      <c r="A635" s="178"/>
      <c r="B635" s="180"/>
      <c r="C635" s="225" t="s">
        <v>481</v>
      </c>
      <c r="D635" s="226"/>
      <c r="E635" s="181">
        <v>14.79</v>
      </c>
      <c r="F635" s="182"/>
      <c r="G635" s="183"/>
      <c r="M635" s="179" t="s">
        <v>481</v>
      </c>
      <c r="O635" s="170"/>
    </row>
    <row r="636" spans="1:104" x14ac:dyDescent="0.25">
      <c r="A636" s="178"/>
      <c r="B636" s="180"/>
      <c r="C636" s="225" t="s">
        <v>481</v>
      </c>
      <c r="D636" s="226"/>
      <c r="E636" s="181">
        <v>14.79</v>
      </c>
      <c r="F636" s="182"/>
      <c r="G636" s="183"/>
      <c r="M636" s="179" t="s">
        <v>481</v>
      </c>
      <c r="O636" s="170"/>
    </row>
    <row r="637" spans="1:104" x14ac:dyDescent="0.25">
      <c r="A637" s="178"/>
      <c r="B637" s="180"/>
      <c r="C637" s="225" t="s">
        <v>482</v>
      </c>
      <c r="D637" s="226"/>
      <c r="E637" s="181">
        <v>2.94</v>
      </c>
      <c r="F637" s="182"/>
      <c r="G637" s="183"/>
      <c r="M637" s="179" t="s">
        <v>482</v>
      </c>
      <c r="O637" s="170"/>
    </row>
    <row r="638" spans="1:104" x14ac:dyDescent="0.25">
      <c r="A638" s="171">
        <v>147</v>
      </c>
      <c r="B638" s="172" t="s">
        <v>733</v>
      </c>
      <c r="C638" s="173" t="s">
        <v>734</v>
      </c>
      <c r="D638" s="174" t="s">
        <v>97</v>
      </c>
      <c r="E638" s="175">
        <v>0.28384999999999999</v>
      </c>
      <c r="F638" s="175">
        <v>0</v>
      </c>
      <c r="G638" s="176">
        <f>E638*F638</f>
        <v>0</v>
      </c>
      <c r="O638" s="170">
        <v>2</v>
      </c>
      <c r="AA638" s="146">
        <v>7</v>
      </c>
      <c r="AB638" s="146">
        <v>1001</v>
      </c>
      <c r="AC638" s="146">
        <v>5</v>
      </c>
      <c r="AZ638" s="146">
        <v>2</v>
      </c>
      <c r="BA638" s="146">
        <f>IF(AZ638=1,G638,0)</f>
        <v>0</v>
      </c>
      <c r="BB638" s="146">
        <f>IF(AZ638=2,G638,0)</f>
        <v>0</v>
      </c>
      <c r="BC638" s="146">
        <f>IF(AZ638=3,G638,0)</f>
        <v>0</v>
      </c>
      <c r="BD638" s="146">
        <f>IF(AZ638=4,G638,0)</f>
        <v>0</v>
      </c>
      <c r="BE638" s="146">
        <f>IF(AZ638=5,G638,0)</f>
        <v>0</v>
      </c>
      <c r="CA638" s="177">
        <v>7</v>
      </c>
      <c r="CB638" s="177">
        <v>1001</v>
      </c>
      <c r="CZ638" s="146">
        <v>0</v>
      </c>
    </row>
    <row r="639" spans="1:104" x14ac:dyDescent="0.25">
      <c r="A639" s="184"/>
      <c r="B639" s="185" t="s">
        <v>75</v>
      </c>
      <c r="C639" s="186" t="str">
        <f>CONCATENATE(B626," ",C626)</f>
        <v>765 Krytiny tvrdé</v>
      </c>
      <c r="D639" s="187"/>
      <c r="E639" s="188"/>
      <c r="F639" s="189"/>
      <c r="G639" s="190">
        <f>SUM(G626:G638)</f>
        <v>0</v>
      </c>
      <c r="O639" s="170">
        <v>4</v>
      </c>
      <c r="BA639" s="191">
        <f>SUM(BA626:BA638)</f>
        <v>0</v>
      </c>
      <c r="BB639" s="191">
        <f>SUM(BB626:BB638)</f>
        <v>0</v>
      </c>
      <c r="BC639" s="191">
        <f>SUM(BC626:BC638)</f>
        <v>0</v>
      </c>
      <c r="BD639" s="191">
        <f>SUM(BD626:BD638)</f>
        <v>0</v>
      </c>
      <c r="BE639" s="191">
        <f>SUM(BE626:BE638)</f>
        <v>0</v>
      </c>
    </row>
    <row r="640" spans="1:104" x14ac:dyDescent="0.25">
      <c r="A640" s="163" t="s">
        <v>72</v>
      </c>
      <c r="B640" s="164" t="s">
        <v>735</v>
      </c>
      <c r="C640" s="165" t="s">
        <v>736</v>
      </c>
      <c r="D640" s="166"/>
      <c r="E640" s="167"/>
      <c r="F640" s="167"/>
      <c r="G640" s="168"/>
      <c r="H640" s="169"/>
      <c r="I640" s="169"/>
      <c r="O640" s="170">
        <v>1</v>
      </c>
    </row>
    <row r="641" spans="1:104" x14ac:dyDescent="0.25">
      <c r="A641" s="171">
        <v>148</v>
      </c>
      <c r="B641" s="172" t="s">
        <v>737</v>
      </c>
      <c r="C641" s="173" t="s">
        <v>738</v>
      </c>
      <c r="D641" s="174" t="s">
        <v>100</v>
      </c>
      <c r="E641" s="175">
        <v>4.8600000000000003</v>
      </c>
      <c r="F641" s="175">
        <v>0</v>
      </c>
      <c r="G641" s="176">
        <f>E641*F641</f>
        <v>0</v>
      </c>
      <c r="O641" s="170">
        <v>2</v>
      </c>
      <c r="AA641" s="146">
        <v>1</v>
      </c>
      <c r="AB641" s="146">
        <v>7</v>
      </c>
      <c r="AC641" s="146">
        <v>7</v>
      </c>
      <c r="AZ641" s="146">
        <v>2</v>
      </c>
      <c r="BA641" s="146">
        <f>IF(AZ641=1,G641,0)</f>
        <v>0</v>
      </c>
      <c r="BB641" s="146">
        <f>IF(AZ641=2,G641,0)</f>
        <v>0</v>
      </c>
      <c r="BC641" s="146">
        <f>IF(AZ641=3,G641,0)</f>
        <v>0</v>
      </c>
      <c r="BD641" s="146">
        <f>IF(AZ641=4,G641,0)</f>
        <v>0</v>
      </c>
      <c r="BE641" s="146">
        <f>IF(AZ641=5,G641,0)</f>
        <v>0</v>
      </c>
      <c r="CA641" s="177">
        <v>1</v>
      </c>
      <c r="CB641" s="177">
        <v>7</v>
      </c>
      <c r="CZ641" s="146">
        <v>0</v>
      </c>
    </row>
    <row r="642" spans="1:104" x14ac:dyDescent="0.25">
      <c r="A642" s="178"/>
      <c r="B642" s="180"/>
      <c r="C642" s="225" t="s">
        <v>192</v>
      </c>
      <c r="D642" s="226"/>
      <c r="E642" s="181">
        <v>4.8600000000000003</v>
      </c>
      <c r="F642" s="182"/>
      <c r="G642" s="183"/>
      <c r="M642" s="179" t="s">
        <v>192</v>
      </c>
      <c r="O642" s="170"/>
    </row>
    <row r="643" spans="1:104" x14ac:dyDescent="0.25">
      <c r="A643" s="171">
        <v>149</v>
      </c>
      <c r="B643" s="172" t="s">
        <v>739</v>
      </c>
      <c r="C643" s="173" t="s">
        <v>740</v>
      </c>
      <c r="D643" s="174" t="s">
        <v>100</v>
      </c>
      <c r="E643" s="175">
        <v>17.16</v>
      </c>
      <c r="F643" s="175">
        <v>0</v>
      </c>
      <c r="G643" s="176">
        <f>E643*F643</f>
        <v>0</v>
      </c>
      <c r="O643" s="170">
        <v>2</v>
      </c>
      <c r="AA643" s="146">
        <v>1</v>
      </c>
      <c r="AB643" s="146">
        <v>7</v>
      </c>
      <c r="AC643" s="146">
        <v>7</v>
      </c>
      <c r="AZ643" s="146">
        <v>2</v>
      </c>
      <c r="BA643" s="146">
        <f>IF(AZ643=1,G643,0)</f>
        <v>0</v>
      </c>
      <c r="BB643" s="146">
        <f>IF(AZ643=2,G643,0)</f>
        <v>0</v>
      </c>
      <c r="BC643" s="146">
        <f>IF(AZ643=3,G643,0)</f>
        <v>0</v>
      </c>
      <c r="BD643" s="146">
        <f>IF(AZ643=4,G643,0)</f>
        <v>0</v>
      </c>
      <c r="BE643" s="146">
        <f>IF(AZ643=5,G643,0)</f>
        <v>0</v>
      </c>
      <c r="CA643" s="177">
        <v>1</v>
      </c>
      <c r="CB643" s="177">
        <v>7</v>
      </c>
      <c r="CZ643" s="146">
        <v>0</v>
      </c>
    </row>
    <row r="644" spans="1:104" x14ac:dyDescent="0.25">
      <c r="A644" s="178"/>
      <c r="B644" s="180"/>
      <c r="C644" s="225" t="s">
        <v>741</v>
      </c>
      <c r="D644" s="226"/>
      <c r="E644" s="181">
        <v>17.16</v>
      </c>
      <c r="F644" s="182"/>
      <c r="G644" s="183"/>
      <c r="M644" s="179" t="s">
        <v>741</v>
      </c>
      <c r="O644" s="170"/>
    </row>
    <row r="645" spans="1:104" x14ac:dyDescent="0.25">
      <c r="A645" s="171">
        <v>150</v>
      </c>
      <c r="B645" s="172" t="s">
        <v>742</v>
      </c>
      <c r="C645" s="173" t="s">
        <v>743</v>
      </c>
      <c r="D645" s="174" t="s">
        <v>405</v>
      </c>
      <c r="E645" s="175">
        <v>1</v>
      </c>
      <c r="F645" s="175">
        <v>0</v>
      </c>
      <c r="G645" s="176">
        <f>E645*F645</f>
        <v>0</v>
      </c>
      <c r="O645" s="170">
        <v>2</v>
      </c>
      <c r="AA645" s="146">
        <v>12</v>
      </c>
      <c r="AB645" s="146">
        <v>0</v>
      </c>
      <c r="AC645" s="146">
        <v>27</v>
      </c>
      <c r="AZ645" s="146">
        <v>2</v>
      </c>
      <c r="BA645" s="146">
        <f>IF(AZ645=1,G645,0)</f>
        <v>0</v>
      </c>
      <c r="BB645" s="146">
        <f>IF(AZ645=2,G645,0)</f>
        <v>0</v>
      </c>
      <c r="BC645" s="146">
        <f>IF(AZ645=3,G645,0)</f>
        <v>0</v>
      </c>
      <c r="BD645" s="146">
        <f>IF(AZ645=4,G645,0)</f>
        <v>0</v>
      </c>
      <c r="BE645" s="146">
        <f>IF(AZ645=5,G645,0)</f>
        <v>0</v>
      </c>
      <c r="CA645" s="177">
        <v>12</v>
      </c>
      <c r="CB645" s="177">
        <v>0</v>
      </c>
      <c r="CZ645" s="146">
        <v>0</v>
      </c>
    </row>
    <row r="646" spans="1:104" x14ac:dyDescent="0.25">
      <c r="A646" s="178"/>
      <c r="B646" s="180"/>
      <c r="C646" s="225" t="s">
        <v>744</v>
      </c>
      <c r="D646" s="226"/>
      <c r="E646" s="181">
        <v>1</v>
      </c>
      <c r="F646" s="182"/>
      <c r="G646" s="183"/>
      <c r="M646" s="179" t="s">
        <v>744</v>
      </c>
      <c r="O646" s="170"/>
    </row>
    <row r="647" spans="1:104" x14ac:dyDescent="0.25">
      <c r="A647" s="171">
        <v>151</v>
      </c>
      <c r="B647" s="172" t="s">
        <v>745</v>
      </c>
      <c r="C647" s="173" t="s">
        <v>746</v>
      </c>
      <c r="D647" s="174" t="s">
        <v>199</v>
      </c>
      <c r="E647" s="175">
        <v>2</v>
      </c>
      <c r="F647" s="175">
        <v>0</v>
      </c>
      <c r="G647" s="176">
        <f>E647*F647</f>
        <v>0</v>
      </c>
      <c r="O647" s="170">
        <v>2</v>
      </c>
      <c r="AA647" s="146">
        <v>12</v>
      </c>
      <c r="AB647" s="146">
        <v>0</v>
      </c>
      <c r="AC647" s="146">
        <v>76</v>
      </c>
      <c r="AZ647" s="146">
        <v>2</v>
      </c>
      <c r="BA647" s="146">
        <f>IF(AZ647=1,G647,0)</f>
        <v>0</v>
      </c>
      <c r="BB647" s="146">
        <f>IF(AZ647=2,G647,0)</f>
        <v>0</v>
      </c>
      <c r="BC647" s="146">
        <f>IF(AZ647=3,G647,0)</f>
        <v>0</v>
      </c>
      <c r="BD647" s="146">
        <f>IF(AZ647=4,G647,0)</f>
        <v>0</v>
      </c>
      <c r="BE647" s="146">
        <f>IF(AZ647=5,G647,0)</f>
        <v>0</v>
      </c>
      <c r="CA647" s="177">
        <v>12</v>
      </c>
      <c r="CB647" s="177">
        <v>0</v>
      </c>
      <c r="CZ647" s="146">
        <v>0</v>
      </c>
    </row>
    <row r="648" spans="1:104" x14ac:dyDescent="0.25">
      <c r="A648" s="178"/>
      <c r="B648" s="180"/>
      <c r="C648" s="225" t="s">
        <v>747</v>
      </c>
      <c r="D648" s="226"/>
      <c r="E648" s="181">
        <v>1</v>
      </c>
      <c r="F648" s="182"/>
      <c r="G648" s="183"/>
      <c r="M648" s="179" t="s">
        <v>747</v>
      </c>
      <c r="O648" s="170"/>
    </row>
    <row r="649" spans="1:104" x14ac:dyDescent="0.25">
      <c r="A649" s="178"/>
      <c r="B649" s="180"/>
      <c r="C649" s="225" t="s">
        <v>748</v>
      </c>
      <c r="D649" s="226"/>
      <c r="E649" s="181">
        <v>1</v>
      </c>
      <c r="F649" s="182"/>
      <c r="G649" s="183"/>
      <c r="M649" s="179" t="s">
        <v>748</v>
      </c>
      <c r="O649" s="170"/>
    </row>
    <row r="650" spans="1:104" ht="20.399999999999999" x14ac:dyDescent="0.25">
      <c r="A650" s="171">
        <v>152</v>
      </c>
      <c r="B650" s="172" t="s">
        <v>749</v>
      </c>
      <c r="C650" s="173" t="s">
        <v>750</v>
      </c>
      <c r="D650" s="174" t="s">
        <v>199</v>
      </c>
      <c r="E650" s="175">
        <v>1</v>
      </c>
      <c r="F650" s="175">
        <v>0</v>
      </c>
      <c r="G650" s="176">
        <f>E650*F650</f>
        <v>0</v>
      </c>
      <c r="O650" s="170">
        <v>2</v>
      </c>
      <c r="AA650" s="146">
        <v>12</v>
      </c>
      <c r="AB650" s="146">
        <v>0</v>
      </c>
      <c r="AC650" s="146">
        <v>77</v>
      </c>
      <c r="AZ650" s="146">
        <v>2</v>
      </c>
      <c r="BA650" s="146">
        <f>IF(AZ650=1,G650,0)</f>
        <v>0</v>
      </c>
      <c r="BB650" s="146">
        <f>IF(AZ650=2,G650,0)</f>
        <v>0</v>
      </c>
      <c r="BC650" s="146">
        <f>IF(AZ650=3,G650,0)</f>
        <v>0</v>
      </c>
      <c r="BD650" s="146">
        <f>IF(AZ650=4,G650,0)</f>
        <v>0</v>
      </c>
      <c r="BE650" s="146">
        <f>IF(AZ650=5,G650,0)</f>
        <v>0</v>
      </c>
      <c r="CA650" s="177">
        <v>12</v>
      </c>
      <c r="CB650" s="177">
        <v>0</v>
      </c>
      <c r="CZ650" s="146">
        <v>0</v>
      </c>
    </row>
    <row r="651" spans="1:104" x14ac:dyDescent="0.25">
      <c r="A651" s="178"/>
      <c r="B651" s="180"/>
      <c r="C651" s="225" t="s">
        <v>751</v>
      </c>
      <c r="D651" s="226"/>
      <c r="E651" s="181">
        <v>1</v>
      </c>
      <c r="F651" s="182"/>
      <c r="G651" s="183"/>
      <c r="M651" s="179" t="s">
        <v>751</v>
      </c>
      <c r="O651" s="170"/>
    </row>
    <row r="652" spans="1:104" ht="20.399999999999999" x14ac:dyDescent="0.25">
      <c r="A652" s="171">
        <v>153</v>
      </c>
      <c r="B652" s="172" t="s">
        <v>752</v>
      </c>
      <c r="C652" s="173" t="s">
        <v>753</v>
      </c>
      <c r="D652" s="174" t="s">
        <v>199</v>
      </c>
      <c r="E652" s="175">
        <v>1</v>
      </c>
      <c r="F652" s="175">
        <v>0</v>
      </c>
      <c r="G652" s="176">
        <f>E652*F652</f>
        <v>0</v>
      </c>
      <c r="O652" s="170">
        <v>2</v>
      </c>
      <c r="AA652" s="146">
        <v>12</v>
      </c>
      <c r="AB652" s="146">
        <v>0</v>
      </c>
      <c r="AC652" s="146">
        <v>78</v>
      </c>
      <c r="AZ652" s="146">
        <v>2</v>
      </c>
      <c r="BA652" s="146">
        <f>IF(AZ652=1,G652,0)</f>
        <v>0</v>
      </c>
      <c r="BB652" s="146">
        <f>IF(AZ652=2,G652,0)</f>
        <v>0</v>
      </c>
      <c r="BC652" s="146">
        <f>IF(AZ652=3,G652,0)</f>
        <v>0</v>
      </c>
      <c r="BD652" s="146">
        <f>IF(AZ652=4,G652,0)</f>
        <v>0</v>
      </c>
      <c r="BE652" s="146">
        <f>IF(AZ652=5,G652,0)</f>
        <v>0</v>
      </c>
      <c r="CA652" s="177">
        <v>12</v>
      </c>
      <c r="CB652" s="177">
        <v>0</v>
      </c>
      <c r="CZ652" s="146">
        <v>0</v>
      </c>
    </row>
    <row r="653" spans="1:104" x14ac:dyDescent="0.25">
      <c r="A653" s="178"/>
      <c r="B653" s="180"/>
      <c r="C653" s="225" t="s">
        <v>751</v>
      </c>
      <c r="D653" s="226"/>
      <c r="E653" s="181">
        <v>1</v>
      </c>
      <c r="F653" s="182"/>
      <c r="G653" s="183"/>
      <c r="M653" s="179" t="s">
        <v>751</v>
      </c>
      <c r="O653" s="170"/>
    </row>
    <row r="654" spans="1:104" ht="20.399999999999999" x14ac:dyDescent="0.25">
      <c r="A654" s="171">
        <v>154</v>
      </c>
      <c r="B654" s="172" t="s">
        <v>754</v>
      </c>
      <c r="C654" s="173" t="s">
        <v>755</v>
      </c>
      <c r="D654" s="174" t="s">
        <v>199</v>
      </c>
      <c r="E654" s="175">
        <v>1</v>
      </c>
      <c r="F654" s="175">
        <v>0</v>
      </c>
      <c r="G654" s="176">
        <f>E654*F654</f>
        <v>0</v>
      </c>
      <c r="O654" s="170">
        <v>2</v>
      </c>
      <c r="AA654" s="146">
        <v>12</v>
      </c>
      <c r="AB654" s="146">
        <v>0</v>
      </c>
      <c r="AC654" s="146">
        <v>81</v>
      </c>
      <c r="AZ654" s="146">
        <v>2</v>
      </c>
      <c r="BA654" s="146">
        <f>IF(AZ654=1,G654,0)</f>
        <v>0</v>
      </c>
      <c r="BB654" s="146">
        <f>IF(AZ654=2,G654,0)</f>
        <v>0</v>
      </c>
      <c r="BC654" s="146">
        <f>IF(AZ654=3,G654,0)</f>
        <v>0</v>
      </c>
      <c r="BD654" s="146">
        <f>IF(AZ654=4,G654,0)</f>
        <v>0</v>
      </c>
      <c r="BE654" s="146">
        <f>IF(AZ654=5,G654,0)</f>
        <v>0</v>
      </c>
      <c r="CA654" s="177">
        <v>12</v>
      </c>
      <c r="CB654" s="177">
        <v>0</v>
      </c>
      <c r="CZ654" s="146">
        <v>0</v>
      </c>
    </row>
    <row r="655" spans="1:104" x14ac:dyDescent="0.25">
      <c r="A655" s="178"/>
      <c r="B655" s="180"/>
      <c r="C655" s="225" t="s">
        <v>751</v>
      </c>
      <c r="D655" s="226"/>
      <c r="E655" s="181">
        <v>1</v>
      </c>
      <c r="F655" s="182"/>
      <c r="G655" s="183"/>
      <c r="M655" s="179" t="s">
        <v>751</v>
      </c>
      <c r="O655" s="170"/>
    </row>
    <row r="656" spans="1:104" ht="20.399999999999999" x14ac:dyDescent="0.25">
      <c r="A656" s="171">
        <v>155</v>
      </c>
      <c r="B656" s="172" t="s">
        <v>756</v>
      </c>
      <c r="C656" s="173" t="s">
        <v>757</v>
      </c>
      <c r="D656" s="174" t="s">
        <v>199</v>
      </c>
      <c r="E656" s="175">
        <v>1</v>
      </c>
      <c r="F656" s="175">
        <v>0</v>
      </c>
      <c r="G656" s="176">
        <f>E656*F656</f>
        <v>0</v>
      </c>
      <c r="O656" s="170">
        <v>2</v>
      </c>
      <c r="AA656" s="146">
        <v>12</v>
      </c>
      <c r="AB656" s="146">
        <v>0</v>
      </c>
      <c r="AC656" s="146">
        <v>79</v>
      </c>
      <c r="AZ656" s="146">
        <v>2</v>
      </c>
      <c r="BA656" s="146">
        <f>IF(AZ656=1,G656,0)</f>
        <v>0</v>
      </c>
      <c r="BB656" s="146">
        <f>IF(AZ656=2,G656,0)</f>
        <v>0</v>
      </c>
      <c r="BC656" s="146">
        <f>IF(AZ656=3,G656,0)</f>
        <v>0</v>
      </c>
      <c r="BD656" s="146">
        <f>IF(AZ656=4,G656,0)</f>
        <v>0</v>
      </c>
      <c r="BE656" s="146">
        <f>IF(AZ656=5,G656,0)</f>
        <v>0</v>
      </c>
      <c r="CA656" s="177">
        <v>12</v>
      </c>
      <c r="CB656" s="177">
        <v>0</v>
      </c>
      <c r="CZ656" s="146">
        <v>0</v>
      </c>
    </row>
    <row r="657" spans="1:104" x14ac:dyDescent="0.25">
      <c r="A657" s="178"/>
      <c r="B657" s="180"/>
      <c r="C657" s="225" t="s">
        <v>758</v>
      </c>
      <c r="D657" s="226"/>
      <c r="E657" s="181">
        <v>1</v>
      </c>
      <c r="F657" s="182"/>
      <c r="G657" s="183"/>
      <c r="M657" s="179" t="s">
        <v>758</v>
      </c>
      <c r="O657" s="170"/>
    </row>
    <row r="658" spans="1:104" ht="20.399999999999999" x14ac:dyDescent="0.25">
      <c r="A658" s="171">
        <v>156</v>
      </c>
      <c r="B658" s="172" t="s">
        <v>759</v>
      </c>
      <c r="C658" s="173" t="s">
        <v>760</v>
      </c>
      <c r="D658" s="174" t="s">
        <v>199</v>
      </c>
      <c r="E658" s="175">
        <v>6</v>
      </c>
      <c r="F658" s="175">
        <v>0</v>
      </c>
      <c r="G658" s="176">
        <f>E658*F658</f>
        <v>0</v>
      </c>
      <c r="O658" s="170">
        <v>2</v>
      </c>
      <c r="AA658" s="146">
        <v>12</v>
      </c>
      <c r="AB658" s="146">
        <v>0</v>
      </c>
      <c r="AC658" s="146">
        <v>80</v>
      </c>
      <c r="AZ658" s="146">
        <v>2</v>
      </c>
      <c r="BA658" s="146">
        <f>IF(AZ658=1,G658,0)</f>
        <v>0</v>
      </c>
      <c r="BB658" s="146">
        <f>IF(AZ658=2,G658,0)</f>
        <v>0</v>
      </c>
      <c r="BC658" s="146">
        <f>IF(AZ658=3,G658,0)</f>
        <v>0</v>
      </c>
      <c r="BD658" s="146">
        <f>IF(AZ658=4,G658,0)</f>
        <v>0</v>
      </c>
      <c r="BE658" s="146">
        <f>IF(AZ658=5,G658,0)</f>
        <v>0</v>
      </c>
      <c r="CA658" s="177">
        <v>12</v>
      </c>
      <c r="CB658" s="177">
        <v>0</v>
      </c>
      <c r="CZ658" s="146">
        <v>0</v>
      </c>
    </row>
    <row r="659" spans="1:104" x14ac:dyDescent="0.25">
      <c r="A659" s="178"/>
      <c r="B659" s="180"/>
      <c r="C659" s="225" t="s">
        <v>761</v>
      </c>
      <c r="D659" s="226"/>
      <c r="E659" s="181">
        <v>6</v>
      </c>
      <c r="F659" s="182"/>
      <c r="G659" s="183"/>
      <c r="M659" s="179" t="s">
        <v>761</v>
      </c>
      <c r="O659" s="170"/>
    </row>
    <row r="660" spans="1:104" ht="20.399999999999999" x14ac:dyDescent="0.25">
      <c r="A660" s="171">
        <v>157</v>
      </c>
      <c r="B660" s="172" t="s">
        <v>762</v>
      </c>
      <c r="C660" s="173" t="s">
        <v>763</v>
      </c>
      <c r="D660" s="174" t="s">
        <v>199</v>
      </c>
      <c r="E660" s="175">
        <v>2</v>
      </c>
      <c r="F660" s="175">
        <v>0</v>
      </c>
      <c r="G660" s="176">
        <f>E660*F660</f>
        <v>0</v>
      </c>
      <c r="O660" s="170">
        <v>2</v>
      </c>
      <c r="AA660" s="146">
        <v>12</v>
      </c>
      <c r="AB660" s="146">
        <v>0</v>
      </c>
      <c r="AC660" s="146">
        <v>171</v>
      </c>
      <c r="AZ660" s="146">
        <v>2</v>
      </c>
      <c r="BA660" s="146">
        <f>IF(AZ660=1,G660,0)</f>
        <v>0</v>
      </c>
      <c r="BB660" s="146">
        <f>IF(AZ660=2,G660,0)</f>
        <v>0</v>
      </c>
      <c r="BC660" s="146">
        <f>IF(AZ660=3,G660,0)</f>
        <v>0</v>
      </c>
      <c r="BD660" s="146">
        <f>IF(AZ660=4,G660,0)</f>
        <v>0</v>
      </c>
      <c r="BE660" s="146">
        <f>IF(AZ660=5,G660,0)</f>
        <v>0</v>
      </c>
      <c r="CA660" s="177">
        <v>12</v>
      </c>
      <c r="CB660" s="177">
        <v>0</v>
      </c>
      <c r="CZ660" s="146">
        <v>0</v>
      </c>
    </row>
    <row r="661" spans="1:104" x14ac:dyDescent="0.25">
      <c r="A661" s="178"/>
      <c r="B661" s="180"/>
      <c r="C661" s="225" t="s">
        <v>764</v>
      </c>
      <c r="D661" s="226"/>
      <c r="E661" s="181">
        <v>2</v>
      </c>
      <c r="F661" s="182"/>
      <c r="G661" s="183"/>
      <c r="M661" s="179" t="s">
        <v>764</v>
      </c>
      <c r="O661" s="170"/>
    </row>
    <row r="662" spans="1:104" ht="20.399999999999999" x14ac:dyDescent="0.25">
      <c r="A662" s="171">
        <v>158</v>
      </c>
      <c r="B662" s="172" t="s">
        <v>765</v>
      </c>
      <c r="C662" s="173" t="s">
        <v>766</v>
      </c>
      <c r="D662" s="174" t="s">
        <v>199</v>
      </c>
      <c r="E662" s="175">
        <v>2</v>
      </c>
      <c r="F662" s="175">
        <v>0</v>
      </c>
      <c r="G662" s="176">
        <f>E662*F662</f>
        <v>0</v>
      </c>
      <c r="O662" s="170">
        <v>2</v>
      </c>
      <c r="AA662" s="146">
        <v>12</v>
      </c>
      <c r="AB662" s="146">
        <v>0</v>
      </c>
      <c r="AC662" s="146">
        <v>172</v>
      </c>
      <c r="AZ662" s="146">
        <v>2</v>
      </c>
      <c r="BA662" s="146">
        <f>IF(AZ662=1,G662,0)</f>
        <v>0</v>
      </c>
      <c r="BB662" s="146">
        <f>IF(AZ662=2,G662,0)</f>
        <v>0</v>
      </c>
      <c r="BC662" s="146">
        <f>IF(AZ662=3,G662,0)</f>
        <v>0</v>
      </c>
      <c r="BD662" s="146">
        <f>IF(AZ662=4,G662,0)</f>
        <v>0</v>
      </c>
      <c r="BE662" s="146">
        <f>IF(AZ662=5,G662,0)</f>
        <v>0</v>
      </c>
      <c r="CA662" s="177">
        <v>12</v>
      </c>
      <c r="CB662" s="177">
        <v>0</v>
      </c>
      <c r="CZ662" s="146">
        <v>0</v>
      </c>
    </row>
    <row r="663" spans="1:104" x14ac:dyDescent="0.25">
      <c r="A663" s="178"/>
      <c r="B663" s="180"/>
      <c r="C663" s="225" t="s">
        <v>767</v>
      </c>
      <c r="D663" s="226"/>
      <c r="E663" s="181">
        <v>2</v>
      </c>
      <c r="F663" s="182"/>
      <c r="G663" s="183"/>
      <c r="M663" s="179" t="s">
        <v>767</v>
      </c>
      <c r="O663" s="170"/>
    </row>
    <row r="664" spans="1:104" ht="20.399999999999999" x14ac:dyDescent="0.25">
      <c r="A664" s="171">
        <v>159</v>
      </c>
      <c r="B664" s="172" t="s">
        <v>768</v>
      </c>
      <c r="C664" s="173" t="s">
        <v>769</v>
      </c>
      <c r="D664" s="174" t="s">
        <v>199</v>
      </c>
      <c r="E664" s="175">
        <v>3</v>
      </c>
      <c r="F664" s="175">
        <v>0</v>
      </c>
      <c r="G664" s="176">
        <f>E664*F664</f>
        <v>0</v>
      </c>
      <c r="O664" s="170">
        <v>2</v>
      </c>
      <c r="AA664" s="146">
        <v>12</v>
      </c>
      <c r="AB664" s="146">
        <v>0</v>
      </c>
      <c r="AC664" s="146">
        <v>173</v>
      </c>
      <c r="AZ664" s="146">
        <v>2</v>
      </c>
      <c r="BA664" s="146">
        <f>IF(AZ664=1,G664,0)</f>
        <v>0</v>
      </c>
      <c r="BB664" s="146">
        <f>IF(AZ664=2,G664,0)</f>
        <v>0</v>
      </c>
      <c r="BC664" s="146">
        <f>IF(AZ664=3,G664,0)</f>
        <v>0</v>
      </c>
      <c r="BD664" s="146">
        <f>IF(AZ664=4,G664,0)</f>
        <v>0</v>
      </c>
      <c r="BE664" s="146">
        <f>IF(AZ664=5,G664,0)</f>
        <v>0</v>
      </c>
      <c r="CA664" s="177">
        <v>12</v>
      </c>
      <c r="CB664" s="177">
        <v>0</v>
      </c>
      <c r="CZ664" s="146">
        <v>0</v>
      </c>
    </row>
    <row r="665" spans="1:104" x14ac:dyDescent="0.25">
      <c r="A665" s="178"/>
      <c r="B665" s="180"/>
      <c r="C665" s="225" t="s">
        <v>770</v>
      </c>
      <c r="D665" s="226"/>
      <c r="E665" s="181">
        <v>3</v>
      </c>
      <c r="F665" s="182"/>
      <c r="G665" s="183"/>
      <c r="M665" s="179" t="s">
        <v>770</v>
      </c>
      <c r="O665" s="170"/>
    </row>
    <row r="666" spans="1:104" ht="30.6" x14ac:dyDescent="0.25">
      <c r="A666" s="171">
        <v>160</v>
      </c>
      <c r="B666" s="172" t="s">
        <v>771</v>
      </c>
      <c r="C666" s="173" t="s">
        <v>901</v>
      </c>
      <c r="D666" s="174" t="s">
        <v>199</v>
      </c>
      <c r="E666" s="175">
        <v>7</v>
      </c>
      <c r="F666" s="175">
        <v>0</v>
      </c>
      <c r="G666" s="176">
        <f>E666*F666</f>
        <v>0</v>
      </c>
      <c r="K666" s="146" t="s">
        <v>5</v>
      </c>
      <c r="O666" s="170">
        <v>2</v>
      </c>
      <c r="AA666" s="146">
        <v>12</v>
      </c>
      <c r="AB666" s="146">
        <v>0</v>
      </c>
      <c r="AC666" s="146">
        <v>182</v>
      </c>
      <c r="AZ666" s="146">
        <v>2</v>
      </c>
      <c r="BA666" s="146">
        <f>IF(AZ666=1,G666,0)</f>
        <v>0</v>
      </c>
      <c r="BB666" s="146">
        <f>IF(AZ666=2,G666,0)</f>
        <v>0</v>
      </c>
      <c r="BC666" s="146">
        <f>IF(AZ666=3,G666,0)</f>
        <v>0</v>
      </c>
      <c r="BD666" s="146">
        <f>IF(AZ666=4,G666,0)</f>
        <v>0</v>
      </c>
      <c r="BE666" s="146">
        <f>IF(AZ666=5,G666,0)</f>
        <v>0</v>
      </c>
      <c r="CA666" s="177">
        <v>12</v>
      </c>
      <c r="CB666" s="177">
        <v>0</v>
      </c>
      <c r="CZ666" s="146">
        <v>0</v>
      </c>
    </row>
    <row r="667" spans="1:104" x14ac:dyDescent="0.25">
      <c r="A667" s="178"/>
      <c r="B667" s="180"/>
      <c r="C667" s="225" t="s">
        <v>902</v>
      </c>
      <c r="D667" s="226"/>
      <c r="E667" s="181">
        <v>7</v>
      </c>
      <c r="F667" s="182"/>
      <c r="G667" s="183"/>
      <c r="M667" s="179">
        <v>1</v>
      </c>
      <c r="O667" s="170"/>
    </row>
    <row r="668" spans="1:104" ht="20.399999999999999" x14ac:dyDescent="0.25">
      <c r="A668" s="171">
        <v>161</v>
      </c>
      <c r="B668" s="172" t="s">
        <v>772</v>
      </c>
      <c r="C668" s="173" t="s">
        <v>773</v>
      </c>
      <c r="D668" s="174" t="s">
        <v>199</v>
      </c>
      <c r="E668" s="175">
        <v>1</v>
      </c>
      <c r="F668" s="175">
        <v>0</v>
      </c>
      <c r="G668" s="176">
        <f>E668*F668</f>
        <v>0</v>
      </c>
      <c r="O668" s="170">
        <v>2</v>
      </c>
      <c r="AA668" s="146">
        <v>12</v>
      </c>
      <c r="AB668" s="146">
        <v>0</v>
      </c>
      <c r="AC668" s="146">
        <v>68</v>
      </c>
      <c r="AZ668" s="146">
        <v>2</v>
      </c>
      <c r="BA668" s="146">
        <f>IF(AZ668=1,G668,0)</f>
        <v>0</v>
      </c>
      <c r="BB668" s="146">
        <f>IF(AZ668=2,G668,0)</f>
        <v>0</v>
      </c>
      <c r="BC668" s="146">
        <f>IF(AZ668=3,G668,0)</f>
        <v>0</v>
      </c>
      <c r="BD668" s="146">
        <f>IF(AZ668=4,G668,0)</f>
        <v>0</v>
      </c>
      <c r="BE668" s="146">
        <f>IF(AZ668=5,G668,0)</f>
        <v>0</v>
      </c>
      <c r="CA668" s="177">
        <v>12</v>
      </c>
      <c r="CB668" s="177">
        <v>0</v>
      </c>
      <c r="CZ668" s="146">
        <v>5.0000000000000001E-4</v>
      </c>
    </row>
    <row r="669" spans="1:104" x14ac:dyDescent="0.25">
      <c r="A669" s="178"/>
      <c r="B669" s="180"/>
      <c r="C669" s="225" t="s">
        <v>758</v>
      </c>
      <c r="D669" s="226"/>
      <c r="E669" s="181">
        <v>1</v>
      </c>
      <c r="F669" s="182"/>
      <c r="G669" s="183"/>
      <c r="M669" s="179" t="s">
        <v>758</v>
      </c>
      <c r="O669" s="170"/>
    </row>
    <row r="670" spans="1:104" ht="20.399999999999999" x14ac:dyDescent="0.25">
      <c r="A670" s="171">
        <v>162</v>
      </c>
      <c r="B670" s="172" t="s">
        <v>774</v>
      </c>
      <c r="C670" s="173" t="s">
        <v>775</v>
      </c>
      <c r="D670" s="174" t="s">
        <v>199</v>
      </c>
      <c r="E670" s="175">
        <v>1</v>
      </c>
      <c r="F670" s="175">
        <v>0</v>
      </c>
      <c r="G670" s="176">
        <f>E670*F670</f>
        <v>0</v>
      </c>
      <c r="O670" s="170">
        <v>2</v>
      </c>
      <c r="AA670" s="146">
        <v>12</v>
      </c>
      <c r="AB670" s="146">
        <v>0</v>
      </c>
      <c r="AC670" s="146">
        <v>69</v>
      </c>
      <c r="AZ670" s="146">
        <v>2</v>
      </c>
      <c r="BA670" s="146">
        <f>IF(AZ670=1,G670,0)</f>
        <v>0</v>
      </c>
      <c r="BB670" s="146">
        <f>IF(AZ670=2,G670,0)</f>
        <v>0</v>
      </c>
      <c r="BC670" s="146">
        <f>IF(AZ670=3,G670,0)</f>
        <v>0</v>
      </c>
      <c r="BD670" s="146">
        <f>IF(AZ670=4,G670,0)</f>
        <v>0</v>
      </c>
      <c r="BE670" s="146">
        <f>IF(AZ670=5,G670,0)</f>
        <v>0</v>
      </c>
      <c r="CA670" s="177">
        <v>12</v>
      </c>
      <c r="CB670" s="177">
        <v>0</v>
      </c>
      <c r="CZ670" s="146">
        <v>0</v>
      </c>
    </row>
    <row r="671" spans="1:104" x14ac:dyDescent="0.25">
      <c r="A671" s="178"/>
      <c r="B671" s="180"/>
      <c r="C671" s="225" t="s">
        <v>758</v>
      </c>
      <c r="D671" s="226"/>
      <c r="E671" s="181">
        <v>1</v>
      </c>
      <c r="F671" s="182"/>
      <c r="G671" s="183"/>
      <c r="M671" s="179" t="s">
        <v>758</v>
      </c>
      <c r="O671" s="170"/>
    </row>
    <row r="672" spans="1:104" ht="20.399999999999999" x14ac:dyDescent="0.25">
      <c r="A672" s="171">
        <v>163</v>
      </c>
      <c r="B672" s="172" t="s">
        <v>776</v>
      </c>
      <c r="C672" s="173" t="s">
        <v>777</v>
      </c>
      <c r="D672" s="174" t="s">
        <v>199</v>
      </c>
      <c r="E672" s="175">
        <v>1</v>
      </c>
      <c r="F672" s="175">
        <v>0</v>
      </c>
      <c r="G672" s="176">
        <f>E672*F672</f>
        <v>0</v>
      </c>
      <c r="O672" s="170">
        <v>2</v>
      </c>
      <c r="AA672" s="146">
        <v>12</v>
      </c>
      <c r="AB672" s="146">
        <v>0</v>
      </c>
      <c r="AC672" s="146">
        <v>70</v>
      </c>
      <c r="AZ672" s="146">
        <v>2</v>
      </c>
      <c r="BA672" s="146">
        <f>IF(AZ672=1,G672,0)</f>
        <v>0</v>
      </c>
      <c r="BB672" s="146">
        <f>IF(AZ672=2,G672,0)</f>
        <v>0</v>
      </c>
      <c r="BC672" s="146">
        <f>IF(AZ672=3,G672,0)</f>
        <v>0</v>
      </c>
      <c r="BD672" s="146">
        <f>IF(AZ672=4,G672,0)</f>
        <v>0</v>
      </c>
      <c r="BE672" s="146">
        <f>IF(AZ672=5,G672,0)</f>
        <v>0</v>
      </c>
      <c r="CA672" s="177">
        <v>12</v>
      </c>
      <c r="CB672" s="177">
        <v>0</v>
      </c>
      <c r="CZ672" s="146">
        <v>0</v>
      </c>
    </row>
    <row r="673" spans="1:104" x14ac:dyDescent="0.25">
      <c r="A673" s="178"/>
      <c r="B673" s="180"/>
      <c r="C673" s="225" t="s">
        <v>758</v>
      </c>
      <c r="D673" s="226"/>
      <c r="E673" s="181">
        <v>1</v>
      </c>
      <c r="F673" s="182"/>
      <c r="G673" s="183"/>
      <c r="M673" s="179" t="s">
        <v>758</v>
      </c>
      <c r="O673" s="170"/>
    </row>
    <row r="674" spans="1:104" ht="20.399999999999999" x14ac:dyDescent="0.25">
      <c r="A674" s="171">
        <v>164</v>
      </c>
      <c r="B674" s="172" t="s">
        <v>778</v>
      </c>
      <c r="C674" s="173" t="s">
        <v>779</v>
      </c>
      <c r="D674" s="174" t="s">
        <v>199</v>
      </c>
      <c r="E674" s="175">
        <v>1</v>
      </c>
      <c r="F674" s="175">
        <v>0</v>
      </c>
      <c r="G674" s="176">
        <f>E674*F674</f>
        <v>0</v>
      </c>
      <c r="O674" s="170">
        <v>2</v>
      </c>
      <c r="AA674" s="146">
        <v>12</v>
      </c>
      <c r="AB674" s="146">
        <v>0</v>
      </c>
      <c r="AC674" s="146">
        <v>71</v>
      </c>
      <c r="AZ674" s="146">
        <v>2</v>
      </c>
      <c r="BA674" s="146">
        <f>IF(AZ674=1,G674,0)</f>
        <v>0</v>
      </c>
      <c r="BB674" s="146">
        <f>IF(AZ674=2,G674,0)</f>
        <v>0</v>
      </c>
      <c r="BC674" s="146">
        <f>IF(AZ674=3,G674,0)</f>
        <v>0</v>
      </c>
      <c r="BD674" s="146">
        <f>IF(AZ674=4,G674,0)</f>
        <v>0</v>
      </c>
      <c r="BE674" s="146">
        <f>IF(AZ674=5,G674,0)</f>
        <v>0</v>
      </c>
      <c r="CA674" s="177">
        <v>12</v>
      </c>
      <c r="CB674" s="177">
        <v>0</v>
      </c>
      <c r="CZ674" s="146">
        <v>0</v>
      </c>
    </row>
    <row r="675" spans="1:104" x14ac:dyDescent="0.25">
      <c r="A675" s="178"/>
      <c r="B675" s="180"/>
      <c r="C675" s="225" t="s">
        <v>758</v>
      </c>
      <c r="D675" s="226"/>
      <c r="E675" s="181">
        <v>1</v>
      </c>
      <c r="F675" s="182"/>
      <c r="G675" s="183"/>
      <c r="M675" s="179" t="s">
        <v>758</v>
      </c>
      <c r="O675" s="170"/>
    </row>
    <row r="676" spans="1:104" x14ac:dyDescent="0.25">
      <c r="A676" s="171">
        <v>165</v>
      </c>
      <c r="B676" s="172" t="s">
        <v>780</v>
      </c>
      <c r="C676" s="173" t="s">
        <v>781</v>
      </c>
      <c r="D676" s="174" t="s">
        <v>199</v>
      </c>
      <c r="E676" s="175">
        <v>3</v>
      </c>
      <c r="F676" s="175">
        <v>0</v>
      </c>
      <c r="G676" s="176">
        <f>E676*F676</f>
        <v>0</v>
      </c>
      <c r="O676" s="170">
        <v>2</v>
      </c>
      <c r="AA676" s="146">
        <v>12</v>
      </c>
      <c r="AB676" s="146">
        <v>0</v>
      </c>
      <c r="AC676" s="146">
        <v>72</v>
      </c>
      <c r="AZ676" s="146">
        <v>2</v>
      </c>
      <c r="BA676" s="146">
        <f>IF(AZ676=1,G676,0)</f>
        <v>0</v>
      </c>
      <c r="BB676" s="146">
        <f>IF(AZ676=2,G676,0)</f>
        <v>0</v>
      </c>
      <c r="BC676" s="146">
        <f>IF(AZ676=3,G676,0)</f>
        <v>0</v>
      </c>
      <c r="BD676" s="146">
        <f>IF(AZ676=4,G676,0)</f>
        <v>0</v>
      </c>
      <c r="BE676" s="146">
        <f>IF(AZ676=5,G676,0)</f>
        <v>0</v>
      </c>
      <c r="CA676" s="177">
        <v>12</v>
      </c>
      <c r="CB676" s="177">
        <v>0</v>
      </c>
      <c r="CZ676" s="146">
        <v>2.0000000000000001E-4</v>
      </c>
    </row>
    <row r="677" spans="1:104" x14ac:dyDescent="0.25">
      <c r="A677" s="178"/>
      <c r="B677" s="180"/>
      <c r="C677" s="225" t="s">
        <v>782</v>
      </c>
      <c r="D677" s="226"/>
      <c r="E677" s="181">
        <v>1</v>
      </c>
      <c r="F677" s="182"/>
      <c r="G677" s="183"/>
      <c r="M677" s="179" t="s">
        <v>782</v>
      </c>
      <c r="O677" s="170"/>
    </row>
    <row r="678" spans="1:104" x14ac:dyDescent="0.25">
      <c r="A678" s="178"/>
      <c r="B678" s="180"/>
      <c r="C678" s="225" t="s">
        <v>783</v>
      </c>
      <c r="D678" s="226"/>
      <c r="E678" s="181">
        <v>1</v>
      </c>
      <c r="F678" s="182"/>
      <c r="G678" s="183"/>
      <c r="M678" s="179" t="s">
        <v>783</v>
      </c>
      <c r="O678" s="170"/>
    </row>
    <row r="679" spans="1:104" x14ac:dyDescent="0.25">
      <c r="A679" s="178"/>
      <c r="B679" s="180"/>
      <c r="C679" s="225" t="s">
        <v>784</v>
      </c>
      <c r="D679" s="226"/>
      <c r="E679" s="181">
        <v>1</v>
      </c>
      <c r="F679" s="182"/>
      <c r="G679" s="183"/>
      <c r="M679" s="179" t="s">
        <v>784</v>
      </c>
      <c r="O679" s="170"/>
    </row>
    <row r="680" spans="1:104" x14ac:dyDescent="0.25">
      <c r="A680" s="171">
        <v>166</v>
      </c>
      <c r="B680" s="172" t="s">
        <v>785</v>
      </c>
      <c r="C680" s="173" t="s">
        <v>786</v>
      </c>
      <c r="D680" s="174" t="s">
        <v>199</v>
      </c>
      <c r="E680" s="175">
        <v>1</v>
      </c>
      <c r="F680" s="175">
        <v>0</v>
      </c>
      <c r="G680" s="176">
        <f>E680*F680</f>
        <v>0</v>
      </c>
      <c r="O680" s="170">
        <v>2</v>
      </c>
      <c r="AA680" s="146">
        <v>12</v>
      </c>
      <c r="AB680" s="146">
        <v>0</v>
      </c>
      <c r="AC680" s="146">
        <v>73</v>
      </c>
      <c r="AZ680" s="146">
        <v>2</v>
      </c>
      <c r="BA680" s="146">
        <f>IF(AZ680=1,G680,0)</f>
        <v>0</v>
      </c>
      <c r="BB680" s="146">
        <f>IF(AZ680=2,G680,0)</f>
        <v>0</v>
      </c>
      <c r="BC680" s="146">
        <f>IF(AZ680=3,G680,0)</f>
        <v>0</v>
      </c>
      <c r="BD680" s="146">
        <f>IF(AZ680=4,G680,0)</f>
        <v>0</v>
      </c>
      <c r="BE680" s="146">
        <f>IF(AZ680=5,G680,0)</f>
        <v>0</v>
      </c>
      <c r="CA680" s="177">
        <v>12</v>
      </c>
      <c r="CB680" s="177">
        <v>0</v>
      </c>
      <c r="CZ680" s="146">
        <v>0</v>
      </c>
    </row>
    <row r="681" spans="1:104" x14ac:dyDescent="0.25">
      <c r="A681" s="178"/>
      <c r="B681" s="180"/>
      <c r="C681" s="225" t="s">
        <v>758</v>
      </c>
      <c r="D681" s="226"/>
      <c r="E681" s="181">
        <v>1</v>
      </c>
      <c r="F681" s="182"/>
      <c r="G681" s="183"/>
      <c r="M681" s="179" t="s">
        <v>758</v>
      </c>
      <c r="O681" s="170"/>
    </row>
    <row r="682" spans="1:104" ht="20.399999999999999" x14ac:dyDescent="0.25">
      <c r="A682" s="171">
        <v>167</v>
      </c>
      <c r="B682" s="172" t="s">
        <v>787</v>
      </c>
      <c r="C682" s="173" t="s">
        <v>788</v>
      </c>
      <c r="D682" s="174" t="s">
        <v>199</v>
      </c>
      <c r="E682" s="175">
        <v>1</v>
      </c>
      <c r="F682" s="175">
        <v>0</v>
      </c>
      <c r="G682" s="176">
        <f>E682*F682</f>
        <v>0</v>
      </c>
      <c r="O682" s="170">
        <v>2</v>
      </c>
      <c r="AA682" s="146">
        <v>12</v>
      </c>
      <c r="AB682" s="146">
        <v>0</v>
      </c>
      <c r="AC682" s="146">
        <v>74</v>
      </c>
      <c r="AZ682" s="146">
        <v>2</v>
      </c>
      <c r="BA682" s="146">
        <f>IF(AZ682=1,G682,0)</f>
        <v>0</v>
      </c>
      <c r="BB682" s="146">
        <f>IF(AZ682=2,G682,0)</f>
        <v>0</v>
      </c>
      <c r="BC682" s="146">
        <f>IF(AZ682=3,G682,0)</f>
        <v>0</v>
      </c>
      <c r="BD682" s="146">
        <f>IF(AZ682=4,G682,0)</f>
        <v>0</v>
      </c>
      <c r="BE682" s="146">
        <f>IF(AZ682=5,G682,0)</f>
        <v>0</v>
      </c>
      <c r="CA682" s="177">
        <v>12</v>
      </c>
      <c r="CB682" s="177">
        <v>0</v>
      </c>
      <c r="CZ682" s="146">
        <v>0</v>
      </c>
    </row>
    <row r="683" spans="1:104" x14ac:dyDescent="0.25">
      <c r="A683" s="178"/>
      <c r="B683" s="180"/>
      <c r="C683" s="225" t="s">
        <v>758</v>
      </c>
      <c r="D683" s="226"/>
      <c r="E683" s="181">
        <v>1</v>
      </c>
      <c r="F683" s="182"/>
      <c r="G683" s="183"/>
      <c r="M683" s="179" t="s">
        <v>758</v>
      </c>
      <c r="O683" s="170"/>
    </row>
    <row r="684" spans="1:104" ht="20.399999999999999" x14ac:dyDescent="0.25">
      <c r="A684" s="171">
        <v>168</v>
      </c>
      <c r="B684" s="172" t="s">
        <v>789</v>
      </c>
      <c r="C684" s="173" t="s">
        <v>790</v>
      </c>
      <c r="D684" s="174" t="s">
        <v>199</v>
      </c>
      <c r="E684" s="175">
        <v>1</v>
      </c>
      <c r="F684" s="175">
        <v>0</v>
      </c>
      <c r="G684" s="176">
        <f>E684*F684</f>
        <v>0</v>
      </c>
      <c r="O684" s="170">
        <v>2</v>
      </c>
      <c r="AA684" s="146">
        <v>12</v>
      </c>
      <c r="AB684" s="146">
        <v>0</v>
      </c>
      <c r="AC684" s="146">
        <v>75</v>
      </c>
      <c r="AZ684" s="146">
        <v>2</v>
      </c>
      <c r="BA684" s="146">
        <f>IF(AZ684=1,G684,0)</f>
        <v>0</v>
      </c>
      <c r="BB684" s="146">
        <f>IF(AZ684=2,G684,0)</f>
        <v>0</v>
      </c>
      <c r="BC684" s="146">
        <f>IF(AZ684=3,G684,0)</f>
        <v>0</v>
      </c>
      <c r="BD684" s="146">
        <f>IF(AZ684=4,G684,0)</f>
        <v>0</v>
      </c>
      <c r="BE684" s="146">
        <f>IF(AZ684=5,G684,0)</f>
        <v>0</v>
      </c>
      <c r="CA684" s="177">
        <v>12</v>
      </c>
      <c r="CB684" s="177">
        <v>0</v>
      </c>
      <c r="CZ684" s="146">
        <v>0</v>
      </c>
    </row>
    <row r="685" spans="1:104" x14ac:dyDescent="0.25">
      <c r="A685" s="178"/>
      <c r="B685" s="180"/>
      <c r="C685" s="225" t="s">
        <v>73</v>
      </c>
      <c r="D685" s="226"/>
      <c r="E685" s="181">
        <v>1</v>
      </c>
      <c r="F685" s="182"/>
      <c r="G685" s="183"/>
      <c r="M685" s="179">
        <v>1</v>
      </c>
      <c r="O685" s="170"/>
    </row>
    <row r="686" spans="1:104" x14ac:dyDescent="0.25">
      <c r="A686" s="184"/>
      <c r="B686" s="185" t="s">
        <v>75</v>
      </c>
      <c r="C686" s="186" t="str">
        <f>CONCATENATE(B640," ",C640)</f>
        <v>767 Konstrukce zámečnické</v>
      </c>
      <c r="D686" s="187"/>
      <c r="E686" s="188"/>
      <c r="F686" s="189"/>
      <c r="G686" s="190">
        <f>SUM(G640:G685)</f>
        <v>0</v>
      </c>
      <c r="O686" s="170">
        <v>4</v>
      </c>
      <c r="BA686" s="191">
        <f>SUM(BA640:BA685)</f>
        <v>0</v>
      </c>
      <c r="BB686" s="191">
        <f>SUM(BB640:BB685)</f>
        <v>0</v>
      </c>
      <c r="BC686" s="191">
        <f>SUM(BC640:BC685)</f>
        <v>0</v>
      </c>
      <c r="BD686" s="191">
        <f>SUM(BD640:BD685)</f>
        <v>0</v>
      </c>
      <c r="BE686" s="191">
        <f>SUM(BE640:BE685)</f>
        <v>0</v>
      </c>
    </row>
    <row r="687" spans="1:104" x14ac:dyDescent="0.25">
      <c r="A687" s="163" t="s">
        <v>72</v>
      </c>
      <c r="B687" s="164" t="s">
        <v>791</v>
      </c>
      <c r="C687" s="165" t="s">
        <v>792</v>
      </c>
      <c r="D687" s="166"/>
      <c r="E687" s="167"/>
      <c r="F687" s="167"/>
      <c r="G687" s="168"/>
      <c r="H687" s="169"/>
      <c r="I687" s="169"/>
      <c r="O687" s="170">
        <v>1</v>
      </c>
    </row>
    <row r="688" spans="1:104" x14ac:dyDescent="0.25">
      <c r="A688" s="171">
        <v>169</v>
      </c>
      <c r="B688" s="172" t="s">
        <v>793</v>
      </c>
      <c r="C688" s="173" t="s">
        <v>794</v>
      </c>
      <c r="D688" s="174" t="s">
        <v>139</v>
      </c>
      <c r="E688" s="175">
        <v>536</v>
      </c>
      <c r="F688" s="175">
        <v>0</v>
      </c>
      <c r="G688" s="176">
        <f>E688*F688</f>
        <v>0</v>
      </c>
      <c r="O688" s="170">
        <v>2</v>
      </c>
      <c r="AA688" s="146">
        <v>1</v>
      </c>
      <c r="AB688" s="146">
        <v>7</v>
      </c>
      <c r="AC688" s="146">
        <v>7</v>
      </c>
      <c r="AZ688" s="146">
        <v>2</v>
      </c>
      <c r="BA688" s="146">
        <f>IF(AZ688=1,G688,0)</f>
        <v>0</v>
      </c>
      <c r="BB688" s="146">
        <f>IF(AZ688=2,G688,0)</f>
        <v>0</v>
      </c>
      <c r="BC688" s="146">
        <f>IF(AZ688=3,G688,0)</f>
        <v>0</v>
      </c>
      <c r="BD688" s="146">
        <f>IF(AZ688=4,G688,0)</f>
        <v>0</v>
      </c>
      <c r="BE688" s="146">
        <f>IF(AZ688=5,G688,0)</f>
        <v>0</v>
      </c>
      <c r="CA688" s="177">
        <v>1</v>
      </c>
      <c r="CB688" s="177">
        <v>7</v>
      </c>
      <c r="CZ688" s="146">
        <v>5.0000000000000002E-5</v>
      </c>
    </row>
    <row r="689" spans="1:104" x14ac:dyDescent="0.25">
      <c r="A689" s="178"/>
      <c r="B689" s="180"/>
      <c r="C689" s="225" t="s">
        <v>795</v>
      </c>
      <c r="D689" s="226"/>
      <c r="E689" s="181">
        <v>331.2</v>
      </c>
      <c r="F689" s="182"/>
      <c r="G689" s="183"/>
      <c r="M689" s="179" t="s">
        <v>795</v>
      </c>
      <c r="O689" s="170"/>
    </row>
    <row r="690" spans="1:104" x14ac:dyDescent="0.25">
      <c r="A690" s="178"/>
      <c r="B690" s="180"/>
      <c r="C690" s="225" t="s">
        <v>796</v>
      </c>
      <c r="D690" s="226"/>
      <c r="E690" s="181">
        <v>132</v>
      </c>
      <c r="F690" s="182"/>
      <c r="G690" s="183"/>
      <c r="M690" s="179" t="s">
        <v>796</v>
      </c>
      <c r="O690" s="170"/>
    </row>
    <row r="691" spans="1:104" x14ac:dyDescent="0.25">
      <c r="A691" s="178"/>
      <c r="B691" s="180"/>
      <c r="C691" s="225" t="s">
        <v>797</v>
      </c>
      <c r="D691" s="226"/>
      <c r="E691" s="181">
        <v>5.4</v>
      </c>
      <c r="F691" s="182"/>
      <c r="G691" s="183"/>
      <c r="M691" s="179" t="s">
        <v>797</v>
      </c>
      <c r="O691" s="170"/>
    </row>
    <row r="692" spans="1:104" x14ac:dyDescent="0.25">
      <c r="A692" s="178"/>
      <c r="B692" s="180"/>
      <c r="C692" s="225" t="s">
        <v>798</v>
      </c>
      <c r="D692" s="226"/>
      <c r="E692" s="181">
        <v>4.8</v>
      </c>
      <c r="F692" s="182"/>
      <c r="G692" s="183"/>
      <c r="M692" s="179" t="s">
        <v>798</v>
      </c>
      <c r="O692" s="170"/>
    </row>
    <row r="693" spans="1:104" x14ac:dyDescent="0.25">
      <c r="A693" s="178"/>
      <c r="B693" s="180"/>
      <c r="C693" s="225" t="s">
        <v>799</v>
      </c>
      <c r="D693" s="226"/>
      <c r="E693" s="181">
        <v>13.4</v>
      </c>
      <c r="F693" s="182"/>
      <c r="G693" s="183"/>
      <c r="M693" s="179" t="s">
        <v>799</v>
      </c>
      <c r="O693" s="170"/>
    </row>
    <row r="694" spans="1:104" x14ac:dyDescent="0.25">
      <c r="A694" s="178"/>
      <c r="B694" s="180"/>
      <c r="C694" s="225" t="s">
        <v>800</v>
      </c>
      <c r="D694" s="226"/>
      <c r="E694" s="181">
        <v>16.8</v>
      </c>
      <c r="F694" s="182"/>
      <c r="G694" s="183"/>
      <c r="M694" s="179" t="s">
        <v>800</v>
      </c>
      <c r="O694" s="170"/>
    </row>
    <row r="695" spans="1:104" x14ac:dyDescent="0.25">
      <c r="A695" s="178"/>
      <c r="B695" s="180"/>
      <c r="C695" s="225" t="s">
        <v>801</v>
      </c>
      <c r="D695" s="226"/>
      <c r="E695" s="181">
        <v>3</v>
      </c>
      <c r="F695" s="182"/>
      <c r="G695" s="183"/>
      <c r="M695" s="179" t="s">
        <v>801</v>
      </c>
      <c r="O695" s="170"/>
    </row>
    <row r="696" spans="1:104" x14ac:dyDescent="0.25">
      <c r="A696" s="178"/>
      <c r="B696" s="180"/>
      <c r="C696" s="225" t="s">
        <v>802</v>
      </c>
      <c r="D696" s="226"/>
      <c r="E696" s="181">
        <v>4.4000000000000004</v>
      </c>
      <c r="F696" s="182"/>
      <c r="G696" s="183"/>
      <c r="M696" s="179" t="s">
        <v>802</v>
      </c>
      <c r="O696" s="170"/>
    </row>
    <row r="697" spans="1:104" x14ac:dyDescent="0.25">
      <c r="A697" s="178"/>
      <c r="B697" s="180"/>
      <c r="C697" s="225" t="s">
        <v>803</v>
      </c>
      <c r="D697" s="226"/>
      <c r="E697" s="181">
        <v>10.8</v>
      </c>
      <c r="F697" s="182"/>
      <c r="G697" s="183"/>
      <c r="M697" s="179" t="s">
        <v>803</v>
      </c>
      <c r="O697" s="170"/>
    </row>
    <row r="698" spans="1:104" x14ac:dyDescent="0.25">
      <c r="A698" s="178"/>
      <c r="B698" s="180"/>
      <c r="C698" s="225" t="s">
        <v>803</v>
      </c>
      <c r="D698" s="226"/>
      <c r="E698" s="181">
        <v>10.8</v>
      </c>
      <c r="F698" s="182"/>
      <c r="G698" s="183"/>
      <c r="M698" s="179" t="s">
        <v>803</v>
      </c>
      <c r="O698" s="170"/>
    </row>
    <row r="699" spans="1:104" x14ac:dyDescent="0.25">
      <c r="A699" s="178"/>
      <c r="B699" s="180"/>
      <c r="C699" s="225" t="s">
        <v>804</v>
      </c>
      <c r="D699" s="226"/>
      <c r="E699" s="181">
        <v>3.4</v>
      </c>
      <c r="F699" s="182"/>
      <c r="G699" s="183"/>
      <c r="M699" s="179" t="s">
        <v>804</v>
      </c>
      <c r="O699" s="170"/>
    </row>
    <row r="700" spans="1:104" ht="20.399999999999999" x14ac:dyDescent="0.25">
      <c r="A700" s="171">
        <v>170</v>
      </c>
      <c r="B700" s="172" t="s">
        <v>805</v>
      </c>
      <c r="C700" s="173" t="s">
        <v>806</v>
      </c>
      <c r="D700" s="174" t="s">
        <v>199</v>
      </c>
      <c r="E700" s="175">
        <v>34</v>
      </c>
      <c r="F700" s="175">
        <v>0</v>
      </c>
      <c r="G700" s="176">
        <f>E700*F700</f>
        <v>0</v>
      </c>
      <c r="O700" s="170">
        <v>2</v>
      </c>
      <c r="AA700" s="146">
        <v>12</v>
      </c>
      <c r="AB700" s="146">
        <v>0</v>
      </c>
      <c r="AC700" s="146">
        <v>54</v>
      </c>
      <c r="AZ700" s="146">
        <v>2</v>
      </c>
      <c r="BA700" s="146">
        <f>IF(AZ700=1,G700,0)</f>
        <v>0</v>
      </c>
      <c r="BB700" s="146">
        <f>IF(AZ700=2,G700,0)</f>
        <v>0</v>
      </c>
      <c r="BC700" s="146">
        <f>IF(AZ700=3,G700,0)</f>
        <v>0</v>
      </c>
      <c r="BD700" s="146">
        <f>IF(AZ700=4,G700,0)</f>
        <v>0</v>
      </c>
      <c r="BE700" s="146">
        <f>IF(AZ700=5,G700,0)</f>
        <v>0</v>
      </c>
      <c r="CA700" s="177">
        <v>12</v>
      </c>
      <c r="CB700" s="177">
        <v>0</v>
      </c>
      <c r="CZ700" s="146">
        <v>7.1000000000000004E-3</v>
      </c>
    </row>
    <row r="701" spans="1:104" x14ac:dyDescent="0.25">
      <c r="A701" s="178"/>
      <c r="B701" s="180"/>
      <c r="C701" s="225" t="s">
        <v>333</v>
      </c>
      <c r="D701" s="226"/>
      <c r="E701" s="181">
        <v>0</v>
      </c>
      <c r="F701" s="182"/>
      <c r="G701" s="183"/>
      <c r="M701" s="179">
        <v>0</v>
      </c>
      <c r="O701" s="170"/>
    </row>
    <row r="702" spans="1:104" x14ac:dyDescent="0.25">
      <c r="A702" s="178"/>
      <c r="B702" s="180"/>
      <c r="C702" s="225" t="s">
        <v>807</v>
      </c>
      <c r="D702" s="226"/>
      <c r="E702" s="181">
        <v>17</v>
      </c>
      <c r="F702" s="182"/>
      <c r="G702" s="183"/>
      <c r="M702" s="179" t="s">
        <v>807</v>
      </c>
      <c r="O702" s="170"/>
    </row>
    <row r="703" spans="1:104" x14ac:dyDescent="0.25">
      <c r="A703" s="178"/>
      <c r="B703" s="180"/>
      <c r="C703" s="225" t="s">
        <v>808</v>
      </c>
      <c r="D703" s="226"/>
      <c r="E703" s="181">
        <v>17</v>
      </c>
      <c r="F703" s="182"/>
      <c r="G703" s="183"/>
      <c r="M703" s="179" t="s">
        <v>808</v>
      </c>
      <c r="O703" s="170"/>
    </row>
    <row r="704" spans="1:104" x14ac:dyDescent="0.25">
      <c r="A704" s="171">
        <v>171</v>
      </c>
      <c r="B704" s="172" t="s">
        <v>809</v>
      </c>
      <c r="C704" s="173" t="s">
        <v>810</v>
      </c>
      <c r="D704" s="174" t="s">
        <v>199</v>
      </c>
      <c r="E704" s="175">
        <v>1</v>
      </c>
      <c r="F704" s="175">
        <v>0</v>
      </c>
      <c r="G704" s="176">
        <f>E704*F704</f>
        <v>0</v>
      </c>
      <c r="O704" s="170">
        <v>2</v>
      </c>
      <c r="AA704" s="146">
        <v>12</v>
      </c>
      <c r="AB704" s="146">
        <v>0</v>
      </c>
      <c r="AC704" s="146">
        <v>63</v>
      </c>
      <c r="AZ704" s="146">
        <v>2</v>
      </c>
      <c r="BA704" s="146">
        <f>IF(AZ704=1,G704,0)</f>
        <v>0</v>
      </c>
      <c r="BB704" s="146">
        <f>IF(AZ704=2,G704,0)</f>
        <v>0</v>
      </c>
      <c r="BC704" s="146">
        <f>IF(AZ704=3,G704,0)</f>
        <v>0</v>
      </c>
      <c r="BD704" s="146">
        <f>IF(AZ704=4,G704,0)</f>
        <v>0</v>
      </c>
      <c r="BE704" s="146">
        <f>IF(AZ704=5,G704,0)</f>
        <v>0</v>
      </c>
      <c r="CA704" s="177">
        <v>12</v>
      </c>
      <c r="CB704" s="177">
        <v>0</v>
      </c>
      <c r="CZ704" s="146">
        <v>1.4E-2</v>
      </c>
    </row>
    <row r="705" spans="1:104" x14ac:dyDescent="0.25">
      <c r="A705" s="178"/>
      <c r="B705" s="180"/>
      <c r="C705" s="225" t="s">
        <v>758</v>
      </c>
      <c r="D705" s="226"/>
      <c r="E705" s="181">
        <v>1</v>
      </c>
      <c r="F705" s="182"/>
      <c r="G705" s="183"/>
      <c r="M705" s="179" t="s">
        <v>758</v>
      </c>
      <c r="O705" s="170"/>
    </row>
    <row r="706" spans="1:104" x14ac:dyDescent="0.25">
      <c r="A706" s="171">
        <v>172</v>
      </c>
      <c r="B706" s="172" t="s">
        <v>811</v>
      </c>
      <c r="C706" s="173" t="s">
        <v>812</v>
      </c>
      <c r="D706" s="174" t="s">
        <v>199</v>
      </c>
      <c r="E706" s="175">
        <v>1</v>
      </c>
      <c r="F706" s="175">
        <v>0</v>
      </c>
      <c r="G706" s="176">
        <f>E706*F706</f>
        <v>0</v>
      </c>
      <c r="O706" s="170">
        <v>2</v>
      </c>
      <c r="AA706" s="146">
        <v>12</v>
      </c>
      <c r="AB706" s="146">
        <v>0</v>
      </c>
      <c r="AC706" s="146">
        <v>64</v>
      </c>
      <c r="AZ706" s="146">
        <v>2</v>
      </c>
      <c r="BA706" s="146">
        <f>IF(AZ706=1,G706,0)</f>
        <v>0</v>
      </c>
      <c r="BB706" s="146">
        <f>IF(AZ706=2,G706,0)</f>
        <v>0</v>
      </c>
      <c r="BC706" s="146">
        <f>IF(AZ706=3,G706,0)</f>
        <v>0</v>
      </c>
      <c r="BD706" s="146">
        <f>IF(AZ706=4,G706,0)</f>
        <v>0</v>
      </c>
      <c r="BE706" s="146">
        <f>IF(AZ706=5,G706,0)</f>
        <v>0</v>
      </c>
      <c r="CA706" s="177">
        <v>12</v>
      </c>
      <c r="CB706" s="177">
        <v>0</v>
      </c>
      <c r="CZ706" s="146">
        <v>2.8000000000000001E-2</v>
      </c>
    </row>
    <row r="707" spans="1:104" x14ac:dyDescent="0.25">
      <c r="A707" s="178"/>
      <c r="B707" s="180"/>
      <c r="C707" s="225" t="s">
        <v>758</v>
      </c>
      <c r="D707" s="226"/>
      <c r="E707" s="181">
        <v>1</v>
      </c>
      <c r="F707" s="182"/>
      <c r="G707" s="183"/>
      <c r="M707" s="179" t="s">
        <v>758</v>
      </c>
      <c r="O707" s="170"/>
    </row>
    <row r="708" spans="1:104" x14ac:dyDescent="0.25">
      <c r="A708" s="171">
        <v>173</v>
      </c>
      <c r="B708" s="172" t="s">
        <v>813</v>
      </c>
      <c r="C708" s="173" t="s">
        <v>814</v>
      </c>
      <c r="D708" s="174" t="s">
        <v>199</v>
      </c>
      <c r="E708" s="175">
        <v>2</v>
      </c>
      <c r="F708" s="175">
        <v>0</v>
      </c>
      <c r="G708" s="176">
        <f>E708*F708</f>
        <v>0</v>
      </c>
      <c r="O708" s="170">
        <v>2</v>
      </c>
      <c r="AA708" s="146">
        <v>12</v>
      </c>
      <c r="AB708" s="146">
        <v>0</v>
      </c>
      <c r="AC708" s="146">
        <v>65</v>
      </c>
      <c r="AZ708" s="146">
        <v>2</v>
      </c>
      <c r="BA708" s="146">
        <f>IF(AZ708=1,G708,0)</f>
        <v>0</v>
      </c>
      <c r="BB708" s="146">
        <f>IF(AZ708=2,G708,0)</f>
        <v>0</v>
      </c>
      <c r="BC708" s="146">
        <f>IF(AZ708=3,G708,0)</f>
        <v>0</v>
      </c>
      <c r="BD708" s="146">
        <f>IF(AZ708=4,G708,0)</f>
        <v>0</v>
      </c>
      <c r="BE708" s="146">
        <f>IF(AZ708=5,G708,0)</f>
        <v>0</v>
      </c>
      <c r="CA708" s="177">
        <v>12</v>
      </c>
      <c r="CB708" s="177">
        <v>0</v>
      </c>
      <c r="CZ708" s="146">
        <v>1.2999999999999999E-2</v>
      </c>
    </row>
    <row r="709" spans="1:104" x14ac:dyDescent="0.25">
      <c r="A709" s="178"/>
      <c r="B709" s="180"/>
      <c r="C709" s="225" t="s">
        <v>767</v>
      </c>
      <c r="D709" s="226"/>
      <c r="E709" s="181">
        <v>2</v>
      </c>
      <c r="F709" s="182"/>
      <c r="G709" s="183"/>
      <c r="M709" s="179" t="s">
        <v>767</v>
      </c>
      <c r="O709" s="170"/>
    </row>
    <row r="710" spans="1:104" ht="20.399999999999999" x14ac:dyDescent="0.25">
      <c r="A710" s="171">
        <v>174</v>
      </c>
      <c r="B710" s="172" t="s">
        <v>815</v>
      </c>
      <c r="C710" s="173" t="s">
        <v>816</v>
      </c>
      <c r="D710" s="174" t="s">
        <v>199</v>
      </c>
      <c r="E710" s="175">
        <v>2</v>
      </c>
      <c r="F710" s="175">
        <v>0</v>
      </c>
      <c r="G710" s="176">
        <f>E710*F710</f>
        <v>0</v>
      </c>
      <c r="O710" s="170">
        <v>2</v>
      </c>
      <c r="AA710" s="146">
        <v>12</v>
      </c>
      <c r="AB710" s="146">
        <v>0</v>
      </c>
      <c r="AC710" s="146">
        <v>66</v>
      </c>
      <c r="AZ710" s="146">
        <v>2</v>
      </c>
      <c r="BA710" s="146">
        <f>IF(AZ710=1,G710,0)</f>
        <v>0</v>
      </c>
      <c r="BB710" s="146">
        <f>IF(AZ710=2,G710,0)</f>
        <v>0</v>
      </c>
      <c r="BC710" s="146">
        <f>IF(AZ710=3,G710,0)</f>
        <v>0</v>
      </c>
      <c r="BD710" s="146">
        <f>IF(AZ710=4,G710,0)</f>
        <v>0</v>
      </c>
      <c r="BE710" s="146">
        <f>IF(AZ710=5,G710,0)</f>
        <v>0</v>
      </c>
      <c r="CA710" s="177">
        <v>12</v>
      </c>
      <c r="CB710" s="177">
        <v>0</v>
      </c>
      <c r="CZ710" s="146">
        <v>1.32E-2</v>
      </c>
    </row>
    <row r="711" spans="1:104" x14ac:dyDescent="0.25">
      <c r="A711" s="178"/>
      <c r="B711" s="180"/>
      <c r="C711" s="225" t="s">
        <v>767</v>
      </c>
      <c r="D711" s="226"/>
      <c r="E711" s="181">
        <v>2</v>
      </c>
      <c r="F711" s="182"/>
      <c r="G711" s="183"/>
      <c r="M711" s="179" t="s">
        <v>767</v>
      </c>
      <c r="O711" s="170"/>
    </row>
    <row r="712" spans="1:104" ht="20.399999999999999" x14ac:dyDescent="0.25">
      <c r="A712" s="171">
        <v>175</v>
      </c>
      <c r="B712" s="172" t="s">
        <v>817</v>
      </c>
      <c r="C712" s="173" t="s">
        <v>818</v>
      </c>
      <c r="D712" s="174" t="s">
        <v>199</v>
      </c>
      <c r="E712" s="175">
        <v>1</v>
      </c>
      <c r="F712" s="175">
        <v>0</v>
      </c>
      <c r="G712" s="176">
        <f>E712*F712</f>
        <v>0</v>
      </c>
      <c r="O712" s="170">
        <v>2</v>
      </c>
      <c r="AA712" s="146">
        <v>12</v>
      </c>
      <c r="AB712" s="146">
        <v>0</v>
      </c>
      <c r="AC712" s="146">
        <v>67</v>
      </c>
      <c r="AZ712" s="146">
        <v>2</v>
      </c>
      <c r="BA712" s="146">
        <f>IF(AZ712=1,G712,0)</f>
        <v>0</v>
      </c>
      <c r="BB712" s="146">
        <f>IF(AZ712=2,G712,0)</f>
        <v>0</v>
      </c>
      <c r="BC712" s="146">
        <f>IF(AZ712=3,G712,0)</f>
        <v>0</v>
      </c>
      <c r="BD712" s="146">
        <f>IF(AZ712=4,G712,0)</f>
        <v>0</v>
      </c>
      <c r="BE712" s="146">
        <f>IF(AZ712=5,G712,0)</f>
        <v>0</v>
      </c>
      <c r="CA712" s="177">
        <v>12</v>
      </c>
      <c r="CB712" s="177">
        <v>0</v>
      </c>
      <c r="CZ712" s="146">
        <v>1.7999999999999999E-2</v>
      </c>
    </row>
    <row r="713" spans="1:104" x14ac:dyDescent="0.25">
      <c r="A713" s="178"/>
      <c r="B713" s="180"/>
      <c r="C713" s="225" t="s">
        <v>758</v>
      </c>
      <c r="D713" s="226"/>
      <c r="E713" s="181">
        <v>1</v>
      </c>
      <c r="F713" s="182"/>
      <c r="G713" s="183"/>
      <c r="M713" s="179" t="s">
        <v>758</v>
      </c>
      <c r="O713" s="170"/>
    </row>
    <row r="714" spans="1:104" ht="20.399999999999999" x14ac:dyDescent="0.25">
      <c r="A714" s="171">
        <v>176</v>
      </c>
      <c r="B714" s="172" t="s">
        <v>819</v>
      </c>
      <c r="C714" s="173" t="s">
        <v>820</v>
      </c>
      <c r="D714" s="174" t="s">
        <v>199</v>
      </c>
      <c r="E714" s="175">
        <v>12</v>
      </c>
      <c r="F714" s="175">
        <v>0</v>
      </c>
      <c r="G714" s="176">
        <f>E714*F714</f>
        <v>0</v>
      </c>
      <c r="O714" s="170">
        <v>2</v>
      </c>
      <c r="AA714" s="146">
        <v>12</v>
      </c>
      <c r="AB714" s="146">
        <v>0</v>
      </c>
      <c r="AC714" s="146">
        <v>55</v>
      </c>
      <c r="AZ714" s="146">
        <v>2</v>
      </c>
      <c r="BA714" s="146">
        <f>IF(AZ714=1,G714,0)</f>
        <v>0</v>
      </c>
      <c r="BB714" s="146">
        <f>IF(AZ714=2,G714,0)</f>
        <v>0</v>
      </c>
      <c r="BC714" s="146">
        <f>IF(AZ714=3,G714,0)</f>
        <v>0</v>
      </c>
      <c r="BD714" s="146">
        <f>IF(AZ714=4,G714,0)</f>
        <v>0</v>
      </c>
      <c r="BE714" s="146">
        <f>IF(AZ714=5,G714,0)</f>
        <v>0</v>
      </c>
      <c r="CA714" s="177">
        <v>12</v>
      </c>
      <c r="CB714" s="177">
        <v>0</v>
      </c>
      <c r="CZ714" s="146">
        <v>1.0800000000000001E-2</v>
      </c>
    </row>
    <row r="715" spans="1:104" x14ac:dyDescent="0.25">
      <c r="A715" s="178"/>
      <c r="B715" s="180"/>
      <c r="C715" s="225" t="s">
        <v>821</v>
      </c>
      <c r="D715" s="226"/>
      <c r="E715" s="181">
        <v>0</v>
      </c>
      <c r="F715" s="182"/>
      <c r="G715" s="183"/>
      <c r="M715" s="179" t="s">
        <v>821</v>
      </c>
      <c r="O715" s="170"/>
    </row>
    <row r="716" spans="1:104" ht="20.399999999999999" x14ac:dyDescent="0.25">
      <c r="A716" s="171">
        <v>177</v>
      </c>
      <c r="B716" s="172" t="s">
        <v>822</v>
      </c>
      <c r="C716" s="173" t="s">
        <v>823</v>
      </c>
      <c r="D716" s="174" t="s">
        <v>199</v>
      </c>
      <c r="E716" s="175">
        <v>19</v>
      </c>
      <c r="F716" s="175">
        <v>0</v>
      </c>
      <c r="G716" s="176">
        <f>E716*F716</f>
        <v>0</v>
      </c>
      <c r="O716" s="170">
        <v>2</v>
      </c>
      <c r="AA716" s="146">
        <v>12</v>
      </c>
      <c r="AB716" s="146">
        <v>0</v>
      </c>
      <c r="AC716" s="146">
        <v>56</v>
      </c>
      <c r="AZ716" s="146">
        <v>2</v>
      </c>
      <c r="BA716" s="146">
        <f>IF(AZ716=1,G716,0)</f>
        <v>0</v>
      </c>
      <c r="BB716" s="146">
        <f>IF(AZ716=2,G716,0)</f>
        <v>0</v>
      </c>
      <c r="BC716" s="146">
        <f>IF(AZ716=3,G716,0)</f>
        <v>0</v>
      </c>
      <c r="BD716" s="146">
        <f>IF(AZ716=4,G716,0)</f>
        <v>0</v>
      </c>
      <c r="BE716" s="146">
        <f>IF(AZ716=5,G716,0)</f>
        <v>0</v>
      </c>
      <c r="CA716" s="177">
        <v>12</v>
      </c>
      <c r="CB716" s="177">
        <v>0</v>
      </c>
      <c r="CZ716" s="146">
        <v>1.09E-2</v>
      </c>
    </row>
    <row r="717" spans="1:104" x14ac:dyDescent="0.25">
      <c r="A717" s="178"/>
      <c r="B717" s="180"/>
      <c r="C717" s="225" t="s">
        <v>758</v>
      </c>
      <c r="D717" s="226"/>
      <c r="E717" s="181">
        <v>1</v>
      </c>
      <c r="F717" s="182"/>
      <c r="G717" s="183"/>
      <c r="M717" s="179" t="s">
        <v>758</v>
      </c>
      <c r="O717" s="170"/>
    </row>
    <row r="718" spans="1:104" x14ac:dyDescent="0.25">
      <c r="A718" s="178"/>
      <c r="B718" s="180"/>
      <c r="C718" s="225" t="s">
        <v>824</v>
      </c>
      <c r="D718" s="226"/>
      <c r="E718" s="181">
        <v>17</v>
      </c>
      <c r="F718" s="182"/>
      <c r="G718" s="183"/>
      <c r="M718" s="179" t="s">
        <v>824</v>
      </c>
      <c r="O718" s="170"/>
    </row>
    <row r="719" spans="1:104" x14ac:dyDescent="0.25">
      <c r="A719" s="178"/>
      <c r="B719" s="180"/>
      <c r="C719" s="225" t="s">
        <v>73</v>
      </c>
      <c r="D719" s="226"/>
      <c r="E719" s="181">
        <v>1</v>
      </c>
      <c r="F719" s="182"/>
      <c r="G719" s="183"/>
      <c r="M719" s="179">
        <v>1</v>
      </c>
      <c r="O719" s="170"/>
    </row>
    <row r="720" spans="1:104" ht="20.399999999999999" x14ac:dyDescent="0.25">
      <c r="A720" s="171">
        <v>178</v>
      </c>
      <c r="B720" s="172" t="s">
        <v>825</v>
      </c>
      <c r="C720" s="173" t="s">
        <v>826</v>
      </c>
      <c r="D720" s="174" t="s">
        <v>199</v>
      </c>
      <c r="E720" s="175">
        <v>1</v>
      </c>
      <c r="F720" s="175">
        <v>0</v>
      </c>
      <c r="G720" s="176">
        <f>E720*F720</f>
        <v>0</v>
      </c>
      <c r="O720" s="170">
        <v>2</v>
      </c>
      <c r="AA720" s="146">
        <v>12</v>
      </c>
      <c r="AB720" s="146">
        <v>0</v>
      </c>
      <c r="AC720" s="146">
        <v>57</v>
      </c>
      <c r="AZ720" s="146">
        <v>2</v>
      </c>
      <c r="BA720" s="146">
        <f>IF(AZ720=1,G720,0)</f>
        <v>0</v>
      </c>
      <c r="BB720" s="146">
        <f>IF(AZ720=2,G720,0)</f>
        <v>0</v>
      </c>
      <c r="BC720" s="146">
        <f>IF(AZ720=3,G720,0)</f>
        <v>0</v>
      </c>
      <c r="BD720" s="146">
        <f>IF(AZ720=4,G720,0)</f>
        <v>0</v>
      </c>
      <c r="BE720" s="146">
        <f>IF(AZ720=5,G720,0)</f>
        <v>0</v>
      </c>
      <c r="CA720" s="177">
        <v>12</v>
      </c>
      <c r="CB720" s="177">
        <v>0</v>
      </c>
      <c r="CZ720" s="146">
        <v>1.4999999999999999E-2</v>
      </c>
    </row>
    <row r="721" spans="1:104" x14ac:dyDescent="0.25">
      <c r="A721" s="178"/>
      <c r="B721" s="180"/>
      <c r="C721" s="225" t="s">
        <v>751</v>
      </c>
      <c r="D721" s="226"/>
      <c r="E721" s="181">
        <v>1</v>
      </c>
      <c r="F721" s="182"/>
      <c r="G721" s="183"/>
      <c r="M721" s="179" t="s">
        <v>751</v>
      </c>
      <c r="O721" s="170"/>
    </row>
    <row r="722" spans="1:104" ht="20.399999999999999" x14ac:dyDescent="0.25">
      <c r="A722" s="171">
        <v>179</v>
      </c>
      <c r="B722" s="172" t="s">
        <v>827</v>
      </c>
      <c r="C722" s="173" t="s">
        <v>828</v>
      </c>
      <c r="D722" s="174" t="s">
        <v>199</v>
      </c>
      <c r="E722" s="175">
        <v>1</v>
      </c>
      <c r="F722" s="175">
        <v>0</v>
      </c>
      <c r="G722" s="176">
        <f>E722*F722</f>
        <v>0</v>
      </c>
      <c r="O722" s="170">
        <v>2</v>
      </c>
      <c r="AA722" s="146">
        <v>12</v>
      </c>
      <c r="AB722" s="146">
        <v>0</v>
      </c>
      <c r="AC722" s="146">
        <v>58</v>
      </c>
      <c r="AZ722" s="146">
        <v>2</v>
      </c>
      <c r="BA722" s="146">
        <f>IF(AZ722=1,G722,0)</f>
        <v>0</v>
      </c>
      <c r="BB722" s="146">
        <f>IF(AZ722=2,G722,0)</f>
        <v>0</v>
      </c>
      <c r="BC722" s="146">
        <f>IF(AZ722=3,G722,0)</f>
        <v>0</v>
      </c>
      <c r="BD722" s="146">
        <f>IF(AZ722=4,G722,0)</f>
        <v>0</v>
      </c>
      <c r="BE722" s="146">
        <f>IF(AZ722=5,G722,0)</f>
        <v>0</v>
      </c>
      <c r="CA722" s="177">
        <v>12</v>
      </c>
      <c r="CB722" s="177">
        <v>0</v>
      </c>
      <c r="CZ722" s="146">
        <v>1.7999999999999999E-2</v>
      </c>
    </row>
    <row r="723" spans="1:104" x14ac:dyDescent="0.25">
      <c r="A723" s="178"/>
      <c r="B723" s="180"/>
      <c r="C723" s="225" t="s">
        <v>758</v>
      </c>
      <c r="D723" s="226"/>
      <c r="E723" s="181">
        <v>1</v>
      </c>
      <c r="F723" s="182"/>
      <c r="G723" s="183"/>
      <c r="M723" s="179" t="s">
        <v>758</v>
      </c>
      <c r="O723" s="170"/>
    </row>
    <row r="724" spans="1:104" x14ac:dyDescent="0.25">
      <c r="A724" s="171">
        <v>180</v>
      </c>
      <c r="B724" s="172" t="s">
        <v>829</v>
      </c>
      <c r="C724" s="173" t="s">
        <v>830</v>
      </c>
      <c r="D724" s="174" t="s">
        <v>199</v>
      </c>
      <c r="E724" s="175">
        <v>1</v>
      </c>
      <c r="F724" s="175">
        <v>0</v>
      </c>
      <c r="G724" s="176">
        <f>E724*F724</f>
        <v>0</v>
      </c>
      <c r="O724" s="170">
        <v>2</v>
      </c>
      <c r="AA724" s="146">
        <v>12</v>
      </c>
      <c r="AB724" s="146">
        <v>0</v>
      </c>
      <c r="AC724" s="146">
        <v>59</v>
      </c>
      <c r="AZ724" s="146">
        <v>2</v>
      </c>
      <c r="BA724" s="146">
        <f>IF(AZ724=1,G724,0)</f>
        <v>0</v>
      </c>
      <c r="BB724" s="146">
        <f>IF(AZ724=2,G724,0)</f>
        <v>0</v>
      </c>
      <c r="BC724" s="146">
        <f>IF(AZ724=3,G724,0)</f>
        <v>0</v>
      </c>
      <c r="BD724" s="146">
        <f>IF(AZ724=4,G724,0)</f>
        <v>0</v>
      </c>
      <c r="BE724" s="146">
        <f>IF(AZ724=5,G724,0)</f>
        <v>0</v>
      </c>
      <c r="CA724" s="177">
        <v>12</v>
      </c>
      <c r="CB724" s="177">
        <v>0</v>
      </c>
      <c r="CZ724" s="146">
        <v>2.1000000000000001E-2</v>
      </c>
    </row>
    <row r="725" spans="1:104" x14ac:dyDescent="0.25">
      <c r="A725" s="178"/>
      <c r="B725" s="180"/>
      <c r="C725" s="225" t="s">
        <v>751</v>
      </c>
      <c r="D725" s="226"/>
      <c r="E725" s="181">
        <v>1</v>
      </c>
      <c r="F725" s="182"/>
      <c r="G725" s="183"/>
      <c r="M725" s="179" t="s">
        <v>751</v>
      </c>
      <c r="O725" s="170"/>
    </row>
    <row r="726" spans="1:104" x14ac:dyDescent="0.25">
      <c r="A726" s="171">
        <v>181</v>
      </c>
      <c r="B726" s="172" t="s">
        <v>831</v>
      </c>
      <c r="C726" s="173" t="s">
        <v>832</v>
      </c>
      <c r="D726" s="174" t="s">
        <v>199</v>
      </c>
      <c r="E726" s="175">
        <v>2</v>
      </c>
      <c r="F726" s="175">
        <v>0</v>
      </c>
      <c r="G726" s="176">
        <f>E726*F726</f>
        <v>0</v>
      </c>
      <c r="O726" s="170">
        <v>2</v>
      </c>
      <c r="AA726" s="146">
        <v>12</v>
      </c>
      <c r="AB726" s="146">
        <v>0</v>
      </c>
      <c r="AC726" s="146">
        <v>60</v>
      </c>
      <c r="AZ726" s="146">
        <v>2</v>
      </c>
      <c r="BA726" s="146">
        <f>IF(AZ726=1,G726,0)</f>
        <v>0</v>
      </c>
      <c r="BB726" s="146">
        <f>IF(AZ726=2,G726,0)</f>
        <v>0</v>
      </c>
      <c r="BC726" s="146">
        <f>IF(AZ726=3,G726,0)</f>
        <v>0</v>
      </c>
      <c r="BD726" s="146">
        <f>IF(AZ726=4,G726,0)</f>
        <v>0</v>
      </c>
      <c r="BE726" s="146">
        <f>IF(AZ726=5,G726,0)</f>
        <v>0</v>
      </c>
      <c r="CA726" s="177">
        <v>12</v>
      </c>
      <c r="CB726" s="177">
        <v>0</v>
      </c>
      <c r="CZ726" s="146">
        <v>1.0800000000000001E-2</v>
      </c>
    </row>
    <row r="727" spans="1:104" x14ac:dyDescent="0.25">
      <c r="A727" s="178"/>
      <c r="B727" s="180"/>
      <c r="C727" s="225" t="s">
        <v>767</v>
      </c>
      <c r="D727" s="226"/>
      <c r="E727" s="181">
        <v>2</v>
      </c>
      <c r="F727" s="182"/>
      <c r="G727" s="183"/>
      <c r="M727" s="179" t="s">
        <v>767</v>
      </c>
      <c r="O727" s="170"/>
    </row>
    <row r="728" spans="1:104" x14ac:dyDescent="0.25">
      <c r="A728" s="171">
        <v>182</v>
      </c>
      <c r="B728" s="172" t="s">
        <v>833</v>
      </c>
      <c r="C728" s="173" t="s">
        <v>834</v>
      </c>
      <c r="D728" s="174" t="s">
        <v>199</v>
      </c>
      <c r="E728" s="175">
        <v>6</v>
      </c>
      <c r="F728" s="175">
        <v>0</v>
      </c>
      <c r="G728" s="176">
        <f>E728*F728</f>
        <v>0</v>
      </c>
      <c r="O728" s="170">
        <v>2</v>
      </c>
      <c r="AA728" s="146">
        <v>12</v>
      </c>
      <c r="AB728" s="146">
        <v>0</v>
      </c>
      <c r="AC728" s="146">
        <v>62</v>
      </c>
      <c r="AZ728" s="146">
        <v>2</v>
      </c>
      <c r="BA728" s="146">
        <f>IF(AZ728=1,G728,0)</f>
        <v>0</v>
      </c>
      <c r="BB728" s="146">
        <f>IF(AZ728=2,G728,0)</f>
        <v>0</v>
      </c>
      <c r="BC728" s="146">
        <f>IF(AZ728=3,G728,0)</f>
        <v>0</v>
      </c>
      <c r="BD728" s="146">
        <f>IF(AZ728=4,G728,0)</f>
        <v>0</v>
      </c>
      <c r="BE728" s="146">
        <f>IF(AZ728=5,G728,0)</f>
        <v>0</v>
      </c>
      <c r="CA728" s="177">
        <v>12</v>
      </c>
      <c r="CB728" s="177">
        <v>0</v>
      </c>
      <c r="CZ728" s="146">
        <v>1.0999999999999999E-2</v>
      </c>
    </row>
    <row r="729" spans="1:104" x14ac:dyDescent="0.25">
      <c r="A729" s="178"/>
      <c r="B729" s="180"/>
      <c r="C729" s="225" t="s">
        <v>761</v>
      </c>
      <c r="D729" s="226"/>
      <c r="E729" s="181">
        <v>6</v>
      </c>
      <c r="F729" s="182"/>
      <c r="G729" s="183"/>
      <c r="M729" s="179" t="s">
        <v>761</v>
      </c>
      <c r="O729" s="170"/>
    </row>
    <row r="730" spans="1:104" ht="20.399999999999999" x14ac:dyDescent="0.25">
      <c r="A730" s="171">
        <v>183</v>
      </c>
      <c r="B730" s="172" t="s">
        <v>835</v>
      </c>
      <c r="C730" s="173" t="s">
        <v>836</v>
      </c>
      <c r="D730" s="174" t="s">
        <v>199</v>
      </c>
      <c r="E730" s="175">
        <v>3</v>
      </c>
      <c r="F730" s="175">
        <v>0</v>
      </c>
      <c r="G730" s="176">
        <f>E730*F730</f>
        <v>0</v>
      </c>
      <c r="O730" s="170">
        <v>2</v>
      </c>
      <c r="AA730" s="146">
        <v>12</v>
      </c>
      <c r="AB730" s="146">
        <v>0</v>
      </c>
      <c r="AC730" s="146">
        <v>131</v>
      </c>
      <c r="AZ730" s="146">
        <v>2</v>
      </c>
      <c r="BA730" s="146">
        <f>IF(AZ730=1,G730,0)</f>
        <v>0</v>
      </c>
      <c r="BB730" s="146">
        <f>IF(AZ730=2,G730,0)</f>
        <v>0</v>
      </c>
      <c r="BC730" s="146">
        <f>IF(AZ730=3,G730,0)</f>
        <v>0</v>
      </c>
      <c r="BD730" s="146">
        <f>IF(AZ730=4,G730,0)</f>
        <v>0</v>
      </c>
      <c r="BE730" s="146">
        <f>IF(AZ730=5,G730,0)</f>
        <v>0</v>
      </c>
      <c r="CA730" s="177">
        <v>12</v>
      </c>
      <c r="CB730" s="177">
        <v>0</v>
      </c>
      <c r="CZ730" s="146">
        <v>0</v>
      </c>
    </row>
    <row r="731" spans="1:104" x14ac:dyDescent="0.25">
      <c r="A731" s="178"/>
      <c r="B731" s="180"/>
      <c r="C731" s="225" t="s">
        <v>106</v>
      </c>
      <c r="D731" s="226"/>
      <c r="E731" s="181">
        <v>3</v>
      </c>
      <c r="F731" s="182"/>
      <c r="G731" s="183"/>
      <c r="M731" s="179">
        <v>3</v>
      </c>
      <c r="O731" s="170"/>
    </row>
    <row r="732" spans="1:104" x14ac:dyDescent="0.25">
      <c r="A732" s="171">
        <v>184</v>
      </c>
      <c r="B732" s="172" t="s">
        <v>837</v>
      </c>
      <c r="C732" s="173" t="s">
        <v>838</v>
      </c>
      <c r="D732" s="174" t="s">
        <v>139</v>
      </c>
      <c r="E732" s="175">
        <v>435.95</v>
      </c>
      <c r="F732" s="175">
        <v>0</v>
      </c>
      <c r="G732" s="176">
        <f>E732*F732</f>
        <v>0</v>
      </c>
      <c r="O732" s="170">
        <v>2</v>
      </c>
      <c r="AA732" s="146">
        <v>12</v>
      </c>
      <c r="AB732" s="146">
        <v>0</v>
      </c>
      <c r="AC732" s="146">
        <v>200</v>
      </c>
      <c r="AZ732" s="146">
        <v>2</v>
      </c>
      <c r="BA732" s="146">
        <f>IF(AZ732=1,G732,0)</f>
        <v>0</v>
      </c>
      <c r="BB732" s="146">
        <f>IF(AZ732=2,G732,0)</f>
        <v>0</v>
      </c>
      <c r="BC732" s="146">
        <f>IF(AZ732=3,G732,0)</f>
        <v>0</v>
      </c>
      <c r="BD732" s="146">
        <f>IF(AZ732=4,G732,0)</f>
        <v>0</v>
      </c>
      <c r="BE732" s="146">
        <f>IF(AZ732=5,G732,0)</f>
        <v>0</v>
      </c>
      <c r="CA732" s="177">
        <v>12</v>
      </c>
      <c r="CB732" s="177">
        <v>0</v>
      </c>
      <c r="CZ732" s="146">
        <v>0</v>
      </c>
    </row>
    <row r="733" spans="1:104" x14ac:dyDescent="0.25">
      <c r="A733" s="178"/>
      <c r="B733" s="180"/>
      <c r="C733" s="225" t="s">
        <v>839</v>
      </c>
      <c r="D733" s="226"/>
      <c r="E733" s="181">
        <v>276</v>
      </c>
      <c r="F733" s="182"/>
      <c r="G733" s="183"/>
      <c r="M733" s="179" t="s">
        <v>839</v>
      </c>
      <c r="O733" s="170"/>
    </row>
    <row r="734" spans="1:104" x14ac:dyDescent="0.25">
      <c r="A734" s="178"/>
      <c r="B734" s="180"/>
      <c r="C734" s="225" t="s">
        <v>840</v>
      </c>
      <c r="D734" s="226"/>
      <c r="E734" s="181">
        <v>108</v>
      </c>
      <c r="F734" s="182"/>
      <c r="G734" s="183"/>
      <c r="M734" s="179" t="s">
        <v>840</v>
      </c>
      <c r="O734" s="170"/>
    </row>
    <row r="735" spans="1:104" x14ac:dyDescent="0.25">
      <c r="A735" s="178"/>
      <c r="B735" s="180"/>
      <c r="C735" s="225" t="s">
        <v>841</v>
      </c>
      <c r="D735" s="226"/>
      <c r="E735" s="181">
        <v>4.5</v>
      </c>
      <c r="F735" s="182"/>
      <c r="G735" s="183"/>
      <c r="M735" s="179" t="s">
        <v>841</v>
      </c>
      <c r="O735" s="170"/>
    </row>
    <row r="736" spans="1:104" x14ac:dyDescent="0.25">
      <c r="A736" s="178"/>
      <c r="B736" s="180"/>
      <c r="C736" s="225" t="s">
        <v>842</v>
      </c>
      <c r="D736" s="226"/>
      <c r="E736" s="181">
        <v>3.5</v>
      </c>
      <c r="F736" s="182"/>
      <c r="G736" s="183"/>
      <c r="M736" s="179" t="s">
        <v>842</v>
      </c>
      <c r="O736" s="170"/>
    </row>
    <row r="737" spans="1:104" x14ac:dyDescent="0.25">
      <c r="A737" s="178"/>
      <c r="B737" s="180"/>
      <c r="C737" s="225" t="s">
        <v>843</v>
      </c>
      <c r="D737" s="226"/>
      <c r="E737" s="181">
        <v>8.1999999999999993</v>
      </c>
      <c r="F737" s="182"/>
      <c r="G737" s="183"/>
      <c r="M737" s="179" t="s">
        <v>843</v>
      </c>
      <c r="O737" s="170"/>
    </row>
    <row r="738" spans="1:104" x14ac:dyDescent="0.25">
      <c r="A738" s="178"/>
      <c r="B738" s="180"/>
      <c r="C738" s="225" t="s">
        <v>844</v>
      </c>
      <c r="D738" s="226"/>
      <c r="E738" s="181">
        <v>12</v>
      </c>
      <c r="F738" s="182"/>
      <c r="G738" s="183"/>
      <c r="M738" s="179" t="s">
        <v>844</v>
      </c>
      <c r="O738" s="170"/>
    </row>
    <row r="739" spans="1:104" x14ac:dyDescent="0.25">
      <c r="A739" s="178"/>
      <c r="B739" s="180"/>
      <c r="C739" s="225" t="s">
        <v>845</v>
      </c>
      <c r="D739" s="226"/>
      <c r="E739" s="181">
        <v>2.1</v>
      </c>
      <c r="F739" s="182"/>
      <c r="G739" s="183"/>
      <c r="M739" s="179" t="s">
        <v>845</v>
      </c>
      <c r="O739" s="170"/>
    </row>
    <row r="740" spans="1:104" x14ac:dyDescent="0.25">
      <c r="A740" s="178"/>
      <c r="B740" s="180"/>
      <c r="C740" s="225" t="s">
        <v>842</v>
      </c>
      <c r="D740" s="226"/>
      <c r="E740" s="181">
        <v>3.5</v>
      </c>
      <c r="F740" s="182"/>
      <c r="G740" s="183"/>
      <c r="M740" s="179" t="s">
        <v>842</v>
      </c>
      <c r="O740" s="170"/>
    </row>
    <row r="741" spans="1:104" x14ac:dyDescent="0.25">
      <c r="A741" s="178"/>
      <c r="B741" s="180"/>
      <c r="C741" s="225" t="s">
        <v>846</v>
      </c>
      <c r="D741" s="226"/>
      <c r="E741" s="181">
        <v>7.2</v>
      </c>
      <c r="F741" s="182"/>
      <c r="G741" s="183"/>
      <c r="M741" s="179" t="s">
        <v>846</v>
      </c>
      <c r="O741" s="170"/>
    </row>
    <row r="742" spans="1:104" x14ac:dyDescent="0.25">
      <c r="A742" s="178"/>
      <c r="B742" s="180"/>
      <c r="C742" s="225" t="s">
        <v>847</v>
      </c>
      <c r="D742" s="226"/>
      <c r="E742" s="181">
        <v>8.4</v>
      </c>
      <c r="F742" s="182"/>
      <c r="G742" s="183"/>
      <c r="M742" s="179" t="s">
        <v>847</v>
      </c>
      <c r="O742" s="170"/>
    </row>
    <row r="743" spans="1:104" x14ac:dyDescent="0.25">
      <c r="A743" s="178"/>
      <c r="B743" s="180"/>
      <c r="C743" s="225" t="s">
        <v>848</v>
      </c>
      <c r="D743" s="226"/>
      <c r="E743" s="181">
        <v>2.5499999999999998</v>
      </c>
      <c r="F743" s="182"/>
      <c r="G743" s="183"/>
      <c r="M743" s="179" t="s">
        <v>848</v>
      </c>
      <c r="O743" s="170"/>
    </row>
    <row r="744" spans="1:104" ht="20.399999999999999" x14ac:dyDescent="0.25">
      <c r="A744" s="171">
        <v>185</v>
      </c>
      <c r="B744" s="172" t="s">
        <v>849</v>
      </c>
      <c r="C744" s="173" t="s">
        <v>850</v>
      </c>
      <c r="D744" s="174" t="s">
        <v>199</v>
      </c>
      <c r="E744" s="175">
        <v>3</v>
      </c>
      <c r="F744" s="175">
        <v>0</v>
      </c>
      <c r="G744" s="176">
        <f>E744*F744</f>
        <v>0</v>
      </c>
      <c r="O744" s="170">
        <v>2</v>
      </c>
      <c r="AA744" s="146">
        <v>12</v>
      </c>
      <c r="AB744" s="146">
        <v>0</v>
      </c>
      <c r="AC744" s="146">
        <v>202</v>
      </c>
      <c r="AZ744" s="146">
        <v>2</v>
      </c>
      <c r="BA744" s="146">
        <f>IF(AZ744=1,G744,0)</f>
        <v>0</v>
      </c>
      <c r="BB744" s="146">
        <f>IF(AZ744=2,G744,0)</f>
        <v>0</v>
      </c>
      <c r="BC744" s="146">
        <f>IF(AZ744=3,G744,0)</f>
        <v>0</v>
      </c>
      <c r="BD744" s="146">
        <f>IF(AZ744=4,G744,0)</f>
        <v>0</v>
      </c>
      <c r="BE744" s="146">
        <f>IF(AZ744=5,G744,0)</f>
        <v>0</v>
      </c>
      <c r="CA744" s="177">
        <v>12</v>
      </c>
      <c r="CB744" s="177">
        <v>0</v>
      </c>
      <c r="CZ744" s="146">
        <v>0</v>
      </c>
    </row>
    <row r="745" spans="1:104" x14ac:dyDescent="0.25">
      <c r="A745" s="178"/>
      <c r="B745" s="180"/>
      <c r="C745" s="225" t="s">
        <v>106</v>
      </c>
      <c r="D745" s="226"/>
      <c r="E745" s="181">
        <v>3</v>
      </c>
      <c r="F745" s="182"/>
      <c r="G745" s="183"/>
      <c r="M745" s="179">
        <v>3</v>
      </c>
      <c r="O745" s="170"/>
    </row>
    <row r="746" spans="1:104" x14ac:dyDescent="0.25">
      <c r="A746" s="171">
        <v>186</v>
      </c>
      <c r="B746" s="172" t="s">
        <v>851</v>
      </c>
      <c r="C746" s="173" t="s">
        <v>852</v>
      </c>
      <c r="D746" s="174" t="s">
        <v>139</v>
      </c>
      <c r="E746" s="175">
        <v>6.3</v>
      </c>
      <c r="F746" s="175">
        <v>0</v>
      </c>
      <c r="G746" s="176">
        <f>E746*F746</f>
        <v>0</v>
      </c>
      <c r="O746" s="170">
        <v>2</v>
      </c>
      <c r="AA746" s="146">
        <v>12</v>
      </c>
      <c r="AB746" s="146">
        <v>0</v>
      </c>
      <c r="AC746" s="146">
        <v>167</v>
      </c>
      <c r="AZ746" s="146">
        <v>2</v>
      </c>
      <c r="BA746" s="146">
        <f>IF(AZ746=1,G746,0)</f>
        <v>0</v>
      </c>
      <c r="BB746" s="146">
        <f>IF(AZ746=2,G746,0)</f>
        <v>0</v>
      </c>
      <c r="BC746" s="146">
        <f>IF(AZ746=3,G746,0)</f>
        <v>0</v>
      </c>
      <c r="BD746" s="146">
        <f>IF(AZ746=4,G746,0)</f>
        <v>0</v>
      </c>
      <c r="BE746" s="146">
        <f>IF(AZ746=5,G746,0)</f>
        <v>0</v>
      </c>
      <c r="CA746" s="177">
        <v>12</v>
      </c>
      <c r="CB746" s="177">
        <v>0</v>
      </c>
      <c r="CZ746" s="146">
        <v>0</v>
      </c>
    </row>
    <row r="747" spans="1:104" x14ac:dyDescent="0.25">
      <c r="A747" s="178"/>
      <c r="B747" s="180"/>
      <c r="C747" s="225" t="s">
        <v>853</v>
      </c>
      <c r="D747" s="226"/>
      <c r="E747" s="181">
        <v>1.2</v>
      </c>
      <c r="F747" s="182"/>
      <c r="G747" s="183"/>
      <c r="M747" s="179" t="s">
        <v>853</v>
      </c>
      <c r="O747" s="170"/>
    </row>
    <row r="748" spans="1:104" x14ac:dyDescent="0.25">
      <c r="A748" s="178"/>
      <c r="B748" s="180"/>
      <c r="C748" s="225" t="s">
        <v>854</v>
      </c>
      <c r="D748" s="226"/>
      <c r="E748" s="181">
        <v>1.7</v>
      </c>
      <c r="F748" s="182"/>
      <c r="G748" s="183"/>
      <c r="M748" s="179" t="s">
        <v>854</v>
      </c>
      <c r="O748" s="170"/>
    </row>
    <row r="749" spans="1:104" x14ac:dyDescent="0.25">
      <c r="A749" s="178"/>
      <c r="B749" s="180"/>
      <c r="C749" s="225" t="s">
        <v>855</v>
      </c>
      <c r="D749" s="226"/>
      <c r="E749" s="181">
        <v>1.7</v>
      </c>
      <c r="F749" s="182"/>
      <c r="G749" s="183"/>
      <c r="M749" s="179" t="s">
        <v>855</v>
      </c>
      <c r="O749" s="170"/>
    </row>
    <row r="750" spans="1:104" x14ac:dyDescent="0.25">
      <c r="A750" s="178"/>
      <c r="B750" s="180"/>
      <c r="C750" s="225" t="s">
        <v>856</v>
      </c>
      <c r="D750" s="226"/>
      <c r="E750" s="181">
        <v>1.7</v>
      </c>
      <c r="F750" s="182"/>
      <c r="G750" s="183"/>
      <c r="M750" s="179" t="s">
        <v>856</v>
      </c>
      <c r="O750" s="170"/>
    </row>
    <row r="751" spans="1:104" x14ac:dyDescent="0.25">
      <c r="A751" s="184"/>
      <c r="B751" s="185" t="s">
        <v>75</v>
      </c>
      <c r="C751" s="186" t="str">
        <f>CONCATENATE(B687," ",C687)</f>
        <v>769 Otvorové prvky z plastu</v>
      </c>
      <c r="D751" s="187"/>
      <c r="E751" s="188"/>
      <c r="F751" s="189"/>
      <c r="G751" s="190">
        <f>SUM(G687:G750)</f>
        <v>0</v>
      </c>
      <c r="O751" s="170">
        <v>4</v>
      </c>
      <c r="BA751" s="191">
        <f>SUM(BA687:BA750)</f>
        <v>0</v>
      </c>
      <c r="BB751" s="191">
        <f>SUM(BB687:BB750)</f>
        <v>0</v>
      </c>
      <c r="BC751" s="191">
        <f>SUM(BC687:BC750)</f>
        <v>0</v>
      </c>
      <c r="BD751" s="191">
        <f>SUM(BD687:BD750)</f>
        <v>0</v>
      </c>
      <c r="BE751" s="191">
        <f>SUM(BE687:BE750)</f>
        <v>0</v>
      </c>
    </row>
    <row r="752" spans="1:104" x14ac:dyDescent="0.25">
      <c r="A752" s="163" t="s">
        <v>72</v>
      </c>
      <c r="B752" s="164" t="s">
        <v>857</v>
      </c>
      <c r="C752" s="165" t="s">
        <v>858</v>
      </c>
      <c r="D752" s="166"/>
      <c r="E752" s="167"/>
      <c r="F752" s="167"/>
      <c r="G752" s="168"/>
      <c r="H752" s="169"/>
      <c r="I752" s="169"/>
      <c r="O752" s="170">
        <v>1</v>
      </c>
    </row>
    <row r="753" spans="1:104" x14ac:dyDescent="0.25">
      <c r="A753" s="171">
        <v>187</v>
      </c>
      <c r="B753" s="172" t="s">
        <v>859</v>
      </c>
      <c r="C753" s="173" t="s">
        <v>860</v>
      </c>
      <c r="D753" s="174" t="s">
        <v>100</v>
      </c>
      <c r="E753" s="175">
        <v>203.69200000000001</v>
      </c>
      <c r="F753" s="175">
        <v>0</v>
      </c>
      <c r="G753" s="176">
        <f>E753*F753</f>
        <v>0</v>
      </c>
      <c r="O753" s="170">
        <v>2</v>
      </c>
      <c r="AA753" s="146">
        <v>1</v>
      </c>
      <c r="AB753" s="146">
        <v>7</v>
      </c>
      <c r="AC753" s="146">
        <v>7</v>
      </c>
      <c r="AZ753" s="146">
        <v>2</v>
      </c>
      <c r="BA753" s="146">
        <f>IF(AZ753=1,G753,0)</f>
        <v>0</v>
      </c>
      <c r="BB753" s="146">
        <f>IF(AZ753=2,G753,0)</f>
        <v>0</v>
      </c>
      <c r="BC753" s="146">
        <f>IF(AZ753=3,G753,0)</f>
        <v>0</v>
      </c>
      <c r="BD753" s="146">
        <f>IF(AZ753=4,G753,0)</f>
        <v>0</v>
      </c>
      <c r="BE753" s="146">
        <f>IF(AZ753=5,G753,0)</f>
        <v>0</v>
      </c>
      <c r="CA753" s="177">
        <v>1</v>
      </c>
      <c r="CB753" s="177">
        <v>7</v>
      </c>
      <c r="CZ753" s="146">
        <v>5.1999999999999995E-4</v>
      </c>
    </row>
    <row r="754" spans="1:104" x14ac:dyDescent="0.25">
      <c r="A754" s="178"/>
      <c r="B754" s="180"/>
      <c r="C754" s="225" t="s">
        <v>861</v>
      </c>
      <c r="D754" s="226"/>
      <c r="E754" s="181">
        <v>60.06</v>
      </c>
      <c r="F754" s="182"/>
      <c r="G754" s="183"/>
      <c r="M754" s="179" t="s">
        <v>861</v>
      </c>
      <c r="O754" s="170"/>
    </row>
    <row r="755" spans="1:104" x14ac:dyDescent="0.25">
      <c r="A755" s="178"/>
      <c r="B755" s="180"/>
      <c r="C755" s="225" t="s">
        <v>862</v>
      </c>
      <c r="D755" s="226"/>
      <c r="E755" s="181">
        <v>138.6</v>
      </c>
      <c r="F755" s="182"/>
      <c r="G755" s="183"/>
      <c r="M755" s="179" t="s">
        <v>862</v>
      </c>
      <c r="O755" s="170"/>
    </row>
    <row r="756" spans="1:104" x14ac:dyDescent="0.25">
      <c r="A756" s="178"/>
      <c r="B756" s="180"/>
      <c r="C756" s="225" t="s">
        <v>863</v>
      </c>
      <c r="D756" s="226"/>
      <c r="E756" s="181">
        <v>5.032</v>
      </c>
      <c r="F756" s="182"/>
      <c r="G756" s="183"/>
      <c r="M756" s="179" t="s">
        <v>863</v>
      </c>
      <c r="O756" s="170"/>
    </row>
    <row r="757" spans="1:104" x14ac:dyDescent="0.25">
      <c r="A757" s="184"/>
      <c r="B757" s="185" t="s">
        <v>75</v>
      </c>
      <c r="C757" s="186" t="str">
        <f>CONCATENATE(B752," ",C752)</f>
        <v>783 Nátěry</v>
      </c>
      <c r="D757" s="187"/>
      <c r="E757" s="188"/>
      <c r="F757" s="189"/>
      <c r="G757" s="190">
        <f>SUM(G752:G756)</f>
        <v>0</v>
      </c>
      <c r="O757" s="170">
        <v>4</v>
      </c>
      <c r="BA757" s="191">
        <f>SUM(BA752:BA756)</f>
        <v>0</v>
      </c>
      <c r="BB757" s="191">
        <f>SUM(BB752:BB756)</f>
        <v>0</v>
      </c>
      <c r="BC757" s="191">
        <f>SUM(BC752:BC756)</f>
        <v>0</v>
      </c>
      <c r="BD757" s="191">
        <f>SUM(BD752:BD756)</f>
        <v>0</v>
      </c>
      <c r="BE757" s="191">
        <f>SUM(BE752:BE756)</f>
        <v>0</v>
      </c>
    </row>
    <row r="758" spans="1:104" x14ac:dyDescent="0.25">
      <c r="A758" s="163" t="s">
        <v>72</v>
      </c>
      <c r="B758" s="164" t="s">
        <v>864</v>
      </c>
      <c r="C758" s="165" t="s">
        <v>865</v>
      </c>
      <c r="D758" s="166"/>
      <c r="E758" s="167"/>
      <c r="F758" s="167"/>
      <c r="G758" s="168"/>
      <c r="H758" s="169"/>
      <c r="I758" s="169"/>
      <c r="O758" s="170">
        <v>1</v>
      </c>
    </row>
    <row r="759" spans="1:104" x14ac:dyDescent="0.25">
      <c r="A759" s="171">
        <v>188</v>
      </c>
      <c r="B759" s="172" t="s">
        <v>866</v>
      </c>
      <c r="C759" s="173" t="s">
        <v>867</v>
      </c>
      <c r="D759" s="174" t="s">
        <v>100</v>
      </c>
      <c r="E759" s="175">
        <v>1029.98</v>
      </c>
      <c r="F759" s="175">
        <v>0</v>
      </c>
      <c r="G759" s="176">
        <f>E759*F759</f>
        <v>0</v>
      </c>
      <c r="O759" s="170">
        <v>2</v>
      </c>
      <c r="AA759" s="146">
        <v>1</v>
      </c>
      <c r="AB759" s="146">
        <v>7</v>
      </c>
      <c r="AC759" s="146">
        <v>7</v>
      </c>
      <c r="AZ759" s="146">
        <v>2</v>
      </c>
      <c r="BA759" s="146">
        <f>IF(AZ759=1,G759,0)</f>
        <v>0</v>
      </c>
      <c r="BB759" s="146">
        <f>IF(AZ759=2,G759,0)</f>
        <v>0</v>
      </c>
      <c r="BC759" s="146">
        <f>IF(AZ759=3,G759,0)</f>
        <v>0</v>
      </c>
      <c r="BD759" s="146">
        <f>IF(AZ759=4,G759,0)</f>
        <v>0</v>
      </c>
      <c r="BE759" s="146">
        <f>IF(AZ759=5,G759,0)</f>
        <v>0</v>
      </c>
      <c r="CA759" s="177">
        <v>1</v>
      </c>
      <c r="CB759" s="177">
        <v>7</v>
      </c>
      <c r="CZ759" s="146">
        <v>1.2999999999999999E-4</v>
      </c>
    </row>
    <row r="760" spans="1:104" x14ac:dyDescent="0.25">
      <c r="A760" s="178"/>
      <c r="B760" s="180"/>
      <c r="C760" s="225" t="s">
        <v>210</v>
      </c>
      <c r="D760" s="226"/>
      <c r="E760" s="181">
        <v>59.89</v>
      </c>
      <c r="F760" s="182"/>
      <c r="G760" s="183"/>
      <c r="M760" s="179" t="s">
        <v>210</v>
      </c>
      <c r="O760" s="170"/>
    </row>
    <row r="761" spans="1:104" x14ac:dyDescent="0.25">
      <c r="A761" s="178"/>
      <c r="B761" s="180"/>
      <c r="C761" s="225" t="s">
        <v>211</v>
      </c>
      <c r="D761" s="226"/>
      <c r="E761" s="181">
        <v>22.79</v>
      </c>
      <c r="F761" s="182"/>
      <c r="G761" s="183"/>
      <c r="M761" s="179" t="s">
        <v>211</v>
      </c>
      <c r="O761" s="170"/>
    </row>
    <row r="762" spans="1:104" x14ac:dyDescent="0.25">
      <c r="A762" s="178"/>
      <c r="B762" s="180"/>
      <c r="C762" s="225" t="s">
        <v>212</v>
      </c>
      <c r="D762" s="226"/>
      <c r="E762" s="181">
        <v>66.42</v>
      </c>
      <c r="F762" s="182"/>
      <c r="G762" s="183"/>
      <c r="M762" s="179" t="s">
        <v>212</v>
      </c>
      <c r="O762" s="170"/>
    </row>
    <row r="763" spans="1:104" x14ac:dyDescent="0.25">
      <c r="A763" s="178"/>
      <c r="B763" s="180"/>
      <c r="C763" s="225" t="s">
        <v>213</v>
      </c>
      <c r="D763" s="226"/>
      <c r="E763" s="181">
        <v>28.62</v>
      </c>
      <c r="F763" s="182"/>
      <c r="G763" s="183"/>
      <c r="M763" s="179" t="s">
        <v>213</v>
      </c>
      <c r="O763" s="170"/>
    </row>
    <row r="764" spans="1:104" x14ac:dyDescent="0.25">
      <c r="A764" s="178"/>
      <c r="B764" s="180"/>
      <c r="C764" s="225" t="s">
        <v>214</v>
      </c>
      <c r="D764" s="226"/>
      <c r="E764" s="181">
        <v>12.6</v>
      </c>
      <c r="F764" s="182"/>
      <c r="G764" s="183"/>
      <c r="M764" s="179" t="s">
        <v>214</v>
      </c>
      <c r="O764" s="170"/>
    </row>
    <row r="765" spans="1:104" x14ac:dyDescent="0.25">
      <c r="A765" s="178"/>
      <c r="B765" s="180"/>
      <c r="C765" s="225" t="s">
        <v>215</v>
      </c>
      <c r="D765" s="226"/>
      <c r="E765" s="181">
        <v>147.66</v>
      </c>
      <c r="F765" s="182"/>
      <c r="G765" s="183"/>
      <c r="M765" s="179" t="s">
        <v>215</v>
      </c>
      <c r="O765" s="170"/>
    </row>
    <row r="766" spans="1:104" x14ac:dyDescent="0.25">
      <c r="A766" s="178"/>
      <c r="B766" s="180"/>
      <c r="C766" s="225" t="s">
        <v>868</v>
      </c>
      <c r="D766" s="226"/>
      <c r="E766" s="181">
        <v>37.619999999999997</v>
      </c>
      <c r="F766" s="182"/>
      <c r="G766" s="183"/>
      <c r="M766" s="179" t="s">
        <v>868</v>
      </c>
      <c r="O766" s="170"/>
    </row>
    <row r="767" spans="1:104" x14ac:dyDescent="0.25">
      <c r="A767" s="178"/>
      <c r="B767" s="180"/>
      <c r="C767" s="225" t="s">
        <v>216</v>
      </c>
      <c r="D767" s="226"/>
      <c r="E767" s="181">
        <v>10.56</v>
      </c>
      <c r="F767" s="182"/>
      <c r="G767" s="183"/>
      <c r="M767" s="179" t="s">
        <v>216</v>
      </c>
      <c r="O767" s="170"/>
    </row>
    <row r="768" spans="1:104" x14ac:dyDescent="0.25">
      <c r="A768" s="178"/>
      <c r="B768" s="180"/>
      <c r="C768" s="225" t="s">
        <v>217</v>
      </c>
      <c r="D768" s="226"/>
      <c r="E768" s="181">
        <v>176.4</v>
      </c>
      <c r="F768" s="182"/>
      <c r="G768" s="183"/>
      <c r="M768" s="179" t="s">
        <v>217</v>
      </c>
      <c r="O768" s="170"/>
    </row>
    <row r="769" spans="1:104" x14ac:dyDescent="0.25">
      <c r="A769" s="178"/>
      <c r="B769" s="180"/>
      <c r="C769" s="225" t="s">
        <v>218</v>
      </c>
      <c r="D769" s="226"/>
      <c r="E769" s="181">
        <v>38.880000000000003</v>
      </c>
      <c r="F769" s="182"/>
      <c r="G769" s="183"/>
      <c r="M769" s="179" t="s">
        <v>218</v>
      </c>
      <c r="O769" s="170"/>
    </row>
    <row r="770" spans="1:104" x14ac:dyDescent="0.25">
      <c r="A770" s="178"/>
      <c r="B770" s="180"/>
      <c r="C770" s="225" t="s">
        <v>219</v>
      </c>
      <c r="D770" s="226"/>
      <c r="E770" s="181">
        <v>176.4</v>
      </c>
      <c r="F770" s="182"/>
      <c r="G770" s="183"/>
      <c r="M770" s="179" t="s">
        <v>219</v>
      </c>
      <c r="O770" s="170"/>
    </row>
    <row r="771" spans="1:104" x14ac:dyDescent="0.25">
      <c r="A771" s="178"/>
      <c r="B771" s="180"/>
      <c r="C771" s="225" t="s">
        <v>218</v>
      </c>
      <c r="D771" s="226"/>
      <c r="E771" s="181">
        <v>38.880000000000003</v>
      </c>
      <c r="F771" s="182"/>
      <c r="G771" s="183"/>
      <c r="M771" s="179" t="s">
        <v>218</v>
      </c>
      <c r="O771" s="170"/>
    </row>
    <row r="772" spans="1:104" x14ac:dyDescent="0.25">
      <c r="A772" s="178"/>
      <c r="B772" s="180"/>
      <c r="C772" s="225" t="s">
        <v>220</v>
      </c>
      <c r="D772" s="226"/>
      <c r="E772" s="181">
        <v>176.4</v>
      </c>
      <c r="F772" s="182"/>
      <c r="G772" s="183"/>
      <c r="M772" s="179" t="s">
        <v>220</v>
      </c>
      <c r="O772" s="170"/>
    </row>
    <row r="773" spans="1:104" x14ac:dyDescent="0.25">
      <c r="A773" s="178"/>
      <c r="B773" s="180"/>
      <c r="C773" s="225" t="s">
        <v>218</v>
      </c>
      <c r="D773" s="226"/>
      <c r="E773" s="181">
        <v>38.880000000000003</v>
      </c>
      <c r="F773" s="182"/>
      <c r="G773" s="183"/>
      <c r="M773" s="179" t="s">
        <v>218</v>
      </c>
      <c r="O773" s="170"/>
    </row>
    <row r="774" spans="1:104" x14ac:dyDescent="0.25">
      <c r="A774" s="178"/>
      <c r="B774" s="180"/>
      <c r="C774" s="225" t="s">
        <v>221</v>
      </c>
      <c r="D774" s="226"/>
      <c r="E774" s="181">
        <v>-17.16</v>
      </c>
      <c r="F774" s="182"/>
      <c r="G774" s="183"/>
      <c r="M774" s="179" t="s">
        <v>221</v>
      </c>
      <c r="O774" s="170"/>
    </row>
    <row r="775" spans="1:104" x14ac:dyDescent="0.25">
      <c r="A775" s="178"/>
      <c r="B775" s="180"/>
      <c r="C775" s="225" t="s">
        <v>222</v>
      </c>
      <c r="D775" s="226"/>
      <c r="E775" s="181">
        <v>-4.8600000000000003</v>
      </c>
      <c r="F775" s="182"/>
      <c r="G775" s="183"/>
      <c r="M775" s="179" t="s">
        <v>222</v>
      </c>
      <c r="O775" s="170"/>
    </row>
    <row r="776" spans="1:104" x14ac:dyDescent="0.25">
      <c r="A776" s="178"/>
      <c r="B776" s="180"/>
      <c r="C776" s="225" t="s">
        <v>236</v>
      </c>
      <c r="D776" s="226"/>
      <c r="E776" s="181">
        <v>20</v>
      </c>
      <c r="F776" s="182"/>
      <c r="G776" s="183"/>
      <c r="M776" s="179" t="s">
        <v>236</v>
      </c>
      <c r="O776" s="170"/>
    </row>
    <row r="777" spans="1:104" x14ac:dyDescent="0.25">
      <c r="A777" s="178"/>
      <c r="B777" s="180"/>
      <c r="C777" s="225" t="s">
        <v>333</v>
      </c>
      <c r="D777" s="226"/>
      <c r="E777" s="181">
        <v>0</v>
      </c>
      <c r="F777" s="182"/>
      <c r="G777" s="183"/>
      <c r="M777" s="179">
        <v>0</v>
      </c>
      <c r="O777" s="170"/>
    </row>
    <row r="778" spans="1:104" x14ac:dyDescent="0.25">
      <c r="A778" s="178"/>
      <c r="B778" s="180"/>
      <c r="C778" s="225" t="s">
        <v>333</v>
      </c>
      <c r="D778" s="226"/>
      <c r="E778" s="181">
        <v>0</v>
      </c>
      <c r="F778" s="182"/>
      <c r="G778" s="183"/>
      <c r="M778" s="179">
        <v>0</v>
      </c>
      <c r="O778" s="170"/>
    </row>
    <row r="779" spans="1:104" x14ac:dyDescent="0.25">
      <c r="A779" s="171">
        <v>189</v>
      </c>
      <c r="B779" s="172" t="s">
        <v>869</v>
      </c>
      <c r="C779" s="173" t="s">
        <v>870</v>
      </c>
      <c r="D779" s="174" t="s">
        <v>100</v>
      </c>
      <c r="E779" s="175">
        <v>1029.98</v>
      </c>
      <c r="F779" s="175">
        <v>0</v>
      </c>
      <c r="G779" s="176">
        <f>E779*F779</f>
        <v>0</v>
      </c>
      <c r="O779" s="170">
        <v>2</v>
      </c>
      <c r="AA779" s="146">
        <v>1</v>
      </c>
      <c r="AB779" s="146">
        <v>7</v>
      </c>
      <c r="AC779" s="146">
        <v>7</v>
      </c>
      <c r="AZ779" s="146">
        <v>2</v>
      </c>
      <c r="BA779" s="146">
        <f>IF(AZ779=1,G779,0)</f>
        <v>0</v>
      </c>
      <c r="BB779" s="146">
        <f>IF(AZ779=2,G779,0)</f>
        <v>0</v>
      </c>
      <c r="BC779" s="146">
        <f>IF(AZ779=3,G779,0)</f>
        <v>0</v>
      </c>
      <c r="BD779" s="146">
        <f>IF(AZ779=4,G779,0)</f>
        <v>0</v>
      </c>
      <c r="BE779" s="146">
        <f>IF(AZ779=5,G779,0)</f>
        <v>0</v>
      </c>
      <c r="CA779" s="177">
        <v>1</v>
      </c>
      <c r="CB779" s="177">
        <v>7</v>
      </c>
      <c r="CZ779" s="146">
        <v>1.3999999999999999E-4</v>
      </c>
    </row>
    <row r="780" spans="1:104" x14ac:dyDescent="0.25">
      <c r="A780" s="178"/>
      <c r="B780" s="180"/>
      <c r="C780" s="225" t="s">
        <v>210</v>
      </c>
      <c r="D780" s="226"/>
      <c r="E780" s="181">
        <v>59.89</v>
      </c>
      <c r="F780" s="182"/>
      <c r="G780" s="183"/>
      <c r="M780" s="179" t="s">
        <v>210</v>
      </c>
      <c r="O780" s="170"/>
    </row>
    <row r="781" spans="1:104" x14ac:dyDescent="0.25">
      <c r="A781" s="178"/>
      <c r="B781" s="180"/>
      <c r="C781" s="225" t="s">
        <v>211</v>
      </c>
      <c r="D781" s="226"/>
      <c r="E781" s="181">
        <v>22.79</v>
      </c>
      <c r="F781" s="182"/>
      <c r="G781" s="183"/>
      <c r="M781" s="179" t="s">
        <v>211</v>
      </c>
      <c r="O781" s="170"/>
    </row>
    <row r="782" spans="1:104" x14ac:dyDescent="0.25">
      <c r="A782" s="178"/>
      <c r="B782" s="180"/>
      <c r="C782" s="225" t="s">
        <v>212</v>
      </c>
      <c r="D782" s="226"/>
      <c r="E782" s="181">
        <v>66.42</v>
      </c>
      <c r="F782" s="182"/>
      <c r="G782" s="183"/>
      <c r="M782" s="179" t="s">
        <v>212</v>
      </c>
      <c r="O782" s="170"/>
    </row>
    <row r="783" spans="1:104" x14ac:dyDescent="0.25">
      <c r="A783" s="178"/>
      <c r="B783" s="180"/>
      <c r="C783" s="225" t="s">
        <v>213</v>
      </c>
      <c r="D783" s="226"/>
      <c r="E783" s="181">
        <v>28.62</v>
      </c>
      <c r="F783" s="182"/>
      <c r="G783" s="183"/>
      <c r="M783" s="179" t="s">
        <v>213</v>
      </c>
      <c r="O783" s="170"/>
    </row>
    <row r="784" spans="1:104" x14ac:dyDescent="0.25">
      <c r="A784" s="178"/>
      <c r="B784" s="180"/>
      <c r="C784" s="225" t="s">
        <v>214</v>
      </c>
      <c r="D784" s="226"/>
      <c r="E784" s="181">
        <v>12.6</v>
      </c>
      <c r="F784" s="182"/>
      <c r="G784" s="183"/>
      <c r="M784" s="179" t="s">
        <v>214</v>
      </c>
      <c r="O784" s="170"/>
    </row>
    <row r="785" spans="1:104" x14ac:dyDescent="0.25">
      <c r="A785" s="178"/>
      <c r="B785" s="180"/>
      <c r="C785" s="225" t="s">
        <v>215</v>
      </c>
      <c r="D785" s="226"/>
      <c r="E785" s="181">
        <v>147.66</v>
      </c>
      <c r="F785" s="182"/>
      <c r="G785" s="183"/>
      <c r="M785" s="179" t="s">
        <v>215</v>
      </c>
      <c r="O785" s="170"/>
    </row>
    <row r="786" spans="1:104" x14ac:dyDescent="0.25">
      <c r="A786" s="178"/>
      <c r="B786" s="180"/>
      <c r="C786" s="225" t="s">
        <v>868</v>
      </c>
      <c r="D786" s="226"/>
      <c r="E786" s="181">
        <v>37.619999999999997</v>
      </c>
      <c r="F786" s="182"/>
      <c r="G786" s="183"/>
      <c r="M786" s="179" t="s">
        <v>868</v>
      </c>
      <c r="O786" s="170"/>
    </row>
    <row r="787" spans="1:104" x14ac:dyDescent="0.25">
      <c r="A787" s="178"/>
      <c r="B787" s="180"/>
      <c r="C787" s="225" t="s">
        <v>216</v>
      </c>
      <c r="D787" s="226"/>
      <c r="E787" s="181">
        <v>10.56</v>
      </c>
      <c r="F787" s="182"/>
      <c r="G787" s="183"/>
      <c r="M787" s="179" t="s">
        <v>216</v>
      </c>
      <c r="O787" s="170"/>
    </row>
    <row r="788" spans="1:104" x14ac:dyDescent="0.25">
      <c r="A788" s="178"/>
      <c r="B788" s="180"/>
      <c r="C788" s="225" t="s">
        <v>217</v>
      </c>
      <c r="D788" s="226"/>
      <c r="E788" s="181">
        <v>176.4</v>
      </c>
      <c r="F788" s="182"/>
      <c r="G788" s="183"/>
      <c r="M788" s="179" t="s">
        <v>217</v>
      </c>
      <c r="O788" s="170"/>
    </row>
    <row r="789" spans="1:104" x14ac:dyDescent="0.25">
      <c r="A789" s="178"/>
      <c r="B789" s="180"/>
      <c r="C789" s="225" t="s">
        <v>218</v>
      </c>
      <c r="D789" s="226"/>
      <c r="E789" s="181">
        <v>38.880000000000003</v>
      </c>
      <c r="F789" s="182"/>
      <c r="G789" s="183"/>
      <c r="M789" s="179" t="s">
        <v>218</v>
      </c>
      <c r="O789" s="170"/>
    </row>
    <row r="790" spans="1:104" x14ac:dyDescent="0.25">
      <c r="A790" s="178"/>
      <c r="B790" s="180"/>
      <c r="C790" s="225" t="s">
        <v>219</v>
      </c>
      <c r="D790" s="226"/>
      <c r="E790" s="181">
        <v>176.4</v>
      </c>
      <c r="F790" s="182"/>
      <c r="G790" s="183"/>
      <c r="M790" s="179" t="s">
        <v>219</v>
      </c>
      <c r="O790" s="170"/>
    </row>
    <row r="791" spans="1:104" x14ac:dyDescent="0.25">
      <c r="A791" s="178"/>
      <c r="B791" s="180"/>
      <c r="C791" s="225" t="s">
        <v>218</v>
      </c>
      <c r="D791" s="226"/>
      <c r="E791" s="181">
        <v>38.880000000000003</v>
      </c>
      <c r="F791" s="182"/>
      <c r="G791" s="183"/>
      <c r="M791" s="179" t="s">
        <v>218</v>
      </c>
      <c r="O791" s="170"/>
    </row>
    <row r="792" spans="1:104" x14ac:dyDescent="0.25">
      <c r="A792" s="178"/>
      <c r="B792" s="180"/>
      <c r="C792" s="225" t="s">
        <v>220</v>
      </c>
      <c r="D792" s="226"/>
      <c r="E792" s="181">
        <v>176.4</v>
      </c>
      <c r="F792" s="182"/>
      <c r="G792" s="183"/>
      <c r="M792" s="179" t="s">
        <v>220</v>
      </c>
      <c r="O792" s="170"/>
    </row>
    <row r="793" spans="1:104" x14ac:dyDescent="0.25">
      <c r="A793" s="178"/>
      <c r="B793" s="180"/>
      <c r="C793" s="225" t="s">
        <v>218</v>
      </c>
      <c r="D793" s="226"/>
      <c r="E793" s="181">
        <v>38.880000000000003</v>
      </c>
      <c r="F793" s="182"/>
      <c r="G793" s="183"/>
      <c r="M793" s="179" t="s">
        <v>218</v>
      </c>
      <c r="O793" s="170"/>
    </row>
    <row r="794" spans="1:104" x14ac:dyDescent="0.25">
      <c r="A794" s="178"/>
      <c r="B794" s="180"/>
      <c r="C794" s="225" t="s">
        <v>221</v>
      </c>
      <c r="D794" s="226"/>
      <c r="E794" s="181">
        <v>-17.16</v>
      </c>
      <c r="F794" s="182"/>
      <c r="G794" s="183"/>
      <c r="M794" s="179" t="s">
        <v>221</v>
      </c>
      <c r="O794" s="170"/>
    </row>
    <row r="795" spans="1:104" x14ac:dyDescent="0.25">
      <c r="A795" s="178"/>
      <c r="B795" s="180"/>
      <c r="C795" s="225" t="s">
        <v>222</v>
      </c>
      <c r="D795" s="226"/>
      <c r="E795" s="181">
        <v>-4.8600000000000003</v>
      </c>
      <c r="F795" s="182"/>
      <c r="G795" s="183"/>
      <c r="M795" s="179" t="s">
        <v>222</v>
      </c>
      <c r="O795" s="170"/>
    </row>
    <row r="796" spans="1:104" x14ac:dyDescent="0.25">
      <c r="A796" s="178"/>
      <c r="B796" s="180"/>
      <c r="C796" s="225" t="s">
        <v>236</v>
      </c>
      <c r="D796" s="226"/>
      <c r="E796" s="181">
        <v>20</v>
      </c>
      <c r="F796" s="182"/>
      <c r="G796" s="183"/>
      <c r="M796" s="179" t="s">
        <v>236</v>
      </c>
      <c r="O796" s="170"/>
    </row>
    <row r="797" spans="1:104" x14ac:dyDescent="0.25">
      <c r="A797" s="171">
        <v>190</v>
      </c>
      <c r="B797" s="172" t="s">
        <v>871</v>
      </c>
      <c r="C797" s="173" t="s">
        <v>872</v>
      </c>
      <c r="D797" s="174" t="s">
        <v>100</v>
      </c>
      <c r="E797" s="175">
        <v>992.36</v>
      </c>
      <c r="F797" s="175">
        <v>0</v>
      </c>
      <c r="G797" s="176">
        <f>E797*F797</f>
        <v>0</v>
      </c>
      <c r="O797" s="170">
        <v>2</v>
      </c>
      <c r="AA797" s="146">
        <v>1</v>
      </c>
      <c r="AB797" s="146">
        <v>7</v>
      </c>
      <c r="AC797" s="146">
        <v>7</v>
      </c>
      <c r="AZ797" s="146">
        <v>2</v>
      </c>
      <c r="BA797" s="146">
        <f>IF(AZ797=1,G797,0)</f>
        <v>0</v>
      </c>
      <c r="BB797" s="146">
        <f>IF(AZ797=2,G797,0)</f>
        <v>0</v>
      </c>
      <c r="BC797" s="146">
        <f>IF(AZ797=3,G797,0)</f>
        <v>0</v>
      </c>
      <c r="BD797" s="146">
        <f>IF(AZ797=4,G797,0)</f>
        <v>0</v>
      </c>
      <c r="BE797" s="146">
        <f>IF(AZ797=5,G797,0)</f>
        <v>0</v>
      </c>
      <c r="CA797" s="177">
        <v>1</v>
      </c>
      <c r="CB797" s="177">
        <v>7</v>
      </c>
      <c r="CZ797" s="146">
        <v>0</v>
      </c>
    </row>
    <row r="798" spans="1:104" x14ac:dyDescent="0.25">
      <c r="A798" s="178"/>
      <c r="B798" s="180"/>
      <c r="C798" s="225" t="s">
        <v>210</v>
      </c>
      <c r="D798" s="226"/>
      <c r="E798" s="181">
        <v>59.89</v>
      </c>
      <c r="F798" s="182"/>
      <c r="G798" s="183"/>
      <c r="M798" s="179" t="s">
        <v>210</v>
      </c>
      <c r="O798" s="170"/>
    </row>
    <row r="799" spans="1:104" x14ac:dyDescent="0.25">
      <c r="A799" s="178"/>
      <c r="B799" s="180"/>
      <c r="C799" s="225" t="s">
        <v>211</v>
      </c>
      <c r="D799" s="226"/>
      <c r="E799" s="181">
        <v>22.79</v>
      </c>
      <c r="F799" s="182"/>
      <c r="G799" s="183"/>
      <c r="M799" s="179" t="s">
        <v>211</v>
      </c>
      <c r="O799" s="170"/>
    </row>
    <row r="800" spans="1:104" x14ac:dyDescent="0.25">
      <c r="A800" s="178"/>
      <c r="B800" s="180"/>
      <c r="C800" s="225" t="s">
        <v>212</v>
      </c>
      <c r="D800" s="226"/>
      <c r="E800" s="181">
        <v>66.42</v>
      </c>
      <c r="F800" s="182"/>
      <c r="G800" s="183"/>
      <c r="M800" s="179" t="s">
        <v>212</v>
      </c>
      <c r="O800" s="170"/>
    </row>
    <row r="801" spans="1:104" x14ac:dyDescent="0.25">
      <c r="A801" s="178"/>
      <c r="B801" s="180"/>
      <c r="C801" s="225" t="s">
        <v>213</v>
      </c>
      <c r="D801" s="226"/>
      <c r="E801" s="181">
        <v>28.62</v>
      </c>
      <c r="F801" s="182"/>
      <c r="G801" s="183"/>
      <c r="M801" s="179" t="s">
        <v>213</v>
      </c>
      <c r="O801" s="170"/>
    </row>
    <row r="802" spans="1:104" x14ac:dyDescent="0.25">
      <c r="A802" s="178"/>
      <c r="B802" s="180"/>
      <c r="C802" s="225" t="s">
        <v>214</v>
      </c>
      <c r="D802" s="226"/>
      <c r="E802" s="181">
        <v>12.6</v>
      </c>
      <c r="F802" s="182"/>
      <c r="G802" s="183"/>
      <c r="M802" s="179" t="s">
        <v>214</v>
      </c>
      <c r="O802" s="170"/>
    </row>
    <row r="803" spans="1:104" x14ac:dyDescent="0.25">
      <c r="A803" s="178"/>
      <c r="B803" s="180"/>
      <c r="C803" s="225" t="s">
        <v>215</v>
      </c>
      <c r="D803" s="226"/>
      <c r="E803" s="181">
        <v>147.66</v>
      </c>
      <c r="F803" s="182"/>
      <c r="G803" s="183"/>
      <c r="M803" s="179" t="s">
        <v>215</v>
      </c>
      <c r="O803" s="170"/>
    </row>
    <row r="804" spans="1:104" x14ac:dyDescent="0.25">
      <c r="A804" s="178"/>
      <c r="B804" s="180"/>
      <c r="C804" s="225" t="s">
        <v>216</v>
      </c>
      <c r="D804" s="226"/>
      <c r="E804" s="181">
        <v>10.56</v>
      </c>
      <c r="F804" s="182"/>
      <c r="G804" s="183"/>
      <c r="M804" s="179" t="s">
        <v>216</v>
      </c>
      <c r="O804" s="170"/>
    </row>
    <row r="805" spans="1:104" x14ac:dyDescent="0.25">
      <c r="A805" s="178"/>
      <c r="B805" s="180"/>
      <c r="C805" s="225" t="s">
        <v>217</v>
      </c>
      <c r="D805" s="226"/>
      <c r="E805" s="181">
        <v>176.4</v>
      </c>
      <c r="F805" s="182"/>
      <c r="G805" s="183"/>
      <c r="M805" s="179" t="s">
        <v>217</v>
      </c>
      <c r="O805" s="170"/>
    </row>
    <row r="806" spans="1:104" x14ac:dyDescent="0.25">
      <c r="A806" s="178"/>
      <c r="B806" s="180"/>
      <c r="C806" s="225" t="s">
        <v>218</v>
      </c>
      <c r="D806" s="226"/>
      <c r="E806" s="181">
        <v>38.880000000000003</v>
      </c>
      <c r="F806" s="182"/>
      <c r="G806" s="183"/>
      <c r="M806" s="179" t="s">
        <v>218</v>
      </c>
      <c r="O806" s="170"/>
    </row>
    <row r="807" spans="1:104" x14ac:dyDescent="0.25">
      <c r="A807" s="178"/>
      <c r="B807" s="180"/>
      <c r="C807" s="225" t="s">
        <v>219</v>
      </c>
      <c r="D807" s="226"/>
      <c r="E807" s="181">
        <v>176.4</v>
      </c>
      <c r="F807" s="182"/>
      <c r="G807" s="183"/>
      <c r="M807" s="179" t="s">
        <v>219</v>
      </c>
      <c r="O807" s="170"/>
    </row>
    <row r="808" spans="1:104" x14ac:dyDescent="0.25">
      <c r="A808" s="178"/>
      <c r="B808" s="180"/>
      <c r="C808" s="225" t="s">
        <v>218</v>
      </c>
      <c r="D808" s="226"/>
      <c r="E808" s="181">
        <v>38.880000000000003</v>
      </c>
      <c r="F808" s="182"/>
      <c r="G808" s="183"/>
      <c r="M808" s="179" t="s">
        <v>218</v>
      </c>
      <c r="O808" s="170"/>
    </row>
    <row r="809" spans="1:104" x14ac:dyDescent="0.25">
      <c r="A809" s="178"/>
      <c r="B809" s="180"/>
      <c r="C809" s="225" t="s">
        <v>220</v>
      </c>
      <c r="D809" s="226"/>
      <c r="E809" s="181">
        <v>176.4</v>
      </c>
      <c r="F809" s="182"/>
      <c r="G809" s="183"/>
      <c r="M809" s="179" t="s">
        <v>220</v>
      </c>
      <c r="O809" s="170"/>
    </row>
    <row r="810" spans="1:104" x14ac:dyDescent="0.25">
      <c r="A810" s="178"/>
      <c r="B810" s="180"/>
      <c r="C810" s="225" t="s">
        <v>218</v>
      </c>
      <c r="D810" s="226"/>
      <c r="E810" s="181">
        <v>38.880000000000003</v>
      </c>
      <c r="F810" s="182"/>
      <c r="G810" s="183"/>
      <c r="M810" s="179" t="s">
        <v>218</v>
      </c>
      <c r="O810" s="170"/>
    </row>
    <row r="811" spans="1:104" x14ac:dyDescent="0.25">
      <c r="A811" s="178"/>
      <c r="B811" s="180"/>
      <c r="C811" s="225" t="s">
        <v>221</v>
      </c>
      <c r="D811" s="226"/>
      <c r="E811" s="181">
        <v>-17.16</v>
      </c>
      <c r="F811" s="182"/>
      <c r="G811" s="183"/>
      <c r="M811" s="179" t="s">
        <v>221</v>
      </c>
      <c r="O811" s="170"/>
    </row>
    <row r="812" spans="1:104" x14ac:dyDescent="0.25">
      <c r="A812" s="178"/>
      <c r="B812" s="180"/>
      <c r="C812" s="225" t="s">
        <v>222</v>
      </c>
      <c r="D812" s="226"/>
      <c r="E812" s="181">
        <v>-4.8600000000000003</v>
      </c>
      <c r="F812" s="182"/>
      <c r="G812" s="183"/>
      <c r="M812" s="179" t="s">
        <v>222</v>
      </c>
      <c r="O812" s="170"/>
    </row>
    <row r="813" spans="1:104" x14ac:dyDescent="0.25">
      <c r="A813" s="178"/>
      <c r="B813" s="180"/>
      <c r="C813" s="225" t="s">
        <v>236</v>
      </c>
      <c r="D813" s="226"/>
      <c r="E813" s="181">
        <v>20</v>
      </c>
      <c r="F813" s="182"/>
      <c r="G813" s="183"/>
      <c r="M813" s="179" t="s">
        <v>236</v>
      </c>
      <c r="O813" s="170"/>
    </row>
    <row r="814" spans="1:104" x14ac:dyDescent="0.25">
      <c r="A814" s="184"/>
      <c r="B814" s="185" t="s">
        <v>75</v>
      </c>
      <c r="C814" s="186" t="str">
        <f>CONCATENATE(B758," ",C758)</f>
        <v>784 Malby</v>
      </c>
      <c r="D814" s="187"/>
      <c r="E814" s="188"/>
      <c r="F814" s="189"/>
      <c r="G814" s="190">
        <f>SUM(G758:G813)</f>
        <v>0</v>
      </c>
      <c r="O814" s="170">
        <v>4</v>
      </c>
      <c r="BA814" s="191">
        <f>SUM(BA758:BA813)</f>
        <v>0</v>
      </c>
      <c r="BB814" s="191">
        <f>SUM(BB758:BB813)</f>
        <v>0</v>
      </c>
      <c r="BC814" s="191">
        <f>SUM(BC758:BC813)</f>
        <v>0</v>
      </c>
      <c r="BD814" s="191">
        <f>SUM(BD758:BD813)</f>
        <v>0</v>
      </c>
      <c r="BE814" s="191">
        <f>SUM(BE758:BE813)</f>
        <v>0</v>
      </c>
    </row>
    <row r="815" spans="1:104" x14ac:dyDescent="0.25">
      <c r="A815" s="163" t="s">
        <v>72</v>
      </c>
      <c r="B815" s="164" t="s">
        <v>873</v>
      </c>
      <c r="C815" s="165" t="s">
        <v>874</v>
      </c>
      <c r="D815" s="166"/>
      <c r="E815" s="167"/>
      <c r="F815" s="167"/>
      <c r="G815" s="168"/>
      <c r="H815" s="169"/>
      <c r="I815" s="169"/>
      <c r="O815" s="170">
        <v>1</v>
      </c>
    </row>
    <row r="816" spans="1:104" x14ac:dyDescent="0.25">
      <c r="A816" s="171">
        <v>191</v>
      </c>
      <c r="B816" s="172" t="s">
        <v>873</v>
      </c>
      <c r="C816" s="173" t="s">
        <v>875</v>
      </c>
      <c r="D816" s="174" t="s">
        <v>405</v>
      </c>
      <c r="E816" s="175">
        <v>1</v>
      </c>
      <c r="F816" s="175">
        <v>0</v>
      </c>
      <c r="G816" s="176">
        <f>E816*F816</f>
        <v>0</v>
      </c>
      <c r="O816" s="170">
        <v>2</v>
      </c>
      <c r="AA816" s="146">
        <v>12</v>
      </c>
      <c r="AB816" s="146">
        <v>0</v>
      </c>
      <c r="AC816" s="146">
        <v>210</v>
      </c>
      <c r="AZ816" s="146">
        <v>2</v>
      </c>
      <c r="BA816" s="146">
        <f>IF(AZ816=1,G816,0)</f>
        <v>0</v>
      </c>
      <c r="BB816" s="146">
        <f>IF(AZ816=2,G816,0)</f>
        <v>0</v>
      </c>
      <c r="BC816" s="146">
        <f>IF(AZ816=3,G816,0)</f>
        <v>0</v>
      </c>
      <c r="BD816" s="146">
        <f>IF(AZ816=4,G816,0)</f>
        <v>0</v>
      </c>
      <c r="BE816" s="146">
        <f>IF(AZ816=5,G816,0)</f>
        <v>0</v>
      </c>
      <c r="CA816" s="177">
        <v>12</v>
      </c>
      <c r="CB816" s="177">
        <v>0</v>
      </c>
      <c r="CZ816" s="146">
        <v>0</v>
      </c>
    </row>
    <row r="817" spans="1:104" x14ac:dyDescent="0.25">
      <c r="A817" s="184"/>
      <c r="B817" s="185" t="s">
        <v>75</v>
      </c>
      <c r="C817" s="186" t="str">
        <f>CONCATENATE(B815," ",C815)</f>
        <v>799 Ostatní</v>
      </c>
      <c r="D817" s="187"/>
      <c r="E817" s="188"/>
      <c r="F817" s="189"/>
      <c r="G817" s="190">
        <f>SUM(G815:G816)</f>
        <v>0</v>
      </c>
      <c r="O817" s="170">
        <v>4</v>
      </c>
      <c r="BA817" s="191">
        <f>SUM(BA815:BA816)</f>
        <v>0</v>
      </c>
      <c r="BB817" s="191">
        <f>SUM(BB815:BB816)</f>
        <v>0</v>
      </c>
      <c r="BC817" s="191">
        <f>SUM(BC815:BC816)</f>
        <v>0</v>
      </c>
      <c r="BD817" s="191">
        <f>SUM(BD815:BD816)</f>
        <v>0</v>
      </c>
      <c r="BE817" s="191">
        <f>SUM(BE815:BE816)</f>
        <v>0</v>
      </c>
    </row>
    <row r="818" spans="1:104" x14ac:dyDescent="0.25">
      <c r="A818" s="163" t="s">
        <v>72</v>
      </c>
      <c r="B818" s="164" t="s">
        <v>876</v>
      </c>
      <c r="C818" s="165" t="s">
        <v>877</v>
      </c>
      <c r="D818" s="166"/>
      <c r="E818" s="167"/>
      <c r="F818" s="167"/>
      <c r="G818" s="168"/>
      <c r="H818" s="169"/>
      <c r="I818" s="169"/>
      <c r="O818" s="170">
        <v>1</v>
      </c>
    </row>
    <row r="819" spans="1:104" x14ac:dyDescent="0.25">
      <c r="A819" s="171">
        <v>192</v>
      </c>
      <c r="B819" s="172" t="s">
        <v>878</v>
      </c>
      <c r="C819" s="173" t="s">
        <v>879</v>
      </c>
      <c r="D819" s="174" t="s">
        <v>139</v>
      </c>
      <c r="E819" s="175">
        <v>74</v>
      </c>
      <c r="F819" s="175">
        <v>0</v>
      </c>
      <c r="G819" s="176">
        <f>E819*F819</f>
        <v>0</v>
      </c>
      <c r="O819" s="170">
        <v>2</v>
      </c>
      <c r="AA819" s="146">
        <v>12</v>
      </c>
      <c r="AB819" s="146">
        <v>0</v>
      </c>
      <c r="AC819" s="146">
        <v>180</v>
      </c>
      <c r="AZ819" s="146">
        <v>4</v>
      </c>
      <c r="BA819" s="146">
        <f>IF(AZ819=1,G819,0)</f>
        <v>0</v>
      </c>
      <c r="BB819" s="146">
        <f>IF(AZ819=2,G819,0)</f>
        <v>0</v>
      </c>
      <c r="BC819" s="146">
        <f>IF(AZ819=3,G819,0)</f>
        <v>0</v>
      </c>
      <c r="BD819" s="146">
        <f>IF(AZ819=4,G819,0)</f>
        <v>0</v>
      </c>
      <c r="BE819" s="146">
        <f>IF(AZ819=5,G819,0)</f>
        <v>0</v>
      </c>
      <c r="CA819" s="177">
        <v>12</v>
      </c>
      <c r="CB819" s="177">
        <v>0</v>
      </c>
      <c r="CZ819" s="146">
        <v>0</v>
      </c>
    </row>
    <row r="820" spans="1:104" x14ac:dyDescent="0.25">
      <c r="A820" s="178"/>
      <c r="B820" s="180"/>
      <c r="C820" s="225" t="s">
        <v>526</v>
      </c>
      <c r="D820" s="226"/>
      <c r="E820" s="181">
        <v>74</v>
      </c>
      <c r="F820" s="182"/>
      <c r="G820" s="183"/>
      <c r="M820" s="179">
        <v>74</v>
      </c>
      <c r="O820" s="170"/>
    </row>
    <row r="821" spans="1:104" ht="20.399999999999999" x14ac:dyDescent="0.25">
      <c r="A821" s="171">
        <v>193</v>
      </c>
      <c r="B821" s="172" t="s">
        <v>880</v>
      </c>
      <c r="C821" s="173" t="s">
        <v>881</v>
      </c>
      <c r="D821" s="174" t="s">
        <v>139</v>
      </c>
      <c r="E821" s="175">
        <v>74</v>
      </c>
      <c r="F821" s="175">
        <v>0</v>
      </c>
      <c r="G821" s="176">
        <f>E821*F821</f>
        <v>0</v>
      </c>
      <c r="O821" s="170">
        <v>2</v>
      </c>
      <c r="AA821" s="146">
        <v>12</v>
      </c>
      <c r="AB821" s="146">
        <v>0</v>
      </c>
      <c r="AC821" s="146">
        <v>23</v>
      </c>
      <c r="AZ821" s="146">
        <v>4</v>
      </c>
      <c r="BA821" s="146">
        <f>IF(AZ821=1,G821,0)</f>
        <v>0</v>
      </c>
      <c r="BB821" s="146">
        <f>IF(AZ821=2,G821,0)</f>
        <v>0</v>
      </c>
      <c r="BC821" s="146">
        <f>IF(AZ821=3,G821,0)</f>
        <v>0</v>
      </c>
      <c r="BD821" s="146">
        <f>IF(AZ821=4,G821,0)</f>
        <v>0</v>
      </c>
      <c r="BE821" s="146">
        <f>IF(AZ821=5,G821,0)</f>
        <v>0</v>
      </c>
      <c r="CA821" s="177">
        <v>12</v>
      </c>
      <c r="CB821" s="177">
        <v>0</v>
      </c>
      <c r="CZ821" s="146">
        <v>0</v>
      </c>
    </row>
    <row r="822" spans="1:104" x14ac:dyDescent="0.25">
      <c r="A822" s="178"/>
      <c r="B822" s="180"/>
      <c r="C822" s="225" t="s">
        <v>526</v>
      </c>
      <c r="D822" s="226"/>
      <c r="E822" s="181">
        <v>74</v>
      </c>
      <c r="F822" s="182"/>
      <c r="G822" s="183"/>
      <c r="M822" s="179">
        <v>74</v>
      </c>
      <c r="O822" s="170"/>
    </row>
    <row r="823" spans="1:104" x14ac:dyDescent="0.25">
      <c r="A823" s="171">
        <v>194</v>
      </c>
      <c r="B823" s="172" t="s">
        <v>882</v>
      </c>
      <c r="C823" s="173" t="s">
        <v>883</v>
      </c>
      <c r="D823" s="174" t="s">
        <v>405</v>
      </c>
      <c r="E823" s="175">
        <v>1</v>
      </c>
      <c r="F823" s="175">
        <v>0</v>
      </c>
      <c r="G823" s="176">
        <f>E823*F823</f>
        <v>0</v>
      </c>
      <c r="O823" s="170">
        <v>2</v>
      </c>
      <c r="AA823" s="146">
        <v>12</v>
      </c>
      <c r="AB823" s="146">
        <v>0</v>
      </c>
      <c r="AC823" s="146">
        <v>181</v>
      </c>
      <c r="AZ823" s="146">
        <v>4</v>
      </c>
      <c r="BA823" s="146">
        <f>IF(AZ823=1,G823,0)</f>
        <v>0</v>
      </c>
      <c r="BB823" s="146">
        <f>IF(AZ823=2,G823,0)</f>
        <v>0</v>
      </c>
      <c r="BC823" s="146">
        <f>IF(AZ823=3,G823,0)</f>
        <v>0</v>
      </c>
      <c r="BD823" s="146">
        <f>IF(AZ823=4,G823,0)</f>
        <v>0</v>
      </c>
      <c r="BE823" s="146">
        <f>IF(AZ823=5,G823,0)</f>
        <v>0</v>
      </c>
      <c r="CA823" s="177">
        <v>12</v>
      </c>
      <c r="CB823" s="177">
        <v>0</v>
      </c>
      <c r="CZ823" s="146">
        <v>0</v>
      </c>
    </row>
    <row r="824" spans="1:104" x14ac:dyDescent="0.25">
      <c r="A824" s="178"/>
      <c r="B824" s="180"/>
      <c r="C824" s="225" t="s">
        <v>73</v>
      </c>
      <c r="D824" s="226"/>
      <c r="E824" s="181">
        <v>1</v>
      </c>
      <c r="F824" s="182"/>
      <c r="G824" s="183"/>
      <c r="M824" s="179">
        <v>1</v>
      </c>
      <c r="O824" s="170"/>
    </row>
    <row r="825" spans="1:104" x14ac:dyDescent="0.25">
      <c r="A825" s="171">
        <v>195</v>
      </c>
      <c r="B825" s="172" t="s">
        <v>884</v>
      </c>
      <c r="C825" s="173" t="s">
        <v>885</v>
      </c>
      <c r="D825" s="174" t="s">
        <v>139</v>
      </c>
      <c r="E825" s="175">
        <v>36</v>
      </c>
      <c r="F825" s="175">
        <v>0</v>
      </c>
      <c r="G825" s="176">
        <f>E825*F825</f>
        <v>0</v>
      </c>
      <c r="O825" s="170">
        <v>2</v>
      </c>
      <c r="AA825" s="146">
        <v>12</v>
      </c>
      <c r="AB825" s="146">
        <v>0</v>
      </c>
      <c r="AC825" s="146">
        <v>185</v>
      </c>
      <c r="AZ825" s="146">
        <v>4</v>
      </c>
      <c r="BA825" s="146">
        <f>IF(AZ825=1,G825,0)</f>
        <v>0</v>
      </c>
      <c r="BB825" s="146">
        <f>IF(AZ825=2,G825,0)</f>
        <v>0</v>
      </c>
      <c r="BC825" s="146">
        <f>IF(AZ825=3,G825,0)</f>
        <v>0</v>
      </c>
      <c r="BD825" s="146">
        <f>IF(AZ825=4,G825,0)</f>
        <v>0</v>
      </c>
      <c r="BE825" s="146">
        <f>IF(AZ825=5,G825,0)</f>
        <v>0</v>
      </c>
      <c r="CA825" s="177">
        <v>12</v>
      </c>
      <c r="CB825" s="177">
        <v>0</v>
      </c>
      <c r="CZ825" s="146">
        <v>0</v>
      </c>
    </row>
    <row r="826" spans="1:104" x14ac:dyDescent="0.25">
      <c r="A826" s="178"/>
      <c r="B826" s="180"/>
      <c r="C826" s="225" t="s">
        <v>886</v>
      </c>
      <c r="D826" s="226"/>
      <c r="E826" s="181">
        <v>24</v>
      </c>
      <c r="F826" s="182"/>
      <c r="G826" s="183"/>
      <c r="M826" s="179">
        <v>24</v>
      </c>
      <c r="O826" s="170"/>
    </row>
    <row r="827" spans="1:104" x14ac:dyDescent="0.25">
      <c r="A827" s="178"/>
      <c r="B827" s="180"/>
      <c r="C827" s="225" t="s">
        <v>207</v>
      </c>
      <c r="D827" s="226"/>
      <c r="E827" s="181">
        <v>12</v>
      </c>
      <c r="F827" s="182"/>
      <c r="G827" s="183"/>
      <c r="M827" s="179">
        <v>12</v>
      </c>
      <c r="O827" s="170"/>
    </row>
    <row r="828" spans="1:104" x14ac:dyDescent="0.25">
      <c r="A828" s="171">
        <v>196</v>
      </c>
      <c r="B828" s="172" t="s">
        <v>887</v>
      </c>
      <c r="C828" s="173" t="s">
        <v>888</v>
      </c>
      <c r="D828" s="174" t="s">
        <v>139</v>
      </c>
      <c r="E828" s="175">
        <v>24</v>
      </c>
      <c r="F828" s="175">
        <v>0</v>
      </c>
      <c r="G828" s="176">
        <f>E828*F828</f>
        <v>0</v>
      </c>
      <c r="O828" s="170">
        <v>2</v>
      </c>
      <c r="AA828" s="146">
        <v>12</v>
      </c>
      <c r="AB828" s="146">
        <v>0</v>
      </c>
      <c r="AC828" s="146">
        <v>205</v>
      </c>
      <c r="AZ828" s="146">
        <v>4</v>
      </c>
      <c r="BA828" s="146">
        <f>IF(AZ828=1,G828,0)</f>
        <v>0</v>
      </c>
      <c r="BB828" s="146">
        <f>IF(AZ828=2,G828,0)</f>
        <v>0</v>
      </c>
      <c r="BC828" s="146">
        <f>IF(AZ828=3,G828,0)</f>
        <v>0</v>
      </c>
      <c r="BD828" s="146">
        <f>IF(AZ828=4,G828,0)</f>
        <v>0</v>
      </c>
      <c r="BE828" s="146">
        <f>IF(AZ828=5,G828,0)</f>
        <v>0</v>
      </c>
      <c r="CA828" s="177">
        <v>12</v>
      </c>
      <c r="CB828" s="177">
        <v>0</v>
      </c>
      <c r="CZ828" s="146">
        <v>0</v>
      </c>
    </row>
    <row r="829" spans="1:104" x14ac:dyDescent="0.25">
      <c r="A829" s="178"/>
      <c r="B829" s="180"/>
      <c r="C829" s="225" t="s">
        <v>101</v>
      </c>
      <c r="D829" s="226"/>
      <c r="E829" s="181">
        <v>24</v>
      </c>
      <c r="F829" s="182"/>
      <c r="G829" s="183"/>
      <c r="M829" s="179" t="s">
        <v>101</v>
      </c>
      <c r="O829" s="170"/>
    </row>
    <row r="830" spans="1:104" ht="20.399999999999999" x14ac:dyDescent="0.25">
      <c r="A830" s="171">
        <v>197</v>
      </c>
      <c r="B830" s="172" t="s">
        <v>889</v>
      </c>
      <c r="C830" s="173" t="s">
        <v>890</v>
      </c>
      <c r="D830" s="174" t="s">
        <v>139</v>
      </c>
      <c r="E830" s="175">
        <v>24</v>
      </c>
      <c r="F830" s="175">
        <v>0</v>
      </c>
      <c r="G830" s="176">
        <f>E830*F830</f>
        <v>0</v>
      </c>
      <c r="O830" s="170">
        <v>2</v>
      </c>
      <c r="AA830" s="146">
        <v>12</v>
      </c>
      <c r="AB830" s="146">
        <v>0</v>
      </c>
      <c r="AC830" s="146">
        <v>211</v>
      </c>
      <c r="AZ830" s="146">
        <v>4</v>
      </c>
      <c r="BA830" s="146">
        <f>IF(AZ830=1,G830,0)</f>
        <v>0</v>
      </c>
      <c r="BB830" s="146">
        <f>IF(AZ830=2,G830,0)</f>
        <v>0</v>
      </c>
      <c r="BC830" s="146">
        <f>IF(AZ830=3,G830,0)</f>
        <v>0</v>
      </c>
      <c r="BD830" s="146">
        <f>IF(AZ830=4,G830,0)</f>
        <v>0</v>
      </c>
      <c r="BE830" s="146">
        <f>IF(AZ830=5,G830,0)</f>
        <v>0</v>
      </c>
      <c r="CA830" s="177">
        <v>12</v>
      </c>
      <c r="CB830" s="177">
        <v>0</v>
      </c>
      <c r="CZ830" s="146">
        <v>0</v>
      </c>
    </row>
    <row r="831" spans="1:104" x14ac:dyDescent="0.25">
      <c r="A831" s="178"/>
      <c r="B831" s="180"/>
      <c r="C831" s="225" t="s">
        <v>886</v>
      </c>
      <c r="D831" s="226"/>
      <c r="E831" s="181">
        <v>24</v>
      </c>
      <c r="F831" s="182"/>
      <c r="G831" s="183"/>
      <c r="M831" s="179">
        <v>24</v>
      </c>
      <c r="O831" s="170"/>
    </row>
    <row r="832" spans="1:104" x14ac:dyDescent="0.25">
      <c r="A832" s="184"/>
      <c r="B832" s="185" t="s">
        <v>75</v>
      </c>
      <c r="C832" s="186" t="str">
        <f>CONCATENATE(B818," ",C818)</f>
        <v>M21 Elektromontáže</v>
      </c>
      <c r="D832" s="187"/>
      <c r="E832" s="188"/>
      <c r="F832" s="189"/>
      <c r="G832" s="190">
        <f>SUM(G818:G831)</f>
        <v>0</v>
      </c>
      <c r="O832" s="170">
        <v>4</v>
      </c>
      <c r="BA832" s="191">
        <f>SUM(BA818:BA831)</f>
        <v>0</v>
      </c>
      <c r="BB832" s="191">
        <f>SUM(BB818:BB831)</f>
        <v>0</v>
      </c>
      <c r="BC832" s="191">
        <f>SUM(BC818:BC831)</f>
        <v>0</v>
      </c>
      <c r="BD832" s="191">
        <f>SUM(BD818:BD831)</f>
        <v>0</v>
      </c>
      <c r="BE832" s="191">
        <f>SUM(BE818:BE831)</f>
        <v>0</v>
      </c>
    </row>
    <row r="833" spans="5:5" x14ac:dyDescent="0.25">
      <c r="E833" s="146"/>
    </row>
    <row r="834" spans="5:5" x14ac:dyDescent="0.25">
      <c r="E834" s="146"/>
    </row>
    <row r="835" spans="5:5" x14ac:dyDescent="0.25">
      <c r="E835" s="146"/>
    </row>
    <row r="836" spans="5:5" x14ac:dyDescent="0.25">
      <c r="E836" s="146"/>
    </row>
    <row r="837" spans="5:5" x14ac:dyDescent="0.25">
      <c r="E837" s="146"/>
    </row>
    <row r="838" spans="5:5" x14ac:dyDescent="0.25">
      <c r="E838" s="146"/>
    </row>
    <row r="839" spans="5:5" x14ac:dyDescent="0.25">
      <c r="E839" s="146"/>
    </row>
    <row r="840" spans="5:5" x14ac:dyDescent="0.25">
      <c r="E840" s="146"/>
    </row>
    <row r="841" spans="5:5" x14ac:dyDescent="0.25">
      <c r="E841" s="146"/>
    </row>
    <row r="842" spans="5:5" x14ac:dyDescent="0.25">
      <c r="E842" s="146"/>
    </row>
    <row r="843" spans="5:5" x14ac:dyDescent="0.25">
      <c r="E843" s="146"/>
    </row>
    <row r="844" spans="5:5" x14ac:dyDescent="0.25">
      <c r="E844" s="146"/>
    </row>
    <row r="845" spans="5:5" x14ac:dyDescent="0.25">
      <c r="E845" s="146"/>
    </row>
    <row r="846" spans="5:5" x14ac:dyDescent="0.25">
      <c r="E846" s="146"/>
    </row>
    <row r="847" spans="5:5" x14ac:dyDescent="0.25">
      <c r="E847" s="146"/>
    </row>
    <row r="848" spans="5:5" x14ac:dyDescent="0.25">
      <c r="E848" s="146"/>
    </row>
    <row r="849" spans="1:7" x14ac:dyDescent="0.25">
      <c r="E849" s="146"/>
    </row>
    <row r="850" spans="1:7" x14ac:dyDescent="0.25">
      <c r="E850" s="146"/>
    </row>
    <row r="851" spans="1:7" x14ac:dyDescent="0.25">
      <c r="E851" s="146"/>
    </row>
    <row r="852" spans="1:7" x14ac:dyDescent="0.25">
      <c r="E852" s="146"/>
    </row>
    <row r="853" spans="1:7" x14ac:dyDescent="0.25">
      <c r="E853" s="146"/>
    </row>
    <row r="854" spans="1:7" x14ac:dyDescent="0.25">
      <c r="E854" s="146"/>
    </row>
    <row r="855" spans="1:7" x14ac:dyDescent="0.25">
      <c r="E855" s="146"/>
    </row>
    <row r="856" spans="1:7" x14ac:dyDescent="0.25">
      <c r="A856" s="192"/>
      <c r="B856" s="192"/>
      <c r="C856" s="192"/>
      <c r="D856" s="192"/>
      <c r="E856" s="192"/>
      <c r="F856" s="192"/>
      <c r="G856" s="192"/>
    </row>
    <row r="857" spans="1:7" x14ac:dyDescent="0.25">
      <c r="A857" s="192"/>
      <c r="B857" s="192"/>
      <c r="C857" s="192"/>
      <c r="D857" s="192"/>
      <c r="E857" s="192"/>
      <c r="F857" s="192"/>
      <c r="G857" s="192"/>
    </row>
    <row r="858" spans="1:7" x14ac:dyDescent="0.25">
      <c r="A858" s="192"/>
      <c r="B858" s="192"/>
      <c r="C858" s="192"/>
      <c r="D858" s="192"/>
      <c r="E858" s="192"/>
      <c r="F858" s="192"/>
      <c r="G858" s="192"/>
    </row>
    <row r="859" spans="1:7" x14ac:dyDescent="0.25">
      <c r="A859" s="192"/>
      <c r="B859" s="192"/>
      <c r="C859" s="192"/>
      <c r="D859" s="192"/>
      <c r="E859" s="192"/>
      <c r="F859" s="192"/>
      <c r="G859" s="192"/>
    </row>
    <row r="860" spans="1:7" x14ac:dyDescent="0.25">
      <c r="E860" s="146"/>
    </row>
    <row r="861" spans="1:7" x14ac:dyDescent="0.25">
      <c r="E861" s="146"/>
    </row>
    <row r="862" spans="1:7" x14ac:dyDescent="0.25">
      <c r="E862" s="146"/>
    </row>
    <row r="863" spans="1:7" x14ac:dyDescent="0.25">
      <c r="E863" s="146"/>
    </row>
    <row r="864" spans="1:7" x14ac:dyDescent="0.25">
      <c r="E864" s="146"/>
    </row>
    <row r="865" spans="5:5" x14ac:dyDescent="0.25">
      <c r="E865" s="146"/>
    </row>
    <row r="866" spans="5:5" x14ac:dyDescent="0.25">
      <c r="E866" s="146"/>
    </row>
    <row r="867" spans="5:5" x14ac:dyDescent="0.25">
      <c r="E867" s="146"/>
    </row>
    <row r="868" spans="5:5" x14ac:dyDescent="0.25">
      <c r="E868" s="146"/>
    </row>
    <row r="869" spans="5:5" x14ac:dyDescent="0.25">
      <c r="E869" s="146"/>
    </row>
    <row r="870" spans="5:5" x14ac:dyDescent="0.25">
      <c r="E870" s="146"/>
    </row>
    <row r="871" spans="5:5" x14ac:dyDescent="0.25">
      <c r="E871" s="146"/>
    </row>
    <row r="872" spans="5:5" x14ac:dyDescent="0.25">
      <c r="E872" s="146"/>
    </row>
    <row r="873" spans="5:5" x14ac:dyDescent="0.25">
      <c r="E873" s="146"/>
    </row>
    <row r="874" spans="5:5" x14ac:dyDescent="0.25">
      <c r="E874" s="146"/>
    </row>
    <row r="875" spans="5:5" x14ac:dyDescent="0.25">
      <c r="E875" s="146"/>
    </row>
    <row r="876" spans="5:5" x14ac:dyDescent="0.25">
      <c r="E876" s="146"/>
    </row>
    <row r="877" spans="5:5" x14ac:dyDescent="0.25">
      <c r="E877" s="146"/>
    </row>
    <row r="878" spans="5:5" x14ac:dyDescent="0.25">
      <c r="E878" s="146"/>
    </row>
    <row r="879" spans="5:5" x14ac:dyDescent="0.25">
      <c r="E879" s="146"/>
    </row>
    <row r="880" spans="5:5" x14ac:dyDescent="0.25">
      <c r="E880" s="146"/>
    </row>
    <row r="881" spans="1:7" x14ac:dyDescent="0.25">
      <c r="E881" s="146"/>
    </row>
    <row r="882" spans="1:7" x14ac:dyDescent="0.25">
      <c r="E882" s="146"/>
    </row>
    <row r="883" spans="1:7" x14ac:dyDescent="0.25">
      <c r="E883" s="146"/>
    </row>
    <row r="884" spans="1:7" x14ac:dyDescent="0.25">
      <c r="E884" s="146"/>
    </row>
    <row r="885" spans="1:7" x14ac:dyDescent="0.25">
      <c r="E885" s="146"/>
    </row>
    <row r="886" spans="1:7" x14ac:dyDescent="0.25">
      <c r="E886" s="146"/>
    </row>
    <row r="887" spans="1:7" x14ac:dyDescent="0.25">
      <c r="E887" s="146"/>
    </row>
    <row r="888" spans="1:7" x14ac:dyDescent="0.25">
      <c r="E888" s="146"/>
    </row>
    <row r="889" spans="1:7" x14ac:dyDescent="0.25">
      <c r="E889" s="146"/>
    </row>
    <row r="890" spans="1:7" x14ac:dyDescent="0.25">
      <c r="E890" s="146"/>
    </row>
    <row r="891" spans="1:7" x14ac:dyDescent="0.25">
      <c r="A891" s="193"/>
      <c r="B891" s="193"/>
    </row>
    <row r="892" spans="1:7" x14ac:dyDescent="0.25">
      <c r="A892" s="192"/>
      <c r="B892" s="192"/>
      <c r="C892" s="195"/>
      <c r="D892" s="195"/>
      <c r="E892" s="196"/>
      <c r="F892" s="195"/>
      <c r="G892" s="197"/>
    </row>
    <row r="893" spans="1:7" x14ac:dyDescent="0.25">
      <c r="A893" s="198"/>
      <c r="B893" s="198"/>
      <c r="C893" s="192"/>
      <c r="D893" s="192"/>
      <c r="E893" s="199"/>
      <c r="F893" s="192"/>
      <c r="G893" s="192"/>
    </row>
    <row r="894" spans="1:7" x14ac:dyDescent="0.25">
      <c r="A894" s="192"/>
      <c r="B894" s="192"/>
      <c r="C894" s="192"/>
      <c r="D894" s="192"/>
      <c r="E894" s="199"/>
      <c r="F894" s="192"/>
      <c r="G894" s="192"/>
    </row>
    <row r="895" spans="1:7" x14ac:dyDescent="0.25">
      <c r="A895" s="192"/>
      <c r="B895" s="192"/>
      <c r="C895" s="192"/>
      <c r="D895" s="192"/>
      <c r="E895" s="199"/>
      <c r="F895" s="192"/>
      <c r="G895" s="192"/>
    </row>
    <row r="896" spans="1:7" x14ac:dyDescent="0.25">
      <c r="A896" s="192"/>
      <c r="B896" s="192"/>
      <c r="C896" s="192"/>
      <c r="D896" s="192"/>
      <c r="E896" s="199"/>
      <c r="F896" s="192"/>
      <c r="G896" s="192"/>
    </row>
    <row r="897" spans="1:7" x14ac:dyDescent="0.25">
      <c r="A897" s="192"/>
      <c r="B897" s="192"/>
      <c r="C897" s="192"/>
      <c r="D897" s="192"/>
      <c r="E897" s="199"/>
      <c r="F897" s="192"/>
      <c r="G897" s="192"/>
    </row>
    <row r="898" spans="1:7" x14ac:dyDescent="0.25">
      <c r="A898" s="192"/>
      <c r="B898" s="192"/>
      <c r="C898" s="192"/>
      <c r="D898" s="192"/>
      <c r="E898" s="199"/>
      <c r="F898" s="192"/>
      <c r="G898" s="192"/>
    </row>
    <row r="899" spans="1:7" x14ac:dyDescent="0.25">
      <c r="A899" s="192"/>
      <c r="B899" s="192"/>
      <c r="C899" s="192"/>
      <c r="D899" s="192"/>
      <c r="E899" s="199"/>
      <c r="F899" s="192"/>
      <c r="G899" s="192"/>
    </row>
    <row r="900" spans="1:7" x14ac:dyDescent="0.25">
      <c r="A900" s="192"/>
      <c r="B900" s="192"/>
      <c r="C900" s="192"/>
      <c r="D900" s="192"/>
      <c r="E900" s="199"/>
      <c r="F900" s="192"/>
      <c r="G900" s="192"/>
    </row>
    <row r="901" spans="1:7" x14ac:dyDescent="0.25">
      <c r="A901" s="192"/>
      <c r="B901" s="192"/>
      <c r="C901" s="192"/>
      <c r="D901" s="192"/>
      <c r="E901" s="199"/>
      <c r="F901" s="192"/>
      <c r="G901" s="192"/>
    </row>
    <row r="902" spans="1:7" x14ac:dyDescent="0.25">
      <c r="A902" s="192"/>
      <c r="B902" s="192"/>
      <c r="C902" s="192"/>
      <c r="D902" s="192"/>
      <c r="E902" s="199"/>
      <c r="F902" s="192"/>
      <c r="G902" s="192"/>
    </row>
    <row r="903" spans="1:7" x14ac:dyDescent="0.25">
      <c r="A903" s="192"/>
      <c r="B903" s="192"/>
      <c r="C903" s="192"/>
      <c r="D903" s="192"/>
      <c r="E903" s="199"/>
      <c r="F903" s="192"/>
      <c r="G903" s="192"/>
    </row>
    <row r="904" spans="1:7" x14ac:dyDescent="0.25">
      <c r="A904" s="192"/>
      <c r="B904" s="192"/>
      <c r="C904" s="192"/>
      <c r="D904" s="192"/>
      <c r="E904" s="199"/>
      <c r="F904" s="192"/>
      <c r="G904" s="192"/>
    </row>
    <row r="905" spans="1:7" x14ac:dyDescent="0.25">
      <c r="A905" s="192"/>
      <c r="B905" s="192"/>
      <c r="C905" s="192"/>
      <c r="D905" s="192"/>
      <c r="E905" s="199"/>
      <c r="F905" s="192"/>
      <c r="G905" s="192"/>
    </row>
  </sheetData>
  <mergeCells count="579">
    <mergeCell ref="A1:G1"/>
    <mergeCell ref="A3:B3"/>
    <mergeCell ref="A4:B4"/>
    <mergeCell ref="E4:G4"/>
    <mergeCell ref="C9:D9"/>
    <mergeCell ref="C10:D10"/>
    <mergeCell ref="C11:D11"/>
    <mergeCell ref="C13:D13"/>
    <mergeCell ref="C26:D26"/>
    <mergeCell ref="C30:D30"/>
    <mergeCell ref="C31:D31"/>
    <mergeCell ref="C32:D32"/>
    <mergeCell ref="C34:D34"/>
    <mergeCell ref="C35:D35"/>
    <mergeCell ref="C37:D37"/>
    <mergeCell ref="C39:D39"/>
    <mergeCell ref="C15:D15"/>
    <mergeCell ref="C17:D17"/>
    <mergeCell ref="C19:D19"/>
    <mergeCell ref="C21:D21"/>
    <mergeCell ref="C23:D23"/>
    <mergeCell ref="C24:D24"/>
    <mergeCell ref="C51:D51"/>
    <mergeCell ref="C53:D53"/>
    <mergeCell ref="C54:D54"/>
    <mergeCell ref="C55:D55"/>
    <mergeCell ref="C56:D56"/>
    <mergeCell ref="C58:D58"/>
    <mergeCell ref="C41:D41"/>
    <mergeCell ref="C43:D43"/>
    <mergeCell ref="C44:D44"/>
    <mergeCell ref="C46:D46"/>
    <mergeCell ref="C48:D48"/>
    <mergeCell ref="C50:D50"/>
    <mergeCell ref="C66:D66"/>
    <mergeCell ref="C70:D70"/>
    <mergeCell ref="C71:D71"/>
    <mergeCell ref="C72:D72"/>
    <mergeCell ref="C74:D74"/>
    <mergeCell ref="C59:D59"/>
    <mergeCell ref="C60:D60"/>
    <mergeCell ref="C61:D61"/>
    <mergeCell ref="C63:D63"/>
    <mergeCell ref="C64:D64"/>
    <mergeCell ref="C65:D65"/>
    <mergeCell ref="C89:D89"/>
    <mergeCell ref="C90:D90"/>
    <mergeCell ref="C91:D91"/>
    <mergeCell ref="C92:D92"/>
    <mergeCell ref="C93:D93"/>
    <mergeCell ref="C94:D94"/>
    <mergeCell ref="C95:D95"/>
    <mergeCell ref="C96:D96"/>
    <mergeCell ref="C78:D78"/>
    <mergeCell ref="C80:D80"/>
    <mergeCell ref="C82:D82"/>
    <mergeCell ref="C83:D83"/>
    <mergeCell ref="C85:D85"/>
    <mergeCell ref="C103:D103"/>
    <mergeCell ref="C104:D104"/>
    <mergeCell ref="C106:D106"/>
    <mergeCell ref="C108:D108"/>
    <mergeCell ref="C110:D110"/>
    <mergeCell ref="C112:D112"/>
    <mergeCell ref="C97:D97"/>
    <mergeCell ref="C98:D98"/>
    <mergeCell ref="C99:D99"/>
    <mergeCell ref="C100:D100"/>
    <mergeCell ref="C101:D101"/>
    <mergeCell ref="C102:D102"/>
    <mergeCell ref="C120:D120"/>
    <mergeCell ref="C121:D121"/>
    <mergeCell ref="C122:D122"/>
    <mergeCell ref="C123:D123"/>
    <mergeCell ref="C124:D124"/>
    <mergeCell ref="C125:D125"/>
    <mergeCell ref="C113:D113"/>
    <mergeCell ref="C115:D115"/>
    <mergeCell ref="C116:D116"/>
    <mergeCell ref="C117:D117"/>
    <mergeCell ref="C118:D118"/>
    <mergeCell ref="C119:D119"/>
    <mergeCell ref="C132:D132"/>
    <mergeCell ref="C133:D133"/>
    <mergeCell ref="C134:D134"/>
    <mergeCell ref="C135:D135"/>
    <mergeCell ref="C136:D136"/>
    <mergeCell ref="C137:D137"/>
    <mergeCell ref="C126:D126"/>
    <mergeCell ref="C127:D127"/>
    <mergeCell ref="C128:D128"/>
    <mergeCell ref="C129:D129"/>
    <mergeCell ref="C130:D130"/>
    <mergeCell ref="C131:D131"/>
    <mergeCell ref="C145:D145"/>
    <mergeCell ref="C147:D147"/>
    <mergeCell ref="C148:D148"/>
    <mergeCell ref="C149:D149"/>
    <mergeCell ref="C150:D150"/>
    <mergeCell ref="C151:D151"/>
    <mergeCell ref="C138:D138"/>
    <mergeCell ref="C139:D139"/>
    <mergeCell ref="C140:D140"/>
    <mergeCell ref="C141:D141"/>
    <mergeCell ref="C142:D142"/>
    <mergeCell ref="C143:D143"/>
    <mergeCell ref="C158:D158"/>
    <mergeCell ref="C159:D159"/>
    <mergeCell ref="C160:D160"/>
    <mergeCell ref="C161:D161"/>
    <mergeCell ref="C162:D162"/>
    <mergeCell ref="C164:D164"/>
    <mergeCell ref="C152:D152"/>
    <mergeCell ref="C153:D153"/>
    <mergeCell ref="C154:D154"/>
    <mergeCell ref="C155:D155"/>
    <mergeCell ref="C156:D156"/>
    <mergeCell ref="C157:D157"/>
    <mergeCell ref="C178:D178"/>
    <mergeCell ref="C179:D179"/>
    <mergeCell ref="C180:D180"/>
    <mergeCell ref="C181:D181"/>
    <mergeCell ref="C182:D182"/>
    <mergeCell ref="C183:D183"/>
    <mergeCell ref="C168:D168"/>
    <mergeCell ref="C169:D169"/>
    <mergeCell ref="C170:D170"/>
    <mergeCell ref="C172:D172"/>
    <mergeCell ref="C174:D174"/>
    <mergeCell ref="C175:D175"/>
    <mergeCell ref="C176:D176"/>
    <mergeCell ref="C177:D177"/>
    <mergeCell ref="C191:D191"/>
    <mergeCell ref="C192:D192"/>
    <mergeCell ref="C193:D193"/>
    <mergeCell ref="C195:D195"/>
    <mergeCell ref="C196:D196"/>
    <mergeCell ref="C197:D197"/>
    <mergeCell ref="C184:D184"/>
    <mergeCell ref="C185:D185"/>
    <mergeCell ref="C186:D186"/>
    <mergeCell ref="C187:D187"/>
    <mergeCell ref="C188:D188"/>
    <mergeCell ref="C189:D189"/>
    <mergeCell ref="C205:D205"/>
    <mergeCell ref="C206:D206"/>
    <mergeCell ref="C207:D207"/>
    <mergeCell ref="C208:D208"/>
    <mergeCell ref="C209:D209"/>
    <mergeCell ref="C210:D210"/>
    <mergeCell ref="C198:D198"/>
    <mergeCell ref="C200:D200"/>
    <mergeCell ref="C201:D201"/>
    <mergeCell ref="C202:D202"/>
    <mergeCell ref="C203:D203"/>
    <mergeCell ref="C204:D204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30:D230"/>
    <mergeCell ref="C231:D231"/>
    <mergeCell ref="C232:D232"/>
    <mergeCell ref="C233:D233"/>
    <mergeCell ref="C234:D234"/>
    <mergeCell ref="C235:D235"/>
    <mergeCell ref="C223:D223"/>
    <mergeCell ref="C224:D224"/>
    <mergeCell ref="C225:D225"/>
    <mergeCell ref="C226:D226"/>
    <mergeCell ref="C228:D228"/>
    <mergeCell ref="C229:D229"/>
    <mergeCell ref="C243:D243"/>
    <mergeCell ref="C244:D244"/>
    <mergeCell ref="C245:D245"/>
    <mergeCell ref="C246:D246"/>
    <mergeCell ref="C247:D247"/>
    <mergeCell ref="C248:D248"/>
    <mergeCell ref="C236:D236"/>
    <mergeCell ref="C237:D237"/>
    <mergeCell ref="C238:D238"/>
    <mergeCell ref="C239:D239"/>
    <mergeCell ref="C240:D240"/>
    <mergeCell ref="C242:D242"/>
    <mergeCell ref="C255:D255"/>
    <mergeCell ref="C256:D256"/>
    <mergeCell ref="C257:D257"/>
    <mergeCell ref="C258:D258"/>
    <mergeCell ref="C260:D260"/>
    <mergeCell ref="C261:D261"/>
    <mergeCell ref="C249:D249"/>
    <mergeCell ref="C250:D250"/>
    <mergeCell ref="C251:D251"/>
    <mergeCell ref="C252:D252"/>
    <mergeCell ref="C253:D253"/>
    <mergeCell ref="C254:D254"/>
    <mergeCell ref="C268:D268"/>
    <mergeCell ref="C269:D269"/>
    <mergeCell ref="C270:D270"/>
    <mergeCell ref="C271:D271"/>
    <mergeCell ref="C273:D273"/>
    <mergeCell ref="C274:D274"/>
    <mergeCell ref="C262:D262"/>
    <mergeCell ref="C263:D263"/>
    <mergeCell ref="C264:D264"/>
    <mergeCell ref="C265:D265"/>
    <mergeCell ref="C266:D266"/>
    <mergeCell ref="C267:D267"/>
    <mergeCell ref="C281:D281"/>
    <mergeCell ref="C282:D282"/>
    <mergeCell ref="C283:D283"/>
    <mergeCell ref="C285:D285"/>
    <mergeCell ref="C286:D286"/>
    <mergeCell ref="C287:D287"/>
    <mergeCell ref="C275:D275"/>
    <mergeCell ref="C276:D276"/>
    <mergeCell ref="C277:D277"/>
    <mergeCell ref="C278:D278"/>
    <mergeCell ref="C279:D279"/>
    <mergeCell ref="C280:D280"/>
    <mergeCell ref="C294:D294"/>
    <mergeCell ref="C295:D295"/>
    <mergeCell ref="C296:D296"/>
    <mergeCell ref="C297:D297"/>
    <mergeCell ref="C298:D298"/>
    <mergeCell ref="C299:D299"/>
    <mergeCell ref="C288:D288"/>
    <mergeCell ref="C289:D289"/>
    <mergeCell ref="C290:D290"/>
    <mergeCell ref="C291:D291"/>
    <mergeCell ref="C292:D292"/>
    <mergeCell ref="C293:D293"/>
    <mergeCell ref="C307:D307"/>
    <mergeCell ref="C308:D308"/>
    <mergeCell ref="C309:D309"/>
    <mergeCell ref="C310:D310"/>
    <mergeCell ref="C311:D311"/>
    <mergeCell ref="C312:D312"/>
    <mergeCell ref="C300:D300"/>
    <mergeCell ref="C301:D301"/>
    <mergeCell ref="C303:D303"/>
    <mergeCell ref="C304:D304"/>
    <mergeCell ref="C305:D305"/>
    <mergeCell ref="C306:D306"/>
    <mergeCell ref="C321:D321"/>
    <mergeCell ref="C323:D323"/>
    <mergeCell ref="C324:D324"/>
    <mergeCell ref="C325:D325"/>
    <mergeCell ref="C327:D327"/>
    <mergeCell ref="C328:D328"/>
    <mergeCell ref="C313:D313"/>
    <mergeCell ref="C315:D315"/>
    <mergeCell ref="C317:D317"/>
    <mergeCell ref="C318:D318"/>
    <mergeCell ref="C319:D319"/>
    <mergeCell ref="C320:D320"/>
    <mergeCell ref="C335:D335"/>
    <mergeCell ref="C336:D336"/>
    <mergeCell ref="C337:D337"/>
    <mergeCell ref="C338:D338"/>
    <mergeCell ref="C339:D339"/>
    <mergeCell ref="C340:D340"/>
    <mergeCell ref="C329:D329"/>
    <mergeCell ref="C330:D330"/>
    <mergeCell ref="C331:D331"/>
    <mergeCell ref="C332:D332"/>
    <mergeCell ref="C333:D333"/>
    <mergeCell ref="C334:D334"/>
    <mergeCell ref="C354:D354"/>
    <mergeCell ref="C355:D355"/>
    <mergeCell ref="C356:D356"/>
    <mergeCell ref="C357:D357"/>
    <mergeCell ref="C358:D358"/>
    <mergeCell ref="C359:D359"/>
    <mergeCell ref="C341:D341"/>
    <mergeCell ref="C343:D343"/>
    <mergeCell ref="C345:D345"/>
    <mergeCell ref="C349:D349"/>
    <mergeCell ref="C350:D350"/>
    <mergeCell ref="C351:D351"/>
    <mergeCell ref="C352:D352"/>
    <mergeCell ref="C353:D353"/>
    <mergeCell ref="C371:D371"/>
    <mergeCell ref="C372:D372"/>
    <mergeCell ref="C373:D373"/>
    <mergeCell ref="C374:D374"/>
    <mergeCell ref="C375:D375"/>
    <mergeCell ref="C376:D376"/>
    <mergeCell ref="C378:D378"/>
    <mergeCell ref="C380:D380"/>
    <mergeCell ref="C360:D360"/>
    <mergeCell ref="C364:D364"/>
    <mergeCell ref="C365:D365"/>
    <mergeCell ref="C367:D367"/>
    <mergeCell ref="C389:D389"/>
    <mergeCell ref="C391:D391"/>
    <mergeCell ref="C393:D393"/>
    <mergeCell ref="C397:D397"/>
    <mergeCell ref="C398:D398"/>
    <mergeCell ref="C400:D400"/>
    <mergeCell ref="C401:D401"/>
    <mergeCell ref="C402:D402"/>
    <mergeCell ref="C381:D381"/>
    <mergeCell ref="C382:D382"/>
    <mergeCell ref="C383:D383"/>
    <mergeCell ref="C384:D384"/>
    <mergeCell ref="C385:D385"/>
    <mergeCell ref="C387:D387"/>
    <mergeCell ref="C417:D417"/>
    <mergeCell ref="C419:D419"/>
    <mergeCell ref="C420:D420"/>
    <mergeCell ref="C421:D421"/>
    <mergeCell ref="C422:D422"/>
    <mergeCell ref="C423:D423"/>
    <mergeCell ref="C403:D403"/>
    <mergeCell ref="C407:D407"/>
    <mergeCell ref="C409:D409"/>
    <mergeCell ref="C410:D410"/>
    <mergeCell ref="C412:D412"/>
    <mergeCell ref="C413:D413"/>
    <mergeCell ref="C414:D414"/>
    <mergeCell ref="C415:D415"/>
    <mergeCell ref="C433:D433"/>
    <mergeCell ref="C434:D434"/>
    <mergeCell ref="C436:D436"/>
    <mergeCell ref="C437:D437"/>
    <mergeCell ref="C439:D439"/>
    <mergeCell ref="C441:D441"/>
    <mergeCell ref="C424:D424"/>
    <mergeCell ref="C426:D426"/>
    <mergeCell ref="C428:D428"/>
    <mergeCell ref="C430:D430"/>
    <mergeCell ref="C431:D431"/>
    <mergeCell ref="C432:D432"/>
    <mergeCell ref="C450:D450"/>
    <mergeCell ref="C451:D451"/>
    <mergeCell ref="C455:D455"/>
    <mergeCell ref="C457:D457"/>
    <mergeCell ref="C458:D458"/>
    <mergeCell ref="C460:D460"/>
    <mergeCell ref="C462:D462"/>
    <mergeCell ref="C463:D463"/>
    <mergeCell ref="C442:D442"/>
    <mergeCell ref="C443:D443"/>
    <mergeCell ref="C445:D445"/>
    <mergeCell ref="C446:D446"/>
    <mergeCell ref="C448:D448"/>
    <mergeCell ref="C449:D449"/>
    <mergeCell ref="C486:D486"/>
    <mergeCell ref="C487:D487"/>
    <mergeCell ref="C488:D488"/>
    <mergeCell ref="C490:D490"/>
    <mergeCell ref="C491:D491"/>
    <mergeCell ref="C493:D493"/>
    <mergeCell ref="C465:D465"/>
    <mergeCell ref="C467:D467"/>
    <mergeCell ref="C468:D468"/>
    <mergeCell ref="C469:D469"/>
    <mergeCell ref="C471:D471"/>
    <mergeCell ref="C472:D472"/>
    <mergeCell ref="C508:D508"/>
    <mergeCell ref="C509:D509"/>
    <mergeCell ref="C510:D510"/>
    <mergeCell ref="C511:D511"/>
    <mergeCell ref="C513:D513"/>
    <mergeCell ref="C515:D515"/>
    <mergeCell ref="C517:D517"/>
    <mergeCell ref="C518:D518"/>
    <mergeCell ref="C494:D494"/>
    <mergeCell ref="C495:D495"/>
    <mergeCell ref="C497:D497"/>
    <mergeCell ref="C499:D499"/>
    <mergeCell ref="C501:D501"/>
    <mergeCell ref="C503:D503"/>
    <mergeCell ref="C528:D528"/>
    <mergeCell ref="C533:D533"/>
    <mergeCell ref="C535:D535"/>
    <mergeCell ref="C519:D519"/>
    <mergeCell ref="C520:D520"/>
    <mergeCell ref="C522:D522"/>
    <mergeCell ref="C524:D524"/>
    <mergeCell ref="C525:D525"/>
    <mergeCell ref="C526:D526"/>
    <mergeCell ref="C549:D549"/>
    <mergeCell ref="C551:D551"/>
    <mergeCell ref="C553:D553"/>
    <mergeCell ref="C555:D555"/>
    <mergeCell ref="C557:D557"/>
    <mergeCell ref="C559:D559"/>
    <mergeCell ref="C560:D560"/>
    <mergeCell ref="C539:D539"/>
    <mergeCell ref="C543:D543"/>
    <mergeCell ref="C544:D544"/>
    <mergeCell ref="C545:D545"/>
    <mergeCell ref="C577:D577"/>
    <mergeCell ref="C578:D578"/>
    <mergeCell ref="C579:D579"/>
    <mergeCell ref="C580:D580"/>
    <mergeCell ref="C581:D581"/>
    <mergeCell ref="C582:D582"/>
    <mergeCell ref="C565:D565"/>
    <mergeCell ref="C567:D567"/>
    <mergeCell ref="C569:D569"/>
    <mergeCell ref="C571:D571"/>
    <mergeCell ref="C572:D572"/>
    <mergeCell ref="C573:D573"/>
    <mergeCell ref="C575:D575"/>
    <mergeCell ref="C576:D576"/>
    <mergeCell ref="C593:D593"/>
    <mergeCell ref="C595:D595"/>
    <mergeCell ref="C596:D596"/>
    <mergeCell ref="C597:D597"/>
    <mergeCell ref="C598:D598"/>
    <mergeCell ref="C599:D599"/>
    <mergeCell ref="C584:D584"/>
    <mergeCell ref="C585:D585"/>
    <mergeCell ref="C587:D587"/>
    <mergeCell ref="C589:D589"/>
    <mergeCell ref="C590:D590"/>
    <mergeCell ref="C591:D591"/>
    <mergeCell ref="C612:D612"/>
    <mergeCell ref="C614:D614"/>
    <mergeCell ref="C616:D616"/>
    <mergeCell ref="C617:D617"/>
    <mergeCell ref="C619:D619"/>
    <mergeCell ref="C621:D621"/>
    <mergeCell ref="C600:D600"/>
    <mergeCell ref="C602:D602"/>
    <mergeCell ref="C604:D604"/>
    <mergeCell ref="C606:D606"/>
    <mergeCell ref="C608:D608"/>
    <mergeCell ref="C610:D610"/>
    <mergeCell ref="C642:D642"/>
    <mergeCell ref="C644:D644"/>
    <mergeCell ref="C646:D646"/>
    <mergeCell ref="C648:D648"/>
    <mergeCell ref="C649:D649"/>
    <mergeCell ref="C651:D651"/>
    <mergeCell ref="C653:D653"/>
    <mergeCell ref="C655:D655"/>
    <mergeCell ref="C623:D623"/>
    <mergeCell ref="C628:D628"/>
    <mergeCell ref="C630:D630"/>
    <mergeCell ref="C632:D632"/>
    <mergeCell ref="C634:D634"/>
    <mergeCell ref="C635:D635"/>
    <mergeCell ref="C636:D636"/>
    <mergeCell ref="C637:D637"/>
    <mergeCell ref="C669:D669"/>
    <mergeCell ref="C671:D671"/>
    <mergeCell ref="C673:D673"/>
    <mergeCell ref="C675:D675"/>
    <mergeCell ref="C677:D677"/>
    <mergeCell ref="C678:D678"/>
    <mergeCell ref="C657:D657"/>
    <mergeCell ref="C659:D659"/>
    <mergeCell ref="C661:D661"/>
    <mergeCell ref="C663:D663"/>
    <mergeCell ref="C665:D665"/>
    <mergeCell ref="C667:D667"/>
    <mergeCell ref="C693:D693"/>
    <mergeCell ref="C694:D694"/>
    <mergeCell ref="C695:D695"/>
    <mergeCell ref="C696:D696"/>
    <mergeCell ref="C697:D697"/>
    <mergeCell ref="C698:D698"/>
    <mergeCell ref="C679:D679"/>
    <mergeCell ref="C681:D681"/>
    <mergeCell ref="C683:D683"/>
    <mergeCell ref="C685:D685"/>
    <mergeCell ref="C689:D689"/>
    <mergeCell ref="C690:D690"/>
    <mergeCell ref="C691:D691"/>
    <mergeCell ref="C692:D692"/>
    <mergeCell ref="C709:D709"/>
    <mergeCell ref="C711:D711"/>
    <mergeCell ref="C713:D713"/>
    <mergeCell ref="C715:D715"/>
    <mergeCell ref="C717:D717"/>
    <mergeCell ref="C718:D718"/>
    <mergeCell ref="C699:D699"/>
    <mergeCell ref="C701:D701"/>
    <mergeCell ref="C702:D702"/>
    <mergeCell ref="C703:D703"/>
    <mergeCell ref="C705:D705"/>
    <mergeCell ref="C707:D707"/>
    <mergeCell ref="C731:D731"/>
    <mergeCell ref="C733:D733"/>
    <mergeCell ref="C734:D734"/>
    <mergeCell ref="C735:D735"/>
    <mergeCell ref="C736:D736"/>
    <mergeCell ref="C737:D737"/>
    <mergeCell ref="C719:D719"/>
    <mergeCell ref="C721:D721"/>
    <mergeCell ref="C723:D723"/>
    <mergeCell ref="C725:D725"/>
    <mergeCell ref="C727:D727"/>
    <mergeCell ref="C729:D729"/>
    <mergeCell ref="C745:D745"/>
    <mergeCell ref="C747:D747"/>
    <mergeCell ref="C748:D748"/>
    <mergeCell ref="C749:D749"/>
    <mergeCell ref="C750:D750"/>
    <mergeCell ref="C738:D738"/>
    <mergeCell ref="C739:D739"/>
    <mergeCell ref="C740:D740"/>
    <mergeCell ref="C741:D741"/>
    <mergeCell ref="C742:D742"/>
    <mergeCell ref="C743:D743"/>
    <mergeCell ref="C764:D764"/>
    <mergeCell ref="C765:D765"/>
    <mergeCell ref="C766:D766"/>
    <mergeCell ref="C767:D767"/>
    <mergeCell ref="C768:D768"/>
    <mergeCell ref="C769:D769"/>
    <mergeCell ref="C754:D754"/>
    <mergeCell ref="C755:D755"/>
    <mergeCell ref="C756:D756"/>
    <mergeCell ref="C760:D760"/>
    <mergeCell ref="C761:D761"/>
    <mergeCell ref="C762:D762"/>
    <mergeCell ref="C763:D763"/>
    <mergeCell ref="C776:D776"/>
    <mergeCell ref="C777:D777"/>
    <mergeCell ref="C778:D778"/>
    <mergeCell ref="C780:D780"/>
    <mergeCell ref="C781:D781"/>
    <mergeCell ref="C782:D782"/>
    <mergeCell ref="C770:D770"/>
    <mergeCell ref="C771:D771"/>
    <mergeCell ref="C772:D772"/>
    <mergeCell ref="C773:D773"/>
    <mergeCell ref="C774:D774"/>
    <mergeCell ref="C775:D775"/>
    <mergeCell ref="C789:D789"/>
    <mergeCell ref="C790:D790"/>
    <mergeCell ref="C791:D791"/>
    <mergeCell ref="C792:D792"/>
    <mergeCell ref="C793:D793"/>
    <mergeCell ref="C794:D794"/>
    <mergeCell ref="C783:D783"/>
    <mergeCell ref="C784:D784"/>
    <mergeCell ref="C785:D785"/>
    <mergeCell ref="C786:D786"/>
    <mergeCell ref="C787:D787"/>
    <mergeCell ref="C788:D788"/>
    <mergeCell ref="C802:D802"/>
    <mergeCell ref="C803:D803"/>
    <mergeCell ref="C804:D804"/>
    <mergeCell ref="C805:D805"/>
    <mergeCell ref="C806:D806"/>
    <mergeCell ref="C807:D807"/>
    <mergeCell ref="C795:D795"/>
    <mergeCell ref="C796:D796"/>
    <mergeCell ref="C798:D798"/>
    <mergeCell ref="C799:D799"/>
    <mergeCell ref="C800:D800"/>
    <mergeCell ref="C801:D801"/>
    <mergeCell ref="C831:D831"/>
    <mergeCell ref="C820:D820"/>
    <mergeCell ref="C822:D822"/>
    <mergeCell ref="C824:D824"/>
    <mergeCell ref="C826:D826"/>
    <mergeCell ref="C827:D827"/>
    <mergeCell ref="C829:D829"/>
    <mergeCell ref="C808:D808"/>
    <mergeCell ref="C809:D809"/>
    <mergeCell ref="C810:D810"/>
    <mergeCell ref="C811:D811"/>
    <mergeCell ref="C812:D812"/>
    <mergeCell ref="C813:D8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user</cp:lastModifiedBy>
  <cp:lastPrinted>2014-09-04T10:04:11Z</cp:lastPrinted>
  <dcterms:created xsi:type="dcterms:W3CDTF">2014-09-04T03:11:19Z</dcterms:created>
  <dcterms:modified xsi:type="dcterms:W3CDTF">2014-09-15T09:37:16Z</dcterms:modified>
</cp:coreProperties>
</file>