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ento_sešit" defaultThemeVersion="124226"/>
  <bookViews>
    <workbookView xWindow="90" yWindow="165" windowWidth="13050" windowHeight="14445" activeTab="0"/>
  </bookViews>
  <sheets>
    <sheet name="KL" sheetId="1" r:id="rId1"/>
    <sheet name="Rek" sheetId="2" r:id="rId2"/>
    <sheet name="VzorPolozky" sheetId="8" state="hidden" r:id="rId3"/>
    <sheet name=" Pol" sheetId="14" r:id="rId4"/>
  </sheets>
  <externalReferences>
    <externalReference r:id="rId7"/>
    <externalReference r:id="rId8"/>
  </externalReferences>
  <definedNames>
    <definedName name="cisloobjektu">'KL'!$A$5</definedName>
    <definedName name="CisloRozpoctu" localSheetId="3">'[1]Krycí list'!$C$2</definedName>
    <definedName name="CisloRozpoctu">'KL'!$C$2</definedName>
    <definedName name="cislostavby" localSheetId="3">'[1]Krycí list'!$A$7</definedName>
    <definedName name="cislostavby">'KL'!$A$7</definedName>
    <definedName name="Dil">'Rek'!$A$6</definedName>
    <definedName name="Dodavka" localSheetId="1">'Rek'!$G$35</definedName>
    <definedName name="HSV" localSheetId="1">'Rek'!$E$35</definedName>
    <definedName name="HZS" localSheetId="1">'Rek'!$I$35</definedName>
    <definedName name="JKSO">'KL'!$G$2</definedName>
    <definedName name="Mena">'[2]Stavba'!$J$29</definedName>
    <definedName name="MJ">'KL'!$G$5</definedName>
    <definedName name="Mont" localSheetId="1">'Rek'!$H$35</definedName>
    <definedName name="NazevDilu">'Rek'!$B$6</definedName>
    <definedName name="nazevobjektu">'KL'!$C$5</definedName>
    <definedName name="NazevRozpoctu" localSheetId="3">'[1]Krycí list'!$D$2</definedName>
    <definedName name="NazevRozpoctu">'KL'!$D$2</definedName>
    <definedName name="nazevstavby" localSheetId="3">'[1]Krycí list'!$C$7</definedName>
    <definedName name="nazevstavby">'KL'!$C$7</definedName>
    <definedName name="Objednatel">'KL'!$C$10</definedName>
    <definedName name="_xlnm.Print_Area" localSheetId="3">' Pol'!$A$1:$S$246</definedName>
    <definedName name="_xlnm.Print_Area" localSheetId="0">'KL'!$A$1:$G$50</definedName>
    <definedName name="_xlnm.Print_Area" localSheetId="1">'Rek'!$A$1:$I$35</definedName>
    <definedName name="PocetMJ" localSheetId="3">#REF!</definedName>
    <definedName name="PocetMJ">'KL'!$G$6</definedName>
    <definedName name="Poznamka">'KL'!$B$37</definedName>
    <definedName name="Projektant">'KL'!$C$8</definedName>
    <definedName name="PSV" localSheetId="1">'Rek'!$F$35</definedName>
    <definedName name="Rozpoctoval">'KL'!$C$12</definedName>
    <definedName name="SazbaDPH1" localSheetId="3">'[1]Krycí list'!$C$30</definedName>
    <definedName name="SazbaDPH1">'KL'!$C$30</definedName>
    <definedName name="SazbaDPH2" localSheetId="3">'[1]Krycí list'!$C$32</definedName>
    <definedName name="SazbaDPH2">'KL'!$C$32</definedName>
    <definedName name="SloupecCC" localSheetId="3">#REF!</definedName>
    <definedName name="SloupecCC">#REF!</definedName>
    <definedName name="SloupecCisloPol" localSheetId="3">#REF!</definedName>
    <definedName name="SloupecCisloPol">#REF!</definedName>
    <definedName name="SloupecJC" localSheetId="3">#REF!</definedName>
    <definedName name="SloupecJC">#REF!</definedName>
    <definedName name="SloupecMJ" localSheetId="3">#REF!</definedName>
    <definedName name="SloupecMJ">#REF!</definedName>
    <definedName name="SloupecMnozstvi" localSheetId="3">#REF!</definedName>
    <definedName name="SloupecMnozstvi">#REF!</definedName>
    <definedName name="SloupecNazPol" localSheetId="3">#REF!</definedName>
    <definedName name="SloupecNazPol">#REF!</definedName>
    <definedName name="SloupecPC" localSheetId="3">#REF!</definedName>
    <definedName name="SloupecPC">#REF!</definedName>
    <definedName name="Zakazka">'KL'!$G$11</definedName>
    <definedName name="Zaklad22">'KL'!$F$32</definedName>
    <definedName name="Zaklad5">'KL'!$F$30</definedName>
    <definedName name="Zaokrouhleni">'KL'!$F$34</definedName>
    <definedName name="Zhotovitel">'KL'!$C$11:$E$11</definedName>
    <definedName name="_xlnm.Print_Titles" localSheetId="1">'Rek'!$1:$6</definedName>
  </definedNames>
  <calcPr calcId="145621"/>
</workbook>
</file>

<file path=xl/sharedStrings.xml><?xml version="1.0" encoding="utf-8"?>
<sst xmlns="http://schemas.openxmlformats.org/spreadsheetml/2006/main" count="1485" uniqueCount="585">
  <si>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</si>
  <si>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</si>
  <si>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</si>
  <si>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</si>
  <si>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</si>
  <si>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</si>
  <si>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</si>
  <si>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</si>
  <si>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</si>
  <si>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</si>
  <si>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</si>
  <si>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</si>
  <si>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</si>
  <si>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</si>
  <si>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</si>
  <si>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</si>
  <si>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</si>
  <si>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</si>
  <si>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</si>
  <si>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</si>
  <si>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</si>
  <si>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</si>
  <si>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</si>
  <si>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</si>
  <si>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</si>
  <si>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</si>
  <si>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</si>
  <si>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</si>
  <si>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</si>
  <si>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</si>
  <si>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</si>
  <si>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</si>
  <si>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</si>
  <si>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</si>
  <si>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</si>
  <si>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</si>
  <si>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</si>
  <si>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</si>
  <si>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</si>
  <si>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</si>
  <si>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</si>
  <si>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</si>
  <si>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</si>
  <si>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</si>
  <si>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</si>
  <si>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</si>
  <si>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</si>
  <si>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</si>
  <si>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</si>
  <si>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</si>
  <si>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</si>
  <si>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</si>
  <si>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</si>
  <si>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Rekonstrukce SCZT pára x HV, HJM Brno, ul. Rašínova, Běhounská, Oblast ul. Rašínova</t>
  </si>
  <si>
    <t>Provizorní rozvod páry</t>
  </si>
  <si>
    <t>Trubní rozvod</t>
  </si>
  <si>
    <t>MON</t>
  </si>
  <si>
    <t>Vedlejší náklady</t>
  </si>
  <si>
    <t>Ostatní náklady</t>
  </si>
  <si>
    <t xml:space="preserve">   </t>
  </si>
  <si>
    <t>CENA ZA OBJEKT CELKEM BEZ DPH</t>
  </si>
  <si>
    <t>Typ dílu</t>
  </si>
  <si>
    <t>1</t>
  </si>
  <si>
    <t>Zemní práce</t>
  </si>
  <si>
    <t>99</t>
  </si>
  <si>
    <t>Staveništní přesun hmot</t>
  </si>
  <si>
    <t>VN</t>
  </si>
  <si>
    <t>CELKEM  OBJEKT</t>
  </si>
  <si>
    <t>Díl:</t>
  </si>
  <si>
    <t>m2</t>
  </si>
  <si>
    <t>m3</t>
  </si>
  <si>
    <t>kus</t>
  </si>
  <si>
    <t>t</t>
  </si>
  <si>
    <t>m</t>
  </si>
  <si>
    <t>kg</t>
  </si>
  <si>
    <t>979081111R00</t>
  </si>
  <si>
    <t>979081121R00</t>
  </si>
  <si>
    <t>Soubor</t>
  </si>
  <si>
    <t>%</t>
  </si>
  <si>
    <t>161101101R00</t>
  </si>
  <si>
    <t>Svislé přemístění výkopku z hor.1-4 do 2,5 m</t>
  </si>
  <si>
    <t>162701105R00</t>
  </si>
  <si>
    <t>199000002R00</t>
  </si>
  <si>
    <t>Poplatek za skládku horniny 1- 4</t>
  </si>
  <si>
    <t>94</t>
  </si>
  <si>
    <t>Lešení a stavební výtahy</t>
  </si>
  <si>
    <t>998009101R00</t>
  </si>
  <si>
    <t>Přesun hmot lešení samostatně budovaného</t>
  </si>
  <si>
    <t>783</t>
  </si>
  <si>
    <t>Nátěry</t>
  </si>
  <si>
    <t>Cenová soustava</t>
  </si>
  <si>
    <t>Ceník</t>
  </si>
  <si>
    <t>Konstrukce zámečnické</t>
  </si>
  <si>
    <t>767590120R00</t>
  </si>
  <si>
    <t>soubor</t>
  </si>
  <si>
    <t>RTS</t>
  </si>
  <si>
    <t>vlastní</t>
  </si>
  <si>
    <t>767</t>
  </si>
  <si>
    <t>Konstrukce zámešnické</t>
  </si>
  <si>
    <t>Poplatek za skládku suti - beton</t>
  </si>
  <si>
    <t>h</t>
  </si>
  <si>
    <t>2018/II</t>
  </si>
  <si>
    <t>M21</t>
  </si>
  <si>
    <t>Elektromontáže</t>
  </si>
  <si>
    <t>ks</t>
  </si>
  <si>
    <t>#TypZaznamu#</t>
  </si>
  <si>
    <t>SŠ umění a designu VOŠ Brno</t>
  </si>
  <si>
    <t>STA</t>
  </si>
  <si>
    <t>OBJ</t>
  </si>
  <si>
    <t>ROZ</t>
  </si>
  <si>
    <t>C:</t>
  </si>
  <si>
    <t>CAS_STR</t>
  </si>
  <si>
    <t>Dodávka</t>
  </si>
  <si>
    <t>Dodávka celk.</t>
  </si>
  <si>
    <t>Montáž</t>
  </si>
  <si>
    <t>Montáž celk.</t>
  </si>
  <si>
    <t>cena s DPH</t>
  </si>
  <si>
    <t>Cen. soustava</t>
  </si>
  <si>
    <t>Nhod / MJ</t>
  </si>
  <si>
    <t>Nhod celk.</t>
  </si>
  <si>
    <t>DIL</t>
  </si>
  <si>
    <t>113106121R00</t>
  </si>
  <si>
    <t>Rozebrání dlažeb z betonových dlaždic na sucho</t>
  </si>
  <si>
    <t>POL1_0</t>
  </si>
  <si>
    <t>113107515R00</t>
  </si>
  <si>
    <t>Odstranění podkladu pl. 50 m2,kam.drcené tl.15 cm</t>
  </si>
  <si>
    <t>130001101R00</t>
  </si>
  <si>
    <t>Příplatek za ztížené hloubení v blízkosti vedení</t>
  </si>
  <si>
    <t>139601102R00</t>
  </si>
  <si>
    <t>Ruční výkop jam, rýh a šachet v hornině tř. 3</t>
  </si>
  <si>
    <t>175101101RT2</t>
  </si>
  <si>
    <t>Obsyp potrubí bez prohození sypaniny, s dodáním štěrkopísku frakce 0 - 22 mm</t>
  </si>
  <si>
    <t>174101102R00</t>
  </si>
  <si>
    <t>Zásyp ruční se zhutněním</t>
  </si>
  <si>
    <t>167101201R00</t>
  </si>
  <si>
    <t>Nakládání výkopku z hor.1 ÷ 4 - ručně</t>
  </si>
  <si>
    <t>Vodorovné přemístění výkopku z hor.1-4 do 10000 m</t>
  </si>
  <si>
    <t>3</t>
  </si>
  <si>
    <t>Svislé a kompletní konstrukce</t>
  </si>
  <si>
    <t>388129720R00</t>
  </si>
  <si>
    <t>Montáž prefa.kanálů ze ŽB, krycích desek do 1 t</t>
  </si>
  <si>
    <t>59341114R</t>
  </si>
  <si>
    <t>Deska stropní plná PZD 20-120  119x34x7 cm</t>
  </si>
  <si>
    <t>POL3_0</t>
  </si>
  <si>
    <t>342255024RT1</t>
  </si>
  <si>
    <t>Příčky z desek Ytong tl. 10 cm, desky P 2 - 500, 599 x 249 x 100 mm</t>
  </si>
  <si>
    <t>317121049R00</t>
  </si>
  <si>
    <t>Překlad nenosný porobeton, světlost otv. do 375 cm</t>
  </si>
  <si>
    <t>310239411RT1</t>
  </si>
  <si>
    <t>Zazdívka otvorů plochy do 4 m2 cihlami na MC, s použitím suché maltové směsi</t>
  </si>
  <si>
    <t>342011134R00</t>
  </si>
  <si>
    <t>Příčka SDK tl. 80 mm,OK,1x oplášť.,RFI 15mm,bez iz</t>
  </si>
  <si>
    <t>314843107R00</t>
  </si>
  <si>
    <t>Teleskopická stolička komínu ROKA rs 3100  d 300mm</t>
  </si>
  <si>
    <t>314843147R00</t>
  </si>
  <si>
    <t>Pomocná konzola ROKA RS 3100  d 300 mm</t>
  </si>
  <si>
    <t>pár</t>
  </si>
  <si>
    <t>314843167R00</t>
  </si>
  <si>
    <t>Konzola ROKA RS 3100  d 300 mm</t>
  </si>
  <si>
    <t>314843187R00</t>
  </si>
  <si>
    <t>Dno s odvodem kondenzátu ROKA RS 3100  d 300 mm</t>
  </si>
  <si>
    <t>314843207R00</t>
  </si>
  <si>
    <t>Komín.díl s kontrol.otvorem ROKA RS3100 d 300/1mm</t>
  </si>
  <si>
    <t>314843228R00</t>
  </si>
  <si>
    <t>Sopouch 90°nebo 84°  ROKA RS3100 d 350/1mm</t>
  </si>
  <si>
    <t>314843427R00</t>
  </si>
  <si>
    <t>Komínový díl 950 mm ROKA RS3100 d 300/1mm</t>
  </si>
  <si>
    <t>314843327R00</t>
  </si>
  <si>
    <t>Koleno 45°  ROKA RS3100 d 300/1mm</t>
  </si>
  <si>
    <t>314843487R00</t>
  </si>
  <si>
    <t>Dilatační díl komínu ROKA RS3100 d 300/1mm</t>
  </si>
  <si>
    <t>314843527R00</t>
  </si>
  <si>
    <t>314843687R00</t>
  </si>
  <si>
    <t>Koncový komínový díl ROKA RS3100 d 300/1 mm</t>
  </si>
  <si>
    <t>314843727R00</t>
  </si>
  <si>
    <t>Spona pro komín ROKA RS3100 d 300 mm</t>
  </si>
  <si>
    <t>4</t>
  </si>
  <si>
    <t>Vodorovné konstrukce</t>
  </si>
  <si>
    <t>416021124R00</t>
  </si>
  <si>
    <t>Podhledy SDK, kovová.kce CD. 1x deska RFI 12,5 mm</t>
  </si>
  <si>
    <t>5</t>
  </si>
  <si>
    <t>Komunikace</t>
  </si>
  <si>
    <t>564851111R00</t>
  </si>
  <si>
    <t>Podklad ze štěrkodrti po zhutnění tloušťky 15 cm</t>
  </si>
  <si>
    <t>596215021R00</t>
  </si>
  <si>
    <t>Kladení zámkové dlažby tl. 6 cm do drtě tl. 4 cm</t>
  </si>
  <si>
    <t>61</t>
  </si>
  <si>
    <t>Upravy povrchů vnitřní</t>
  </si>
  <si>
    <t>612481211RT8</t>
  </si>
  <si>
    <t>Montáž výztužné sítě (perlinky) do stěrky-stěny, včetně výztužné sítě a stěrkového tmelu Cemix</t>
  </si>
  <si>
    <t>602011131RT5</t>
  </si>
  <si>
    <t>Omítka jednovrstvá hlazená Cemix 073, ručně, tloušťka vrstvy 10 mm</t>
  </si>
  <si>
    <t>63</t>
  </si>
  <si>
    <t>Podlahy a podlahové konstrukce</t>
  </si>
  <si>
    <t>631571003R00</t>
  </si>
  <si>
    <t>Násyp ze štěrkopísku 0 - 32,  zpevňující</t>
  </si>
  <si>
    <t>631315621R00</t>
  </si>
  <si>
    <t>Mazanina betonová tl. 12 - 24 cm C 20/25</t>
  </si>
  <si>
    <t>631319155R00</t>
  </si>
  <si>
    <t>Příplatek za přehlaz. mazanin pod povlaky tl. 24cm</t>
  </si>
  <si>
    <t>631361921RT8</t>
  </si>
  <si>
    <t>Výztuž mazanin svařovanou sítí, průměr drátu  8,0, oka 100/100 mm KY81</t>
  </si>
  <si>
    <t>631313621R00</t>
  </si>
  <si>
    <t>Mazanina betonová tl. 8 - 12 cm C 20/25</t>
  </si>
  <si>
    <t>631319153R00</t>
  </si>
  <si>
    <t>Příplatek za přehlaz. mazanin pod povlaky tl. 12cm</t>
  </si>
  <si>
    <t>631361921RT5</t>
  </si>
  <si>
    <t>Výztuž mazanin svařovanou sítí, průměr drátu  6,0, oka 150/150 mm KH20</t>
  </si>
  <si>
    <t>632411150RU1</t>
  </si>
  <si>
    <t>Potěr ze SMS Cemix, ruční zpracování, tl. 50 mm, samonivelační anhydritový potěr 20 Cemix 110</t>
  </si>
  <si>
    <t>64</t>
  </si>
  <si>
    <t>Výplně otvorů</t>
  </si>
  <si>
    <t>642945112R00</t>
  </si>
  <si>
    <t>Osazení zárubní ocel. požár.2křídl., pl. do 6,5 m2, včetně dodávky zárubně</t>
  </si>
  <si>
    <t>8</t>
  </si>
  <si>
    <t>Trubní vedení</t>
  </si>
  <si>
    <t>899101111R00</t>
  </si>
  <si>
    <t>Osazení poklopu s rámem do 50 kg</t>
  </si>
  <si>
    <t>286974591R</t>
  </si>
  <si>
    <t>Poklop kompozitní  280x280 mm B125, , třída B125</t>
  </si>
  <si>
    <t>900      RT4</t>
  </si>
  <si>
    <t>871241121R00</t>
  </si>
  <si>
    <t>Montáž potrubí polyetylenového ve výkopu d 90 mm</t>
  </si>
  <si>
    <t>877172121R00</t>
  </si>
  <si>
    <t>Přirážka za 1 spoj elektrotvarovky d 40 mm</t>
  </si>
  <si>
    <t>28613088.MR</t>
  </si>
  <si>
    <t>Elektroredukce d  90- 40 mm PE 100 ELGEF Plus</t>
  </si>
  <si>
    <t>877242121R00</t>
  </si>
  <si>
    <t>Přirážka za 1 spoj elektrotvarovky d 90 mm</t>
  </si>
  <si>
    <t>28613049.MR</t>
  </si>
  <si>
    <t>Koleno 90° d  90 mm PE 100 +GF+</t>
  </si>
  <si>
    <t>28613106.MR</t>
  </si>
  <si>
    <t>Elektrospojka d  90 mm SDR 11 PE 100 ELGEF Plus</t>
  </si>
  <si>
    <t>286136374R</t>
  </si>
  <si>
    <t>Trubka ROBUST SUPERPIPE SDR17 90x5,4 mm L12m plyn</t>
  </si>
  <si>
    <t>899721111R00</t>
  </si>
  <si>
    <t>Fólie výstražná z PVC, šířka 22 cm</t>
  </si>
  <si>
    <t>941955004R00</t>
  </si>
  <si>
    <t>Lešení lehké pomocné, výška podlahy do 3,5 m</t>
  </si>
  <si>
    <t>96</t>
  </si>
  <si>
    <t>Bourání konstrukcí</t>
  </si>
  <si>
    <t>965081813R00</t>
  </si>
  <si>
    <t>Bourání dlaždic  tl. nad 1 cm, nad 1 m2</t>
  </si>
  <si>
    <t>965042141RT3</t>
  </si>
  <si>
    <t>Bourání mazanin betonových tl. 10 cm, nad 4 m2, sbíječka tl. mazaniny 5 - 8 cm</t>
  </si>
  <si>
    <t>97</t>
  </si>
  <si>
    <t>Prorážení otvorů</t>
  </si>
  <si>
    <t>970251200R00</t>
  </si>
  <si>
    <t>Řezání železobetonu hl. řezu 200 mm</t>
  </si>
  <si>
    <t>978059531R00</t>
  </si>
  <si>
    <t>Odsekání vnitřních obkladů stěn nad 2 m2</t>
  </si>
  <si>
    <t>978013191R00</t>
  </si>
  <si>
    <t>Otlučení omítek vnitřních stěn v rozsahu do 100 %</t>
  </si>
  <si>
    <t>970031300R00</t>
  </si>
  <si>
    <t>Vrtání jádrové do zdiva cihelného do D 350 mm</t>
  </si>
  <si>
    <t>970033300R00</t>
  </si>
  <si>
    <t>Příp. za jádr. vrt. ve H nad 1,5m cihel do D 350mm</t>
  </si>
  <si>
    <t>979011221R00</t>
  </si>
  <si>
    <t>Svislá doprava suti a vybour. hmot za 1.PP nošením</t>
  </si>
  <si>
    <t>979082111R00</t>
  </si>
  <si>
    <t>Vnitrostaveništní doprava suti do 10 m</t>
  </si>
  <si>
    <t>979082121R00</t>
  </si>
  <si>
    <t>Příplatek k vnitrost. dopravě suti za dalších 5 m</t>
  </si>
  <si>
    <t>Odvoz suti a vybour. hmot na skládku do 1 km</t>
  </si>
  <si>
    <t>Příplatek k odvozu za každý další 1 km</t>
  </si>
  <si>
    <t>979990161R00</t>
  </si>
  <si>
    <t>Poplatek za skládku suti - dřevo</t>
  </si>
  <si>
    <t>979990111R00</t>
  </si>
  <si>
    <t>Poplatek za skládku suti - stavební keramika</t>
  </si>
  <si>
    <t>979990106R00</t>
  </si>
  <si>
    <t>Poplatek za skládku suti - omítky</t>
  </si>
  <si>
    <t>979990104R00</t>
  </si>
  <si>
    <t>979054441R00</t>
  </si>
  <si>
    <t>Očištění vybour. dlaždic s výplní kamen. těženým</t>
  </si>
  <si>
    <t>999281105R00</t>
  </si>
  <si>
    <t>Přesun hmot pro opravy a údržbu do výšky 6 m</t>
  </si>
  <si>
    <t>713</t>
  </si>
  <si>
    <t>Izolace tepelné</t>
  </si>
  <si>
    <t>713411121R00</t>
  </si>
  <si>
    <t>Izolace tepelná potrubí pásy LSP a drátem, 1vrstvá</t>
  </si>
  <si>
    <t>713491111R00</t>
  </si>
  <si>
    <t>Izolace -  montáž oplechování pevného potrubí</t>
  </si>
  <si>
    <t>19420830R</t>
  </si>
  <si>
    <t>Plech Al 99,5  0,80x1000x2000 mm</t>
  </si>
  <si>
    <t>63151682R</t>
  </si>
  <si>
    <t>Pás lamelový ORSTECH LSP   5000x1000x 40 mm</t>
  </si>
  <si>
    <t>63151683R</t>
  </si>
  <si>
    <t>721</t>
  </si>
  <si>
    <t>Vnitřní kanalizace</t>
  </si>
  <si>
    <t>722120125R00</t>
  </si>
  <si>
    <t>Potrubí litinové hrdlové  DN 100, včetně tvarovek</t>
  </si>
  <si>
    <t>721194105R00</t>
  </si>
  <si>
    <t>Vyvedení odpadních výpustek D 50 x 1,8</t>
  </si>
  <si>
    <t>850355121R00</t>
  </si>
  <si>
    <t>Výřez nebo výsek na potrubí litinovém DN 200</t>
  </si>
  <si>
    <t>725859102R00</t>
  </si>
  <si>
    <t>Montáž ventilu odpadního do D 50 mm</t>
  </si>
  <si>
    <t>721290111R00</t>
  </si>
  <si>
    <t>Zkouška těsnosti kanalizace vodou DN 125</t>
  </si>
  <si>
    <t>998721201R00</t>
  </si>
  <si>
    <t>Přesun hmot pro vnitřní kanalizaci, výšky do 6 m</t>
  </si>
  <si>
    <t>722</t>
  </si>
  <si>
    <t>Vnitřní vodovod</t>
  </si>
  <si>
    <t>722172316R00</t>
  </si>
  <si>
    <t>Potrubí z PPR Instaplast, studená, D 63x8,6 mm</t>
  </si>
  <si>
    <t>722181222RY5</t>
  </si>
  <si>
    <t>Izolace návleková MIRELON POLAR tl. stěny 9 mm, vnitřní průměr 76 mm</t>
  </si>
  <si>
    <t>722172336R00</t>
  </si>
  <si>
    <t>Potrubí z PPR Instaplast, teplá, D 63x10,5 mm</t>
  </si>
  <si>
    <t>722181224RY3</t>
  </si>
  <si>
    <t>Izolace návleková MIRELON POLAR tl. stěny 20 mm, vnitřní průměr 63 mm</t>
  </si>
  <si>
    <t>722172313R00</t>
  </si>
  <si>
    <t>Potrubí z PPR Instaplast, studená, D 32x4,4 mm</t>
  </si>
  <si>
    <t>722181221RU1</t>
  </si>
  <si>
    <t>Izolace návleková MIRELON POLAR tl. stěny 6 mm, vnitřní průměr 32 mm</t>
  </si>
  <si>
    <t>722172312R00</t>
  </si>
  <si>
    <t>Potrubí z PPR Instaplast, studená, D 25x3,5 mm</t>
  </si>
  <si>
    <t>722181221RT8</t>
  </si>
  <si>
    <t>Izolace návleková MIRELON POLAR tl. stěny 6 mm, vnitřní průměr 25 mm</t>
  </si>
  <si>
    <t>722172332R00</t>
  </si>
  <si>
    <t>Potrubí z PPR Instaplast, teplá, D 25x4,2 mm</t>
  </si>
  <si>
    <t>722181224RT8</t>
  </si>
  <si>
    <t>Izolace návleková MIRELON POLAR tl. stěny 20 mm, vnitřní průměr 25 mm</t>
  </si>
  <si>
    <t>722190403R00</t>
  </si>
  <si>
    <t>Vyvedení a upevnění výpustek DN 25</t>
  </si>
  <si>
    <t>722190402R00</t>
  </si>
  <si>
    <t>Vyvedení a upevnění výpustek DN 20</t>
  </si>
  <si>
    <t>722235116R00</t>
  </si>
  <si>
    <t>Kohout kulový, vnitř.-vnitř.z. IVAR PERFECTA DN 50</t>
  </si>
  <si>
    <t>722235112R00</t>
  </si>
  <si>
    <t>Kohout kulový, vnitř.-vnitř.z. IVAR PERFECTA DN 20</t>
  </si>
  <si>
    <t>722220112R00</t>
  </si>
  <si>
    <t>Nástěnka K 247, pro výtokový ventil G 3/4</t>
  </si>
  <si>
    <t>722221123R00</t>
  </si>
  <si>
    <t>Kohout kulový zahradní, IVAR FIV.08003 DN20 x DN25</t>
  </si>
  <si>
    <t>722220122R00</t>
  </si>
  <si>
    <t>Nástěnka K 247, pro baterii G 3/4</t>
  </si>
  <si>
    <t>725835113R00</t>
  </si>
  <si>
    <t>Baterie vanová nástěnná ruční, vč. příslušenstvím</t>
  </si>
  <si>
    <t>722280108R00</t>
  </si>
  <si>
    <t>Tlaková zkouška vodovodního potrubí DN 50</t>
  </si>
  <si>
    <t>722290234R00</t>
  </si>
  <si>
    <t>Proplach a dezinfekce vodovod.potrubí DN 80</t>
  </si>
  <si>
    <t>998722201R00</t>
  </si>
  <si>
    <t>Přesun hmot pro vnitřní vodovod, výšky do 6 m</t>
  </si>
  <si>
    <t>723</t>
  </si>
  <si>
    <t>Vnitřní plynovod</t>
  </si>
  <si>
    <t>723150314R00</t>
  </si>
  <si>
    <t>Potrubí ocelové hladké černé svařované D 89x3,6</t>
  </si>
  <si>
    <t>723120203R00</t>
  </si>
  <si>
    <t>Potrubí ocelové závitové černé svařované DN 20</t>
  </si>
  <si>
    <t>723120805R00</t>
  </si>
  <si>
    <t>Demontáž potrubí svařovaného závitového DN 25-50</t>
  </si>
  <si>
    <t>723160314R00</t>
  </si>
  <si>
    <t>Přípojka k plynoměru, svařovaná s ochozem DN 80</t>
  </si>
  <si>
    <t>734173217R00</t>
  </si>
  <si>
    <t>Přírubové spoje PN 0,6/I MPa, DN 80</t>
  </si>
  <si>
    <t>723235118R00</t>
  </si>
  <si>
    <t>Kohout kulový,vnitřní-vnitřní z. IVAR.KK G51 DN 80</t>
  </si>
  <si>
    <t>723239105R00</t>
  </si>
  <si>
    <t>Montáž plynovodních armatur, 2 závity, G 6/4</t>
  </si>
  <si>
    <t>40562962R</t>
  </si>
  <si>
    <t>723225113R00</t>
  </si>
  <si>
    <t>Ventil vzorkov.přímý.vnitřní z.MET IVAR.8104R DN15</t>
  </si>
  <si>
    <t>723235112R00</t>
  </si>
  <si>
    <t>Kohout kulový,vnitřní-vnitřní z. IVAR.KK G51 DN 20</t>
  </si>
  <si>
    <t>998723201R00</t>
  </si>
  <si>
    <t>Přesun hmot pro vnitřní plynovod, výšky do 6 m</t>
  </si>
  <si>
    <t>728</t>
  </si>
  <si>
    <t>728114114R00</t>
  </si>
  <si>
    <t>Montáž potrubí plastového kruhového do d 400 mm</t>
  </si>
  <si>
    <t>728214114R00</t>
  </si>
  <si>
    <t>Montáž oblouku plastového kruhového do d 400 mm</t>
  </si>
  <si>
    <t>728314122R00</t>
  </si>
  <si>
    <t>Montáž protidešť. žaluzie kruhové do d 400 mm</t>
  </si>
  <si>
    <t>728415124R00</t>
  </si>
  <si>
    <t>Montáž mřížky větrací nebo ventilační do d 400 mm</t>
  </si>
  <si>
    <t>728611214R00</t>
  </si>
  <si>
    <t>Mtž ventilátoru radiál. nízkotl. potrub.do d 400mm</t>
  </si>
  <si>
    <t>728214414R00</t>
  </si>
  <si>
    <t>Montáž klapky plastové kruhové do d 400mm</t>
  </si>
  <si>
    <t>998728201R00</t>
  </si>
  <si>
    <t>Přesun hmot pro vzduchotechniku, výšky do 6 m</t>
  </si>
  <si>
    <t>732</t>
  </si>
  <si>
    <t>Strojovny</t>
  </si>
  <si>
    <t>732219378R00</t>
  </si>
  <si>
    <t>Montáž vyvíječe páry včetně příslušenství</t>
  </si>
  <si>
    <t>732199100RM1</t>
  </si>
  <si>
    <t>Montáž orientačního štítku, včetně dodávky štítku</t>
  </si>
  <si>
    <t>998732201R00</t>
  </si>
  <si>
    <t>Přesun hmot pro strojovny, výšky do 6 m</t>
  </si>
  <si>
    <t>733</t>
  </si>
  <si>
    <t>Rozvod potrubí</t>
  </si>
  <si>
    <t>733121156R00</t>
  </si>
  <si>
    <t>Potrubí hladké bezešvé níz./středotlaké D 44,5x2,6</t>
  </si>
  <si>
    <t>733121155R00</t>
  </si>
  <si>
    <t>Potrubí hladké bezešvé níz./středotlaké D 38x2,6</t>
  </si>
  <si>
    <t>733121154R00</t>
  </si>
  <si>
    <t>Potrubí hladké bezešvé níz./středotlaké D 31,8x2,6</t>
  </si>
  <si>
    <t>733113116R00</t>
  </si>
  <si>
    <t>Příplatek za zhotovení přípojky DN 32</t>
  </si>
  <si>
    <t>733113115R00</t>
  </si>
  <si>
    <t>Příplatek za zhotovení přípojky DN 25</t>
  </si>
  <si>
    <t>998733201R00</t>
  </si>
  <si>
    <t>Přesun hmot pro rozvody potrubí, výšky do 6 m</t>
  </si>
  <si>
    <t>734</t>
  </si>
  <si>
    <t>Armatury</t>
  </si>
  <si>
    <t>734109313R00</t>
  </si>
  <si>
    <t>Montáž přírub.armatur se 2 přírub.PN 2,5-4,0,DN 40</t>
  </si>
  <si>
    <t>42210796R</t>
  </si>
  <si>
    <t>Ventil regulační V41-115-540 II DN 40, pro el.pohon PN 40</t>
  </si>
  <si>
    <t>734111732R00</t>
  </si>
  <si>
    <t>Ventily uzavírací V 34-111-540 III.18, DN 25</t>
  </si>
  <si>
    <t>998734201R00</t>
  </si>
  <si>
    <t>Přesun hmot pro armatury, výšky do 6 m</t>
  </si>
  <si>
    <t>762</t>
  </si>
  <si>
    <t>Konstrukce tesařské</t>
  </si>
  <si>
    <t>762521812R00</t>
  </si>
  <si>
    <t>Demontáž podlah bez polštářů z prken tl. do 5 cm</t>
  </si>
  <si>
    <t>998762202R00</t>
  </si>
  <si>
    <t>Přesun hmot pro tesařské konstrukce, výšky do 12 m</t>
  </si>
  <si>
    <t>766</t>
  </si>
  <si>
    <t>Konstrukce truhlářské</t>
  </si>
  <si>
    <t>766412123R00</t>
  </si>
  <si>
    <t>Obložení stěn nad 1 m2</t>
  </si>
  <si>
    <t>60623307R</t>
  </si>
  <si>
    <t>Překližka vodovzdorná bříza tl. 24 mm jak. CP/CP, 11 vrstev, 2500x1250 mm</t>
  </si>
  <si>
    <t>766417111R00</t>
  </si>
  <si>
    <t>Podkladový rošt pod obložení stěn</t>
  </si>
  <si>
    <t>60554251R</t>
  </si>
  <si>
    <t>Řezivo prismované DB dl. 2+ m jak 2-3</t>
  </si>
  <si>
    <t>998766201R00</t>
  </si>
  <si>
    <t>Přesun hmot pro truhlářské konstr., výšky do 6 m</t>
  </si>
  <si>
    <t>767646522R00</t>
  </si>
  <si>
    <t>Montáž dveří protipožár. 2 křídlových, H do 220 cm</t>
  </si>
  <si>
    <t>55345511R</t>
  </si>
  <si>
    <t>Montáž podlahových roštů - šroubováním</t>
  </si>
  <si>
    <t>767590192R00</t>
  </si>
  <si>
    <t>Montáž podlahových roštů - příplatek za krácení</t>
  </si>
  <si>
    <t>55347147R</t>
  </si>
  <si>
    <t>Rošt podlahový 30/3 svařovaný "SP" 1100x1000 mm</t>
  </si>
  <si>
    <t>998767201R00</t>
  </si>
  <si>
    <t>Přesun hmot pro zámečnické konstr., výšky do 6 m</t>
  </si>
  <si>
    <t>783424240R00</t>
  </si>
  <si>
    <t>Nátěr syntet. potrubí do DN 50 mm  Z+1x +1x email</t>
  </si>
  <si>
    <t>783425250R00</t>
  </si>
  <si>
    <t>Nátěr syntet. potrubí do DN 100 mm Z +1x +1x email</t>
  </si>
  <si>
    <t>783851223R00</t>
  </si>
  <si>
    <t>Nátěr epoxidový betonových podlah Ekopox 640</t>
  </si>
  <si>
    <t>783626001R00</t>
  </si>
  <si>
    <t>Nátěr truhlářských výrobků impregnační BASF 1x</t>
  </si>
  <si>
    <t>783424740R00</t>
  </si>
  <si>
    <t>Nátěr syntetický potrubí do DN 50 mm základní</t>
  </si>
  <si>
    <t>784</t>
  </si>
  <si>
    <t>Malby</t>
  </si>
  <si>
    <t>784442021RT2</t>
  </si>
  <si>
    <t>Malba disperzní interiérová HET, výška do 4,5 m, Hetline pro SDK 2 x nátěr, 1 x penetrace</t>
  </si>
  <si>
    <t>784191101R00</t>
  </si>
  <si>
    <t>Penetrace podkladu univerzální Primalex 1x</t>
  </si>
  <si>
    <t>784195112R00</t>
  </si>
  <si>
    <t>Malba tekutá Primalex Standard, bílá, 2 x</t>
  </si>
  <si>
    <t>210800012R00</t>
  </si>
  <si>
    <t>Vodič  CYY 2,5 mm2 montáž</t>
  </si>
  <si>
    <t>34141301R</t>
  </si>
  <si>
    <t>Vodič  CYY 2,5 mm2 dodávka</t>
  </si>
  <si>
    <t>POL2_0</t>
  </si>
  <si>
    <t>M22</t>
  </si>
  <si>
    <t>Montáž sdělovací a zabezp.tech</t>
  </si>
  <si>
    <t>005124010R</t>
  </si>
  <si>
    <t>Koordinační činnost</t>
  </si>
  <si>
    <t>005121010R</t>
  </si>
  <si>
    <t>Vybudování zařízení staveniště</t>
  </si>
  <si>
    <t>005241010R</t>
  </si>
  <si>
    <t xml:space="preserve">Dokumentace skutečného provedení </t>
  </si>
  <si>
    <t>005231040R</t>
  </si>
  <si>
    <t>Provozní řády</t>
  </si>
  <si>
    <t>005231010R</t>
  </si>
  <si>
    <t>005211030R</t>
  </si>
  <si>
    <t xml:space="preserve">Dočasná dopravní opatření </t>
  </si>
  <si>
    <t>005211040R</t>
  </si>
  <si>
    <t xml:space="preserve">Užívání veřejných ploch a prostranství  </t>
  </si>
  <si>
    <t>005231020R</t>
  </si>
  <si>
    <t>Individuální a komplexní vyzkoušení</t>
  </si>
  <si>
    <t/>
  </si>
  <si>
    <t>R úpv 01</t>
  </si>
  <si>
    <t>Zapravení otvorů po jádrovém vrtání</t>
  </si>
  <si>
    <t xml:space="preserve">HZS, Práce v tarifní třídě 7    demontáž a montáž zemního modulu </t>
  </si>
  <si>
    <t>R tv 01</t>
  </si>
  <si>
    <t>Dodávka zemního modulu včetně regulátoru a ostatního vystrojení</t>
  </si>
  <si>
    <t>970051130R00</t>
  </si>
  <si>
    <t>Vrtání jádrové do ŽB do D 130 mm</t>
  </si>
  <si>
    <t>Pás lamelový ORSTECH LSP   4000x1000x 50 mm</t>
  </si>
  <si>
    <t>R vk 01</t>
  </si>
  <si>
    <t>Sifon odpadní - zvýšená odolnost proti teplotě</t>
  </si>
  <si>
    <t>R vp 01</t>
  </si>
  <si>
    <t>Vzduchotechnika</t>
  </si>
  <si>
    <t>Protidešťová žaluzie D 350</t>
  </si>
  <si>
    <t>Plastová větrací mřížka , síťka proti hmyzu D 350</t>
  </si>
  <si>
    <t>Ventilátor do potrubí D  350</t>
  </si>
  <si>
    <t>Klapka uzavírací řízená el.pohonem D 350</t>
  </si>
  <si>
    <t>Plastové potrubí DEN 350 vzduchotechnika</t>
  </si>
  <si>
    <r>
      <t>Oblouk plastový 90</t>
    </r>
    <r>
      <rPr>
        <sz val="8"/>
        <rFont val="Calibri"/>
        <family val="2"/>
      </rPr>
      <t>°</t>
    </r>
    <r>
      <rPr>
        <sz val="8"/>
        <rFont val="Arial CE"/>
        <family val="2"/>
      </rPr>
      <t xml:space="preserve"> D 350 vzduchotechnika</t>
    </r>
  </si>
  <si>
    <t>R vzt 01</t>
  </si>
  <si>
    <t>R vzt 02</t>
  </si>
  <si>
    <t>R vzt 03</t>
  </si>
  <si>
    <t>R vzt 04</t>
  </si>
  <si>
    <t>R vzt 05</t>
  </si>
  <si>
    <t>R vzt 06</t>
  </si>
  <si>
    <t>R str 01</t>
  </si>
  <si>
    <t>Dodávka a montáž chráničky D 133 včetně opravy izolace proti vodě na prostupu</t>
  </si>
  <si>
    <t>Ventil elektromagnetický  DN 40 bezpečnostní</t>
  </si>
  <si>
    <t>R zk 01</t>
  </si>
  <si>
    <t>Protipožární ucpávky potrubí DN 20 - 80</t>
  </si>
  <si>
    <t>R el 01</t>
  </si>
  <si>
    <t>R sz 01</t>
  </si>
  <si>
    <t>MaR ,zabezpečení a řízení procesů</t>
  </si>
  <si>
    <t>R tv 02</t>
  </si>
  <si>
    <t>Přechodka plast/ocel   90/80</t>
  </si>
  <si>
    <t>998712201R00</t>
  </si>
  <si>
    <t>Přesun hmot pro izolace tepelné do 6 m</t>
  </si>
  <si>
    <t xml:space="preserve">Potrubí hladké bezešvé níz./střdotlaké D 60,3 x 2,9 </t>
  </si>
  <si>
    <t>733121159R00</t>
  </si>
  <si>
    <t>R zk 02</t>
  </si>
  <si>
    <t>R zk 03</t>
  </si>
  <si>
    <t>R zk 04</t>
  </si>
  <si>
    <t>R zk 05</t>
  </si>
  <si>
    <t>Typizované závěsy pro potrubí</t>
  </si>
  <si>
    <t>733190108R00</t>
  </si>
  <si>
    <t>Tlaková zkouška potrubí do DN 50</t>
  </si>
  <si>
    <t>Podpůrný pozinkovaný žlab pro potrubí d 63</t>
  </si>
  <si>
    <t>Dveře požární 2kř.-30 min EI 30 DP1 140x197 cm včetně samozavíračů</t>
  </si>
  <si>
    <t>Přívodní kabel,rozvaděč s vystrojením , rozvody vodičů, 4 x svítidlo, ovládání svítidel</t>
  </si>
  <si>
    <t>Svislé a kompletní onstrukce</t>
  </si>
  <si>
    <t>Úpravy povrchů vnitřní</t>
  </si>
  <si>
    <t>Rozvody potrubí</t>
  </si>
  <si>
    <t>Montáže sdělovací a zabezpečovací techniky</t>
  </si>
  <si>
    <t>Revize a tlakové zkoušky</t>
  </si>
  <si>
    <t>Podpůrný pozinkovaný žlab pro potrubí d 32</t>
  </si>
  <si>
    <t>Podpůrný pozinkovaný žlab pro potrubí d 25</t>
  </si>
  <si>
    <t>SŠ umění a designu , VOŠ Brno, Francouzská 101</t>
  </si>
  <si>
    <t>INSTALACE PARNÍHO VYVÍJEČE A UPRAVY BARVÍRNY</t>
  </si>
  <si>
    <t>Havlíček</t>
  </si>
  <si>
    <t>SINGO, spol. s r.o.</t>
  </si>
  <si>
    <t>R str 02</t>
  </si>
  <si>
    <t>Nízkoemisní hořák s rekuperací pro snížení hodnot Nox</t>
  </si>
  <si>
    <t>Cirkulační nátokové čerpadlo 32-40 a filtr s jemným sítem</t>
  </si>
  <si>
    <t>R str 03</t>
  </si>
  <si>
    <t>R str 04</t>
  </si>
  <si>
    <t>R str 05</t>
  </si>
  <si>
    <t>Chladič vzokrů odběry z napájecí nádrže</t>
  </si>
  <si>
    <t>R str 06</t>
  </si>
  <si>
    <t>R str 07</t>
  </si>
  <si>
    <t>R str 08</t>
  </si>
  <si>
    <t>R str 09</t>
  </si>
  <si>
    <t>R str 10</t>
  </si>
  <si>
    <t>Chemická úpravna vody - mechanická předfiltrace (filtr s odkalením), filtr změkčení vody kap. 80 - plně automatický duplexní filtr pro změkčení napájecí vody s objemovou regenerací, dávkovací komplet pro korekci pH vody chem. Odpl, dávkovací komplet, senzor průniku tvrdosti vody, instalační armatury pro napojení duplesního změkčovacího filtru, provozní chemie pro najetí vyvíječe</t>
  </si>
  <si>
    <t>Separátor páry DN25 s odvaděčem kondenzátu</t>
  </si>
  <si>
    <t>Vychlazovací nádrž nerezová, válcová stojatá s napojovacími přírubami, bez tep.izolace, objem 50 l</t>
  </si>
  <si>
    <t>doprava vč. pojištění</t>
  </si>
  <si>
    <t>Technické výkony - dozor na instalaci v rozsahu jedné návštěvy (4 hod.), tlaková zkouška, vypracování pasportu kotle, výchozí revize plyn. spotřebiče</t>
  </si>
  <si>
    <t>R str 11</t>
  </si>
  <si>
    <t>R str 12</t>
  </si>
  <si>
    <t>R str 13</t>
  </si>
  <si>
    <t>R str 14</t>
  </si>
  <si>
    <t>R str 15</t>
  </si>
  <si>
    <t>Parní redukční ventil DN 25 na výstupní tlak páry 1,5 bar</t>
  </si>
  <si>
    <t>Uvedení do provozu plně instalované technologie se zaškolením obsluhy</t>
  </si>
  <si>
    <t>Dodávka vyvýječe páry 400 kg/h, nerezový, na zemní plyn, tepelný výkon 262 kW, prac. tlak max. 10 bar, spotřeba plynu 29,1 m3/h, vč. plynového regulátoru integorvaného ve vyvíječi a plynového filtru</t>
  </si>
  <si>
    <t>Napájecí nádrž válcová s konyckými dny a napojovacími přírubami, 215 l (bez izolace)</t>
  </si>
  <si>
    <t>Termincké odplynění napájecí nádrže do 0,8 MPa</t>
  </si>
  <si>
    <t>Elektronické hlídání hladiny elektrodové</t>
  </si>
  <si>
    <t>Dochlazení odpadní vody, sestava termostatu, teploměru el.mag. ventilu do výstupní teploty max. 50°C</t>
  </si>
  <si>
    <t>Protidešťová manžeta komínu RS3100 d 300 mm</t>
  </si>
  <si>
    <t>733120815R00</t>
  </si>
  <si>
    <t>Demontáž potrubí z trubek hladkých do D 38</t>
  </si>
  <si>
    <t>733120826R00</t>
  </si>
  <si>
    <t>Demontáž potrubí z trubek hladkých do D 89</t>
  </si>
  <si>
    <t>735111810R00</t>
  </si>
  <si>
    <t>Demontáž radiátorů</t>
  </si>
  <si>
    <t>713400842R00</t>
  </si>
  <si>
    <t>Odstranění izolace vláknité s povrchovou úpravou</t>
  </si>
  <si>
    <t>979990144R00</t>
  </si>
  <si>
    <t>Poplatek za skládku suti - inerální vata s cementem</t>
  </si>
  <si>
    <t>900-RT3</t>
  </si>
  <si>
    <t>HZS, Práce v tarifní třídě 6 demontáž a zpětná montáž zařizovacích předmětů  (barvírna)</t>
  </si>
</sst>
</file>

<file path=xl/styles.xml><?xml version="1.0" encoding="utf-8"?>
<styleSheet xmlns="http://schemas.openxmlformats.org/spreadsheetml/2006/main">
  <numFmts count="2">
    <numFmt numFmtId="164" formatCode="#,##0.00\ [$CZK]"/>
    <numFmt numFmtId="165" formatCode="#,##0.00000"/>
  </numFmts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7" xfId="0" applyFont="1" applyBorder="1"/>
    <xf numFmtId="0" fontId="4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5" xfId="0" applyFont="1" applyFill="1" applyBorder="1"/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8" xfId="0" applyFont="1" applyFill="1" applyBorder="1"/>
    <xf numFmtId="0" fontId="6" fillId="2" borderId="32" xfId="0" applyFont="1" applyFill="1" applyBorder="1"/>
    <xf numFmtId="0" fontId="6" fillId="2" borderId="34" xfId="0" applyFont="1" applyFill="1" applyBorder="1"/>
    <xf numFmtId="0" fontId="6" fillId="2" borderId="39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4" fontId="0" fillId="0" borderId="40" xfId="0" applyNumberFormat="1" applyBorder="1"/>
    <xf numFmtId="4" fontId="0" fillId="0" borderId="41" xfId="0" applyNumberFormat="1" applyBorder="1"/>
    <xf numFmtId="3" fontId="0" fillId="0" borderId="9" xfId="0" applyNumberFormat="1" applyBorder="1"/>
    <xf numFmtId="0" fontId="0" fillId="0" borderId="42" xfId="0" applyBorder="1"/>
    <xf numFmtId="3" fontId="0" fillId="0" borderId="41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49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51" xfId="0" applyFill="1" applyBorder="1" applyAlignment="1">
      <alignment vertical="top"/>
    </xf>
    <xf numFmtId="0" fontId="0" fillId="3" borderId="52" xfId="0" applyNumberFormat="1" applyFill="1" applyBorder="1" applyAlignment="1">
      <alignment vertical="top"/>
    </xf>
    <xf numFmtId="0" fontId="0" fillId="3" borderId="53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65" fontId="0" fillId="3" borderId="53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4" fontId="0" fillId="3" borderId="54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42" xfId="0" applyNumberFormat="1" applyBorder="1" applyAlignment="1">
      <alignment horizontal="left" vertical="top" wrapText="1"/>
    </xf>
    <xf numFmtId="0" fontId="0" fillId="0" borderId="56" xfId="0" applyBorder="1" applyAlignment="1">
      <alignment horizontal="center" vertical="top" shrinkToFit="1"/>
    </xf>
    <xf numFmtId="165" fontId="0" fillId="0" borderId="56" xfId="0" applyNumberFormat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5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58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4" fontId="8" fillId="2" borderId="2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8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49" fontId="0" fillId="0" borderId="0" xfId="0" applyNumberFormat="1"/>
    <xf numFmtId="0" fontId="7" fillId="0" borderId="10" xfId="0" applyNumberFormat="1" applyFont="1" applyBorder="1" applyAlignment="1">
      <alignment vertical="top"/>
    </xf>
    <xf numFmtId="0" fontId="0" fillId="3" borderId="64" xfId="0" applyNumberFormat="1" applyFill="1" applyBorder="1" applyAlignment="1">
      <alignment vertical="top"/>
    </xf>
    <xf numFmtId="165" fontId="7" fillId="0" borderId="44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4" fontId="7" fillId="0" borderId="44" xfId="0" applyNumberFormat="1" applyFont="1" applyBorder="1" applyAlignment="1">
      <alignment vertical="top" shrinkToFit="1"/>
    </xf>
    <xf numFmtId="0" fontId="7" fillId="0" borderId="44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4" fontId="0" fillId="3" borderId="64" xfId="0" applyNumberFormat="1" applyFill="1" applyBorder="1" applyAlignment="1">
      <alignment vertical="top" shrinkToFit="1"/>
    </xf>
    <xf numFmtId="0" fontId="0" fillId="3" borderId="65" xfId="0" applyFill="1" applyBorder="1"/>
    <xf numFmtId="49" fontId="0" fillId="3" borderId="65" xfId="0" applyNumberFormat="1" applyFill="1" applyBorder="1"/>
    <xf numFmtId="0" fontId="0" fillId="3" borderId="65" xfId="0" applyFill="1" applyBorder="1" applyAlignment="1">
      <alignment horizontal="center"/>
    </xf>
    <xf numFmtId="0" fontId="0" fillId="3" borderId="66" xfId="0" applyFill="1" applyBorder="1"/>
    <xf numFmtId="0" fontId="7" fillId="0" borderId="10" xfId="0" applyFont="1" applyBorder="1" applyAlignment="1">
      <alignment vertical="top"/>
    </xf>
    <xf numFmtId="0" fontId="7" fillId="0" borderId="9" xfId="0" applyFont="1" applyBorder="1" applyAlignment="1">
      <alignment horizontal="center" vertical="top" shrinkToFit="1"/>
    </xf>
    <xf numFmtId="0" fontId="0" fillId="3" borderId="64" xfId="0" applyFill="1" applyBorder="1" applyAlignment="1">
      <alignment vertical="top"/>
    </xf>
    <xf numFmtId="0" fontId="0" fillId="3" borderId="18" xfId="0" applyFill="1" applyBorder="1" applyAlignment="1">
      <alignment horizontal="center" vertical="top" shrinkToFit="1"/>
    </xf>
    <xf numFmtId="4" fontId="0" fillId="3" borderId="7" xfId="0" applyNumberFormat="1" applyFill="1" applyBorder="1" applyAlignment="1">
      <alignment vertical="top" shrinkToFit="1"/>
    </xf>
    <xf numFmtId="0" fontId="7" fillId="0" borderId="64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vertical="top" shrinkToFit="1"/>
    </xf>
    <xf numFmtId="0" fontId="7" fillId="0" borderId="7" xfId="0" applyNumberFormat="1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vertical="top" shrinkToFit="1"/>
    </xf>
    <xf numFmtId="0" fontId="7" fillId="0" borderId="44" xfId="0" applyNumberFormat="1" applyFont="1" applyBorder="1" applyAlignment="1" quotePrefix="1">
      <alignment horizontal="left" vertical="top" wrapText="1"/>
    </xf>
    <xf numFmtId="0" fontId="7" fillId="0" borderId="9" xfId="0" applyNumberFormat="1" applyFont="1" applyBorder="1" applyAlignment="1">
      <alignment horizontal="center" vertical="top" wrapText="1" shrinkToFit="1"/>
    </xf>
    <xf numFmtId="165" fontId="7" fillId="0" borderId="44" xfId="0" applyNumberFormat="1" applyFont="1" applyBorder="1" applyAlignment="1">
      <alignment vertical="top" wrapText="1" shrinkToFit="1"/>
    </xf>
    <xf numFmtId="0" fontId="0" fillId="0" borderId="3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3" borderId="3" xfId="0" applyFill="1" applyBorder="1"/>
    <xf numFmtId="49" fontId="0" fillId="3" borderId="2" xfId="0" applyNumberFormat="1" applyFill="1" applyBorder="1" applyAlignment="1">
      <alignment/>
    </xf>
    <xf numFmtId="49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3" borderId="65" xfId="0" applyFill="1" applyBorder="1" applyAlignment="1">
      <alignment wrapText="1"/>
    </xf>
    <xf numFmtId="0" fontId="0" fillId="3" borderId="21" xfId="0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49" fontId="0" fillId="3" borderId="3" xfId="0" applyNumberForma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165" fontId="0" fillId="3" borderId="3" xfId="0" applyNumberFormat="1" applyFill="1" applyBorder="1" applyAlignment="1">
      <alignment vertical="top"/>
    </xf>
    <xf numFmtId="4" fontId="0" fillId="3" borderId="3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4" fontId="7" fillId="0" borderId="10" xfId="0" applyNumberFormat="1" applyFont="1" applyBorder="1" applyAlignment="1">
      <alignment vertical="top" shrinkToFit="1"/>
    </xf>
    <xf numFmtId="0" fontId="7" fillId="0" borderId="0" xfId="0" applyFont="1"/>
    <xf numFmtId="0" fontId="7" fillId="0" borderId="18" xfId="0" applyFont="1" applyBorder="1" applyAlignment="1">
      <alignment horizontal="center" vertical="top" shrinkToFit="1"/>
    </xf>
    <xf numFmtId="4" fontId="7" fillId="0" borderId="64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65" xfId="0" applyFont="1" applyBorder="1" applyAlignment="1">
      <alignment vertical="top"/>
    </xf>
    <xf numFmtId="0" fontId="7" fillId="0" borderId="44" xfId="0" applyFont="1" applyBorder="1" applyAlignment="1">
      <alignment vertical="top"/>
    </xf>
    <xf numFmtId="49" fontId="2" fillId="2" borderId="2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35" xfId="0" applyNumberFormat="1" applyFont="1" applyFill="1" applyBorder="1" applyAlignment="1">
      <alignment wrapText="1"/>
    </xf>
    <xf numFmtId="2" fontId="2" fillId="2" borderId="22" xfId="0" applyNumberFormat="1" applyFont="1" applyFill="1" applyBorder="1" applyAlignment="1">
      <alignment wrapText="1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67" xfId="0" applyBorder="1"/>
    <xf numFmtId="0" fontId="0" fillId="0" borderId="40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66" xfId="0" applyNumberFormat="1" applyBorder="1" applyAlignment="1">
      <alignment horizontal="right"/>
    </xf>
    <xf numFmtId="164" fontId="0" fillId="0" borderId="68" xfId="0" applyNumberFormat="1" applyBorder="1" applyAlignment="1">
      <alignment horizontal="right"/>
    </xf>
    <xf numFmtId="164" fontId="6" fillId="2" borderId="69" xfId="0" applyNumberFormat="1" applyFont="1" applyFill="1" applyBorder="1" applyAlignment="1">
      <alignment horizontal="right"/>
    </xf>
    <xf numFmtId="164" fontId="6" fillId="2" borderId="33" xfId="0" applyNumberFormat="1" applyFont="1" applyFill="1" applyBorder="1" applyAlignment="1">
      <alignment horizontal="right"/>
    </xf>
    <xf numFmtId="0" fontId="7" fillId="0" borderId="70" xfId="20" applyFont="1" applyBorder="1" applyAlignment="1">
      <alignment horizontal="center"/>
      <protection/>
    </xf>
    <xf numFmtId="0" fontId="7" fillId="0" borderId="71" xfId="20" applyFont="1" applyBorder="1" applyAlignment="1">
      <alignment horizontal="center"/>
      <protection/>
    </xf>
    <xf numFmtId="0" fontId="7" fillId="0" borderId="72" xfId="20" applyFont="1" applyBorder="1" applyAlignment="1">
      <alignment horizontal="center"/>
      <protection/>
    </xf>
    <xf numFmtId="0" fontId="7" fillId="0" borderId="73" xfId="20" applyFont="1" applyBorder="1" applyAlignment="1">
      <alignment horizontal="center"/>
      <protection/>
    </xf>
    <xf numFmtId="4" fontId="7" fillId="0" borderId="74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75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7" xfId="0" applyNumberFormat="1" applyBorder="1" applyAlignment="1">
      <alignment vertical="top" shrinkToFit="1"/>
    </xf>
    <xf numFmtId="49" fontId="0" fillId="0" borderId="76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77" xfId="0" applyNumberFormat="1" applyBorder="1" applyAlignment="1">
      <alignment vertical="top" shrinkToFit="1"/>
    </xf>
    <xf numFmtId="49" fontId="0" fillId="0" borderId="50" xfId="0" applyNumberFormat="1" applyBorder="1" applyAlignment="1">
      <alignment vertical="top" shrinkToFit="1"/>
    </xf>
    <xf numFmtId="49" fontId="0" fillId="0" borderId="78" xfId="0" applyNumberFormat="1" applyBorder="1" applyAlignment="1">
      <alignment vertical="top" shrinkToFit="1"/>
    </xf>
    <xf numFmtId="0" fontId="6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ak\AppData\Local\Microsoft\Windows\Temporary%20Internet%20Files\Content.Outlook\8UX1O0UF\SablonaStavb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5" sqref="C5:E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11" ht="12.75">
      <c r="A2" s="36" t="s">
        <v>1</v>
      </c>
      <c r="B2" s="49"/>
      <c r="C2" s="143"/>
      <c r="D2" s="225"/>
      <c r="E2" s="226"/>
      <c r="F2" s="75" t="s">
        <v>2</v>
      </c>
      <c r="G2" s="76"/>
      <c r="I2" s="145"/>
      <c r="J2" s="144" t="s">
        <v>55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11" ht="24.75" customHeight="1">
      <c r="A5" s="84"/>
      <c r="B5" s="85"/>
      <c r="C5" s="222" t="s">
        <v>540</v>
      </c>
      <c r="D5" s="223"/>
      <c r="E5" s="224"/>
      <c r="F5" s="3" t="s">
        <v>7</v>
      </c>
      <c r="G5" s="31"/>
      <c r="I5" s="145"/>
      <c r="J5" s="51"/>
      <c r="K5" s="144" t="s">
        <v>54</v>
      </c>
    </row>
    <row r="6" spans="1:15" ht="12.9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11" ht="25.5">
      <c r="A7" s="86"/>
      <c r="B7" s="85"/>
      <c r="C7" s="222" t="s">
        <v>539</v>
      </c>
      <c r="D7" s="223"/>
      <c r="E7" s="224"/>
      <c r="F7" s="7" t="s">
        <v>11</v>
      </c>
      <c r="G7" s="34"/>
      <c r="I7" s="145"/>
      <c r="J7" s="51"/>
      <c r="K7" s="144" t="s">
        <v>53</v>
      </c>
    </row>
    <row r="8" spans="1:11" ht="12.75">
      <c r="A8" s="8" t="s">
        <v>12</v>
      </c>
      <c r="B8" s="3"/>
      <c r="C8" s="44" t="s">
        <v>542</v>
      </c>
      <c r="D8" s="44"/>
      <c r="E8" s="45"/>
      <c r="F8" s="9" t="s">
        <v>13</v>
      </c>
      <c r="G8" s="10"/>
      <c r="H8" s="11"/>
      <c r="I8" s="146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45"/>
      <c r="J10" s="147"/>
      <c r="K10" s="51"/>
    </row>
    <row r="11" spans="1:57" ht="13.5" customHeight="1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48" t="s">
        <v>541</v>
      </c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11" ht="28.5" customHeight="1" thickBot="1">
      <c r="A13" s="80" t="s">
        <v>38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11" ht="17.25" customHeight="1" thickBot="1">
      <c r="A14" s="87"/>
      <c r="B14" s="107" t="s">
        <v>39</v>
      </c>
      <c r="C14" s="88"/>
      <c r="D14" s="89"/>
      <c r="E14" s="108"/>
      <c r="F14" s="108"/>
      <c r="G14" s="109" t="s">
        <v>40</v>
      </c>
      <c r="I14" s="145"/>
      <c r="J14" s="51"/>
      <c r="K14" s="51"/>
    </row>
    <row r="15" spans="1:11" ht="15.95" customHeight="1">
      <c r="A15" s="19"/>
      <c r="B15" s="149" t="s">
        <v>35</v>
      </c>
      <c r="C15" s="110"/>
      <c r="D15" s="229"/>
      <c r="E15" s="230"/>
      <c r="F15" s="115"/>
      <c r="G15" s="105">
        <f>Rek!I7+Rek!I8+Rek!I9+Rek!I10+Rek!I11+Rek!I12+Rek!I13+Rek!I14+Rek!I15+Rek!I16+Rek!I17+Rek!I18</f>
        <v>0</v>
      </c>
      <c r="I15" s="145"/>
      <c r="J15" s="51"/>
      <c r="K15" s="51"/>
    </row>
    <row r="16" spans="1:11" ht="15.95" customHeight="1">
      <c r="A16" s="19"/>
      <c r="B16" s="150" t="s">
        <v>36</v>
      </c>
      <c r="C16" s="104"/>
      <c r="D16" s="231"/>
      <c r="E16" s="232"/>
      <c r="F16" s="116"/>
      <c r="G16" s="105">
        <f>Rek!I19+Rek!I20+Rek!I21+Rek!I22+Rek!I23+Rek!I24+Rek!I25+Rek!I26+Rek!I27+Rek!I28+Rek!I29+Rek!I30+Rek!I31</f>
        <v>0</v>
      </c>
      <c r="I16" s="145"/>
      <c r="J16" s="51"/>
      <c r="K16" s="51"/>
    </row>
    <row r="17" spans="1:11" ht="15.95" customHeight="1">
      <c r="A17" s="19"/>
      <c r="B17" s="150" t="s">
        <v>56</v>
      </c>
      <c r="C17" s="104"/>
      <c r="D17" s="231"/>
      <c r="E17" s="232"/>
      <c r="F17" s="116"/>
      <c r="G17" s="105">
        <f>Rek!I32+Rek!I33</f>
        <v>0</v>
      </c>
      <c r="I17" s="145"/>
      <c r="J17" s="51"/>
      <c r="K17" s="51"/>
    </row>
    <row r="18" spans="1:11" ht="15.95" customHeight="1">
      <c r="A18" s="19"/>
      <c r="B18" s="151" t="s">
        <v>57</v>
      </c>
      <c r="C18" s="104"/>
      <c r="D18" s="231"/>
      <c r="E18" s="232"/>
      <c r="F18" s="116"/>
      <c r="G18" s="105">
        <f>Rek!I34</f>
        <v>0</v>
      </c>
      <c r="I18" s="145"/>
      <c r="J18" s="51"/>
      <c r="K18" s="51"/>
    </row>
    <row r="19" spans="1:11" ht="15.95" customHeight="1">
      <c r="A19" s="19"/>
      <c r="B19" s="150" t="s">
        <v>58</v>
      </c>
      <c r="C19" s="104"/>
      <c r="D19" s="233"/>
      <c r="E19" s="234"/>
      <c r="F19" s="116"/>
      <c r="G19" s="105">
        <v>0</v>
      </c>
      <c r="I19" s="145"/>
      <c r="J19" s="51"/>
      <c r="K19" s="51"/>
    </row>
    <row r="20" spans="1:11" ht="15.95" customHeight="1">
      <c r="A20" s="19"/>
      <c r="B20" s="12" t="s">
        <v>40</v>
      </c>
      <c r="C20" s="104"/>
      <c r="D20" s="231"/>
      <c r="E20" s="232"/>
      <c r="F20" s="116"/>
      <c r="G20" s="105">
        <f>SUM(G15:G19)</f>
        <v>0</v>
      </c>
      <c r="I20" s="145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>
      <c r="A23" s="235"/>
      <c r="B23" s="236"/>
      <c r="C23" s="111"/>
      <c r="D23" s="113"/>
      <c r="E23" s="114"/>
      <c r="F23" s="117"/>
      <c r="G23" s="106"/>
      <c r="I23" s="145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45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45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>
      <c r="A27" s="237" t="s">
        <v>59</v>
      </c>
      <c r="B27" s="238"/>
      <c r="C27" s="239"/>
      <c r="D27" s="240" t="s">
        <v>59</v>
      </c>
      <c r="E27" s="239"/>
      <c r="F27" s="240" t="s">
        <v>59</v>
      </c>
      <c r="G27" s="241"/>
      <c r="I27" s="145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45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45"/>
      <c r="J29" s="51"/>
      <c r="K29" s="51"/>
    </row>
    <row r="30" spans="1:11" ht="12.75" hidden="1">
      <c r="A30" s="25" t="s">
        <v>26</v>
      </c>
      <c r="B30" s="26"/>
      <c r="C30" s="43"/>
      <c r="D30" s="26" t="s">
        <v>27</v>
      </c>
      <c r="E30" s="27"/>
      <c r="F30" s="227">
        <v>0</v>
      </c>
      <c r="G30" s="228"/>
      <c r="I30" s="145"/>
      <c r="J30" s="51"/>
      <c r="K30" s="51"/>
    </row>
    <row r="31" spans="1:7" ht="12.75" hidden="1">
      <c r="A31" s="25" t="s">
        <v>28</v>
      </c>
      <c r="B31" s="26"/>
      <c r="C31" s="43">
        <f>SazbaDPH1</f>
        <v>0</v>
      </c>
      <c r="D31" s="26" t="s">
        <v>29</v>
      </c>
      <c r="E31" s="27"/>
      <c r="F31" s="227">
        <f>PRODUCT(F30,C31/100)</f>
        <v>0</v>
      </c>
      <c r="G31" s="228"/>
    </row>
    <row r="32" spans="1:7" ht="12.75" hidden="1">
      <c r="A32" s="25" t="s">
        <v>26</v>
      </c>
      <c r="B32" s="26"/>
      <c r="C32" s="43"/>
      <c r="D32" s="26" t="s">
        <v>29</v>
      </c>
      <c r="E32" s="27"/>
      <c r="F32" s="227">
        <v>0</v>
      </c>
      <c r="G32" s="228"/>
    </row>
    <row r="33" spans="1:7" ht="12.75" hidden="1">
      <c r="A33" s="25" t="s">
        <v>28</v>
      </c>
      <c r="B33" s="26"/>
      <c r="C33" s="43">
        <f>SazbaDPH2</f>
        <v>0</v>
      </c>
      <c r="D33" s="26" t="s">
        <v>29</v>
      </c>
      <c r="E33" s="27"/>
      <c r="F33" s="244">
        <f>PRODUCT(F32,C33/100)</f>
        <v>0</v>
      </c>
      <c r="G33" s="245"/>
    </row>
    <row r="34" spans="1:7" ht="13.5" thickBot="1">
      <c r="A34" s="25" t="s">
        <v>60</v>
      </c>
      <c r="B34" s="26"/>
      <c r="C34" s="43"/>
      <c r="D34" s="26"/>
      <c r="E34" s="27"/>
      <c r="F34" s="244">
        <f>G20</f>
        <v>0</v>
      </c>
      <c r="G34" s="245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246">
        <f>Zaokrouhleni*1.21</f>
        <v>0</v>
      </c>
      <c r="G35" s="247"/>
      <c r="J35" s="52"/>
      <c r="K35" s="52"/>
    </row>
    <row r="36" ht="18" customHeight="1">
      <c r="A36" s="29" t="s">
        <v>37</v>
      </c>
    </row>
    <row r="37" spans="2:8" ht="12.75">
      <c r="B37" s="242"/>
      <c r="C37" s="242"/>
      <c r="D37" s="242"/>
      <c r="E37" s="242"/>
      <c r="F37" s="242"/>
      <c r="G37" s="242"/>
      <c r="H37" t="s">
        <v>6</v>
      </c>
    </row>
    <row r="38" spans="1:8" ht="14.25" customHeight="1">
      <c r="A38" s="29"/>
      <c r="B38" s="242"/>
      <c r="C38" s="242"/>
      <c r="D38" s="242"/>
      <c r="E38" s="242"/>
      <c r="F38" s="242"/>
      <c r="G38" s="242"/>
      <c r="H38" t="s">
        <v>6</v>
      </c>
    </row>
    <row r="39" spans="1:8" ht="12.75" customHeight="1">
      <c r="A39" s="30"/>
      <c r="B39" s="242"/>
      <c r="C39" s="242"/>
      <c r="D39" s="242"/>
      <c r="E39" s="242"/>
      <c r="F39" s="242"/>
      <c r="G39" s="242"/>
      <c r="H39" t="s">
        <v>6</v>
      </c>
    </row>
    <row r="40" spans="1:8" ht="12.75">
      <c r="A40" s="30"/>
      <c r="B40" s="242"/>
      <c r="C40" s="242"/>
      <c r="D40" s="242"/>
      <c r="E40" s="242"/>
      <c r="F40" s="242"/>
      <c r="G40" s="242"/>
      <c r="H40" t="s">
        <v>6</v>
      </c>
    </row>
    <row r="41" spans="1:8" ht="12.75">
      <c r="A41" s="30"/>
      <c r="B41" s="242"/>
      <c r="C41" s="242"/>
      <c r="D41" s="242"/>
      <c r="E41" s="242"/>
      <c r="F41" s="242"/>
      <c r="G41" s="242"/>
      <c r="H41" t="s">
        <v>6</v>
      </c>
    </row>
    <row r="42" spans="1:8" ht="12.75">
      <c r="A42" s="30"/>
      <c r="B42" s="242"/>
      <c r="C42" s="242"/>
      <c r="D42" s="242"/>
      <c r="E42" s="242"/>
      <c r="F42" s="242"/>
      <c r="G42" s="242"/>
      <c r="H42" t="s">
        <v>6</v>
      </c>
    </row>
    <row r="43" spans="1:8" ht="12.75">
      <c r="A43" s="30"/>
      <c r="B43" s="242"/>
      <c r="C43" s="242"/>
      <c r="D43" s="242"/>
      <c r="E43" s="242"/>
      <c r="F43" s="242"/>
      <c r="G43" s="242"/>
      <c r="H43" t="s">
        <v>6</v>
      </c>
    </row>
    <row r="44" spans="1:8" ht="12.75">
      <c r="A44" s="30"/>
      <c r="B44" s="242"/>
      <c r="C44" s="242"/>
      <c r="D44" s="242"/>
      <c r="E44" s="242"/>
      <c r="F44" s="242"/>
      <c r="G44" s="242"/>
      <c r="H44" t="s">
        <v>6</v>
      </c>
    </row>
    <row r="45" spans="1:8" ht="12.75">
      <c r="A45" s="30"/>
      <c r="B45" s="242"/>
      <c r="C45" s="242"/>
      <c r="D45" s="242"/>
      <c r="E45" s="242"/>
      <c r="F45" s="242"/>
      <c r="G45" s="242"/>
      <c r="H45" t="s">
        <v>6</v>
      </c>
    </row>
    <row r="46" spans="1:8" ht="12.75" customHeight="1">
      <c r="A46" s="30"/>
      <c r="B46" s="243"/>
      <c r="C46" s="243"/>
      <c r="D46" s="243"/>
      <c r="E46" s="243"/>
      <c r="F46" s="243"/>
      <c r="G46" s="243"/>
      <c r="H46" t="s">
        <v>6</v>
      </c>
    </row>
    <row r="47" spans="2:7" ht="12.75">
      <c r="B47" s="243"/>
      <c r="C47" s="243"/>
      <c r="D47" s="243"/>
      <c r="E47" s="243"/>
      <c r="F47" s="243"/>
      <c r="G47" s="243"/>
    </row>
    <row r="48" spans="2:7" ht="12.75">
      <c r="B48" s="243"/>
      <c r="C48" s="243"/>
      <c r="D48" s="243"/>
      <c r="E48" s="243"/>
      <c r="F48" s="243"/>
      <c r="G48" s="243"/>
    </row>
    <row r="49" spans="2:7" ht="12.75">
      <c r="B49" s="243"/>
      <c r="C49" s="243"/>
      <c r="D49" s="243"/>
      <c r="E49" s="243"/>
      <c r="F49" s="243"/>
      <c r="G49" s="243"/>
    </row>
    <row r="50" spans="2:7" ht="12.75">
      <c r="B50" s="243"/>
      <c r="C50" s="243"/>
      <c r="D50" s="243"/>
      <c r="E50" s="243"/>
      <c r="F50" s="243"/>
      <c r="G50" s="243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5"/>
  <sheetViews>
    <sheetView workbookViewId="0" topLeftCell="A1">
      <selection activeCell="I8" sqref="I8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8" t="s">
        <v>31</v>
      </c>
      <c r="B1" s="249"/>
      <c r="C1" s="53" t="s">
        <v>106</v>
      </c>
      <c r="D1" s="54"/>
      <c r="E1" s="61"/>
      <c r="F1" s="62"/>
      <c r="G1" s="63" t="s">
        <v>32</v>
      </c>
      <c r="H1" s="64">
        <f>CisloRozpoctu</f>
        <v>0</v>
      </c>
      <c r="I1" s="65"/>
    </row>
    <row r="2" spans="1:9" ht="12" thickBot="1">
      <c r="A2" s="250" t="s">
        <v>33</v>
      </c>
      <c r="B2" s="251"/>
      <c r="C2" s="56"/>
      <c r="D2" s="57"/>
      <c r="E2" s="66"/>
      <c r="F2" s="67"/>
      <c r="G2" s="252"/>
      <c r="H2" s="253"/>
      <c r="I2" s="254"/>
    </row>
    <row r="3" ht="12" thickTop="1">
      <c r="F3" s="69"/>
    </row>
    <row r="4" spans="1:9" ht="19.5" customHeight="1">
      <c r="A4" s="71" t="s">
        <v>41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2.75">
      <c r="A6" s="163" t="s">
        <v>34</v>
      </c>
      <c r="B6" s="153"/>
      <c r="C6" s="154"/>
      <c r="D6" s="155"/>
      <c r="E6" s="156"/>
      <c r="F6" s="157" t="s">
        <v>61</v>
      </c>
      <c r="G6" s="157"/>
      <c r="H6" s="157"/>
      <c r="I6" s="158" t="s">
        <v>40</v>
      </c>
      <c r="J6" s="60"/>
    </row>
    <row r="7" spans="1:10" ht="12.75">
      <c r="A7" s="164" t="s">
        <v>62</v>
      </c>
      <c r="B7" s="159" t="s">
        <v>63</v>
      </c>
      <c r="C7" s="160"/>
      <c r="D7" s="160"/>
      <c r="E7" s="161"/>
      <c r="F7" s="162" t="s">
        <v>35</v>
      </c>
      <c r="G7" s="162"/>
      <c r="H7" s="162"/>
      <c r="I7" s="165">
        <f>' Pol'!G8</f>
        <v>0</v>
      </c>
      <c r="J7" s="59"/>
    </row>
    <row r="8" spans="1:10" ht="12.75">
      <c r="A8" s="164" t="s">
        <v>137</v>
      </c>
      <c r="B8" s="159" t="s">
        <v>532</v>
      </c>
      <c r="C8" s="160"/>
      <c r="D8" s="160"/>
      <c r="E8" s="161"/>
      <c r="F8" s="162" t="s">
        <v>35</v>
      </c>
      <c r="G8" s="162"/>
      <c r="H8" s="162"/>
      <c r="I8" s="165">
        <f>' Pol'!G19</f>
        <v>0</v>
      </c>
      <c r="J8" s="59"/>
    </row>
    <row r="9" spans="1:10" ht="12.75">
      <c r="A9" s="164" t="s">
        <v>176</v>
      </c>
      <c r="B9" s="159" t="s">
        <v>177</v>
      </c>
      <c r="C9" s="160"/>
      <c r="D9" s="160"/>
      <c r="E9" s="161"/>
      <c r="F9" s="162" t="s">
        <v>35</v>
      </c>
      <c r="G9" s="162"/>
      <c r="H9" s="162"/>
      <c r="I9" s="165">
        <f>' Pol'!G38</f>
        <v>0</v>
      </c>
      <c r="J9" s="59"/>
    </row>
    <row r="10" spans="1:10" ht="12.75">
      <c r="A10" s="164" t="s">
        <v>180</v>
      </c>
      <c r="B10" s="159" t="s">
        <v>181</v>
      </c>
      <c r="C10" s="160"/>
      <c r="D10" s="160"/>
      <c r="E10" s="161"/>
      <c r="F10" s="162" t="s">
        <v>35</v>
      </c>
      <c r="G10" s="162"/>
      <c r="H10" s="162"/>
      <c r="I10" s="165">
        <f>' Pol'!G40</f>
        <v>0</v>
      </c>
      <c r="J10" s="59"/>
    </row>
    <row r="11" spans="1:10" ht="12.75">
      <c r="A11" s="164" t="s">
        <v>186</v>
      </c>
      <c r="B11" s="159" t="s">
        <v>533</v>
      </c>
      <c r="C11" s="160"/>
      <c r="D11" s="160"/>
      <c r="E11" s="161"/>
      <c r="F11" s="162" t="s">
        <v>35</v>
      </c>
      <c r="G11" s="162"/>
      <c r="H11" s="162"/>
      <c r="I11" s="165">
        <f>' Pol'!G43</f>
        <v>0</v>
      </c>
      <c r="J11" s="59"/>
    </row>
    <row r="12" spans="1:10" ht="12.75">
      <c r="A12" s="164" t="s">
        <v>192</v>
      </c>
      <c r="B12" s="159" t="s">
        <v>193</v>
      </c>
      <c r="C12" s="160"/>
      <c r="D12" s="160"/>
      <c r="E12" s="161"/>
      <c r="F12" s="162" t="s">
        <v>35</v>
      </c>
      <c r="G12" s="162"/>
      <c r="H12" s="162"/>
      <c r="I12" s="165">
        <f>' Pol'!G47</f>
        <v>0</v>
      </c>
      <c r="J12" s="59"/>
    </row>
    <row r="13" spans="1:10" ht="12.75">
      <c r="A13" s="164" t="s">
        <v>210</v>
      </c>
      <c r="B13" s="159" t="s">
        <v>211</v>
      </c>
      <c r="C13" s="160"/>
      <c r="D13" s="160"/>
      <c r="E13" s="161"/>
      <c r="F13" s="162" t="s">
        <v>35</v>
      </c>
      <c r="G13" s="162"/>
      <c r="H13" s="162"/>
      <c r="I13" s="165">
        <f>' Pol'!G56</f>
        <v>0</v>
      </c>
      <c r="J13" s="59"/>
    </row>
    <row r="14" spans="1:10" ht="12.75">
      <c r="A14" s="164" t="s">
        <v>214</v>
      </c>
      <c r="B14" s="159" t="s">
        <v>215</v>
      </c>
      <c r="C14" s="160"/>
      <c r="D14" s="160"/>
      <c r="E14" s="161"/>
      <c r="F14" s="162" t="s">
        <v>35</v>
      </c>
      <c r="G14" s="162"/>
      <c r="H14" s="162"/>
      <c r="I14" s="165">
        <f>' Pol'!G58</f>
        <v>0</v>
      </c>
      <c r="J14" s="59"/>
    </row>
    <row r="15" spans="1:10" ht="12.75">
      <c r="A15" s="164" t="s">
        <v>84</v>
      </c>
      <c r="B15" s="159" t="s">
        <v>85</v>
      </c>
      <c r="C15" s="160"/>
      <c r="D15" s="160"/>
      <c r="E15" s="161"/>
      <c r="F15" s="162" t="s">
        <v>35</v>
      </c>
      <c r="G15" s="162"/>
      <c r="H15" s="162"/>
      <c r="I15" s="165">
        <f>' Pol'!G72</f>
        <v>0</v>
      </c>
      <c r="J15" s="59"/>
    </row>
    <row r="16" spans="1:10" ht="12.75">
      <c r="A16" s="164" t="s">
        <v>239</v>
      </c>
      <c r="B16" s="159" t="s">
        <v>240</v>
      </c>
      <c r="C16" s="160"/>
      <c r="D16" s="160"/>
      <c r="E16" s="161"/>
      <c r="F16" s="162" t="s">
        <v>35</v>
      </c>
      <c r="G16" s="162"/>
      <c r="H16" s="162"/>
      <c r="I16" s="165">
        <f>' Pol'!G74</f>
        <v>0</v>
      </c>
      <c r="J16" s="59"/>
    </row>
    <row r="17" spans="1:10" ht="12.75">
      <c r="A17" s="164" t="s">
        <v>245</v>
      </c>
      <c r="B17" s="159" t="s">
        <v>246</v>
      </c>
      <c r="C17" s="160"/>
      <c r="D17" s="160"/>
      <c r="E17" s="161"/>
      <c r="F17" s="162" t="s">
        <v>35</v>
      </c>
      <c r="G17" s="162"/>
      <c r="H17" s="162"/>
      <c r="I17" s="165">
        <f>' Pol'!G77</f>
        <v>0</v>
      </c>
      <c r="J17" s="59"/>
    </row>
    <row r="18" spans="1:10" ht="12.75">
      <c r="A18" s="164" t="s">
        <v>64</v>
      </c>
      <c r="B18" s="159" t="s">
        <v>65</v>
      </c>
      <c r="C18" s="160"/>
      <c r="D18" s="160"/>
      <c r="E18" s="161"/>
      <c r="F18" s="162" t="s">
        <v>35</v>
      </c>
      <c r="G18" s="162"/>
      <c r="H18" s="162"/>
      <c r="I18" s="165">
        <f>' Pol'!G95</f>
        <v>0</v>
      </c>
      <c r="J18" s="59"/>
    </row>
    <row r="19" spans="1:10" ht="12.75">
      <c r="A19" s="164" t="s">
        <v>276</v>
      </c>
      <c r="B19" s="159" t="s">
        <v>277</v>
      </c>
      <c r="C19" s="160"/>
      <c r="D19" s="160"/>
      <c r="E19" s="161"/>
      <c r="F19" s="162" t="s">
        <v>36</v>
      </c>
      <c r="G19" s="162"/>
      <c r="H19" s="162"/>
      <c r="I19" s="165">
        <f>' Pol'!G98</f>
        <v>0</v>
      </c>
      <c r="J19" s="59"/>
    </row>
    <row r="20" spans="1:10" ht="12.75">
      <c r="A20" s="164" t="s">
        <v>287</v>
      </c>
      <c r="B20" s="159" t="s">
        <v>288</v>
      </c>
      <c r="C20" s="160"/>
      <c r="D20" s="160"/>
      <c r="E20" s="161"/>
      <c r="F20" s="162" t="s">
        <v>36</v>
      </c>
      <c r="G20" s="162"/>
      <c r="H20" s="162"/>
      <c r="I20" s="165">
        <f>' Pol'!G106</f>
        <v>0</v>
      </c>
      <c r="J20" s="59"/>
    </row>
    <row r="21" spans="1:10" ht="12.75">
      <c r="A21" s="164" t="s">
        <v>301</v>
      </c>
      <c r="B21" s="159" t="s">
        <v>302</v>
      </c>
      <c r="C21" s="160"/>
      <c r="D21" s="160"/>
      <c r="E21" s="161"/>
      <c r="F21" s="162" t="s">
        <v>36</v>
      </c>
      <c r="G21" s="162"/>
      <c r="H21" s="162"/>
      <c r="I21" s="165">
        <f>' Pol'!G114</f>
        <v>0</v>
      </c>
      <c r="J21" s="59"/>
    </row>
    <row r="22" spans="1:10" ht="12.75">
      <c r="A22" s="164" t="s">
        <v>345</v>
      </c>
      <c r="B22" s="159" t="s">
        <v>346</v>
      </c>
      <c r="C22" s="160"/>
      <c r="D22" s="160"/>
      <c r="E22" s="161"/>
      <c r="F22" s="162" t="s">
        <v>36</v>
      </c>
      <c r="G22" s="162"/>
      <c r="H22" s="162"/>
      <c r="I22" s="165">
        <f>' Pol'!G136</f>
        <v>0</v>
      </c>
      <c r="J22" s="59"/>
    </row>
    <row r="23" spans="1:10" ht="12.75">
      <c r="A23" s="164" t="s">
        <v>368</v>
      </c>
      <c r="B23" s="159" t="s">
        <v>495</v>
      </c>
      <c r="C23" s="160"/>
      <c r="D23" s="160"/>
      <c r="E23" s="161"/>
      <c r="F23" s="162" t="s">
        <v>36</v>
      </c>
      <c r="G23" s="162"/>
      <c r="H23" s="162"/>
      <c r="I23" s="165">
        <f>' Pol'!G149</f>
        <v>0</v>
      </c>
      <c r="J23" s="59"/>
    </row>
    <row r="24" spans="1:10" ht="12.75">
      <c r="A24" s="164" t="s">
        <v>383</v>
      </c>
      <c r="B24" s="159" t="s">
        <v>384</v>
      </c>
      <c r="C24" s="160"/>
      <c r="D24" s="160"/>
      <c r="E24" s="161"/>
      <c r="F24" s="162" t="s">
        <v>36</v>
      </c>
      <c r="G24" s="162"/>
      <c r="H24" s="162"/>
      <c r="I24" s="165">
        <f>' Pol'!G163</f>
        <v>0</v>
      </c>
      <c r="J24" s="59"/>
    </row>
    <row r="25" spans="1:10" ht="12.75">
      <c r="A25" s="164" t="s">
        <v>391</v>
      </c>
      <c r="B25" s="159" t="s">
        <v>534</v>
      </c>
      <c r="C25" s="160"/>
      <c r="D25" s="160"/>
      <c r="E25" s="161"/>
      <c r="F25" s="162" t="s">
        <v>36</v>
      </c>
      <c r="G25" s="162"/>
      <c r="H25" s="162"/>
      <c r="I25" s="165">
        <f>' Pol'!G182</f>
        <v>0</v>
      </c>
      <c r="J25" s="59"/>
    </row>
    <row r="26" spans="1:10" ht="12.75">
      <c r="A26" s="164" t="s">
        <v>405</v>
      </c>
      <c r="B26" s="159" t="s">
        <v>406</v>
      </c>
      <c r="C26" s="160"/>
      <c r="D26" s="160"/>
      <c r="E26" s="161"/>
      <c r="F26" s="162" t="s">
        <v>36</v>
      </c>
      <c r="G26" s="162"/>
      <c r="H26" s="162"/>
      <c r="I26" s="165">
        <f>' Pol'!G194</f>
        <v>0</v>
      </c>
      <c r="J26" s="59"/>
    </row>
    <row r="27" spans="1:10" ht="12.75">
      <c r="A27" s="164" t="s">
        <v>415</v>
      </c>
      <c r="B27" s="159" t="s">
        <v>416</v>
      </c>
      <c r="C27" s="160"/>
      <c r="D27" s="160"/>
      <c r="E27" s="161"/>
      <c r="F27" s="162" t="s">
        <v>36</v>
      </c>
      <c r="G27" s="162"/>
      <c r="H27" s="162"/>
      <c r="I27" s="165">
        <f>' Pol'!G199</f>
        <v>0</v>
      </c>
      <c r="J27" s="59"/>
    </row>
    <row r="28" spans="1:10" ht="12.75">
      <c r="A28" s="164" t="s">
        <v>421</v>
      </c>
      <c r="B28" s="159" t="s">
        <v>422</v>
      </c>
      <c r="C28" s="160"/>
      <c r="D28" s="160"/>
      <c r="E28" s="161"/>
      <c r="F28" s="162" t="s">
        <v>36</v>
      </c>
      <c r="G28" s="162"/>
      <c r="H28" s="162"/>
      <c r="I28" s="165">
        <f>' Pol'!G202</f>
        <v>0</v>
      </c>
      <c r="J28" s="59"/>
    </row>
    <row r="29" spans="1:10" ht="12.75">
      <c r="A29" s="164" t="s">
        <v>97</v>
      </c>
      <c r="B29" s="159" t="s">
        <v>98</v>
      </c>
      <c r="C29" s="160"/>
      <c r="D29" s="160"/>
      <c r="E29" s="161"/>
      <c r="F29" s="162" t="s">
        <v>36</v>
      </c>
      <c r="G29" s="162"/>
      <c r="H29" s="162"/>
      <c r="I29" s="165">
        <f>' Pol'!G208</f>
        <v>0</v>
      </c>
      <c r="J29" s="59"/>
    </row>
    <row r="30" spans="1:10" ht="12.75">
      <c r="A30" s="164" t="s">
        <v>88</v>
      </c>
      <c r="B30" s="159" t="s">
        <v>89</v>
      </c>
      <c r="C30" s="160"/>
      <c r="D30" s="160"/>
      <c r="E30" s="161"/>
      <c r="F30" s="162" t="s">
        <v>36</v>
      </c>
      <c r="G30" s="162"/>
      <c r="H30" s="162"/>
      <c r="I30" s="165">
        <f>' Pol'!G221</f>
        <v>0</v>
      </c>
      <c r="J30" s="59"/>
    </row>
    <row r="31" spans="1:10" ht="12.75">
      <c r="A31" s="164" t="s">
        <v>453</v>
      </c>
      <c r="B31" s="159" t="s">
        <v>454</v>
      </c>
      <c r="C31" s="160"/>
      <c r="D31" s="160"/>
      <c r="E31" s="161"/>
      <c r="F31" s="162" t="s">
        <v>36</v>
      </c>
      <c r="G31" s="162"/>
      <c r="H31" s="162"/>
      <c r="I31" s="165">
        <f>' Pol'!G227</f>
        <v>0</v>
      </c>
      <c r="J31" s="59"/>
    </row>
    <row r="32" spans="1:10" ht="12.75">
      <c r="A32" s="164" t="s">
        <v>102</v>
      </c>
      <c r="B32" s="159" t="s">
        <v>103</v>
      </c>
      <c r="C32" s="160"/>
      <c r="D32" s="160"/>
      <c r="E32" s="161"/>
      <c r="F32" s="162" t="s">
        <v>56</v>
      </c>
      <c r="G32" s="162"/>
      <c r="H32" s="162"/>
      <c r="I32" s="165">
        <f>' Pol'!G231</f>
        <v>0</v>
      </c>
      <c r="J32" s="59"/>
    </row>
    <row r="33" spans="1:10" ht="12.75">
      <c r="A33" s="164" t="s">
        <v>466</v>
      </c>
      <c r="B33" s="159" t="s">
        <v>535</v>
      </c>
      <c r="C33" s="160"/>
      <c r="D33" s="160"/>
      <c r="E33" s="161"/>
      <c r="F33" s="162" t="s">
        <v>56</v>
      </c>
      <c r="G33" s="162"/>
      <c r="H33" s="162"/>
      <c r="I33" s="165">
        <f>' Pol'!G235</f>
        <v>0</v>
      </c>
      <c r="J33" s="59"/>
    </row>
    <row r="34" spans="1:10" ht="12.75">
      <c r="A34" s="164" t="s">
        <v>66</v>
      </c>
      <c r="B34" s="159" t="s">
        <v>57</v>
      </c>
      <c r="C34" s="160"/>
      <c r="D34" s="160"/>
      <c r="E34" s="161"/>
      <c r="F34" s="162" t="s">
        <v>66</v>
      </c>
      <c r="G34" s="162"/>
      <c r="H34" s="162"/>
      <c r="I34" s="165">
        <f>' Pol'!G237</f>
        <v>0</v>
      </c>
      <c r="J34" s="59"/>
    </row>
    <row r="35" spans="1:10" ht="12" thickBot="1">
      <c r="A35" s="166"/>
      <c r="B35" s="167" t="s">
        <v>67</v>
      </c>
      <c r="C35" s="168"/>
      <c r="D35" s="168"/>
      <c r="E35" s="169"/>
      <c r="F35" s="170"/>
      <c r="G35" s="170"/>
      <c r="H35" s="170"/>
      <c r="I35" s="171">
        <f>SUM(I7:I34)</f>
        <v>0</v>
      </c>
      <c r="J35" s="59"/>
    </row>
    <row r="36" spans="1:10" ht="12.75">
      <c r="A36" s="152"/>
      <c r="E36" s="70"/>
      <c r="F36" s="70"/>
      <c r="G36" s="70"/>
      <c r="H36" s="70"/>
      <c r="I36" s="70"/>
      <c r="J36" s="59"/>
    </row>
    <row r="37" spans="5:10" ht="12.75">
      <c r="E37" s="70"/>
      <c r="F37" s="70"/>
      <c r="G37" s="70"/>
      <c r="H37" s="70"/>
      <c r="I37" s="70"/>
      <c r="J37" s="59"/>
    </row>
    <row r="38" spans="5:10" ht="12.75">
      <c r="E38" s="70"/>
      <c r="F38" s="70"/>
      <c r="G38" s="70"/>
      <c r="H38" s="70"/>
      <c r="I38" s="70"/>
      <c r="J38" s="59"/>
    </row>
    <row r="39" spans="5:10" ht="12.75">
      <c r="E39" s="70"/>
      <c r="F39" s="70"/>
      <c r="G39" s="70"/>
      <c r="H39" s="70"/>
      <c r="I39" s="70"/>
      <c r="J39" s="59"/>
    </row>
    <row r="40" spans="5:10" ht="12.75">
      <c r="E40" s="70"/>
      <c r="F40" s="70"/>
      <c r="G40" s="70"/>
      <c r="H40" s="70"/>
      <c r="I40" s="70"/>
      <c r="J40" s="59"/>
    </row>
    <row r="41" spans="5:10" ht="12.75">
      <c r="E41" s="70"/>
      <c r="F41" s="70"/>
      <c r="G41" s="70"/>
      <c r="H41" s="70"/>
      <c r="I41" s="70"/>
      <c r="J41" s="59"/>
    </row>
    <row r="42" spans="5:10" ht="12.75">
      <c r="E42" s="70"/>
      <c r="F42" s="70"/>
      <c r="G42" s="70"/>
      <c r="H42" s="70"/>
      <c r="I42" s="70"/>
      <c r="J42" s="59"/>
    </row>
    <row r="43" spans="5:10" ht="12.75">
      <c r="E43" s="70"/>
      <c r="F43" s="70"/>
      <c r="G43" s="70"/>
      <c r="H43" s="70"/>
      <c r="I43" s="70"/>
      <c r="J43" s="59"/>
    </row>
    <row r="44" spans="5:10" ht="12.75">
      <c r="E44" s="70"/>
      <c r="F44" s="70"/>
      <c r="G44" s="70"/>
      <c r="H44" s="70"/>
      <c r="I44" s="70"/>
      <c r="J44" s="59"/>
    </row>
    <row r="45" spans="5:10" ht="12.75">
      <c r="E45" s="70"/>
      <c r="F45" s="70"/>
      <c r="G45" s="70"/>
      <c r="H45" s="70"/>
      <c r="I45" s="70"/>
      <c r="J45" s="59"/>
    </row>
    <row r="46" spans="5:10" ht="12.75">
      <c r="E46" s="70"/>
      <c r="F46" s="70"/>
      <c r="G46" s="70"/>
      <c r="H46" s="70"/>
      <c r="I46" s="70"/>
      <c r="J46" s="59"/>
    </row>
    <row r="47" spans="5:10" ht="12.75">
      <c r="E47" s="70"/>
      <c r="F47" s="70"/>
      <c r="G47" s="70"/>
      <c r="H47" s="70"/>
      <c r="I47" s="70"/>
      <c r="J47" s="59"/>
    </row>
    <row r="48" spans="5:10" ht="12.75">
      <c r="E48" s="70"/>
      <c r="F48" s="70"/>
      <c r="G48" s="70"/>
      <c r="H48" s="70"/>
      <c r="I48" s="70"/>
      <c r="J48" s="59"/>
    </row>
    <row r="49" spans="5:10" ht="12.75">
      <c r="E49" s="70"/>
      <c r="F49" s="70"/>
      <c r="G49" s="70"/>
      <c r="H49" s="70"/>
      <c r="I49" s="70"/>
      <c r="J49" s="59"/>
    </row>
    <row r="50" spans="5:10" ht="12.75">
      <c r="E50" s="70"/>
      <c r="F50" s="70"/>
      <c r="G50" s="70"/>
      <c r="H50" s="70"/>
      <c r="I50" s="70"/>
      <c r="J50" s="59"/>
    </row>
    <row r="51" spans="5:10" ht="12.75">
      <c r="E51" s="70"/>
      <c r="F51" s="70"/>
      <c r="G51" s="70"/>
      <c r="H51" s="70"/>
      <c r="I51" s="70"/>
      <c r="J51" s="59"/>
    </row>
    <row r="52" spans="5:10" ht="12.75">
      <c r="E52" s="70"/>
      <c r="F52" s="70"/>
      <c r="G52" s="70"/>
      <c r="H52" s="70"/>
      <c r="I52" s="70"/>
      <c r="J52" s="59"/>
    </row>
    <row r="53" spans="5:10" ht="12.75"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  <row r="565" spans="5:10" ht="12.75">
      <c r="E565" s="70"/>
      <c r="F565" s="70"/>
      <c r="G565" s="70"/>
      <c r="H565" s="70"/>
      <c r="I565" s="70"/>
      <c r="J565" s="59"/>
    </row>
    <row r="566" spans="5:10" ht="12.75">
      <c r="E566" s="70"/>
      <c r="F566" s="70"/>
      <c r="G566" s="70"/>
      <c r="H566" s="70"/>
      <c r="I566" s="70"/>
      <c r="J566" s="59"/>
    </row>
    <row r="567" spans="5:10" ht="12.75">
      <c r="E567" s="70"/>
      <c r="F567" s="70"/>
      <c r="G567" s="70"/>
      <c r="H567" s="70"/>
      <c r="I567" s="70"/>
      <c r="J567" s="59"/>
    </row>
    <row r="568" spans="5:10" ht="12.75">
      <c r="E568" s="70"/>
      <c r="F568" s="70"/>
      <c r="G568" s="70"/>
      <c r="H568" s="70"/>
      <c r="I568" s="70"/>
      <c r="J568" s="59"/>
    </row>
    <row r="569" spans="5:10" ht="12.75">
      <c r="E569" s="70"/>
      <c r="F569" s="70"/>
      <c r="G569" s="70"/>
      <c r="H569" s="70"/>
      <c r="I569" s="70"/>
      <c r="J569" s="59"/>
    </row>
    <row r="570" spans="5:10" ht="12.75">
      <c r="E570" s="70"/>
      <c r="F570" s="70"/>
      <c r="G570" s="70"/>
      <c r="H570" s="70"/>
      <c r="I570" s="70"/>
      <c r="J570" s="59"/>
    </row>
    <row r="571" spans="5:10" ht="12.75">
      <c r="E571" s="70"/>
      <c r="F571" s="70"/>
      <c r="G571" s="70"/>
      <c r="H571" s="70"/>
      <c r="I571" s="70"/>
      <c r="J571" s="59"/>
    </row>
    <row r="572" spans="5:10" ht="12.75">
      <c r="E572" s="70"/>
      <c r="F572" s="70"/>
      <c r="G572" s="70"/>
      <c r="H572" s="70"/>
      <c r="I572" s="70"/>
      <c r="J572" s="59"/>
    </row>
    <row r="573" spans="5:10" ht="12.75">
      <c r="E573" s="70"/>
      <c r="F573" s="70"/>
      <c r="G573" s="70"/>
      <c r="H573" s="70"/>
      <c r="I573" s="70"/>
      <c r="J573" s="59"/>
    </row>
    <row r="574" spans="5:10" ht="12.75">
      <c r="E574" s="70"/>
      <c r="F574" s="70"/>
      <c r="G574" s="70"/>
      <c r="H574" s="70"/>
      <c r="I574" s="70"/>
      <c r="J574" s="59"/>
    </row>
    <row r="575" spans="5:10" ht="12.75">
      <c r="E575" s="70"/>
      <c r="F575" s="70"/>
      <c r="G575" s="70"/>
      <c r="H575" s="70"/>
      <c r="I575" s="70"/>
      <c r="J575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18" customWidth="1"/>
    <col min="2" max="2" width="14.375" style="118" customWidth="1"/>
    <col min="3" max="3" width="38.25390625" style="142" customWidth="1"/>
    <col min="4" max="4" width="4.625" style="118" customWidth="1"/>
    <col min="5" max="5" width="10.625" style="118" customWidth="1"/>
    <col min="6" max="6" width="9.875" style="118" customWidth="1"/>
    <col min="7" max="7" width="12.75390625" style="118" customWidth="1"/>
    <col min="8" max="16384" width="9.125" style="118" customWidth="1"/>
  </cols>
  <sheetData>
    <row r="1" spans="1:7" ht="16.5" thickBot="1">
      <c r="A1" s="255" t="s">
        <v>42</v>
      </c>
      <c r="B1" s="255"/>
      <c r="C1" s="256"/>
      <c r="D1" s="255"/>
      <c r="E1" s="255"/>
      <c r="F1" s="255"/>
      <c r="G1" s="255"/>
    </row>
    <row r="2" spans="1:7" ht="13.5" thickTop="1">
      <c r="A2" s="119" t="s">
        <v>43</v>
      </c>
      <c r="B2" s="120"/>
      <c r="C2" s="257"/>
      <c r="D2" s="257"/>
      <c r="E2" s="257"/>
      <c r="F2" s="257"/>
      <c r="G2" s="258"/>
    </row>
    <row r="3" spans="1:7" ht="12.75">
      <c r="A3" s="121" t="s">
        <v>44</v>
      </c>
      <c r="B3" s="122"/>
      <c r="C3" s="259"/>
      <c r="D3" s="259"/>
      <c r="E3" s="259"/>
      <c r="F3" s="259"/>
      <c r="G3" s="260"/>
    </row>
    <row r="4" spans="1:7" ht="13.5" thickBot="1">
      <c r="A4" s="123" t="s">
        <v>45</v>
      </c>
      <c r="B4" s="124"/>
      <c r="C4" s="261"/>
      <c r="D4" s="261"/>
      <c r="E4" s="261"/>
      <c r="F4" s="261"/>
      <c r="G4" s="262"/>
    </row>
    <row r="5" spans="2:4" ht="14.25" thickBot="1" thickTop="1">
      <c r="B5" s="125"/>
      <c r="C5" s="126"/>
      <c r="D5" s="127"/>
    </row>
    <row r="6" spans="1:7" ht="13.5" thickBot="1">
      <c r="A6" s="128" t="s">
        <v>46</v>
      </c>
      <c r="B6" s="129" t="s">
        <v>47</v>
      </c>
      <c r="C6" s="130" t="s">
        <v>48</v>
      </c>
      <c r="D6" s="131" t="s">
        <v>49</v>
      </c>
      <c r="E6" s="132" t="s">
        <v>50</v>
      </c>
      <c r="F6" s="133" t="s">
        <v>51</v>
      </c>
      <c r="G6" s="134" t="s">
        <v>52</v>
      </c>
    </row>
    <row r="7" spans="1:7" ht="14.25" thickBot="1" thickTop="1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Z4994"/>
  <sheetViews>
    <sheetView workbookViewId="0" topLeftCell="A1">
      <selection activeCell="F245" sqref="F245"/>
    </sheetView>
  </sheetViews>
  <sheetFormatPr defaultColWidth="9.00390625" defaultRowHeight="12.75" outlineLevelRow="1"/>
  <cols>
    <col min="1" max="1" width="4.25390625" style="0" customWidth="1"/>
    <col min="2" max="2" width="14.375" style="172" customWidth="1"/>
    <col min="3" max="3" width="38.25390625" style="172" customWidth="1"/>
    <col min="4" max="4" width="4.625" style="0" customWidth="1"/>
    <col min="5" max="5" width="10.625" style="0" customWidth="1"/>
    <col min="6" max="6" width="9.875" style="0" customWidth="1"/>
    <col min="7" max="7" width="14.625" style="0" customWidth="1"/>
    <col min="8" max="13" width="9.00390625" style="0" hidden="1" customWidth="1"/>
    <col min="14" max="14" width="9.125" style="0" hidden="1" customWidth="1"/>
    <col min="15" max="19" width="9.00390625" style="0" hidden="1" customWidth="1"/>
    <col min="21" max="31" width="9.00390625" style="0" hidden="1" customWidth="1"/>
  </cols>
  <sheetData>
    <row r="1" spans="1:23" ht="15.75" customHeight="1">
      <c r="A1" s="263" t="s">
        <v>42</v>
      </c>
      <c r="B1" s="263"/>
      <c r="C1" s="263"/>
      <c r="D1" s="263"/>
      <c r="E1" s="263"/>
      <c r="F1" s="263"/>
      <c r="G1" s="263"/>
      <c r="W1" t="s">
        <v>105</v>
      </c>
    </row>
    <row r="2" spans="1:23" ht="24.95" customHeight="1">
      <c r="A2" s="197" t="s">
        <v>43</v>
      </c>
      <c r="B2" s="198"/>
      <c r="C2" s="264" t="s">
        <v>106</v>
      </c>
      <c r="D2" s="265"/>
      <c r="E2" s="265"/>
      <c r="F2" s="265"/>
      <c r="G2" s="266"/>
      <c r="W2" t="s">
        <v>107</v>
      </c>
    </row>
    <row r="3" spans="1:23" ht="24.95" customHeight="1">
      <c r="A3" s="197" t="s">
        <v>44</v>
      </c>
      <c r="B3" s="198"/>
      <c r="C3" s="265"/>
      <c r="D3" s="265"/>
      <c r="E3" s="265"/>
      <c r="F3" s="265"/>
      <c r="G3" s="266"/>
      <c r="W3" t="s">
        <v>108</v>
      </c>
    </row>
    <row r="4" spans="1:23" ht="24.95" customHeight="1">
      <c r="A4" s="197" t="s">
        <v>45</v>
      </c>
      <c r="B4" s="198"/>
      <c r="C4" s="264"/>
      <c r="D4" s="265"/>
      <c r="E4" s="265"/>
      <c r="F4" s="265"/>
      <c r="G4" s="266"/>
      <c r="W4" t="s">
        <v>109</v>
      </c>
    </row>
    <row r="5" spans="1:23" ht="12.75">
      <c r="A5" s="199" t="s">
        <v>110</v>
      </c>
      <c r="B5" s="200"/>
      <c r="C5" s="201"/>
      <c r="D5" s="202"/>
      <c r="E5" s="203"/>
      <c r="F5" s="203"/>
      <c r="G5" s="204"/>
      <c r="W5" t="s">
        <v>111</v>
      </c>
    </row>
    <row r="6" ht="12.75">
      <c r="D6" s="205"/>
    </row>
    <row r="7" spans="1:19" ht="25.5">
      <c r="A7" s="181" t="s">
        <v>46</v>
      </c>
      <c r="B7" s="182" t="s">
        <v>47</v>
      </c>
      <c r="C7" s="182" t="s">
        <v>48</v>
      </c>
      <c r="D7" s="183" t="s">
        <v>49</v>
      </c>
      <c r="E7" s="181" t="s">
        <v>50</v>
      </c>
      <c r="F7" s="184" t="s">
        <v>51</v>
      </c>
      <c r="G7" s="181" t="s">
        <v>40</v>
      </c>
      <c r="H7" s="206" t="s">
        <v>112</v>
      </c>
      <c r="I7" s="206" t="s">
        <v>113</v>
      </c>
      <c r="J7" s="206" t="s">
        <v>114</v>
      </c>
      <c r="K7" s="206" t="s">
        <v>115</v>
      </c>
      <c r="L7" s="206" t="s">
        <v>28</v>
      </c>
      <c r="M7" s="206" t="s">
        <v>116</v>
      </c>
      <c r="N7" s="206" t="s">
        <v>90</v>
      </c>
      <c r="O7" s="206" t="s">
        <v>91</v>
      </c>
      <c r="P7" s="206" t="s">
        <v>91</v>
      </c>
      <c r="Q7" s="206" t="s">
        <v>117</v>
      </c>
      <c r="R7" s="206" t="s">
        <v>118</v>
      </c>
      <c r="S7" s="206" t="s">
        <v>119</v>
      </c>
    </row>
    <row r="8" spans="1:23" ht="12.75">
      <c r="A8" s="207" t="s">
        <v>68</v>
      </c>
      <c r="B8" s="208" t="s">
        <v>62</v>
      </c>
      <c r="C8" s="209" t="s">
        <v>63</v>
      </c>
      <c r="D8" s="210"/>
      <c r="E8" s="211"/>
      <c r="F8" s="212"/>
      <c r="G8" s="212">
        <f>SUMIF(W9:W18,"&lt;&gt;NOR",G9:G18)</f>
        <v>0</v>
      </c>
      <c r="H8" s="212"/>
      <c r="I8" s="212">
        <f>SUM(I9:I18)</f>
        <v>324.13</v>
      </c>
      <c r="J8" s="212"/>
      <c r="K8" s="212">
        <f>SUM(K9:K18)</f>
        <v>4892.089999999999</v>
      </c>
      <c r="L8" s="212"/>
      <c r="M8" s="212">
        <f>SUM(M9:M18)</f>
        <v>0</v>
      </c>
      <c r="N8" s="212"/>
      <c r="O8" s="212"/>
      <c r="P8" s="212"/>
      <c r="Q8" s="212"/>
      <c r="R8" s="213"/>
      <c r="S8" s="212">
        <f>SUM(S9:S18)</f>
        <v>17.47</v>
      </c>
      <c r="W8" t="s">
        <v>120</v>
      </c>
    </row>
    <row r="9" spans="1:52" ht="12.75" outlineLevel="1">
      <c r="A9" s="185">
        <v>1</v>
      </c>
      <c r="B9" s="173" t="s">
        <v>121</v>
      </c>
      <c r="C9" s="178" t="s">
        <v>122</v>
      </c>
      <c r="D9" s="186" t="s">
        <v>69</v>
      </c>
      <c r="E9" s="175">
        <v>4</v>
      </c>
      <c r="F9" s="177"/>
      <c r="G9" s="177">
        <f>E9*F9</f>
        <v>0</v>
      </c>
      <c r="H9" s="177">
        <v>0</v>
      </c>
      <c r="I9" s="177">
        <f aca="true" t="shared" si="0" ref="I9:I18">ROUND(E9*H9,2)</f>
        <v>0</v>
      </c>
      <c r="J9" s="177">
        <v>39.8</v>
      </c>
      <c r="K9" s="177">
        <f aca="true" t="shared" si="1" ref="K9:K18">ROUND(E9*J9,2)</f>
        <v>159.2</v>
      </c>
      <c r="L9" s="177">
        <v>21</v>
      </c>
      <c r="M9" s="177">
        <f aca="true" t="shared" si="2" ref="M9:M18">G9*(1+L9/100)</f>
        <v>0</v>
      </c>
      <c r="N9" s="177" t="s">
        <v>95</v>
      </c>
      <c r="O9" s="177" t="s">
        <v>101</v>
      </c>
      <c r="P9" s="177"/>
      <c r="Q9" s="177"/>
      <c r="R9" s="214">
        <v>0.16</v>
      </c>
      <c r="S9" s="177">
        <f aca="true" t="shared" si="3" ref="S9:S18">ROUND(E9*R9,2)</f>
        <v>0.64</v>
      </c>
      <c r="T9" s="215"/>
      <c r="U9" s="215"/>
      <c r="V9" s="215"/>
      <c r="W9" s="215" t="s">
        <v>123</v>
      </c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</row>
    <row r="10" spans="1:52" ht="12.75" outlineLevel="1">
      <c r="A10" s="185">
        <v>2</v>
      </c>
      <c r="B10" s="173" t="s">
        <v>124</v>
      </c>
      <c r="C10" s="178" t="s">
        <v>125</v>
      </c>
      <c r="D10" s="186" t="s">
        <v>69</v>
      </c>
      <c r="E10" s="175">
        <v>3</v>
      </c>
      <c r="F10" s="177"/>
      <c r="G10" s="177">
        <f aca="true" t="shared" si="4" ref="G10:G18">E10*F10</f>
        <v>0</v>
      </c>
      <c r="H10" s="177">
        <v>0</v>
      </c>
      <c r="I10" s="177">
        <f t="shared" si="0"/>
        <v>0</v>
      </c>
      <c r="J10" s="177">
        <v>216.5</v>
      </c>
      <c r="K10" s="177">
        <f t="shared" si="1"/>
        <v>649.5</v>
      </c>
      <c r="L10" s="177">
        <v>21</v>
      </c>
      <c r="M10" s="177">
        <f t="shared" si="2"/>
        <v>0</v>
      </c>
      <c r="N10" s="177" t="s">
        <v>95</v>
      </c>
      <c r="O10" s="177" t="s">
        <v>101</v>
      </c>
      <c r="P10" s="177"/>
      <c r="Q10" s="177"/>
      <c r="R10" s="214">
        <v>0.5265</v>
      </c>
      <c r="S10" s="177">
        <f t="shared" si="3"/>
        <v>1.58</v>
      </c>
      <c r="T10" s="215"/>
      <c r="U10" s="215"/>
      <c r="V10" s="215"/>
      <c r="W10" s="215" t="s">
        <v>123</v>
      </c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</row>
    <row r="11" spans="1:52" ht="12.75" outlineLevel="1">
      <c r="A11" s="185">
        <v>3</v>
      </c>
      <c r="B11" s="173" t="s">
        <v>126</v>
      </c>
      <c r="C11" s="178" t="s">
        <v>127</v>
      </c>
      <c r="D11" s="186" t="s">
        <v>70</v>
      </c>
      <c r="E11" s="175">
        <v>2</v>
      </c>
      <c r="F11" s="177"/>
      <c r="G11" s="177">
        <f t="shared" si="4"/>
        <v>0</v>
      </c>
      <c r="H11" s="177">
        <v>0</v>
      </c>
      <c r="I11" s="177">
        <f t="shared" si="0"/>
        <v>0</v>
      </c>
      <c r="J11" s="177">
        <v>444</v>
      </c>
      <c r="K11" s="177">
        <f t="shared" si="1"/>
        <v>888</v>
      </c>
      <c r="L11" s="177">
        <v>21</v>
      </c>
      <c r="M11" s="177">
        <f t="shared" si="2"/>
        <v>0</v>
      </c>
      <c r="N11" s="177" t="s">
        <v>95</v>
      </c>
      <c r="O11" s="177" t="s">
        <v>101</v>
      </c>
      <c r="P11" s="177"/>
      <c r="Q11" s="177"/>
      <c r="R11" s="214">
        <v>1.763</v>
      </c>
      <c r="S11" s="177">
        <f t="shared" si="3"/>
        <v>3.53</v>
      </c>
      <c r="T11" s="215"/>
      <c r="U11" s="215"/>
      <c r="V11" s="215"/>
      <c r="W11" s="215" t="s">
        <v>123</v>
      </c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</row>
    <row r="12" spans="1:52" ht="12.75" outlineLevel="1">
      <c r="A12" s="185">
        <v>4</v>
      </c>
      <c r="B12" s="173" t="s">
        <v>128</v>
      </c>
      <c r="C12" s="178" t="s">
        <v>129</v>
      </c>
      <c r="D12" s="186" t="s">
        <v>70</v>
      </c>
      <c r="E12" s="175">
        <v>2</v>
      </c>
      <c r="F12" s="177"/>
      <c r="G12" s="177">
        <f t="shared" si="4"/>
        <v>0</v>
      </c>
      <c r="H12" s="177">
        <v>0</v>
      </c>
      <c r="I12" s="177">
        <f t="shared" si="0"/>
        <v>0</v>
      </c>
      <c r="J12" s="177">
        <v>890</v>
      </c>
      <c r="K12" s="177">
        <f t="shared" si="1"/>
        <v>1780</v>
      </c>
      <c r="L12" s="177">
        <v>21</v>
      </c>
      <c r="M12" s="177">
        <f t="shared" si="2"/>
        <v>0</v>
      </c>
      <c r="N12" s="177" t="s">
        <v>95</v>
      </c>
      <c r="O12" s="177" t="s">
        <v>101</v>
      </c>
      <c r="P12" s="177"/>
      <c r="Q12" s="177"/>
      <c r="R12" s="214">
        <v>3.533</v>
      </c>
      <c r="S12" s="177">
        <f t="shared" si="3"/>
        <v>7.07</v>
      </c>
      <c r="T12" s="215"/>
      <c r="U12" s="215"/>
      <c r="V12" s="215"/>
      <c r="W12" s="215" t="s">
        <v>123</v>
      </c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</row>
    <row r="13" spans="1:52" ht="12.75" outlineLevel="1">
      <c r="A13" s="185">
        <v>5</v>
      </c>
      <c r="B13" s="173" t="s">
        <v>79</v>
      </c>
      <c r="C13" s="178" t="s">
        <v>80</v>
      </c>
      <c r="D13" s="186" t="s">
        <v>70</v>
      </c>
      <c r="E13" s="175">
        <v>2</v>
      </c>
      <c r="F13" s="177"/>
      <c r="G13" s="177">
        <f t="shared" si="4"/>
        <v>0</v>
      </c>
      <c r="H13" s="177">
        <v>0</v>
      </c>
      <c r="I13" s="177">
        <f t="shared" si="0"/>
        <v>0</v>
      </c>
      <c r="J13" s="177">
        <v>80.1</v>
      </c>
      <c r="K13" s="177">
        <f t="shared" si="1"/>
        <v>160.2</v>
      </c>
      <c r="L13" s="177">
        <v>21</v>
      </c>
      <c r="M13" s="177">
        <f t="shared" si="2"/>
        <v>0</v>
      </c>
      <c r="N13" s="177" t="s">
        <v>95</v>
      </c>
      <c r="O13" s="177" t="s">
        <v>101</v>
      </c>
      <c r="P13" s="177"/>
      <c r="Q13" s="177"/>
      <c r="R13" s="214">
        <v>0.345</v>
      </c>
      <c r="S13" s="177">
        <f t="shared" si="3"/>
        <v>0.69</v>
      </c>
      <c r="T13" s="215"/>
      <c r="U13" s="215"/>
      <c r="V13" s="215"/>
      <c r="W13" s="215" t="s">
        <v>123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</row>
    <row r="14" spans="1:52" ht="22.5" outlineLevel="1">
      <c r="A14" s="185">
        <v>6</v>
      </c>
      <c r="B14" s="173" t="s">
        <v>130</v>
      </c>
      <c r="C14" s="178" t="s">
        <v>131</v>
      </c>
      <c r="D14" s="186" t="s">
        <v>70</v>
      </c>
      <c r="E14" s="175">
        <v>0.64</v>
      </c>
      <c r="F14" s="177"/>
      <c r="G14" s="177">
        <f t="shared" si="4"/>
        <v>0</v>
      </c>
      <c r="H14" s="177">
        <v>506.45</v>
      </c>
      <c r="I14" s="177">
        <f t="shared" si="0"/>
        <v>324.13</v>
      </c>
      <c r="J14" s="177">
        <v>368.55</v>
      </c>
      <c r="K14" s="177">
        <f t="shared" si="1"/>
        <v>235.87</v>
      </c>
      <c r="L14" s="177">
        <v>21</v>
      </c>
      <c r="M14" s="177">
        <f t="shared" si="2"/>
        <v>0</v>
      </c>
      <c r="N14" s="177" t="s">
        <v>95</v>
      </c>
      <c r="O14" s="177" t="s">
        <v>101</v>
      </c>
      <c r="P14" s="177"/>
      <c r="Q14" s="177"/>
      <c r="R14" s="214">
        <v>1.587</v>
      </c>
      <c r="S14" s="177">
        <f t="shared" si="3"/>
        <v>1.02</v>
      </c>
      <c r="T14" s="215"/>
      <c r="U14" s="215"/>
      <c r="V14" s="215"/>
      <c r="W14" s="215" t="s">
        <v>123</v>
      </c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</row>
    <row r="15" spans="1:52" ht="12.75" outlineLevel="1">
      <c r="A15" s="185">
        <v>7</v>
      </c>
      <c r="B15" s="173" t="s">
        <v>132</v>
      </c>
      <c r="C15" s="178" t="s">
        <v>133</v>
      </c>
      <c r="D15" s="186" t="s">
        <v>70</v>
      </c>
      <c r="E15" s="175">
        <v>1.36</v>
      </c>
      <c r="F15" s="177"/>
      <c r="G15" s="177">
        <f t="shared" si="4"/>
        <v>0</v>
      </c>
      <c r="H15" s="177">
        <v>0</v>
      </c>
      <c r="I15" s="177">
        <f t="shared" si="0"/>
        <v>0</v>
      </c>
      <c r="J15" s="177">
        <v>297.5</v>
      </c>
      <c r="K15" s="177">
        <f t="shared" si="1"/>
        <v>404.6</v>
      </c>
      <c r="L15" s="177">
        <v>21</v>
      </c>
      <c r="M15" s="177">
        <f t="shared" si="2"/>
        <v>0</v>
      </c>
      <c r="N15" s="177" t="s">
        <v>95</v>
      </c>
      <c r="O15" s="177" t="s">
        <v>101</v>
      </c>
      <c r="P15" s="177"/>
      <c r="Q15" s="177"/>
      <c r="R15" s="214">
        <v>1.239</v>
      </c>
      <c r="S15" s="177">
        <f t="shared" si="3"/>
        <v>1.69</v>
      </c>
      <c r="T15" s="215"/>
      <c r="U15" s="215"/>
      <c r="V15" s="215"/>
      <c r="W15" s="215" t="s">
        <v>123</v>
      </c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</row>
    <row r="16" spans="1:52" ht="12.75" outlineLevel="1">
      <c r="A16" s="185">
        <v>8</v>
      </c>
      <c r="B16" s="173" t="s">
        <v>134</v>
      </c>
      <c r="C16" s="178" t="s">
        <v>135</v>
      </c>
      <c r="D16" s="186" t="s">
        <v>70</v>
      </c>
      <c r="E16" s="175">
        <v>0.64</v>
      </c>
      <c r="F16" s="177"/>
      <c r="G16" s="177">
        <f t="shared" si="4"/>
        <v>0</v>
      </c>
      <c r="H16" s="177">
        <v>0</v>
      </c>
      <c r="I16" s="177">
        <f t="shared" si="0"/>
        <v>0</v>
      </c>
      <c r="J16" s="177">
        <v>450</v>
      </c>
      <c r="K16" s="177">
        <f t="shared" si="1"/>
        <v>288</v>
      </c>
      <c r="L16" s="177">
        <v>21</v>
      </c>
      <c r="M16" s="177">
        <f t="shared" si="2"/>
        <v>0</v>
      </c>
      <c r="N16" s="177" t="s">
        <v>95</v>
      </c>
      <c r="O16" s="177" t="s">
        <v>101</v>
      </c>
      <c r="P16" s="177"/>
      <c r="Q16" s="177"/>
      <c r="R16" s="214">
        <v>1.938</v>
      </c>
      <c r="S16" s="177">
        <f t="shared" si="3"/>
        <v>1.24</v>
      </c>
      <c r="T16" s="215"/>
      <c r="U16" s="215"/>
      <c r="V16" s="215"/>
      <c r="W16" s="215" t="s">
        <v>123</v>
      </c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</row>
    <row r="17" spans="1:52" ht="17.25" customHeight="1" outlineLevel="1">
      <c r="A17" s="185">
        <v>9</v>
      </c>
      <c r="B17" s="173" t="s">
        <v>81</v>
      </c>
      <c r="C17" s="178" t="s">
        <v>136</v>
      </c>
      <c r="D17" s="186" t="s">
        <v>70</v>
      </c>
      <c r="E17" s="175">
        <v>0.64</v>
      </c>
      <c r="F17" s="177"/>
      <c r="G17" s="177">
        <f t="shared" si="4"/>
        <v>0</v>
      </c>
      <c r="H17" s="177">
        <v>0</v>
      </c>
      <c r="I17" s="177">
        <f t="shared" si="0"/>
        <v>0</v>
      </c>
      <c r="J17" s="177">
        <v>250.5</v>
      </c>
      <c r="K17" s="177">
        <f t="shared" si="1"/>
        <v>160.32</v>
      </c>
      <c r="L17" s="177">
        <v>21</v>
      </c>
      <c r="M17" s="177">
        <f t="shared" si="2"/>
        <v>0</v>
      </c>
      <c r="N17" s="177" t="s">
        <v>95</v>
      </c>
      <c r="O17" s="177" t="s">
        <v>101</v>
      </c>
      <c r="P17" s="177"/>
      <c r="Q17" s="177"/>
      <c r="R17" s="214">
        <v>0.011</v>
      </c>
      <c r="S17" s="177">
        <f t="shared" si="3"/>
        <v>0.01</v>
      </c>
      <c r="T17" s="215"/>
      <c r="U17" s="215"/>
      <c r="V17" s="215"/>
      <c r="W17" s="215" t="s">
        <v>123</v>
      </c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</row>
    <row r="18" spans="1:52" ht="12.75" outlineLevel="1">
      <c r="A18" s="185">
        <v>10</v>
      </c>
      <c r="B18" s="173" t="s">
        <v>82</v>
      </c>
      <c r="C18" s="178" t="s">
        <v>83</v>
      </c>
      <c r="D18" s="186" t="s">
        <v>70</v>
      </c>
      <c r="E18" s="175">
        <v>0.64</v>
      </c>
      <c r="F18" s="177"/>
      <c r="G18" s="177">
        <f t="shared" si="4"/>
        <v>0</v>
      </c>
      <c r="H18" s="177">
        <v>0</v>
      </c>
      <c r="I18" s="177">
        <f t="shared" si="0"/>
        <v>0</v>
      </c>
      <c r="J18" s="177">
        <v>260</v>
      </c>
      <c r="K18" s="177">
        <f t="shared" si="1"/>
        <v>166.4</v>
      </c>
      <c r="L18" s="177">
        <v>21</v>
      </c>
      <c r="M18" s="177">
        <f t="shared" si="2"/>
        <v>0</v>
      </c>
      <c r="N18" s="177" t="s">
        <v>95</v>
      </c>
      <c r="O18" s="177" t="s">
        <v>101</v>
      </c>
      <c r="P18" s="177"/>
      <c r="Q18" s="177"/>
      <c r="R18" s="214">
        <v>0</v>
      </c>
      <c r="S18" s="177">
        <f t="shared" si="3"/>
        <v>0</v>
      </c>
      <c r="T18" s="215"/>
      <c r="U18" s="215"/>
      <c r="V18" s="215"/>
      <c r="W18" s="215" t="s">
        <v>123</v>
      </c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</row>
    <row r="19" spans="1:23" ht="12.75">
      <c r="A19" s="187" t="s">
        <v>68</v>
      </c>
      <c r="B19" s="174" t="s">
        <v>137</v>
      </c>
      <c r="C19" s="179" t="s">
        <v>138</v>
      </c>
      <c r="D19" s="188"/>
      <c r="E19" s="176"/>
      <c r="F19" s="189"/>
      <c r="G19" s="189">
        <f>SUMIF(W20:W37,"&lt;&gt;NOR",G20:G37)</f>
        <v>0</v>
      </c>
      <c r="H19" s="189"/>
      <c r="I19" s="189">
        <f>SUM(I20:I37)</f>
        <v>170881.19</v>
      </c>
      <c r="J19" s="189"/>
      <c r="K19" s="189">
        <f>SUM(K20:K37)</f>
        <v>33226.450000000004</v>
      </c>
      <c r="L19" s="189"/>
      <c r="M19" s="189">
        <f>SUM(M20:M37)</f>
        <v>0</v>
      </c>
      <c r="N19" s="189"/>
      <c r="O19" s="189"/>
      <c r="P19" s="189"/>
      <c r="Q19" s="189"/>
      <c r="R19" s="180"/>
      <c r="S19" s="189">
        <f>SUM(S20:S37)</f>
        <v>99.53999999999999</v>
      </c>
      <c r="W19" t="s">
        <v>120</v>
      </c>
    </row>
    <row r="20" spans="1:52" ht="12.75" outlineLevel="1">
      <c r="A20" s="185">
        <v>11</v>
      </c>
      <c r="B20" s="173" t="s">
        <v>139</v>
      </c>
      <c r="C20" s="178" t="s">
        <v>140</v>
      </c>
      <c r="D20" s="186" t="s">
        <v>71</v>
      </c>
      <c r="E20" s="175">
        <v>11</v>
      </c>
      <c r="F20" s="177"/>
      <c r="G20" s="177">
        <f>E20*F20</f>
        <v>0</v>
      </c>
      <c r="H20" s="177">
        <v>71.98</v>
      </c>
      <c r="I20" s="177">
        <f aca="true" t="shared" si="5" ref="I20:I25">ROUND(E20*H20,2)</f>
        <v>791.78</v>
      </c>
      <c r="J20" s="177">
        <v>360.02</v>
      </c>
      <c r="K20" s="177">
        <f aca="true" t="shared" si="6" ref="K20:K25">ROUND(E20*J20,2)</f>
        <v>3960.22</v>
      </c>
      <c r="L20" s="177">
        <v>21</v>
      </c>
      <c r="M20" s="177">
        <f aca="true" t="shared" si="7" ref="M20:M25">G20*(1+L20/100)</f>
        <v>0</v>
      </c>
      <c r="N20" s="177" t="s">
        <v>95</v>
      </c>
      <c r="O20" s="177" t="s">
        <v>101</v>
      </c>
      <c r="P20" s="177"/>
      <c r="Q20" s="177"/>
      <c r="R20" s="214">
        <v>0.623</v>
      </c>
      <c r="S20" s="177">
        <f aca="true" t="shared" si="8" ref="S20:S25">ROUND(E20*R20,2)</f>
        <v>6.85</v>
      </c>
      <c r="T20" s="215"/>
      <c r="U20" s="215"/>
      <c r="V20" s="215"/>
      <c r="W20" s="215" t="s">
        <v>123</v>
      </c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</row>
    <row r="21" spans="1:52" ht="12.75" outlineLevel="1">
      <c r="A21" s="185">
        <v>12</v>
      </c>
      <c r="B21" s="173" t="s">
        <v>141</v>
      </c>
      <c r="C21" s="178" t="s">
        <v>142</v>
      </c>
      <c r="D21" s="186" t="s">
        <v>71</v>
      </c>
      <c r="E21" s="175">
        <v>11</v>
      </c>
      <c r="F21" s="177"/>
      <c r="G21" s="177">
        <f aca="true" t="shared" si="9" ref="G21:G37">E21*F21</f>
        <v>0</v>
      </c>
      <c r="H21" s="177">
        <v>274.5</v>
      </c>
      <c r="I21" s="177">
        <f t="shared" si="5"/>
        <v>3019.5</v>
      </c>
      <c r="J21" s="177">
        <v>0</v>
      </c>
      <c r="K21" s="177">
        <f t="shared" si="6"/>
        <v>0</v>
      </c>
      <c r="L21" s="177">
        <v>21</v>
      </c>
      <c r="M21" s="177">
        <f t="shared" si="7"/>
        <v>0</v>
      </c>
      <c r="N21" s="177" t="s">
        <v>95</v>
      </c>
      <c r="O21" s="177" t="s">
        <v>101</v>
      </c>
      <c r="P21" s="177"/>
      <c r="Q21" s="177"/>
      <c r="R21" s="214">
        <v>0</v>
      </c>
      <c r="S21" s="177">
        <f t="shared" si="8"/>
        <v>0</v>
      </c>
      <c r="T21" s="215"/>
      <c r="U21" s="215"/>
      <c r="V21" s="215"/>
      <c r="W21" s="215" t="s">
        <v>143</v>
      </c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</row>
    <row r="22" spans="1:52" ht="22.5" outlineLevel="1">
      <c r="A22" s="185">
        <v>13</v>
      </c>
      <c r="B22" s="173" t="s">
        <v>144</v>
      </c>
      <c r="C22" s="178" t="s">
        <v>145</v>
      </c>
      <c r="D22" s="186" t="s">
        <v>69</v>
      </c>
      <c r="E22" s="175">
        <v>29.417</v>
      </c>
      <c r="F22" s="177"/>
      <c r="G22" s="177">
        <f t="shared" si="9"/>
        <v>0</v>
      </c>
      <c r="H22" s="177">
        <v>318.59</v>
      </c>
      <c r="I22" s="177">
        <f t="shared" si="5"/>
        <v>9371.96</v>
      </c>
      <c r="J22" s="177">
        <v>165.91000000000003</v>
      </c>
      <c r="K22" s="177">
        <f t="shared" si="6"/>
        <v>4880.57</v>
      </c>
      <c r="L22" s="177">
        <v>21</v>
      </c>
      <c r="M22" s="177">
        <f t="shared" si="7"/>
        <v>0</v>
      </c>
      <c r="N22" s="177" t="s">
        <v>95</v>
      </c>
      <c r="O22" s="177" t="s">
        <v>101</v>
      </c>
      <c r="P22" s="177"/>
      <c r="Q22" s="177"/>
      <c r="R22" s="214">
        <v>0.52915</v>
      </c>
      <c r="S22" s="177">
        <f t="shared" si="8"/>
        <v>15.57</v>
      </c>
      <c r="T22" s="215"/>
      <c r="U22" s="215"/>
      <c r="V22" s="215"/>
      <c r="W22" s="215" t="s">
        <v>123</v>
      </c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</row>
    <row r="23" spans="1:52" ht="12.75" outlineLevel="1">
      <c r="A23" s="185">
        <v>14</v>
      </c>
      <c r="B23" s="173" t="s">
        <v>146</v>
      </c>
      <c r="C23" s="178" t="s">
        <v>147</v>
      </c>
      <c r="D23" s="186" t="s">
        <v>71</v>
      </c>
      <c r="E23" s="175">
        <v>1</v>
      </c>
      <c r="F23" s="177"/>
      <c r="G23" s="177">
        <f t="shared" si="9"/>
        <v>0</v>
      </c>
      <c r="H23" s="177">
        <v>646.75</v>
      </c>
      <c r="I23" s="177">
        <f t="shared" si="5"/>
        <v>646.75</v>
      </c>
      <c r="J23" s="177">
        <v>182.25</v>
      </c>
      <c r="K23" s="177">
        <f t="shared" si="6"/>
        <v>182.25</v>
      </c>
      <c r="L23" s="177">
        <v>21</v>
      </c>
      <c r="M23" s="177">
        <f t="shared" si="7"/>
        <v>0</v>
      </c>
      <c r="N23" s="177" t="s">
        <v>95</v>
      </c>
      <c r="O23" s="177" t="s">
        <v>101</v>
      </c>
      <c r="P23" s="177"/>
      <c r="Q23" s="177"/>
      <c r="R23" s="214">
        <v>0.5779</v>
      </c>
      <c r="S23" s="177">
        <f t="shared" si="8"/>
        <v>0.58</v>
      </c>
      <c r="T23" s="215"/>
      <c r="U23" s="215"/>
      <c r="V23" s="215"/>
      <c r="W23" s="215" t="s">
        <v>123</v>
      </c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</row>
    <row r="24" spans="1:52" ht="22.5" outlineLevel="1">
      <c r="A24" s="185">
        <v>15</v>
      </c>
      <c r="B24" s="173" t="s">
        <v>148</v>
      </c>
      <c r="C24" s="178" t="s">
        <v>149</v>
      </c>
      <c r="D24" s="186" t="s">
        <v>70</v>
      </c>
      <c r="E24" s="175">
        <v>0.154</v>
      </c>
      <c r="F24" s="177"/>
      <c r="G24" s="177">
        <f t="shared" si="9"/>
        <v>0</v>
      </c>
      <c r="H24" s="177">
        <v>3560.36</v>
      </c>
      <c r="I24" s="177">
        <f t="shared" si="5"/>
        <v>548.3</v>
      </c>
      <c r="J24" s="177">
        <v>1204.6399999999999</v>
      </c>
      <c r="K24" s="177">
        <f t="shared" si="6"/>
        <v>185.51</v>
      </c>
      <c r="L24" s="177">
        <v>21</v>
      </c>
      <c r="M24" s="177">
        <f t="shared" si="7"/>
        <v>0</v>
      </c>
      <c r="N24" s="177" t="s">
        <v>95</v>
      </c>
      <c r="O24" s="177" t="s">
        <v>101</v>
      </c>
      <c r="P24" s="177"/>
      <c r="Q24" s="177"/>
      <c r="R24" s="214">
        <v>3.9407</v>
      </c>
      <c r="S24" s="177">
        <f t="shared" si="8"/>
        <v>0.61</v>
      </c>
      <c r="T24" s="215"/>
      <c r="U24" s="215"/>
      <c r="V24" s="215"/>
      <c r="W24" s="215" t="s">
        <v>123</v>
      </c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</row>
    <row r="25" spans="1:52" ht="12.75" outlineLevel="1">
      <c r="A25" s="185">
        <v>16</v>
      </c>
      <c r="B25" s="173" t="s">
        <v>150</v>
      </c>
      <c r="C25" s="178" t="s">
        <v>151</v>
      </c>
      <c r="D25" s="186" t="s">
        <v>69</v>
      </c>
      <c r="E25" s="175">
        <v>37.35</v>
      </c>
      <c r="F25" s="177"/>
      <c r="G25" s="177">
        <f t="shared" si="9"/>
        <v>0</v>
      </c>
      <c r="H25" s="177">
        <v>373.59</v>
      </c>
      <c r="I25" s="177">
        <f t="shared" si="5"/>
        <v>13953.59</v>
      </c>
      <c r="J25" s="177">
        <v>344.41</v>
      </c>
      <c r="K25" s="177">
        <f t="shared" si="6"/>
        <v>12863.71</v>
      </c>
      <c r="L25" s="177">
        <v>21</v>
      </c>
      <c r="M25" s="177">
        <f t="shared" si="7"/>
        <v>0</v>
      </c>
      <c r="N25" s="177" t="s">
        <v>95</v>
      </c>
      <c r="O25" s="177" t="s">
        <v>101</v>
      </c>
      <c r="P25" s="177"/>
      <c r="Q25" s="177"/>
      <c r="R25" s="214">
        <v>0.94</v>
      </c>
      <c r="S25" s="177">
        <f t="shared" si="8"/>
        <v>35.11</v>
      </c>
      <c r="T25" s="215"/>
      <c r="U25" s="215"/>
      <c r="V25" s="215"/>
      <c r="W25" s="215" t="s">
        <v>123</v>
      </c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</row>
    <row r="26" spans="1:52" ht="16.5" customHeight="1" outlineLevel="1">
      <c r="A26" s="185">
        <v>17</v>
      </c>
      <c r="B26" s="173" t="s">
        <v>152</v>
      </c>
      <c r="C26" s="178" t="s">
        <v>153</v>
      </c>
      <c r="D26" s="186" t="s">
        <v>71</v>
      </c>
      <c r="E26" s="175">
        <v>1</v>
      </c>
      <c r="F26" s="177"/>
      <c r="G26" s="177">
        <f t="shared" si="9"/>
        <v>0</v>
      </c>
      <c r="H26" s="177">
        <v>3819.62</v>
      </c>
      <c r="I26" s="177">
        <f aca="true" t="shared" si="10" ref="I26:I37">ROUND(E26*H26,2)</f>
        <v>3819.62</v>
      </c>
      <c r="J26" s="177">
        <v>640.3800000000001</v>
      </c>
      <c r="K26" s="177">
        <f aca="true" t="shared" si="11" ref="K26:K37">ROUND(E26*J26,2)</f>
        <v>640.38</v>
      </c>
      <c r="L26" s="177">
        <v>21</v>
      </c>
      <c r="M26" s="177">
        <f aca="true" t="shared" si="12" ref="M26:M37">G26*(1+L26/100)</f>
        <v>0</v>
      </c>
      <c r="N26" s="177" t="s">
        <v>95</v>
      </c>
      <c r="O26" s="177" t="s">
        <v>101</v>
      </c>
      <c r="P26" s="177"/>
      <c r="Q26" s="177"/>
      <c r="R26" s="214">
        <v>2.30894</v>
      </c>
      <c r="S26" s="177">
        <f aca="true" t="shared" si="13" ref="S26:S37">ROUND(E26*R26,2)</f>
        <v>2.31</v>
      </c>
      <c r="T26" s="215"/>
      <c r="U26" s="215"/>
      <c r="V26" s="215"/>
      <c r="W26" s="215" t="s">
        <v>123</v>
      </c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</row>
    <row r="27" spans="1:52" ht="12.75" outlineLevel="1">
      <c r="A27" s="185">
        <v>18</v>
      </c>
      <c r="B27" s="173" t="s">
        <v>154</v>
      </c>
      <c r="C27" s="178" t="s">
        <v>155</v>
      </c>
      <c r="D27" s="186" t="s">
        <v>156</v>
      </c>
      <c r="E27" s="175">
        <v>1</v>
      </c>
      <c r="F27" s="177"/>
      <c r="G27" s="177">
        <f t="shared" si="9"/>
        <v>0</v>
      </c>
      <c r="H27" s="177">
        <v>810.39</v>
      </c>
      <c r="I27" s="177">
        <f t="shared" si="10"/>
        <v>810.39</v>
      </c>
      <c r="J27" s="177">
        <v>623.61</v>
      </c>
      <c r="K27" s="177">
        <f t="shared" si="11"/>
        <v>623.61</v>
      </c>
      <c r="L27" s="177">
        <v>21</v>
      </c>
      <c r="M27" s="177">
        <f t="shared" si="12"/>
        <v>0</v>
      </c>
      <c r="N27" s="177" t="s">
        <v>95</v>
      </c>
      <c r="O27" s="177" t="s">
        <v>101</v>
      </c>
      <c r="P27" s="177"/>
      <c r="Q27" s="177"/>
      <c r="R27" s="214">
        <v>2.2492</v>
      </c>
      <c r="S27" s="177">
        <f t="shared" si="13"/>
        <v>2.25</v>
      </c>
      <c r="T27" s="215"/>
      <c r="U27" s="215"/>
      <c r="V27" s="215"/>
      <c r="W27" s="215" t="s">
        <v>123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</row>
    <row r="28" spans="1:52" ht="12.75" outlineLevel="1">
      <c r="A28" s="185">
        <v>19</v>
      </c>
      <c r="B28" s="173" t="s">
        <v>157</v>
      </c>
      <c r="C28" s="178" t="s">
        <v>158</v>
      </c>
      <c r="D28" s="186" t="s">
        <v>156</v>
      </c>
      <c r="E28" s="175">
        <v>19</v>
      </c>
      <c r="F28" s="177"/>
      <c r="G28" s="177">
        <f t="shared" si="9"/>
        <v>0</v>
      </c>
      <c r="H28" s="177">
        <v>1831.46</v>
      </c>
      <c r="I28" s="177">
        <f t="shared" si="10"/>
        <v>34797.74</v>
      </c>
      <c r="J28" s="177">
        <v>303.53999999999996</v>
      </c>
      <c r="K28" s="177">
        <f t="shared" si="11"/>
        <v>5767.26</v>
      </c>
      <c r="L28" s="177">
        <v>21</v>
      </c>
      <c r="M28" s="177">
        <f t="shared" si="12"/>
        <v>0</v>
      </c>
      <c r="N28" s="177" t="s">
        <v>95</v>
      </c>
      <c r="O28" s="177" t="s">
        <v>101</v>
      </c>
      <c r="P28" s="177"/>
      <c r="Q28" s="177"/>
      <c r="R28" s="214">
        <v>1.13599</v>
      </c>
      <c r="S28" s="177">
        <f t="shared" si="13"/>
        <v>21.58</v>
      </c>
      <c r="T28" s="215"/>
      <c r="U28" s="215"/>
      <c r="V28" s="215"/>
      <c r="W28" s="215" t="s">
        <v>123</v>
      </c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</row>
    <row r="29" spans="1:52" ht="19.5" customHeight="1" outlineLevel="1">
      <c r="A29" s="185">
        <v>20</v>
      </c>
      <c r="B29" s="173" t="s">
        <v>159</v>
      </c>
      <c r="C29" s="178" t="s">
        <v>160</v>
      </c>
      <c r="D29" s="186" t="s">
        <v>71</v>
      </c>
      <c r="E29" s="175">
        <v>1</v>
      </c>
      <c r="F29" s="177"/>
      <c r="G29" s="177">
        <f t="shared" si="9"/>
        <v>0</v>
      </c>
      <c r="H29" s="177">
        <v>1753.3</v>
      </c>
      <c r="I29" s="177">
        <f t="shared" si="10"/>
        <v>1753.3</v>
      </c>
      <c r="J29" s="177">
        <v>139.70000000000005</v>
      </c>
      <c r="K29" s="177">
        <f t="shared" si="11"/>
        <v>139.7</v>
      </c>
      <c r="L29" s="177">
        <v>21</v>
      </c>
      <c r="M29" s="177">
        <f t="shared" si="12"/>
        <v>0</v>
      </c>
      <c r="N29" s="177" t="s">
        <v>95</v>
      </c>
      <c r="O29" s="177" t="s">
        <v>101</v>
      </c>
      <c r="P29" s="177"/>
      <c r="Q29" s="177"/>
      <c r="R29" s="214">
        <v>0.49774</v>
      </c>
      <c r="S29" s="177">
        <f t="shared" si="13"/>
        <v>0.5</v>
      </c>
      <c r="T29" s="215"/>
      <c r="U29" s="215"/>
      <c r="V29" s="215"/>
      <c r="W29" s="215" t="s">
        <v>123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</row>
    <row r="30" spans="1:52" ht="19.5" customHeight="1" outlineLevel="1">
      <c r="A30" s="185">
        <v>21</v>
      </c>
      <c r="B30" s="173" t="s">
        <v>161</v>
      </c>
      <c r="C30" s="178" t="s">
        <v>162</v>
      </c>
      <c r="D30" s="186" t="s">
        <v>71</v>
      </c>
      <c r="E30" s="175">
        <v>1</v>
      </c>
      <c r="F30" s="177"/>
      <c r="G30" s="177">
        <f t="shared" si="9"/>
        <v>0</v>
      </c>
      <c r="H30" s="177">
        <v>3218.28</v>
      </c>
      <c r="I30" s="177">
        <f t="shared" si="10"/>
        <v>3218.28</v>
      </c>
      <c r="J30" s="177">
        <v>101.7199999999998</v>
      </c>
      <c r="K30" s="177">
        <f t="shared" si="11"/>
        <v>101.72</v>
      </c>
      <c r="L30" s="177">
        <v>21</v>
      </c>
      <c r="M30" s="177">
        <f t="shared" si="12"/>
        <v>0</v>
      </c>
      <c r="N30" s="177" t="s">
        <v>95</v>
      </c>
      <c r="O30" s="177" t="s">
        <v>101</v>
      </c>
      <c r="P30" s="177"/>
      <c r="Q30" s="177"/>
      <c r="R30" s="214">
        <v>0.36243</v>
      </c>
      <c r="S30" s="177">
        <f t="shared" si="13"/>
        <v>0.36</v>
      </c>
      <c r="T30" s="215"/>
      <c r="U30" s="215"/>
      <c r="V30" s="215"/>
      <c r="W30" s="215" t="s">
        <v>123</v>
      </c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</row>
    <row r="31" spans="1:52" ht="12.75" outlineLevel="1">
      <c r="A31" s="185">
        <v>22</v>
      </c>
      <c r="B31" s="173" t="s">
        <v>163</v>
      </c>
      <c r="C31" s="178" t="s">
        <v>164</v>
      </c>
      <c r="D31" s="186" t="s">
        <v>71</v>
      </c>
      <c r="E31" s="175">
        <v>1</v>
      </c>
      <c r="F31" s="177"/>
      <c r="G31" s="177">
        <f t="shared" si="9"/>
        <v>0</v>
      </c>
      <c r="H31" s="177">
        <v>6027.77</v>
      </c>
      <c r="I31" s="177">
        <f t="shared" si="10"/>
        <v>6027.77</v>
      </c>
      <c r="J31" s="177">
        <v>187.22999999999956</v>
      </c>
      <c r="K31" s="177">
        <f t="shared" si="11"/>
        <v>187.23</v>
      </c>
      <c r="L31" s="177">
        <v>21</v>
      </c>
      <c r="M31" s="177">
        <f t="shared" si="12"/>
        <v>0</v>
      </c>
      <c r="N31" s="177" t="s">
        <v>95</v>
      </c>
      <c r="O31" s="177" t="s">
        <v>101</v>
      </c>
      <c r="P31" s="177"/>
      <c r="Q31" s="177"/>
      <c r="R31" s="214">
        <v>0.66714</v>
      </c>
      <c r="S31" s="177">
        <f t="shared" si="13"/>
        <v>0.67</v>
      </c>
      <c r="T31" s="215"/>
      <c r="U31" s="215"/>
      <c r="V31" s="215"/>
      <c r="W31" s="215" t="s">
        <v>123</v>
      </c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</row>
    <row r="32" spans="1:52" ht="12.75" outlineLevel="1">
      <c r="A32" s="185">
        <v>23</v>
      </c>
      <c r="B32" s="173" t="s">
        <v>165</v>
      </c>
      <c r="C32" s="178" t="s">
        <v>166</v>
      </c>
      <c r="D32" s="186" t="s">
        <v>71</v>
      </c>
      <c r="E32" s="175">
        <v>19</v>
      </c>
      <c r="F32" s="177"/>
      <c r="G32" s="177">
        <f t="shared" si="9"/>
        <v>0</v>
      </c>
      <c r="H32" s="177">
        <v>4079.17</v>
      </c>
      <c r="I32" s="177">
        <f t="shared" si="10"/>
        <v>77504.23</v>
      </c>
      <c r="J32" s="177">
        <v>145.82999999999993</v>
      </c>
      <c r="K32" s="177">
        <f t="shared" si="11"/>
        <v>2770.77</v>
      </c>
      <c r="L32" s="177">
        <v>21</v>
      </c>
      <c r="M32" s="177">
        <f t="shared" si="12"/>
        <v>0</v>
      </c>
      <c r="N32" s="177" t="s">
        <v>95</v>
      </c>
      <c r="O32" s="177" t="s">
        <v>101</v>
      </c>
      <c r="P32" s="177"/>
      <c r="Q32" s="177"/>
      <c r="R32" s="214">
        <v>0.51961</v>
      </c>
      <c r="S32" s="177">
        <f t="shared" si="13"/>
        <v>9.87</v>
      </c>
      <c r="T32" s="215"/>
      <c r="U32" s="215"/>
      <c r="V32" s="215"/>
      <c r="W32" s="215" t="s">
        <v>123</v>
      </c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</row>
    <row r="33" spans="1:52" ht="12.75" outlineLevel="1">
      <c r="A33" s="185">
        <v>24</v>
      </c>
      <c r="B33" s="173" t="s">
        <v>167</v>
      </c>
      <c r="C33" s="178" t="s">
        <v>168</v>
      </c>
      <c r="D33" s="186" t="s">
        <v>71</v>
      </c>
      <c r="E33" s="175">
        <v>2</v>
      </c>
      <c r="F33" s="177"/>
      <c r="G33" s="177">
        <f t="shared" si="9"/>
        <v>0</v>
      </c>
      <c r="H33" s="177">
        <v>2236.36</v>
      </c>
      <c r="I33" s="177">
        <f t="shared" si="10"/>
        <v>4472.72</v>
      </c>
      <c r="J33" s="177">
        <v>98.63999999999987</v>
      </c>
      <c r="K33" s="177">
        <f t="shared" si="11"/>
        <v>197.28</v>
      </c>
      <c r="L33" s="177">
        <v>21</v>
      </c>
      <c r="M33" s="177">
        <f t="shared" si="12"/>
        <v>0</v>
      </c>
      <c r="N33" s="177" t="s">
        <v>95</v>
      </c>
      <c r="O33" s="177" t="s">
        <v>101</v>
      </c>
      <c r="P33" s="177"/>
      <c r="Q33" s="177"/>
      <c r="R33" s="214">
        <v>0.35146</v>
      </c>
      <c r="S33" s="177">
        <f t="shared" si="13"/>
        <v>0.7</v>
      </c>
      <c r="T33" s="215"/>
      <c r="U33" s="215"/>
      <c r="V33" s="215"/>
      <c r="W33" s="215" t="s">
        <v>123</v>
      </c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</row>
    <row r="34" spans="1:52" ht="12.75" outlineLevel="1">
      <c r="A34" s="185">
        <v>25</v>
      </c>
      <c r="B34" s="173" t="s">
        <v>169</v>
      </c>
      <c r="C34" s="178" t="s">
        <v>170</v>
      </c>
      <c r="D34" s="186" t="s">
        <v>71</v>
      </c>
      <c r="E34" s="175">
        <v>1</v>
      </c>
      <c r="F34" s="177"/>
      <c r="G34" s="177">
        <f t="shared" si="9"/>
        <v>0</v>
      </c>
      <c r="H34" s="177">
        <v>4363.61</v>
      </c>
      <c r="I34" s="177">
        <f t="shared" si="10"/>
        <v>4363.61</v>
      </c>
      <c r="J34" s="177">
        <v>146.39000000000033</v>
      </c>
      <c r="K34" s="177">
        <f t="shared" si="11"/>
        <v>146.39</v>
      </c>
      <c r="L34" s="177">
        <v>21</v>
      </c>
      <c r="M34" s="177">
        <f t="shared" si="12"/>
        <v>0</v>
      </c>
      <c r="N34" s="177" t="s">
        <v>95</v>
      </c>
      <c r="O34" s="177" t="s">
        <v>101</v>
      </c>
      <c r="P34" s="177"/>
      <c r="Q34" s="177"/>
      <c r="R34" s="214">
        <v>0.52157</v>
      </c>
      <c r="S34" s="177">
        <f t="shared" si="13"/>
        <v>0.52</v>
      </c>
      <c r="T34" s="215"/>
      <c r="U34" s="215"/>
      <c r="V34" s="215"/>
      <c r="W34" s="215" t="s">
        <v>123</v>
      </c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</row>
    <row r="35" spans="1:52" ht="12.75" outlineLevel="1">
      <c r="A35" s="185">
        <v>26</v>
      </c>
      <c r="B35" s="173" t="s">
        <v>171</v>
      </c>
      <c r="C35" s="178" t="s">
        <v>572</v>
      </c>
      <c r="D35" s="186" t="s">
        <v>71</v>
      </c>
      <c r="E35" s="175">
        <v>1</v>
      </c>
      <c r="F35" s="177"/>
      <c r="G35" s="177">
        <f t="shared" si="9"/>
        <v>0</v>
      </c>
      <c r="H35" s="177">
        <v>758.59</v>
      </c>
      <c r="I35" s="177">
        <f t="shared" si="10"/>
        <v>758.59</v>
      </c>
      <c r="J35" s="177">
        <v>37.40999999999997</v>
      </c>
      <c r="K35" s="177">
        <f t="shared" si="11"/>
        <v>37.41</v>
      </c>
      <c r="L35" s="177">
        <v>21</v>
      </c>
      <c r="M35" s="177">
        <f t="shared" si="12"/>
        <v>0</v>
      </c>
      <c r="N35" s="177" t="s">
        <v>95</v>
      </c>
      <c r="O35" s="177" t="s">
        <v>101</v>
      </c>
      <c r="P35" s="177"/>
      <c r="Q35" s="177"/>
      <c r="R35" s="214">
        <v>0.1333</v>
      </c>
      <c r="S35" s="177">
        <f t="shared" si="13"/>
        <v>0.13</v>
      </c>
      <c r="T35" s="215"/>
      <c r="U35" s="215"/>
      <c r="V35" s="215"/>
      <c r="W35" s="215" t="s">
        <v>123</v>
      </c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</row>
    <row r="36" spans="1:52" ht="12.75" outlineLevel="1">
      <c r="A36" s="185">
        <v>27</v>
      </c>
      <c r="B36" s="173" t="s">
        <v>172</v>
      </c>
      <c r="C36" s="178" t="s">
        <v>173</v>
      </c>
      <c r="D36" s="186" t="s">
        <v>71</v>
      </c>
      <c r="E36" s="175">
        <v>1</v>
      </c>
      <c r="F36" s="177"/>
      <c r="G36" s="177">
        <f t="shared" si="9"/>
        <v>0</v>
      </c>
      <c r="H36" s="177">
        <v>2626.59</v>
      </c>
      <c r="I36" s="177">
        <f t="shared" si="10"/>
        <v>2626.59</v>
      </c>
      <c r="J36" s="177">
        <v>98.40999999999985</v>
      </c>
      <c r="K36" s="177">
        <f t="shared" si="11"/>
        <v>98.41</v>
      </c>
      <c r="L36" s="177">
        <v>21</v>
      </c>
      <c r="M36" s="177">
        <f t="shared" si="12"/>
        <v>0</v>
      </c>
      <c r="N36" s="177" t="s">
        <v>95</v>
      </c>
      <c r="O36" s="177" t="s">
        <v>101</v>
      </c>
      <c r="P36" s="177"/>
      <c r="Q36" s="177"/>
      <c r="R36" s="214">
        <v>0.35059</v>
      </c>
      <c r="S36" s="177">
        <f t="shared" si="13"/>
        <v>0.35</v>
      </c>
      <c r="T36" s="215"/>
      <c r="U36" s="215"/>
      <c r="V36" s="215"/>
      <c r="W36" s="215" t="s">
        <v>123</v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</row>
    <row r="37" spans="1:52" ht="12.75" outlineLevel="1">
      <c r="A37" s="185">
        <v>28</v>
      </c>
      <c r="B37" s="173" t="s">
        <v>174</v>
      </c>
      <c r="C37" s="178" t="s">
        <v>175</v>
      </c>
      <c r="D37" s="186" t="s">
        <v>71</v>
      </c>
      <c r="E37" s="175">
        <v>19</v>
      </c>
      <c r="F37" s="177"/>
      <c r="G37" s="177">
        <f t="shared" si="9"/>
        <v>0</v>
      </c>
      <c r="H37" s="177">
        <v>126.13</v>
      </c>
      <c r="I37" s="177">
        <f t="shared" si="10"/>
        <v>2396.47</v>
      </c>
      <c r="J37" s="177">
        <v>23.370000000000005</v>
      </c>
      <c r="K37" s="177">
        <f t="shared" si="11"/>
        <v>444.03</v>
      </c>
      <c r="L37" s="177">
        <v>21</v>
      </c>
      <c r="M37" s="177">
        <f t="shared" si="12"/>
        <v>0</v>
      </c>
      <c r="N37" s="177" t="s">
        <v>95</v>
      </c>
      <c r="O37" s="177" t="s">
        <v>101</v>
      </c>
      <c r="P37" s="177"/>
      <c r="Q37" s="177"/>
      <c r="R37" s="214">
        <v>0.0833</v>
      </c>
      <c r="S37" s="177">
        <f t="shared" si="13"/>
        <v>1.58</v>
      </c>
      <c r="T37" s="215"/>
      <c r="U37" s="215"/>
      <c r="V37" s="215"/>
      <c r="W37" s="215" t="s">
        <v>123</v>
      </c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23" ht="12.75">
      <c r="A38" s="187" t="s">
        <v>68</v>
      </c>
      <c r="B38" s="174" t="s">
        <v>176</v>
      </c>
      <c r="C38" s="179" t="s">
        <v>177</v>
      </c>
      <c r="D38" s="188"/>
      <c r="E38" s="176"/>
      <c r="F38" s="189"/>
      <c r="G38" s="189">
        <f>SUMIF(W39:W39,"&lt;&gt;NOR",G39:G39)</f>
        <v>0</v>
      </c>
      <c r="H38" s="189"/>
      <c r="I38" s="189">
        <f>SUM(I39:I39)</f>
        <v>1461.43</v>
      </c>
      <c r="J38" s="189"/>
      <c r="K38" s="189">
        <f>SUM(K39:K39)</f>
        <v>2241.57</v>
      </c>
      <c r="L38" s="189"/>
      <c r="M38" s="189">
        <f>SUM(M39:M39)</f>
        <v>0</v>
      </c>
      <c r="N38" s="189"/>
      <c r="O38" s="189"/>
      <c r="P38" s="189"/>
      <c r="Q38" s="189"/>
      <c r="R38" s="180"/>
      <c r="S38" s="189">
        <f>SUM(S39:S39)</f>
        <v>6.12</v>
      </c>
      <c r="W38" t="s">
        <v>120</v>
      </c>
    </row>
    <row r="39" spans="1:52" ht="22.5" outlineLevel="1">
      <c r="A39" s="185">
        <v>29</v>
      </c>
      <c r="B39" s="173" t="s">
        <v>178</v>
      </c>
      <c r="C39" s="178" t="s">
        <v>179</v>
      </c>
      <c r="D39" s="186" t="s">
        <v>69</v>
      </c>
      <c r="E39" s="175">
        <v>6.44</v>
      </c>
      <c r="F39" s="177"/>
      <c r="G39" s="177">
        <f>E39*F39</f>
        <v>0</v>
      </c>
      <c r="H39" s="177">
        <v>226.93</v>
      </c>
      <c r="I39" s="177">
        <f>ROUND(E39*H39,2)</f>
        <v>1461.43</v>
      </c>
      <c r="J39" s="177">
        <v>348.07</v>
      </c>
      <c r="K39" s="177">
        <f>ROUND(E39*J39,2)</f>
        <v>2241.57</v>
      </c>
      <c r="L39" s="177">
        <v>21</v>
      </c>
      <c r="M39" s="177">
        <f>G39*(1+L39/100)</f>
        <v>0</v>
      </c>
      <c r="N39" s="177" t="s">
        <v>95</v>
      </c>
      <c r="O39" s="177" t="s">
        <v>101</v>
      </c>
      <c r="P39" s="177"/>
      <c r="Q39" s="177"/>
      <c r="R39" s="214">
        <v>0.95</v>
      </c>
      <c r="S39" s="177">
        <f>ROUND(E39*R39,2)</f>
        <v>6.12</v>
      </c>
      <c r="T39" s="215"/>
      <c r="U39" s="215"/>
      <c r="V39" s="215"/>
      <c r="W39" s="215" t="s">
        <v>123</v>
      </c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</row>
    <row r="40" spans="1:23" ht="12.75">
      <c r="A40" s="187" t="s">
        <v>68</v>
      </c>
      <c r="B40" s="174" t="s">
        <v>180</v>
      </c>
      <c r="C40" s="179" t="s">
        <v>181</v>
      </c>
      <c r="D40" s="188"/>
      <c r="E40" s="176"/>
      <c r="F40" s="189"/>
      <c r="G40" s="189">
        <f>SUMIF(W41:W42,"&lt;&gt;NOR",G41:G42)</f>
        <v>0</v>
      </c>
      <c r="H40" s="189"/>
      <c r="I40" s="189">
        <f>SUM(I41:I42)</f>
        <v>560.85</v>
      </c>
      <c r="J40" s="189"/>
      <c r="K40" s="189">
        <f>SUM(K41:K42)</f>
        <v>690.65</v>
      </c>
      <c r="L40" s="189"/>
      <c r="M40" s="189">
        <f>SUM(M41:M42)</f>
        <v>0</v>
      </c>
      <c r="N40" s="189"/>
      <c r="O40" s="189"/>
      <c r="P40" s="189"/>
      <c r="Q40" s="189"/>
      <c r="R40" s="180"/>
      <c r="S40" s="189">
        <f>SUM(S41:S42)</f>
        <v>1.8900000000000001</v>
      </c>
      <c r="W40" t="s">
        <v>120</v>
      </c>
    </row>
    <row r="41" spans="1:52" ht="12.75" outlineLevel="1">
      <c r="A41" s="185">
        <v>30</v>
      </c>
      <c r="B41" s="173" t="s">
        <v>182</v>
      </c>
      <c r="C41" s="178" t="s">
        <v>183</v>
      </c>
      <c r="D41" s="186" t="s">
        <v>69</v>
      </c>
      <c r="E41" s="175">
        <v>3</v>
      </c>
      <c r="F41" s="177"/>
      <c r="G41" s="177">
        <f>E41*F41</f>
        <v>0</v>
      </c>
      <c r="H41" s="177">
        <v>135.95</v>
      </c>
      <c r="I41" s="177">
        <f>ROUND(E41*H41,2)</f>
        <v>407.85</v>
      </c>
      <c r="J41" s="177">
        <v>22.55000000000001</v>
      </c>
      <c r="K41" s="177">
        <f>ROUND(E41*J41,2)</f>
        <v>67.65</v>
      </c>
      <c r="L41" s="177">
        <v>21</v>
      </c>
      <c r="M41" s="177">
        <f>G41*(1+L41/100)</f>
        <v>0</v>
      </c>
      <c r="N41" s="177" t="s">
        <v>95</v>
      </c>
      <c r="O41" s="177" t="s">
        <v>101</v>
      </c>
      <c r="P41" s="177"/>
      <c r="Q41" s="177"/>
      <c r="R41" s="214">
        <v>0.026</v>
      </c>
      <c r="S41" s="177">
        <f>ROUND(E41*R41,2)</f>
        <v>0.08</v>
      </c>
      <c r="T41" s="215"/>
      <c r="U41" s="215"/>
      <c r="V41" s="215"/>
      <c r="W41" s="215" t="s">
        <v>123</v>
      </c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</row>
    <row r="42" spans="1:52" ht="12.75" outlineLevel="1">
      <c r="A42" s="185">
        <v>31</v>
      </c>
      <c r="B42" s="173" t="s">
        <v>184</v>
      </c>
      <c r="C42" s="178" t="s">
        <v>185</v>
      </c>
      <c r="D42" s="186" t="s">
        <v>69</v>
      </c>
      <c r="E42" s="175">
        <v>4</v>
      </c>
      <c r="F42" s="177"/>
      <c r="G42" s="177">
        <f>E42*F42</f>
        <v>0</v>
      </c>
      <c r="H42" s="177">
        <v>38.25</v>
      </c>
      <c r="I42" s="177">
        <f>ROUND(E42*H42,2)</f>
        <v>153</v>
      </c>
      <c r="J42" s="177">
        <v>155.75</v>
      </c>
      <c r="K42" s="177">
        <f>ROUND(E42*J42,2)</f>
        <v>623</v>
      </c>
      <c r="L42" s="177">
        <v>21</v>
      </c>
      <c r="M42" s="177">
        <f>G42*(1+L42/100)</f>
        <v>0</v>
      </c>
      <c r="N42" s="177" t="s">
        <v>95</v>
      </c>
      <c r="O42" s="177" t="s">
        <v>101</v>
      </c>
      <c r="P42" s="177"/>
      <c r="Q42" s="177"/>
      <c r="R42" s="214">
        <v>0.452</v>
      </c>
      <c r="S42" s="177">
        <f>ROUND(E42*R42,2)</f>
        <v>1.81</v>
      </c>
      <c r="T42" s="215"/>
      <c r="U42" s="215"/>
      <c r="V42" s="215"/>
      <c r="W42" s="215" t="s">
        <v>123</v>
      </c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</row>
    <row r="43" spans="1:23" ht="12.75">
      <c r="A43" s="187" t="s">
        <v>68</v>
      </c>
      <c r="B43" s="174" t="s">
        <v>186</v>
      </c>
      <c r="C43" s="179" t="s">
        <v>187</v>
      </c>
      <c r="D43" s="188"/>
      <c r="E43" s="176"/>
      <c r="F43" s="189"/>
      <c r="G43" s="189">
        <f>SUMIF(W44:W46,"&lt;&gt;NOR",G44:G46)</f>
        <v>0</v>
      </c>
      <c r="H43" s="189"/>
      <c r="I43" s="189">
        <f>SUM(I44:I46)</f>
        <v>7546.08</v>
      </c>
      <c r="J43" s="189"/>
      <c r="K43" s="189">
        <f>SUM(K44:K46)</f>
        <v>17962.49</v>
      </c>
      <c r="L43" s="189"/>
      <c r="M43" s="189">
        <f>SUM(M44:M46)</f>
        <v>0</v>
      </c>
      <c r="N43" s="189"/>
      <c r="O43" s="189"/>
      <c r="P43" s="189"/>
      <c r="Q43" s="189"/>
      <c r="R43" s="180"/>
      <c r="S43" s="189">
        <f>SUM(S44:S46)</f>
        <v>51.510000000000005</v>
      </c>
      <c r="W43" t="s">
        <v>120</v>
      </c>
    </row>
    <row r="44" spans="1:52" ht="22.5" outlineLevel="1">
      <c r="A44" s="185">
        <v>32</v>
      </c>
      <c r="B44" s="173" t="s">
        <v>188</v>
      </c>
      <c r="C44" s="178" t="s">
        <v>189</v>
      </c>
      <c r="D44" s="186" t="s">
        <v>69</v>
      </c>
      <c r="E44" s="175">
        <v>61.914</v>
      </c>
      <c r="F44" s="177"/>
      <c r="G44" s="177">
        <f>E44*F44</f>
        <v>0</v>
      </c>
      <c r="H44" s="177">
        <v>64.88</v>
      </c>
      <c r="I44" s="177">
        <f>ROUND(E44*H44,2)</f>
        <v>4016.98</v>
      </c>
      <c r="J44" s="177">
        <v>126.62</v>
      </c>
      <c r="K44" s="177">
        <f>ROUND(E44*J44,2)</f>
        <v>7839.55</v>
      </c>
      <c r="L44" s="177">
        <v>21</v>
      </c>
      <c r="M44" s="177">
        <f>G44*(1+L44/100)</f>
        <v>0</v>
      </c>
      <c r="N44" s="177" t="s">
        <v>95</v>
      </c>
      <c r="O44" s="177" t="s">
        <v>101</v>
      </c>
      <c r="P44" s="177"/>
      <c r="Q44" s="177"/>
      <c r="R44" s="214">
        <v>0.362</v>
      </c>
      <c r="S44" s="177">
        <f>ROUND(E44*R44,2)</f>
        <v>22.41</v>
      </c>
      <c r="T44" s="215"/>
      <c r="U44" s="215"/>
      <c r="V44" s="215"/>
      <c r="W44" s="215" t="s">
        <v>123</v>
      </c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</row>
    <row r="45" spans="1:52" ht="12.75" outlineLevel="1">
      <c r="A45" s="185">
        <v>33</v>
      </c>
      <c r="B45" s="173" t="s">
        <v>484</v>
      </c>
      <c r="C45" s="194" t="s">
        <v>485</v>
      </c>
      <c r="D45" s="195" t="s">
        <v>104</v>
      </c>
      <c r="E45" s="196">
        <v>3</v>
      </c>
      <c r="F45" s="177"/>
      <c r="G45" s="177">
        <f>E45*F45</f>
        <v>0</v>
      </c>
      <c r="H45" s="177"/>
      <c r="I45" s="177"/>
      <c r="J45" s="177"/>
      <c r="K45" s="177"/>
      <c r="L45" s="177"/>
      <c r="M45" s="177"/>
      <c r="N45" s="177"/>
      <c r="O45" s="177" t="s">
        <v>96</v>
      </c>
      <c r="P45" s="177"/>
      <c r="Q45" s="177"/>
      <c r="R45" s="214"/>
      <c r="S45" s="177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</row>
    <row r="46" spans="1:52" ht="22.5" outlineLevel="1">
      <c r="A46" s="185">
        <v>34</v>
      </c>
      <c r="B46" s="173" t="s">
        <v>190</v>
      </c>
      <c r="C46" s="178" t="s">
        <v>191</v>
      </c>
      <c r="D46" s="186" t="s">
        <v>69</v>
      </c>
      <c r="E46" s="175">
        <v>61.914</v>
      </c>
      <c r="F46" s="177"/>
      <c r="G46" s="177">
        <f>E46*F46</f>
        <v>0</v>
      </c>
      <c r="H46" s="177">
        <v>57</v>
      </c>
      <c r="I46" s="177">
        <f>ROUND(E46*H46,2)</f>
        <v>3529.1</v>
      </c>
      <c r="J46" s="177">
        <v>163.5</v>
      </c>
      <c r="K46" s="177">
        <f>ROUND(E46*J46,2)</f>
        <v>10122.94</v>
      </c>
      <c r="L46" s="177">
        <v>21</v>
      </c>
      <c r="M46" s="177">
        <f>G46*(1+L46/100)</f>
        <v>0</v>
      </c>
      <c r="N46" s="177" t="s">
        <v>95</v>
      </c>
      <c r="O46" s="177" t="s">
        <v>101</v>
      </c>
      <c r="P46" s="177"/>
      <c r="Q46" s="177"/>
      <c r="R46" s="214">
        <v>0.47</v>
      </c>
      <c r="S46" s="177">
        <f>ROUND(E46*R46,2)</f>
        <v>29.1</v>
      </c>
      <c r="T46" s="215"/>
      <c r="U46" s="215"/>
      <c r="V46" s="215"/>
      <c r="W46" s="215" t="s">
        <v>123</v>
      </c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</row>
    <row r="47" spans="1:23" ht="12.75">
      <c r="A47" s="187" t="s">
        <v>68</v>
      </c>
      <c r="B47" s="174" t="s">
        <v>192</v>
      </c>
      <c r="C47" s="179" t="s">
        <v>193</v>
      </c>
      <c r="D47" s="188"/>
      <c r="E47" s="176"/>
      <c r="F47" s="189"/>
      <c r="G47" s="189">
        <f>SUMIF(W48:W55,"&lt;&gt;NOR",G48:G55)</f>
        <v>0</v>
      </c>
      <c r="H47" s="189"/>
      <c r="I47" s="189">
        <f>SUM(I48:I55)</f>
        <v>11516.27</v>
      </c>
      <c r="J47" s="189"/>
      <c r="K47" s="189">
        <f>SUM(K48:K55)</f>
        <v>3831.3500000000004</v>
      </c>
      <c r="L47" s="189"/>
      <c r="M47" s="189">
        <f>SUM(M48:M55)</f>
        <v>0</v>
      </c>
      <c r="N47" s="189"/>
      <c r="O47" s="189"/>
      <c r="P47" s="189"/>
      <c r="Q47" s="189"/>
      <c r="R47" s="180"/>
      <c r="S47" s="189">
        <f>SUM(S48:S55)</f>
        <v>13.17</v>
      </c>
      <c r="W47" t="s">
        <v>120</v>
      </c>
    </row>
    <row r="48" spans="1:52" ht="12.75" outlineLevel="1">
      <c r="A48" s="185">
        <v>35</v>
      </c>
      <c r="B48" s="173" t="s">
        <v>194</v>
      </c>
      <c r="C48" s="178" t="s">
        <v>195</v>
      </c>
      <c r="D48" s="186" t="s">
        <v>70</v>
      </c>
      <c r="E48" s="175">
        <v>1.188</v>
      </c>
      <c r="F48" s="177"/>
      <c r="G48" s="177">
        <f>E48*F48</f>
        <v>0</v>
      </c>
      <c r="H48" s="177">
        <v>537.9</v>
      </c>
      <c r="I48" s="177">
        <f aca="true" t="shared" si="14" ref="I48:I55">ROUND(E48*H48,2)</f>
        <v>639.03</v>
      </c>
      <c r="J48" s="177">
        <v>470.1</v>
      </c>
      <c r="K48" s="177">
        <f aca="true" t="shared" si="15" ref="K48:K55">ROUND(E48*J48,2)</f>
        <v>558.48</v>
      </c>
      <c r="L48" s="177">
        <v>21</v>
      </c>
      <c r="M48" s="177">
        <f aca="true" t="shared" si="16" ref="M48:M55">G48*(1+L48/100)</f>
        <v>0</v>
      </c>
      <c r="N48" s="177" t="s">
        <v>95</v>
      </c>
      <c r="O48" s="177" t="s">
        <v>101</v>
      </c>
      <c r="P48" s="177"/>
      <c r="Q48" s="177"/>
      <c r="R48" s="214">
        <v>1.836</v>
      </c>
      <c r="S48" s="177">
        <f aca="true" t="shared" si="17" ref="S48:S55">ROUND(E48*R48,2)</f>
        <v>2.18</v>
      </c>
      <c r="T48" s="215"/>
      <c r="U48" s="215"/>
      <c r="V48" s="215"/>
      <c r="W48" s="215" t="s">
        <v>123</v>
      </c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</row>
    <row r="49" spans="1:52" ht="12.75" outlineLevel="1">
      <c r="A49" s="185">
        <v>36</v>
      </c>
      <c r="B49" s="173" t="s">
        <v>196</v>
      </c>
      <c r="C49" s="178" t="s">
        <v>197</v>
      </c>
      <c r="D49" s="186" t="s">
        <v>70</v>
      </c>
      <c r="E49" s="175">
        <v>0.792</v>
      </c>
      <c r="F49" s="177"/>
      <c r="G49" s="177">
        <f aca="true" t="shared" si="18" ref="G49:G55">E49*F49</f>
        <v>0</v>
      </c>
      <c r="H49" s="177">
        <v>2205.76</v>
      </c>
      <c r="I49" s="177">
        <f t="shared" si="14"/>
        <v>1746.96</v>
      </c>
      <c r="J49" s="177">
        <v>604.2399999999998</v>
      </c>
      <c r="K49" s="177">
        <f t="shared" si="15"/>
        <v>478.56</v>
      </c>
      <c r="L49" s="177">
        <v>21</v>
      </c>
      <c r="M49" s="177">
        <f t="shared" si="16"/>
        <v>0</v>
      </c>
      <c r="N49" s="177" t="s">
        <v>95</v>
      </c>
      <c r="O49" s="177" t="s">
        <v>101</v>
      </c>
      <c r="P49" s="177"/>
      <c r="Q49" s="177"/>
      <c r="R49" s="214">
        <v>2.317</v>
      </c>
      <c r="S49" s="177">
        <f t="shared" si="17"/>
        <v>1.84</v>
      </c>
      <c r="T49" s="215"/>
      <c r="U49" s="215"/>
      <c r="V49" s="215"/>
      <c r="W49" s="215" t="s">
        <v>123</v>
      </c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</row>
    <row r="50" spans="1:52" ht="12.75" outlineLevel="1">
      <c r="A50" s="185">
        <v>37</v>
      </c>
      <c r="B50" s="173" t="s">
        <v>198</v>
      </c>
      <c r="C50" s="178" t="s">
        <v>199</v>
      </c>
      <c r="D50" s="186" t="s">
        <v>70</v>
      </c>
      <c r="E50" s="175">
        <v>0.792</v>
      </c>
      <c r="F50" s="177"/>
      <c r="G50" s="177">
        <f t="shared" si="18"/>
        <v>0</v>
      </c>
      <c r="H50" s="177">
        <v>0</v>
      </c>
      <c r="I50" s="177">
        <f t="shared" si="14"/>
        <v>0</v>
      </c>
      <c r="J50" s="177">
        <v>217</v>
      </c>
      <c r="K50" s="177">
        <f t="shared" si="15"/>
        <v>171.86</v>
      </c>
      <c r="L50" s="177">
        <v>21</v>
      </c>
      <c r="M50" s="177">
        <f t="shared" si="16"/>
        <v>0</v>
      </c>
      <c r="N50" s="177" t="s">
        <v>95</v>
      </c>
      <c r="O50" s="177" t="s">
        <v>101</v>
      </c>
      <c r="P50" s="177"/>
      <c r="Q50" s="177"/>
      <c r="R50" s="214">
        <v>0.675</v>
      </c>
      <c r="S50" s="177">
        <f t="shared" si="17"/>
        <v>0.53</v>
      </c>
      <c r="T50" s="215"/>
      <c r="U50" s="215"/>
      <c r="V50" s="215"/>
      <c r="W50" s="215" t="s">
        <v>123</v>
      </c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</row>
    <row r="51" spans="1:52" ht="22.5" outlineLevel="1">
      <c r="A51" s="185">
        <v>38</v>
      </c>
      <c r="B51" s="173" t="s">
        <v>200</v>
      </c>
      <c r="C51" s="178" t="s">
        <v>201</v>
      </c>
      <c r="D51" s="186" t="s">
        <v>72</v>
      </c>
      <c r="E51" s="175">
        <v>0.0688</v>
      </c>
      <c r="F51" s="177"/>
      <c r="G51" s="177">
        <f t="shared" si="18"/>
        <v>0</v>
      </c>
      <c r="H51" s="177">
        <v>20669.58</v>
      </c>
      <c r="I51" s="177">
        <f t="shared" si="14"/>
        <v>1422.07</v>
      </c>
      <c r="J51" s="177">
        <v>4840.419999999998</v>
      </c>
      <c r="K51" s="177">
        <f t="shared" si="15"/>
        <v>333.02</v>
      </c>
      <c r="L51" s="177">
        <v>21</v>
      </c>
      <c r="M51" s="177">
        <f t="shared" si="16"/>
        <v>0</v>
      </c>
      <c r="N51" s="177" t="s">
        <v>95</v>
      </c>
      <c r="O51" s="177" t="s">
        <v>101</v>
      </c>
      <c r="P51" s="177"/>
      <c r="Q51" s="177"/>
      <c r="R51" s="214">
        <v>15.231</v>
      </c>
      <c r="S51" s="177">
        <f t="shared" si="17"/>
        <v>1.05</v>
      </c>
      <c r="T51" s="215"/>
      <c r="U51" s="215"/>
      <c r="V51" s="215"/>
      <c r="W51" s="215" t="s">
        <v>123</v>
      </c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</row>
    <row r="52" spans="1:52" ht="12.75" outlineLevel="1">
      <c r="A52" s="185">
        <v>39</v>
      </c>
      <c r="B52" s="173" t="s">
        <v>202</v>
      </c>
      <c r="C52" s="178" t="s">
        <v>203</v>
      </c>
      <c r="D52" s="186" t="s">
        <v>70</v>
      </c>
      <c r="E52" s="175">
        <v>0.4752</v>
      </c>
      <c r="F52" s="177"/>
      <c r="G52" s="177">
        <f t="shared" si="18"/>
        <v>0</v>
      </c>
      <c r="H52" s="177">
        <v>2209.34</v>
      </c>
      <c r="I52" s="177">
        <f t="shared" si="14"/>
        <v>1049.88</v>
      </c>
      <c r="J52" s="177">
        <v>675.6599999999999</v>
      </c>
      <c r="K52" s="177">
        <f t="shared" si="15"/>
        <v>321.07</v>
      </c>
      <c r="L52" s="177">
        <v>21</v>
      </c>
      <c r="M52" s="177">
        <f t="shared" si="16"/>
        <v>0</v>
      </c>
      <c r="N52" s="177" t="s">
        <v>95</v>
      </c>
      <c r="O52" s="177" t="s">
        <v>101</v>
      </c>
      <c r="P52" s="177"/>
      <c r="Q52" s="177"/>
      <c r="R52" s="214">
        <v>2.58</v>
      </c>
      <c r="S52" s="177">
        <f t="shared" si="17"/>
        <v>1.23</v>
      </c>
      <c r="T52" s="215"/>
      <c r="U52" s="215"/>
      <c r="V52" s="215"/>
      <c r="W52" s="215" t="s">
        <v>123</v>
      </c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</row>
    <row r="53" spans="1:52" ht="12.75" outlineLevel="1">
      <c r="A53" s="185">
        <v>40</v>
      </c>
      <c r="B53" s="173" t="s">
        <v>204</v>
      </c>
      <c r="C53" s="178" t="s">
        <v>205</v>
      </c>
      <c r="D53" s="186" t="s">
        <v>70</v>
      </c>
      <c r="E53" s="175">
        <v>0.4752</v>
      </c>
      <c r="F53" s="177"/>
      <c r="G53" s="177">
        <f t="shared" si="18"/>
        <v>0</v>
      </c>
      <c r="H53" s="177">
        <v>0</v>
      </c>
      <c r="I53" s="177">
        <f t="shared" si="14"/>
        <v>0</v>
      </c>
      <c r="J53" s="177">
        <v>434.5</v>
      </c>
      <c r="K53" s="177">
        <f t="shared" si="15"/>
        <v>206.47</v>
      </c>
      <c r="L53" s="177">
        <v>21</v>
      </c>
      <c r="M53" s="177">
        <f t="shared" si="16"/>
        <v>0</v>
      </c>
      <c r="N53" s="177" t="s">
        <v>95</v>
      </c>
      <c r="O53" s="177" t="s">
        <v>101</v>
      </c>
      <c r="P53" s="177"/>
      <c r="Q53" s="177"/>
      <c r="R53" s="214">
        <v>1.35</v>
      </c>
      <c r="S53" s="177">
        <f t="shared" si="17"/>
        <v>0.64</v>
      </c>
      <c r="T53" s="215"/>
      <c r="U53" s="215"/>
      <c r="V53" s="215"/>
      <c r="W53" s="215" t="s">
        <v>123</v>
      </c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</row>
    <row r="54" spans="1:52" ht="22.5" outlineLevel="1">
      <c r="A54" s="185">
        <v>41</v>
      </c>
      <c r="B54" s="173" t="s">
        <v>206</v>
      </c>
      <c r="C54" s="178" t="s">
        <v>207</v>
      </c>
      <c r="D54" s="186" t="s">
        <v>72</v>
      </c>
      <c r="E54" s="175">
        <v>0.0192</v>
      </c>
      <c r="F54" s="177"/>
      <c r="G54" s="177">
        <f t="shared" si="18"/>
        <v>0</v>
      </c>
      <c r="H54" s="177">
        <v>21299.58</v>
      </c>
      <c r="I54" s="177">
        <f t="shared" si="14"/>
        <v>408.95</v>
      </c>
      <c r="J54" s="177">
        <v>4840.419999999998</v>
      </c>
      <c r="K54" s="177">
        <f t="shared" si="15"/>
        <v>92.94</v>
      </c>
      <c r="L54" s="177">
        <v>21</v>
      </c>
      <c r="M54" s="177">
        <f t="shared" si="16"/>
        <v>0</v>
      </c>
      <c r="N54" s="177" t="s">
        <v>95</v>
      </c>
      <c r="O54" s="177" t="s">
        <v>101</v>
      </c>
      <c r="P54" s="177"/>
      <c r="Q54" s="177"/>
      <c r="R54" s="214">
        <v>15.231</v>
      </c>
      <c r="S54" s="177">
        <f t="shared" si="17"/>
        <v>0.29</v>
      </c>
      <c r="T54" s="215"/>
      <c r="U54" s="215"/>
      <c r="V54" s="215"/>
      <c r="W54" s="215" t="s">
        <v>123</v>
      </c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</row>
    <row r="55" spans="1:52" ht="22.5" outlineLevel="1">
      <c r="A55" s="185">
        <v>42</v>
      </c>
      <c r="B55" s="173" t="s">
        <v>208</v>
      </c>
      <c r="C55" s="178" t="s">
        <v>209</v>
      </c>
      <c r="D55" s="186" t="s">
        <v>69</v>
      </c>
      <c r="E55" s="175">
        <v>12.71</v>
      </c>
      <c r="F55" s="177"/>
      <c r="G55" s="177">
        <f t="shared" si="18"/>
        <v>0</v>
      </c>
      <c r="H55" s="177">
        <v>491.69</v>
      </c>
      <c r="I55" s="177">
        <f t="shared" si="14"/>
        <v>6249.38</v>
      </c>
      <c r="J55" s="177">
        <v>131.31</v>
      </c>
      <c r="K55" s="177">
        <f t="shared" si="15"/>
        <v>1668.95</v>
      </c>
      <c r="L55" s="177">
        <v>21</v>
      </c>
      <c r="M55" s="177">
        <f t="shared" si="16"/>
        <v>0</v>
      </c>
      <c r="N55" s="177" t="s">
        <v>95</v>
      </c>
      <c r="O55" s="177" t="s">
        <v>101</v>
      </c>
      <c r="P55" s="177"/>
      <c r="Q55" s="177"/>
      <c r="R55" s="214">
        <v>0.426</v>
      </c>
      <c r="S55" s="177">
        <f t="shared" si="17"/>
        <v>5.41</v>
      </c>
      <c r="T55" s="215"/>
      <c r="U55" s="215"/>
      <c r="V55" s="215"/>
      <c r="W55" s="215" t="s">
        <v>123</v>
      </c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</row>
    <row r="56" spans="1:23" ht="12.75">
      <c r="A56" s="187" t="s">
        <v>68</v>
      </c>
      <c r="B56" s="174" t="s">
        <v>210</v>
      </c>
      <c r="C56" s="179" t="s">
        <v>211</v>
      </c>
      <c r="D56" s="188"/>
      <c r="E56" s="176"/>
      <c r="F56" s="189"/>
      <c r="G56" s="189">
        <f>SUMIF(W57:W57,"&lt;&gt;NOR",G57:G57)</f>
        <v>0</v>
      </c>
      <c r="H56" s="189"/>
      <c r="I56" s="189">
        <f>SUM(I57:I57)</f>
        <v>1175.36</v>
      </c>
      <c r="J56" s="189"/>
      <c r="K56" s="189">
        <f>SUM(K57:K57)</f>
        <v>4219.64</v>
      </c>
      <c r="L56" s="189"/>
      <c r="M56" s="189">
        <f>SUM(M57:M57)</f>
        <v>0</v>
      </c>
      <c r="N56" s="189"/>
      <c r="O56" s="189"/>
      <c r="P56" s="189"/>
      <c r="Q56" s="189"/>
      <c r="R56" s="180"/>
      <c r="S56" s="189">
        <f>SUM(S57:S57)</f>
        <v>11</v>
      </c>
      <c r="W56" t="s">
        <v>120</v>
      </c>
    </row>
    <row r="57" spans="1:52" ht="22.5" outlineLevel="1">
      <c r="A57" s="185">
        <v>43</v>
      </c>
      <c r="B57" s="173" t="s">
        <v>212</v>
      </c>
      <c r="C57" s="178" t="s">
        <v>213</v>
      </c>
      <c r="D57" s="186" t="s">
        <v>71</v>
      </c>
      <c r="E57" s="175">
        <v>1</v>
      </c>
      <c r="F57" s="177"/>
      <c r="G57" s="177">
        <f>E57*F57</f>
        <v>0</v>
      </c>
      <c r="H57" s="177">
        <v>1175.36</v>
      </c>
      <c r="I57" s="177">
        <f>ROUND(E57*H57,2)</f>
        <v>1175.36</v>
      </c>
      <c r="J57" s="177">
        <v>4219.64</v>
      </c>
      <c r="K57" s="177">
        <f>ROUND(E57*J57,2)</f>
        <v>4219.64</v>
      </c>
      <c r="L57" s="177">
        <v>21</v>
      </c>
      <c r="M57" s="177">
        <f>G57*(1+L57/100)</f>
        <v>0</v>
      </c>
      <c r="N57" s="177" t="s">
        <v>95</v>
      </c>
      <c r="O57" s="177" t="s">
        <v>101</v>
      </c>
      <c r="P57" s="177"/>
      <c r="Q57" s="177"/>
      <c r="R57" s="214">
        <v>10.999</v>
      </c>
      <c r="S57" s="177">
        <f>ROUND(E57*R57,2)</f>
        <v>11</v>
      </c>
      <c r="T57" s="215"/>
      <c r="U57" s="215"/>
      <c r="V57" s="215"/>
      <c r="W57" s="215" t="s">
        <v>123</v>
      </c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</row>
    <row r="58" spans="1:23" ht="12.75">
      <c r="A58" s="187" t="s">
        <v>68</v>
      </c>
      <c r="B58" s="174" t="s">
        <v>214</v>
      </c>
      <c r="C58" s="179" t="s">
        <v>215</v>
      </c>
      <c r="D58" s="188"/>
      <c r="E58" s="176"/>
      <c r="F58" s="189"/>
      <c r="G58" s="189">
        <f>SUMIF(W59:W71,"&lt;&gt;NOR",G59:G71)</f>
        <v>0</v>
      </c>
      <c r="H58" s="189"/>
      <c r="I58" s="189">
        <f>SUM(I59:I71)</f>
        <v>2503.68</v>
      </c>
      <c r="J58" s="189"/>
      <c r="K58" s="189">
        <f>SUM(K59:K71)</f>
        <v>2860.9200000000005</v>
      </c>
      <c r="L58" s="189"/>
      <c r="M58" s="189">
        <f>SUM(M59:M71)</f>
        <v>0</v>
      </c>
      <c r="N58" s="189"/>
      <c r="O58" s="189"/>
      <c r="P58" s="189"/>
      <c r="Q58" s="189"/>
      <c r="R58" s="180"/>
      <c r="S58" s="189">
        <f>SUM(S59:S71)</f>
        <v>8.600000000000001</v>
      </c>
      <c r="W58" t="s">
        <v>120</v>
      </c>
    </row>
    <row r="59" spans="1:52" ht="12.75" outlineLevel="1">
      <c r="A59" s="185">
        <v>44</v>
      </c>
      <c r="B59" s="173" t="s">
        <v>216</v>
      </c>
      <c r="C59" s="178" t="s">
        <v>217</v>
      </c>
      <c r="D59" s="186" t="s">
        <v>71</v>
      </c>
      <c r="E59" s="175">
        <v>1</v>
      </c>
      <c r="F59" s="177"/>
      <c r="G59" s="177">
        <f>E59*F59</f>
        <v>0</v>
      </c>
      <c r="H59" s="177">
        <v>5.52</v>
      </c>
      <c r="I59" s="177">
        <f aca="true" t="shared" si="19" ref="I59:I71">ROUND(E59*H59,2)</f>
        <v>5.52</v>
      </c>
      <c r="J59" s="177">
        <v>182.48</v>
      </c>
      <c r="K59" s="177">
        <f aca="true" t="shared" si="20" ref="K59:K71">ROUND(E59*J59,2)</f>
        <v>182.48</v>
      </c>
      <c r="L59" s="177">
        <v>21</v>
      </c>
      <c r="M59" s="177">
        <f aca="true" t="shared" si="21" ref="M59:M71">G59*(1+L59/100)</f>
        <v>0</v>
      </c>
      <c r="N59" s="177" t="s">
        <v>95</v>
      </c>
      <c r="O59" s="177" t="s">
        <v>101</v>
      </c>
      <c r="P59" s="177"/>
      <c r="Q59" s="177"/>
      <c r="R59" s="214">
        <v>0.68</v>
      </c>
      <c r="S59" s="177">
        <f>ROUND(E59*R59,2)</f>
        <v>0.68</v>
      </c>
      <c r="T59" s="215"/>
      <c r="U59" s="215"/>
      <c r="V59" s="215"/>
      <c r="W59" s="215" t="s">
        <v>123</v>
      </c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</row>
    <row r="60" spans="1:52" ht="12.75" outlineLevel="1">
      <c r="A60" s="185">
        <v>45</v>
      </c>
      <c r="B60" s="173" t="s">
        <v>218</v>
      </c>
      <c r="C60" s="178" t="s">
        <v>219</v>
      </c>
      <c r="D60" s="186" t="s">
        <v>71</v>
      </c>
      <c r="E60" s="175">
        <v>1</v>
      </c>
      <c r="F60" s="177"/>
      <c r="G60" s="177">
        <f aca="true" t="shared" si="22" ref="G60:G71">E60*F60</f>
        <v>0</v>
      </c>
      <c r="H60" s="177">
        <v>859</v>
      </c>
      <c r="I60" s="177">
        <f t="shared" si="19"/>
        <v>859</v>
      </c>
      <c r="J60" s="177">
        <v>0</v>
      </c>
      <c r="K60" s="177">
        <f t="shared" si="20"/>
        <v>0</v>
      </c>
      <c r="L60" s="177">
        <v>21</v>
      </c>
      <c r="M60" s="177">
        <f t="shared" si="21"/>
        <v>0</v>
      </c>
      <c r="N60" s="177" t="s">
        <v>95</v>
      </c>
      <c r="O60" s="177" t="s">
        <v>101</v>
      </c>
      <c r="P60" s="177"/>
      <c r="Q60" s="177"/>
      <c r="R60" s="214">
        <v>0</v>
      </c>
      <c r="S60" s="177">
        <f>ROUND(E60*R60,2)</f>
        <v>0</v>
      </c>
      <c r="T60" s="215"/>
      <c r="U60" s="215"/>
      <c r="V60" s="215"/>
      <c r="W60" s="215" t="s">
        <v>143</v>
      </c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</row>
    <row r="61" spans="1:52" ht="22.5" outlineLevel="1">
      <c r="A61" s="185">
        <v>46</v>
      </c>
      <c r="B61" s="173" t="s">
        <v>220</v>
      </c>
      <c r="C61" s="178" t="s">
        <v>486</v>
      </c>
      <c r="D61" s="186" t="s">
        <v>100</v>
      </c>
      <c r="E61" s="175">
        <v>6</v>
      </c>
      <c r="F61" s="177"/>
      <c r="G61" s="177">
        <f t="shared" si="22"/>
        <v>0</v>
      </c>
      <c r="H61" s="177">
        <v>0</v>
      </c>
      <c r="I61" s="177">
        <f t="shared" si="19"/>
        <v>0</v>
      </c>
      <c r="J61" s="177">
        <v>337</v>
      </c>
      <c r="K61" s="177">
        <f t="shared" si="20"/>
        <v>2022</v>
      </c>
      <c r="L61" s="177">
        <v>21</v>
      </c>
      <c r="M61" s="177">
        <f t="shared" si="21"/>
        <v>0</v>
      </c>
      <c r="N61" s="177" t="s">
        <v>95</v>
      </c>
      <c r="O61" s="177" t="s">
        <v>101</v>
      </c>
      <c r="P61" s="177"/>
      <c r="Q61" s="177"/>
      <c r="R61" s="214">
        <v>1</v>
      </c>
      <c r="S61" s="177">
        <f>ROUND(E61*R61,2)</f>
        <v>6</v>
      </c>
      <c r="T61" s="215"/>
      <c r="U61" s="215"/>
      <c r="V61" s="215"/>
      <c r="W61" s="215" t="s">
        <v>123</v>
      </c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</row>
    <row r="62" spans="1:52" ht="22.5" outlineLevel="1">
      <c r="A62" s="185">
        <v>47</v>
      </c>
      <c r="B62" s="173" t="s">
        <v>487</v>
      </c>
      <c r="C62" s="178" t="s">
        <v>488</v>
      </c>
      <c r="D62" s="186" t="s">
        <v>71</v>
      </c>
      <c r="E62" s="175">
        <v>1</v>
      </c>
      <c r="F62" s="177"/>
      <c r="G62" s="177">
        <f t="shared" si="22"/>
        <v>0</v>
      </c>
      <c r="H62" s="177"/>
      <c r="I62" s="177"/>
      <c r="J62" s="177"/>
      <c r="K62" s="177"/>
      <c r="L62" s="177"/>
      <c r="M62" s="177"/>
      <c r="N62" s="177"/>
      <c r="O62" s="177" t="s">
        <v>96</v>
      </c>
      <c r="P62" s="177"/>
      <c r="Q62" s="177"/>
      <c r="R62" s="214"/>
      <c r="S62" s="177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</row>
    <row r="63" spans="1:52" ht="12.75" outlineLevel="1">
      <c r="A63" s="185">
        <v>48</v>
      </c>
      <c r="B63" s="173" t="s">
        <v>221</v>
      </c>
      <c r="C63" s="178" t="s">
        <v>222</v>
      </c>
      <c r="D63" s="186" t="s">
        <v>73</v>
      </c>
      <c r="E63" s="175">
        <v>3</v>
      </c>
      <c r="F63" s="177"/>
      <c r="G63" s="177">
        <f t="shared" si="22"/>
        <v>0</v>
      </c>
      <c r="H63" s="177">
        <v>0</v>
      </c>
      <c r="I63" s="177">
        <f t="shared" si="19"/>
        <v>0</v>
      </c>
      <c r="J63" s="177">
        <v>43.8</v>
      </c>
      <c r="K63" s="177">
        <f t="shared" si="20"/>
        <v>131.4</v>
      </c>
      <c r="L63" s="177">
        <v>21</v>
      </c>
      <c r="M63" s="177">
        <f t="shared" si="21"/>
        <v>0</v>
      </c>
      <c r="N63" s="177" t="s">
        <v>95</v>
      </c>
      <c r="O63" s="177" t="s">
        <v>101</v>
      </c>
      <c r="P63" s="177"/>
      <c r="Q63" s="177"/>
      <c r="R63" s="214">
        <v>0.126</v>
      </c>
      <c r="S63" s="177">
        <f aca="true" t="shared" si="23" ref="S63:S68">ROUND(E63*R63,2)</f>
        <v>0.38</v>
      </c>
      <c r="T63" s="215"/>
      <c r="U63" s="215"/>
      <c r="V63" s="215"/>
      <c r="W63" s="215" t="s">
        <v>123</v>
      </c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</row>
    <row r="64" spans="1:52" ht="12.75" outlineLevel="1">
      <c r="A64" s="185">
        <v>49</v>
      </c>
      <c r="B64" s="173" t="s">
        <v>223</v>
      </c>
      <c r="C64" s="178" t="s">
        <v>224</v>
      </c>
      <c r="D64" s="186" t="s">
        <v>71</v>
      </c>
      <c r="E64" s="175">
        <v>2</v>
      </c>
      <c r="F64" s="177"/>
      <c r="G64" s="177">
        <f t="shared" si="22"/>
        <v>0</v>
      </c>
      <c r="H64" s="177">
        <v>0</v>
      </c>
      <c r="I64" s="177">
        <f t="shared" si="19"/>
        <v>0</v>
      </c>
      <c r="J64" s="177">
        <v>60.9</v>
      </c>
      <c r="K64" s="177">
        <f t="shared" si="20"/>
        <v>121.8</v>
      </c>
      <c r="L64" s="177">
        <v>21</v>
      </c>
      <c r="M64" s="177">
        <f t="shared" si="21"/>
        <v>0</v>
      </c>
      <c r="N64" s="177" t="s">
        <v>95</v>
      </c>
      <c r="O64" s="177" t="s">
        <v>101</v>
      </c>
      <c r="P64" s="177"/>
      <c r="Q64" s="177"/>
      <c r="R64" s="214">
        <v>0.17808</v>
      </c>
      <c r="S64" s="177">
        <f t="shared" si="23"/>
        <v>0.36</v>
      </c>
      <c r="T64" s="215"/>
      <c r="U64" s="215"/>
      <c r="V64" s="215"/>
      <c r="W64" s="215" t="s">
        <v>123</v>
      </c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</row>
    <row r="65" spans="1:52" ht="12.75" outlineLevel="1">
      <c r="A65" s="185">
        <v>50</v>
      </c>
      <c r="B65" s="173" t="s">
        <v>225</v>
      </c>
      <c r="C65" s="178" t="s">
        <v>226</v>
      </c>
      <c r="D65" s="186" t="s">
        <v>71</v>
      </c>
      <c r="E65" s="175">
        <v>1</v>
      </c>
      <c r="F65" s="177"/>
      <c r="G65" s="177">
        <f t="shared" si="22"/>
        <v>0</v>
      </c>
      <c r="H65" s="177">
        <v>449.5</v>
      </c>
      <c r="I65" s="177">
        <f t="shared" si="19"/>
        <v>449.5</v>
      </c>
      <c r="J65" s="177">
        <v>0</v>
      </c>
      <c r="K65" s="177">
        <f t="shared" si="20"/>
        <v>0</v>
      </c>
      <c r="L65" s="177">
        <v>21</v>
      </c>
      <c r="M65" s="177">
        <f t="shared" si="21"/>
        <v>0</v>
      </c>
      <c r="N65" s="177" t="s">
        <v>95</v>
      </c>
      <c r="O65" s="177" t="s">
        <v>101</v>
      </c>
      <c r="P65" s="177"/>
      <c r="Q65" s="177"/>
      <c r="R65" s="214">
        <v>0</v>
      </c>
      <c r="S65" s="177">
        <f t="shared" si="23"/>
        <v>0</v>
      </c>
      <c r="T65" s="215"/>
      <c r="U65" s="215"/>
      <c r="V65" s="215"/>
      <c r="W65" s="215" t="s">
        <v>143</v>
      </c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</row>
    <row r="66" spans="1:52" ht="12.75" outlineLevel="1">
      <c r="A66" s="185">
        <v>51</v>
      </c>
      <c r="B66" s="173" t="s">
        <v>227</v>
      </c>
      <c r="C66" s="178" t="s">
        <v>228</v>
      </c>
      <c r="D66" s="186" t="s">
        <v>71</v>
      </c>
      <c r="E66" s="175">
        <v>4</v>
      </c>
      <c r="F66" s="177"/>
      <c r="G66" s="177">
        <f t="shared" si="22"/>
        <v>0</v>
      </c>
      <c r="H66" s="177">
        <v>0</v>
      </c>
      <c r="I66" s="177">
        <f t="shared" si="19"/>
        <v>0</v>
      </c>
      <c r="J66" s="177">
        <v>97.7</v>
      </c>
      <c r="K66" s="177">
        <f t="shared" si="20"/>
        <v>390.8</v>
      </c>
      <c r="L66" s="177">
        <v>21</v>
      </c>
      <c r="M66" s="177">
        <f t="shared" si="21"/>
        <v>0</v>
      </c>
      <c r="N66" s="177" t="s">
        <v>95</v>
      </c>
      <c r="O66" s="177" t="s">
        <v>101</v>
      </c>
      <c r="P66" s="177"/>
      <c r="Q66" s="177"/>
      <c r="R66" s="214">
        <v>0.2832</v>
      </c>
      <c r="S66" s="177">
        <f t="shared" si="23"/>
        <v>1.13</v>
      </c>
      <c r="T66" s="215"/>
      <c r="U66" s="215"/>
      <c r="V66" s="215"/>
      <c r="W66" s="215" t="s">
        <v>123</v>
      </c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</row>
    <row r="67" spans="1:52" ht="12.75" outlineLevel="1">
      <c r="A67" s="185">
        <v>52</v>
      </c>
      <c r="B67" s="173" t="s">
        <v>229</v>
      </c>
      <c r="C67" s="178" t="s">
        <v>230</v>
      </c>
      <c r="D67" s="186" t="s">
        <v>71</v>
      </c>
      <c r="E67" s="175">
        <v>1</v>
      </c>
      <c r="F67" s="177"/>
      <c r="G67" s="177">
        <f t="shared" si="22"/>
        <v>0</v>
      </c>
      <c r="H67" s="177">
        <v>408</v>
      </c>
      <c r="I67" s="177">
        <f t="shared" si="19"/>
        <v>408</v>
      </c>
      <c r="J67" s="177">
        <v>0</v>
      </c>
      <c r="K67" s="177">
        <f t="shared" si="20"/>
        <v>0</v>
      </c>
      <c r="L67" s="177">
        <v>21</v>
      </c>
      <c r="M67" s="177">
        <f t="shared" si="21"/>
        <v>0</v>
      </c>
      <c r="N67" s="177" t="s">
        <v>95</v>
      </c>
      <c r="O67" s="177" t="s">
        <v>101</v>
      </c>
      <c r="P67" s="177"/>
      <c r="Q67" s="177"/>
      <c r="R67" s="214">
        <v>0</v>
      </c>
      <c r="S67" s="177">
        <f t="shared" si="23"/>
        <v>0</v>
      </c>
      <c r="T67" s="215"/>
      <c r="U67" s="215"/>
      <c r="V67" s="215"/>
      <c r="W67" s="215" t="s">
        <v>143</v>
      </c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</row>
    <row r="68" spans="1:52" ht="12.75" outlineLevel="1">
      <c r="A68" s="185">
        <v>53</v>
      </c>
      <c r="B68" s="173" t="s">
        <v>231</v>
      </c>
      <c r="C68" s="178" t="s">
        <v>232</v>
      </c>
      <c r="D68" s="186" t="s">
        <v>71</v>
      </c>
      <c r="E68" s="175">
        <v>1</v>
      </c>
      <c r="F68" s="177"/>
      <c r="G68" s="177">
        <f t="shared" si="22"/>
        <v>0</v>
      </c>
      <c r="H68" s="177">
        <v>305.5</v>
      </c>
      <c r="I68" s="177">
        <f t="shared" si="19"/>
        <v>305.5</v>
      </c>
      <c r="J68" s="177">
        <v>0</v>
      </c>
      <c r="K68" s="177">
        <f t="shared" si="20"/>
        <v>0</v>
      </c>
      <c r="L68" s="177">
        <v>21</v>
      </c>
      <c r="M68" s="177">
        <f t="shared" si="21"/>
        <v>0</v>
      </c>
      <c r="N68" s="177" t="s">
        <v>95</v>
      </c>
      <c r="O68" s="177" t="s">
        <v>101</v>
      </c>
      <c r="P68" s="177"/>
      <c r="Q68" s="177"/>
      <c r="R68" s="214">
        <v>0</v>
      </c>
      <c r="S68" s="177">
        <f t="shared" si="23"/>
        <v>0</v>
      </c>
      <c r="T68" s="215"/>
      <c r="U68" s="215"/>
      <c r="V68" s="215"/>
      <c r="W68" s="215" t="s">
        <v>143</v>
      </c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</row>
    <row r="69" spans="1:52" ht="12.75" outlineLevel="1">
      <c r="A69" s="185">
        <v>54</v>
      </c>
      <c r="B69" s="173" t="s">
        <v>516</v>
      </c>
      <c r="C69" s="178" t="s">
        <v>517</v>
      </c>
      <c r="D69" s="186" t="s">
        <v>71</v>
      </c>
      <c r="E69" s="175">
        <v>1</v>
      </c>
      <c r="F69" s="177"/>
      <c r="G69" s="177">
        <f t="shared" si="22"/>
        <v>0</v>
      </c>
      <c r="H69" s="177"/>
      <c r="I69" s="177"/>
      <c r="J69" s="177"/>
      <c r="K69" s="177"/>
      <c r="L69" s="177"/>
      <c r="M69" s="177"/>
      <c r="N69" s="177"/>
      <c r="O69" s="177" t="s">
        <v>96</v>
      </c>
      <c r="P69" s="177"/>
      <c r="Q69" s="177"/>
      <c r="R69" s="214"/>
      <c r="S69" s="177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</row>
    <row r="70" spans="1:52" ht="22.5" outlineLevel="1">
      <c r="A70" s="185">
        <v>55</v>
      </c>
      <c r="B70" s="173" t="s">
        <v>233</v>
      </c>
      <c r="C70" s="178" t="s">
        <v>234</v>
      </c>
      <c r="D70" s="186" t="s">
        <v>73</v>
      </c>
      <c r="E70" s="175">
        <v>2</v>
      </c>
      <c r="F70" s="177"/>
      <c r="G70" s="177">
        <f t="shared" si="22"/>
        <v>0</v>
      </c>
      <c r="H70" s="177">
        <v>235.5</v>
      </c>
      <c r="I70" s="177">
        <f t="shared" si="19"/>
        <v>471</v>
      </c>
      <c r="J70" s="177">
        <v>0</v>
      </c>
      <c r="K70" s="177">
        <f t="shared" si="20"/>
        <v>0</v>
      </c>
      <c r="L70" s="177">
        <v>21</v>
      </c>
      <c r="M70" s="177">
        <f t="shared" si="21"/>
        <v>0</v>
      </c>
      <c r="N70" s="177" t="s">
        <v>95</v>
      </c>
      <c r="O70" s="177" t="s">
        <v>101</v>
      </c>
      <c r="P70" s="177"/>
      <c r="Q70" s="177"/>
      <c r="R70" s="214">
        <v>0</v>
      </c>
      <c r="S70" s="177">
        <f>ROUND(E70*R70,2)</f>
        <v>0</v>
      </c>
      <c r="T70" s="215"/>
      <c r="U70" s="215"/>
      <c r="V70" s="215"/>
      <c r="W70" s="215" t="s">
        <v>143</v>
      </c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</row>
    <row r="71" spans="1:52" ht="12.75" outlineLevel="1">
      <c r="A71" s="185">
        <v>56</v>
      </c>
      <c r="B71" s="173" t="s">
        <v>235</v>
      </c>
      <c r="C71" s="178" t="s">
        <v>236</v>
      </c>
      <c r="D71" s="186" t="s">
        <v>73</v>
      </c>
      <c r="E71" s="175">
        <v>2</v>
      </c>
      <c r="F71" s="177"/>
      <c r="G71" s="177">
        <f t="shared" si="22"/>
        <v>0</v>
      </c>
      <c r="H71" s="177">
        <v>2.58</v>
      </c>
      <c r="I71" s="177">
        <f t="shared" si="19"/>
        <v>5.16</v>
      </c>
      <c r="J71" s="177">
        <v>6.220000000000001</v>
      </c>
      <c r="K71" s="177">
        <f t="shared" si="20"/>
        <v>12.44</v>
      </c>
      <c r="L71" s="177">
        <v>21</v>
      </c>
      <c r="M71" s="177">
        <f t="shared" si="21"/>
        <v>0</v>
      </c>
      <c r="N71" s="177" t="s">
        <v>95</v>
      </c>
      <c r="O71" s="177" t="s">
        <v>101</v>
      </c>
      <c r="P71" s="177"/>
      <c r="Q71" s="177"/>
      <c r="R71" s="214">
        <v>0.026</v>
      </c>
      <c r="S71" s="177">
        <f>ROUND(E71*R71,2)</f>
        <v>0.05</v>
      </c>
      <c r="T71" s="215"/>
      <c r="U71" s="215"/>
      <c r="V71" s="215"/>
      <c r="W71" s="215" t="s">
        <v>123</v>
      </c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</row>
    <row r="72" spans="1:23" ht="12.75">
      <c r="A72" s="187" t="s">
        <v>68</v>
      </c>
      <c r="B72" s="174" t="s">
        <v>84</v>
      </c>
      <c r="C72" s="179" t="s">
        <v>85</v>
      </c>
      <c r="D72" s="188"/>
      <c r="E72" s="176"/>
      <c r="F72" s="189"/>
      <c r="G72" s="189">
        <f>SUMIF(W73:W73,"&lt;&gt;NOR",G73:G73)</f>
        <v>0</v>
      </c>
      <c r="H72" s="189"/>
      <c r="I72" s="189">
        <f>SUM(I73:I73)</f>
        <v>5984</v>
      </c>
      <c r="J72" s="189"/>
      <c r="K72" s="189">
        <f>SUM(K73:K73)</f>
        <v>5576</v>
      </c>
      <c r="L72" s="189"/>
      <c r="M72" s="189">
        <f>SUM(M73:M73)</f>
        <v>0</v>
      </c>
      <c r="N72" s="189"/>
      <c r="O72" s="189"/>
      <c r="P72" s="189"/>
      <c r="Q72" s="189"/>
      <c r="R72" s="180"/>
      <c r="S72" s="189">
        <f>SUM(S73:S73)</f>
        <v>20.8</v>
      </c>
      <c r="W72" t="s">
        <v>120</v>
      </c>
    </row>
    <row r="73" spans="1:52" ht="12.75" outlineLevel="1">
      <c r="A73" s="185">
        <v>57</v>
      </c>
      <c r="B73" s="173" t="s">
        <v>237</v>
      </c>
      <c r="C73" s="178" t="s">
        <v>238</v>
      </c>
      <c r="D73" s="186" t="s">
        <v>69</v>
      </c>
      <c r="E73" s="175">
        <v>80</v>
      </c>
      <c r="F73" s="177"/>
      <c r="G73" s="177">
        <f>E73*F73</f>
        <v>0</v>
      </c>
      <c r="H73" s="177">
        <v>74.8</v>
      </c>
      <c r="I73" s="177">
        <f>ROUND(E73*H73,2)</f>
        <v>5984</v>
      </c>
      <c r="J73" s="177">
        <v>69.7</v>
      </c>
      <c r="K73" s="177">
        <f>ROUND(E73*J73,2)</f>
        <v>5576</v>
      </c>
      <c r="L73" s="177">
        <v>21</v>
      </c>
      <c r="M73" s="177">
        <f>G73*(1+L73/100)</f>
        <v>0</v>
      </c>
      <c r="N73" s="177" t="s">
        <v>95</v>
      </c>
      <c r="O73" s="177" t="s">
        <v>101</v>
      </c>
      <c r="P73" s="177"/>
      <c r="Q73" s="177"/>
      <c r="R73" s="214">
        <v>0.26</v>
      </c>
      <c r="S73" s="177">
        <f>ROUND(E73*R73,2)</f>
        <v>20.8</v>
      </c>
      <c r="T73" s="215"/>
      <c r="U73" s="215"/>
      <c r="V73" s="215"/>
      <c r="W73" s="215" t="s">
        <v>123</v>
      </c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</row>
    <row r="74" spans="1:23" ht="12.75">
      <c r="A74" s="187" t="s">
        <v>68</v>
      </c>
      <c r="B74" s="174" t="s">
        <v>239</v>
      </c>
      <c r="C74" s="179" t="s">
        <v>240</v>
      </c>
      <c r="D74" s="188"/>
      <c r="E74" s="176"/>
      <c r="F74" s="189"/>
      <c r="G74" s="189">
        <f>SUMIF(W75:W76,"&lt;&gt;NOR",G75:G76)</f>
        <v>0</v>
      </c>
      <c r="H74" s="189"/>
      <c r="I74" s="189">
        <f>SUM(I75:I76)</f>
        <v>0</v>
      </c>
      <c r="J74" s="189"/>
      <c r="K74" s="189">
        <f>SUM(K75:K76)</f>
        <v>2043.13</v>
      </c>
      <c r="L74" s="189"/>
      <c r="M74" s="189">
        <f>SUM(M75:M76)</f>
        <v>0</v>
      </c>
      <c r="N74" s="189"/>
      <c r="O74" s="189"/>
      <c r="P74" s="189"/>
      <c r="Q74" s="189"/>
      <c r="R74" s="180"/>
      <c r="S74" s="189">
        <f>SUM(S75:S76)</f>
        <v>6.52</v>
      </c>
      <c r="W74" t="s">
        <v>120</v>
      </c>
    </row>
    <row r="75" spans="1:52" ht="12.75" outlineLevel="1">
      <c r="A75" s="185">
        <v>58</v>
      </c>
      <c r="B75" s="173" t="s">
        <v>241</v>
      </c>
      <c r="C75" s="178" t="s">
        <v>242</v>
      </c>
      <c r="D75" s="186" t="s">
        <v>69</v>
      </c>
      <c r="E75" s="175">
        <v>12.71</v>
      </c>
      <c r="F75" s="177"/>
      <c r="G75" s="177">
        <f>E75*F75</f>
        <v>0</v>
      </c>
      <c r="H75" s="177">
        <v>0</v>
      </c>
      <c r="I75" s="177">
        <f>ROUND(E75*H75,2)</f>
        <v>0</v>
      </c>
      <c r="J75" s="177">
        <v>78.3</v>
      </c>
      <c r="K75" s="177">
        <f>ROUND(E75*J75,2)</f>
        <v>995.19</v>
      </c>
      <c r="L75" s="177">
        <v>21</v>
      </c>
      <c r="M75" s="177">
        <f>G75*(1+L75/100)</f>
        <v>0</v>
      </c>
      <c r="N75" s="177" t="s">
        <v>95</v>
      </c>
      <c r="O75" s="177" t="s">
        <v>101</v>
      </c>
      <c r="P75" s="177"/>
      <c r="Q75" s="177"/>
      <c r="R75" s="214">
        <v>0.259</v>
      </c>
      <c r="S75" s="177">
        <f>ROUND(E75*R75,2)</f>
        <v>3.29</v>
      </c>
      <c r="T75" s="215"/>
      <c r="U75" s="215"/>
      <c r="V75" s="215"/>
      <c r="W75" s="215" t="s">
        <v>123</v>
      </c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</row>
    <row r="76" spans="1:52" ht="22.5" outlineLevel="1">
      <c r="A76" s="185">
        <v>59</v>
      </c>
      <c r="B76" s="173" t="s">
        <v>243</v>
      </c>
      <c r="C76" s="178" t="s">
        <v>244</v>
      </c>
      <c r="D76" s="186" t="s">
        <v>70</v>
      </c>
      <c r="E76" s="175">
        <v>0.6355</v>
      </c>
      <c r="F76" s="177"/>
      <c r="G76" s="177">
        <f>E76*F76</f>
        <v>0</v>
      </c>
      <c r="H76" s="177">
        <v>0</v>
      </c>
      <c r="I76" s="177">
        <f>ROUND(E76*H76,2)</f>
        <v>0</v>
      </c>
      <c r="J76" s="177">
        <v>1649</v>
      </c>
      <c r="K76" s="177">
        <f>ROUND(E76*J76,2)</f>
        <v>1047.94</v>
      </c>
      <c r="L76" s="177">
        <v>21</v>
      </c>
      <c r="M76" s="177">
        <f>G76*(1+L76/100)</f>
        <v>0</v>
      </c>
      <c r="N76" s="177" t="s">
        <v>95</v>
      </c>
      <c r="O76" s="177" t="s">
        <v>101</v>
      </c>
      <c r="P76" s="177"/>
      <c r="Q76" s="177"/>
      <c r="R76" s="214">
        <v>5.075</v>
      </c>
      <c r="S76" s="177">
        <f>ROUND(E76*R76,2)</f>
        <v>3.23</v>
      </c>
      <c r="T76" s="215"/>
      <c r="U76" s="215"/>
      <c r="V76" s="215"/>
      <c r="W76" s="215" t="s">
        <v>123</v>
      </c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</row>
    <row r="77" spans="1:23" ht="12.75">
      <c r="A77" s="187" t="s">
        <v>68</v>
      </c>
      <c r="B77" s="174" t="s">
        <v>245</v>
      </c>
      <c r="C77" s="179" t="s">
        <v>246</v>
      </c>
      <c r="D77" s="188"/>
      <c r="E77" s="176"/>
      <c r="F77" s="189"/>
      <c r="G77" s="189">
        <f>SUMIF(W78:W94,"&lt;&gt;NOR",G78:G94)</f>
        <v>0</v>
      </c>
      <c r="H77" s="189"/>
      <c r="I77" s="189">
        <f>SUM(I78:I94)</f>
        <v>2267.26</v>
      </c>
      <c r="J77" s="189"/>
      <c r="K77" s="189">
        <f>SUM(K78:K94)</f>
        <v>17347.06</v>
      </c>
      <c r="L77" s="189"/>
      <c r="M77" s="189">
        <f>SUM(M78:M94)</f>
        <v>0</v>
      </c>
      <c r="N77" s="189"/>
      <c r="O77" s="189"/>
      <c r="P77" s="189"/>
      <c r="Q77" s="189"/>
      <c r="R77" s="180"/>
      <c r="S77" s="189">
        <f>SUM(S78:S94)</f>
        <v>41.86</v>
      </c>
      <c r="W77" t="s">
        <v>120</v>
      </c>
    </row>
    <row r="78" spans="1:52" ht="12.75" outlineLevel="1">
      <c r="A78" s="185">
        <v>60</v>
      </c>
      <c r="B78" s="173" t="s">
        <v>247</v>
      </c>
      <c r="C78" s="178" t="s">
        <v>248</v>
      </c>
      <c r="D78" s="186" t="s">
        <v>73</v>
      </c>
      <c r="E78" s="175">
        <v>0.6</v>
      </c>
      <c r="F78" s="177"/>
      <c r="G78" s="177">
        <f>E78*F78</f>
        <v>0</v>
      </c>
      <c r="H78" s="177">
        <v>240</v>
      </c>
      <c r="I78" s="177">
        <f>ROUND(E78*H78,2)</f>
        <v>144</v>
      </c>
      <c r="J78" s="177">
        <v>824</v>
      </c>
      <c r="K78" s="177">
        <f>ROUND(E78*J78,2)</f>
        <v>494.4</v>
      </c>
      <c r="L78" s="177">
        <v>21</v>
      </c>
      <c r="M78" s="177">
        <f>G78*(1+L78/100)</f>
        <v>0</v>
      </c>
      <c r="N78" s="177" t="s">
        <v>95</v>
      </c>
      <c r="O78" s="177" t="s">
        <v>101</v>
      </c>
      <c r="P78" s="177"/>
      <c r="Q78" s="177"/>
      <c r="R78" s="214">
        <v>2</v>
      </c>
      <c r="S78" s="177">
        <f>ROUND(E78*R78,2)</f>
        <v>1.2</v>
      </c>
      <c r="T78" s="215"/>
      <c r="U78" s="215"/>
      <c r="V78" s="215"/>
      <c r="W78" s="215" t="s">
        <v>123</v>
      </c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</row>
    <row r="79" spans="1:52" ht="12.75" outlineLevel="1">
      <c r="A79" s="185">
        <v>61</v>
      </c>
      <c r="B79" s="173" t="s">
        <v>249</v>
      </c>
      <c r="C79" s="178" t="s">
        <v>250</v>
      </c>
      <c r="D79" s="186" t="s">
        <v>69</v>
      </c>
      <c r="E79" s="175">
        <v>9.9</v>
      </c>
      <c r="F79" s="177"/>
      <c r="G79" s="177">
        <f aca="true" t="shared" si="24" ref="G79:G94">E79*F79</f>
        <v>0</v>
      </c>
      <c r="H79" s="177">
        <v>0</v>
      </c>
      <c r="I79" s="177">
        <f>ROUND(E79*H79,2)</f>
        <v>0</v>
      </c>
      <c r="J79" s="177">
        <v>74.7</v>
      </c>
      <c r="K79" s="177">
        <f>ROUND(E79*J79,2)</f>
        <v>739.53</v>
      </c>
      <c r="L79" s="177">
        <v>21</v>
      </c>
      <c r="M79" s="177">
        <f>G79*(1+L79/100)</f>
        <v>0</v>
      </c>
      <c r="N79" s="177" t="s">
        <v>95</v>
      </c>
      <c r="O79" s="177" t="s">
        <v>101</v>
      </c>
      <c r="P79" s="177"/>
      <c r="Q79" s="177"/>
      <c r="R79" s="214">
        <v>0.3</v>
      </c>
      <c r="S79" s="177">
        <f>ROUND(E79*R79,2)</f>
        <v>2.97</v>
      </c>
      <c r="T79" s="215"/>
      <c r="U79" s="215"/>
      <c r="V79" s="215"/>
      <c r="W79" s="215" t="s">
        <v>123</v>
      </c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</row>
    <row r="80" spans="1:52" ht="12.75" outlineLevel="1">
      <c r="A80" s="185">
        <v>62</v>
      </c>
      <c r="B80" s="173" t="s">
        <v>251</v>
      </c>
      <c r="C80" s="178" t="s">
        <v>252</v>
      </c>
      <c r="D80" s="186" t="s">
        <v>69</v>
      </c>
      <c r="E80" s="175">
        <v>9.9</v>
      </c>
      <c r="F80" s="177"/>
      <c r="G80" s="177">
        <f t="shared" si="24"/>
        <v>0</v>
      </c>
      <c r="H80" s="177">
        <v>0</v>
      </c>
      <c r="I80" s="177">
        <f>ROUND(E80*H80,2)</f>
        <v>0</v>
      </c>
      <c r="J80" s="177">
        <v>58</v>
      </c>
      <c r="K80" s="177">
        <f>ROUND(E80*J80,2)</f>
        <v>574.2</v>
      </c>
      <c r="L80" s="177">
        <v>21</v>
      </c>
      <c r="M80" s="177">
        <f>G80*(1+L80/100)</f>
        <v>0</v>
      </c>
      <c r="N80" s="177" t="s">
        <v>95</v>
      </c>
      <c r="O80" s="177" t="s">
        <v>101</v>
      </c>
      <c r="P80" s="177"/>
      <c r="Q80" s="177"/>
      <c r="R80" s="214">
        <v>0.26</v>
      </c>
      <c r="S80" s="177">
        <f>ROUND(E80*R80,2)</f>
        <v>2.57</v>
      </c>
      <c r="T80" s="215"/>
      <c r="U80" s="215"/>
      <c r="V80" s="215"/>
      <c r="W80" s="215" t="s">
        <v>123</v>
      </c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</row>
    <row r="81" spans="1:52" ht="12.75" outlineLevel="1">
      <c r="A81" s="185">
        <v>63</v>
      </c>
      <c r="B81" s="173" t="s">
        <v>253</v>
      </c>
      <c r="C81" s="178" t="s">
        <v>254</v>
      </c>
      <c r="D81" s="186" t="s">
        <v>73</v>
      </c>
      <c r="E81" s="175">
        <v>1.2</v>
      </c>
      <c r="F81" s="177"/>
      <c r="G81" s="177">
        <f t="shared" si="24"/>
        <v>0</v>
      </c>
      <c r="H81" s="177">
        <v>1737.48</v>
      </c>
      <c r="I81" s="177">
        <f aca="true" t="shared" si="25" ref="I81:I94">ROUND(E81*H81,2)</f>
        <v>2084.98</v>
      </c>
      <c r="J81" s="177">
        <v>2717.52</v>
      </c>
      <c r="K81" s="177">
        <f aca="true" t="shared" si="26" ref="K81:K94">ROUND(E81*J81,2)</f>
        <v>3261.02</v>
      </c>
      <c r="L81" s="177">
        <v>21</v>
      </c>
      <c r="M81" s="177">
        <f aca="true" t="shared" si="27" ref="M81:M94">G81*(1+L81/100)</f>
        <v>0</v>
      </c>
      <c r="N81" s="177" t="s">
        <v>95</v>
      </c>
      <c r="O81" s="177" t="s">
        <v>101</v>
      </c>
      <c r="P81" s="177"/>
      <c r="Q81" s="177"/>
      <c r="R81" s="214">
        <v>6.9</v>
      </c>
      <c r="S81" s="177">
        <f>ROUND(E81*R81,2)</f>
        <v>8.28</v>
      </c>
      <c r="T81" s="215"/>
      <c r="U81" s="215"/>
      <c r="V81" s="215"/>
      <c r="W81" s="215" t="s">
        <v>123</v>
      </c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</row>
    <row r="82" spans="1:52" ht="12.75" outlineLevel="1">
      <c r="A82" s="185">
        <v>64</v>
      </c>
      <c r="B82" s="173" t="s">
        <v>489</v>
      </c>
      <c r="C82" s="178" t="s">
        <v>490</v>
      </c>
      <c r="D82" s="186" t="s">
        <v>73</v>
      </c>
      <c r="E82" s="175">
        <v>0.6</v>
      </c>
      <c r="F82" s="177"/>
      <c r="G82" s="177">
        <f t="shared" si="24"/>
        <v>0</v>
      </c>
      <c r="H82" s="177"/>
      <c r="I82" s="177"/>
      <c r="J82" s="177"/>
      <c r="K82" s="177"/>
      <c r="L82" s="177"/>
      <c r="M82" s="177"/>
      <c r="N82" s="177" t="s">
        <v>95</v>
      </c>
      <c r="O82" s="177" t="s">
        <v>101</v>
      </c>
      <c r="P82" s="177"/>
      <c r="Q82" s="177"/>
      <c r="R82" s="214"/>
      <c r="S82" s="177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</row>
    <row r="83" spans="1:52" ht="12.75" outlineLevel="1">
      <c r="A83" s="185">
        <v>65</v>
      </c>
      <c r="B83" s="173" t="s">
        <v>255</v>
      </c>
      <c r="C83" s="178" t="s">
        <v>256</v>
      </c>
      <c r="D83" s="186" t="s">
        <v>73</v>
      </c>
      <c r="E83" s="175">
        <v>1.2</v>
      </c>
      <c r="F83" s="177"/>
      <c r="G83" s="177">
        <f t="shared" si="24"/>
        <v>0</v>
      </c>
      <c r="H83" s="177">
        <v>31.9</v>
      </c>
      <c r="I83" s="177">
        <f t="shared" si="25"/>
        <v>38.28</v>
      </c>
      <c r="J83" s="177">
        <v>470.1</v>
      </c>
      <c r="K83" s="177">
        <f t="shared" si="26"/>
        <v>564.12</v>
      </c>
      <c r="L83" s="177">
        <v>21</v>
      </c>
      <c r="M83" s="177">
        <f t="shared" si="27"/>
        <v>0</v>
      </c>
      <c r="N83" s="177" t="s">
        <v>95</v>
      </c>
      <c r="O83" s="177" t="s">
        <v>101</v>
      </c>
      <c r="P83" s="177"/>
      <c r="Q83" s="177"/>
      <c r="R83" s="214">
        <v>1.3</v>
      </c>
      <c r="S83" s="177">
        <f aca="true" t="shared" si="28" ref="S83:S94">ROUND(E83*R83,2)</f>
        <v>1.56</v>
      </c>
      <c r="T83" s="215"/>
      <c r="U83" s="215"/>
      <c r="V83" s="215"/>
      <c r="W83" s="215" t="s">
        <v>123</v>
      </c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</row>
    <row r="84" spans="1:52" ht="12.75" outlineLevel="1">
      <c r="A84" s="185">
        <v>66</v>
      </c>
      <c r="B84" s="173" t="s">
        <v>257</v>
      </c>
      <c r="C84" s="178" t="s">
        <v>258</v>
      </c>
      <c r="D84" s="186" t="s">
        <v>72</v>
      </c>
      <c r="E84" s="175">
        <v>5.74</v>
      </c>
      <c r="F84" s="177"/>
      <c r="G84" s="177">
        <f t="shared" si="24"/>
        <v>0</v>
      </c>
      <c r="H84" s="177">
        <v>0</v>
      </c>
      <c r="I84" s="177">
        <f t="shared" si="25"/>
        <v>0</v>
      </c>
      <c r="J84" s="177">
        <v>461</v>
      </c>
      <c r="K84" s="177">
        <f t="shared" si="26"/>
        <v>2646.14</v>
      </c>
      <c r="L84" s="177">
        <v>21</v>
      </c>
      <c r="M84" s="177">
        <f t="shared" si="27"/>
        <v>0</v>
      </c>
      <c r="N84" s="177" t="s">
        <v>95</v>
      </c>
      <c r="O84" s="177" t="s">
        <v>101</v>
      </c>
      <c r="P84" s="177"/>
      <c r="Q84" s="177"/>
      <c r="R84" s="214">
        <v>2.067</v>
      </c>
      <c r="S84" s="177">
        <f t="shared" si="28"/>
        <v>11.86</v>
      </c>
      <c r="T84" s="215"/>
      <c r="U84" s="215"/>
      <c r="V84" s="215"/>
      <c r="W84" s="215" t="s">
        <v>123</v>
      </c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</row>
    <row r="85" spans="1:52" ht="12.75" outlineLevel="1">
      <c r="A85" s="185">
        <v>67</v>
      </c>
      <c r="B85" s="173" t="s">
        <v>259</v>
      </c>
      <c r="C85" s="178" t="s">
        <v>260</v>
      </c>
      <c r="D85" s="186" t="s">
        <v>72</v>
      </c>
      <c r="E85" s="175">
        <v>8.43</v>
      </c>
      <c r="F85" s="177"/>
      <c r="G85" s="177">
        <f t="shared" si="24"/>
        <v>0</v>
      </c>
      <c r="H85" s="177">
        <v>0</v>
      </c>
      <c r="I85" s="177">
        <f t="shared" si="25"/>
        <v>0</v>
      </c>
      <c r="J85" s="177">
        <v>210</v>
      </c>
      <c r="K85" s="177">
        <f t="shared" si="26"/>
        <v>1770.3</v>
      </c>
      <c r="L85" s="177">
        <v>21</v>
      </c>
      <c r="M85" s="177">
        <f t="shared" si="27"/>
        <v>0</v>
      </c>
      <c r="N85" s="177" t="s">
        <v>95</v>
      </c>
      <c r="O85" s="177" t="s">
        <v>101</v>
      </c>
      <c r="P85" s="177"/>
      <c r="Q85" s="177"/>
      <c r="R85" s="214">
        <v>0.942</v>
      </c>
      <c r="S85" s="177">
        <f t="shared" si="28"/>
        <v>7.94</v>
      </c>
      <c r="T85" s="215"/>
      <c r="U85" s="215"/>
      <c r="V85" s="215"/>
      <c r="W85" s="215" t="s">
        <v>123</v>
      </c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</row>
    <row r="86" spans="1:52" ht="12.75" outlineLevel="1">
      <c r="A86" s="185">
        <v>68</v>
      </c>
      <c r="B86" s="173" t="s">
        <v>261</v>
      </c>
      <c r="C86" s="178" t="s">
        <v>262</v>
      </c>
      <c r="D86" s="186" t="s">
        <v>72</v>
      </c>
      <c r="E86" s="175">
        <v>8.43</v>
      </c>
      <c r="F86" s="177"/>
      <c r="G86" s="177">
        <f t="shared" si="24"/>
        <v>0</v>
      </c>
      <c r="H86" s="177">
        <v>0</v>
      </c>
      <c r="I86" s="177">
        <f t="shared" si="25"/>
        <v>0</v>
      </c>
      <c r="J86" s="177">
        <v>23.4</v>
      </c>
      <c r="K86" s="177">
        <f t="shared" si="26"/>
        <v>197.26</v>
      </c>
      <c r="L86" s="177">
        <v>21</v>
      </c>
      <c r="M86" s="177">
        <f t="shared" si="27"/>
        <v>0</v>
      </c>
      <c r="N86" s="177" t="s">
        <v>95</v>
      </c>
      <c r="O86" s="177" t="s">
        <v>101</v>
      </c>
      <c r="P86" s="177"/>
      <c r="Q86" s="177"/>
      <c r="R86" s="214">
        <v>0.105</v>
      </c>
      <c r="S86" s="177">
        <f t="shared" si="28"/>
        <v>0.89</v>
      </c>
      <c r="T86" s="215"/>
      <c r="U86" s="215"/>
      <c r="V86" s="215"/>
      <c r="W86" s="215" t="s">
        <v>123</v>
      </c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</row>
    <row r="87" spans="1:52" ht="12.75" outlineLevel="1">
      <c r="A87" s="185">
        <v>69</v>
      </c>
      <c r="B87" s="173" t="s">
        <v>75</v>
      </c>
      <c r="C87" s="178" t="s">
        <v>263</v>
      </c>
      <c r="D87" s="186" t="s">
        <v>72</v>
      </c>
      <c r="E87" s="175">
        <v>8.43</v>
      </c>
      <c r="F87" s="177"/>
      <c r="G87" s="177">
        <f t="shared" si="24"/>
        <v>0</v>
      </c>
      <c r="H87" s="177">
        <v>0</v>
      </c>
      <c r="I87" s="177">
        <f t="shared" si="25"/>
        <v>0</v>
      </c>
      <c r="J87" s="177">
        <v>172</v>
      </c>
      <c r="K87" s="177">
        <f t="shared" si="26"/>
        <v>1449.96</v>
      </c>
      <c r="L87" s="177">
        <v>21</v>
      </c>
      <c r="M87" s="177">
        <f t="shared" si="27"/>
        <v>0</v>
      </c>
      <c r="N87" s="177" t="s">
        <v>95</v>
      </c>
      <c r="O87" s="177" t="s">
        <v>101</v>
      </c>
      <c r="P87" s="177"/>
      <c r="Q87" s="177"/>
      <c r="R87" s="214">
        <v>0.49</v>
      </c>
      <c r="S87" s="177">
        <f t="shared" si="28"/>
        <v>4.13</v>
      </c>
      <c r="T87" s="215"/>
      <c r="U87" s="215"/>
      <c r="V87" s="215"/>
      <c r="W87" s="215" t="s">
        <v>123</v>
      </c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</row>
    <row r="88" spans="1:52" ht="12.75" outlineLevel="1">
      <c r="A88" s="185">
        <v>70</v>
      </c>
      <c r="B88" s="173" t="s">
        <v>76</v>
      </c>
      <c r="C88" s="178" t="s">
        <v>264</v>
      </c>
      <c r="D88" s="186" t="s">
        <v>72</v>
      </c>
      <c r="E88" s="175">
        <v>84.3</v>
      </c>
      <c r="F88" s="177"/>
      <c r="G88" s="177">
        <f t="shared" si="24"/>
        <v>0</v>
      </c>
      <c r="H88" s="177">
        <v>0</v>
      </c>
      <c r="I88" s="177">
        <f t="shared" si="25"/>
        <v>0</v>
      </c>
      <c r="J88" s="177">
        <v>15.1</v>
      </c>
      <c r="K88" s="177">
        <f t="shared" si="26"/>
        <v>1272.93</v>
      </c>
      <c r="L88" s="177">
        <v>21</v>
      </c>
      <c r="M88" s="177">
        <f t="shared" si="27"/>
        <v>0</v>
      </c>
      <c r="N88" s="177" t="s">
        <v>95</v>
      </c>
      <c r="O88" s="177" t="s">
        <v>101</v>
      </c>
      <c r="P88" s="177"/>
      <c r="Q88" s="177"/>
      <c r="R88" s="214">
        <v>0</v>
      </c>
      <c r="S88" s="177">
        <f t="shared" si="28"/>
        <v>0</v>
      </c>
      <c r="T88" s="215"/>
      <c r="U88" s="215"/>
      <c r="V88" s="215"/>
      <c r="W88" s="215" t="s">
        <v>123</v>
      </c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</row>
    <row r="89" spans="1:52" ht="12.75" outlineLevel="1">
      <c r="A89" s="185">
        <v>71</v>
      </c>
      <c r="B89" s="173" t="s">
        <v>265</v>
      </c>
      <c r="C89" s="178" t="s">
        <v>266</v>
      </c>
      <c r="D89" s="186" t="s">
        <v>72</v>
      </c>
      <c r="E89" s="175">
        <v>0.44</v>
      </c>
      <c r="F89" s="177"/>
      <c r="G89" s="177">
        <f t="shared" si="24"/>
        <v>0</v>
      </c>
      <c r="H89" s="177">
        <v>0</v>
      </c>
      <c r="I89" s="177">
        <f t="shared" si="25"/>
        <v>0</v>
      </c>
      <c r="J89" s="177">
        <v>500</v>
      </c>
      <c r="K89" s="177">
        <f t="shared" si="26"/>
        <v>220</v>
      </c>
      <c r="L89" s="177">
        <v>21</v>
      </c>
      <c r="M89" s="177">
        <f t="shared" si="27"/>
        <v>0</v>
      </c>
      <c r="N89" s="177" t="s">
        <v>95</v>
      </c>
      <c r="O89" s="177" t="s">
        <v>101</v>
      </c>
      <c r="P89" s="177"/>
      <c r="Q89" s="177"/>
      <c r="R89" s="214">
        <v>0</v>
      </c>
      <c r="S89" s="177">
        <f t="shared" si="28"/>
        <v>0</v>
      </c>
      <c r="T89" s="215"/>
      <c r="U89" s="215"/>
      <c r="V89" s="215"/>
      <c r="W89" s="215" t="s">
        <v>123</v>
      </c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</row>
    <row r="90" spans="1:52" ht="12.75" outlineLevel="1">
      <c r="A90" s="185">
        <v>72</v>
      </c>
      <c r="B90" s="173" t="s">
        <v>267</v>
      </c>
      <c r="C90" s="178" t="s">
        <v>268</v>
      </c>
      <c r="D90" s="186" t="s">
        <v>72</v>
      </c>
      <c r="E90" s="175">
        <v>1.5</v>
      </c>
      <c r="F90" s="177"/>
      <c r="G90" s="177">
        <f t="shared" si="24"/>
        <v>0</v>
      </c>
      <c r="H90" s="177">
        <v>0</v>
      </c>
      <c r="I90" s="177">
        <f t="shared" si="25"/>
        <v>0</v>
      </c>
      <c r="J90" s="177">
        <v>1200</v>
      </c>
      <c r="K90" s="177">
        <f t="shared" si="26"/>
        <v>1800</v>
      </c>
      <c r="L90" s="177">
        <v>21</v>
      </c>
      <c r="M90" s="177">
        <f t="shared" si="27"/>
        <v>0</v>
      </c>
      <c r="N90" s="177" t="s">
        <v>95</v>
      </c>
      <c r="O90" s="177" t="s">
        <v>101</v>
      </c>
      <c r="P90" s="177"/>
      <c r="Q90" s="177"/>
      <c r="R90" s="214">
        <v>0</v>
      </c>
      <c r="S90" s="177">
        <f t="shared" si="28"/>
        <v>0</v>
      </c>
      <c r="T90" s="215"/>
      <c r="U90" s="215"/>
      <c r="V90" s="215"/>
      <c r="W90" s="215" t="s">
        <v>123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</row>
    <row r="91" spans="1:52" ht="12.75" outlineLevel="1">
      <c r="A91" s="185">
        <v>73</v>
      </c>
      <c r="B91" s="173" t="s">
        <v>269</v>
      </c>
      <c r="C91" s="178" t="s">
        <v>270</v>
      </c>
      <c r="D91" s="186" t="s">
        <v>72</v>
      </c>
      <c r="E91" s="175">
        <v>0.46</v>
      </c>
      <c r="F91" s="177"/>
      <c r="G91" s="177">
        <f t="shared" si="24"/>
        <v>0</v>
      </c>
      <c r="H91" s="177">
        <v>0</v>
      </c>
      <c r="I91" s="177">
        <f t="shared" si="25"/>
        <v>0</v>
      </c>
      <c r="J91" s="177">
        <v>1200</v>
      </c>
      <c r="K91" s="177">
        <f t="shared" si="26"/>
        <v>552</v>
      </c>
      <c r="L91" s="177">
        <v>21</v>
      </c>
      <c r="M91" s="177">
        <f t="shared" si="27"/>
        <v>0</v>
      </c>
      <c r="N91" s="177" t="s">
        <v>95</v>
      </c>
      <c r="O91" s="177" t="s">
        <v>101</v>
      </c>
      <c r="P91" s="177"/>
      <c r="Q91" s="177"/>
      <c r="R91" s="214">
        <v>0</v>
      </c>
      <c r="S91" s="177">
        <f t="shared" si="28"/>
        <v>0</v>
      </c>
      <c r="T91" s="215"/>
      <c r="U91" s="215"/>
      <c r="V91" s="215"/>
      <c r="W91" s="215" t="s">
        <v>123</v>
      </c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</row>
    <row r="92" spans="1:52" ht="12.75" outlineLevel="1">
      <c r="A92" s="185">
        <v>74</v>
      </c>
      <c r="B92" s="173" t="s">
        <v>271</v>
      </c>
      <c r="C92" s="178" t="s">
        <v>99</v>
      </c>
      <c r="D92" s="186" t="s">
        <v>72</v>
      </c>
      <c r="E92" s="175">
        <v>1.4</v>
      </c>
      <c r="F92" s="177"/>
      <c r="G92" s="177">
        <f t="shared" si="24"/>
        <v>0</v>
      </c>
      <c r="H92" s="177">
        <v>0</v>
      </c>
      <c r="I92" s="177">
        <f t="shared" si="25"/>
        <v>0</v>
      </c>
      <c r="J92" s="177">
        <v>1200</v>
      </c>
      <c r="K92" s="177">
        <f t="shared" si="26"/>
        <v>1680</v>
      </c>
      <c r="L92" s="177">
        <v>21</v>
      </c>
      <c r="M92" s="177">
        <f t="shared" si="27"/>
        <v>0</v>
      </c>
      <c r="N92" s="177" t="s">
        <v>95</v>
      </c>
      <c r="O92" s="177" t="s">
        <v>101</v>
      </c>
      <c r="P92" s="177"/>
      <c r="Q92" s="177"/>
      <c r="R92" s="214">
        <v>0</v>
      </c>
      <c r="S92" s="177">
        <f t="shared" si="28"/>
        <v>0</v>
      </c>
      <c r="T92" s="215"/>
      <c r="U92" s="215"/>
      <c r="V92" s="215"/>
      <c r="W92" s="215" t="s">
        <v>123</v>
      </c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</row>
    <row r="93" spans="1:52" ht="12.75" outlineLevel="1">
      <c r="A93" s="185">
        <v>75</v>
      </c>
      <c r="B93" s="173" t="s">
        <v>581</v>
      </c>
      <c r="C93" s="178" t="s">
        <v>582</v>
      </c>
      <c r="D93" s="186" t="s">
        <v>72</v>
      </c>
      <c r="E93" s="175">
        <v>1.96</v>
      </c>
      <c r="F93" s="177"/>
      <c r="G93" s="177">
        <f t="shared" si="24"/>
        <v>0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214"/>
      <c r="S93" s="177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</row>
    <row r="94" spans="1:52" ht="12.75" outlineLevel="1">
      <c r="A94" s="185">
        <v>76</v>
      </c>
      <c r="B94" s="173" t="s">
        <v>272</v>
      </c>
      <c r="C94" s="178" t="s">
        <v>273</v>
      </c>
      <c r="D94" s="186" t="s">
        <v>69</v>
      </c>
      <c r="E94" s="175">
        <v>4</v>
      </c>
      <c r="F94" s="177"/>
      <c r="G94" s="177">
        <f t="shared" si="24"/>
        <v>0</v>
      </c>
      <c r="H94" s="177">
        <v>0</v>
      </c>
      <c r="I94" s="177">
        <f t="shared" si="25"/>
        <v>0</v>
      </c>
      <c r="J94" s="177">
        <v>31.3</v>
      </c>
      <c r="K94" s="177">
        <f t="shared" si="26"/>
        <v>125.2</v>
      </c>
      <c r="L94" s="177">
        <v>21</v>
      </c>
      <c r="M94" s="177">
        <f t="shared" si="27"/>
        <v>0</v>
      </c>
      <c r="N94" s="177" t="s">
        <v>95</v>
      </c>
      <c r="O94" s="177" t="s">
        <v>101</v>
      </c>
      <c r="P94" s="177"/>
      <c r="Q94" s="177"/>
      <c r="R94" s="214">
        <v>0.115</v>
      </c>
      <c r="S94" s="177">
        <f t="shared" si="28"/>
        <v>0.46</v>
      </c>
      <c r="T94" s="215"/>
      <c r="U94" s="215"/>
      <c r="V94" s="215"/>
      <c r="W94" s="215" t="s">
        <v>123</v>
      </c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</row>
    <row r="95" spans="1:23" ht="12.75">
      <c r="A95" s="187" t="s">
        <v>68</v>
      </c>
      <c r="B95" s="174" t="s">
        <v>64</v>
      </c>
      <c r="C95" s="179" t="s">
        <v>65</v>
      </c>
      <c r="D95" s="188"/>
      <c r="E95" s="176"/>
      <c r="F95" s="189"/>
      <c r="G95" s="189">
        <f>SUMIF(W96:W97,"&lt;&gt;NOR",G96:G97)</f>
        <v>0</v>
      </c>
      <c r="H95" s="189"/>
      <c r="I95" s="189">
        <f>SUM(I96:I97)</f>
        <v>0</v>
      </c>
      <c r="J95" s="189"/>
      <c r="K95" s="189">
        <f>SUM(K96:K97)</f>
        <v>4823.9</v>
      </c>
      <c r="L95" s="189"/>
      <c r="M95" s="189">
        <f>SUM(M96:M97)</f>
        <v>0</v>
      </c>
      <c r="N95" s="189"/>
      <c r="O95" s="189"/>
      <c r="P95" s="189"/>
      <c r="Q95" s="189"/>
      <c r="R95" s="180"/>
      <c r="S95" s="189">
        <f>SUM(S96:S97)</f>
        <v>18.65</v>
      </c>
      <c r="W95" t="s">
        <v>120</v>
      </c>
    </row>
    <row r="96" spans="1:52" ht="12.75" outlineLevel="1">
      <c r="A96" s="185">
        <v>77</v>
      </c>
      <c r="B96" s="173" t="s">
        <v>86</v>
      </c>
      <c r="C96" s="178" t="s">
        <v>87</v>
      </c>
      <c r="D96" s="186" t="s">
        <v>72</v>
      </c>
      <c r="E96" s="175">
        <v>0.47</v>
      </c>
      <c r="F96" s="177"/>
      <c r="G96" s="177">
        <f>E96*F96</f>
        <v>0</v>
      </c>
      <c r="H96" s="177">
        <v>0</v>
      </c>
      <c r="I96" s="177">
        <f>ROUND(E96*H96,2)</f>
        <v>0</v>
      </c>
      <c r="J96" s="177">
        <v>1750</v>
      </c>
      <c r="K96" s="177">
        <f>ROUND(E96*J96,2)</f>
        <v>822.5</v>
      </c>
      <c r="L96" s="177">
        <v>21</v>
      </c>
      <c r="M96" s="177">
        <f>G96*(1+L96/100)</f>
        <v>0</v>
      </c>
      <c r="N96" s="177" t="s">
        <v>95</v>
      </c>
      <c r="O96" s="177" t="s">
        <v>101</v>
      </c>
      <c r="P96" s="177"/>
      <c r="Q96" s="177"/>
      <c r="R96" s="214">
        <v>7.348</v>
      </c>
      <c r="S96" s="177">
        <f>ROUND(E96*R96,2)</f>
        <v>3.45</v>
      </c>
      <c r="T96" s="215"/>
      <c r="U96" s="215"/>
      <c r="V96" s="215"/>
      <c r="W96" s="215" t="s">
        <v>123</v>
      </c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</row>
    <row r="97" spans="1:52" ht="12.75" outlineLevel="1">
      <c r="A97" s="185">
        <v>78</v>
      </c>
      <c r="B97" s="173" t="s">
        <v>274</v>
      </c>
      <c r="C97" s="178" t="s">
        <v>275</v>
      </c>
      <c r="D97" s="186" t="s">
        <v>72</v>
      </c>
      <c r="E97" s="175">
        <v>16.2</v>
      </c>
      <c r="F97" s="177"/>
      <c r="G97" s="177">
        <f>E97*F97</f>
        <v>0</v>
      </c>
      <c r="H97" s="177">
        <v>0</v>
      </c>
      <c r="I97" s="177">
        <f>ROUND(E97*H97,2)</f>
        <v>0</v>
      </c>
      <c r="J97" s="177">
        <v>247</v>
      </c>
      <c r="K97" s="177">
        <f>ROUND(E97*J97,2)</f>
        <v>4001.4</v>
      </c>
      <c r="L97" s="177">
        <v>21</v>
      </c>
      <c r="M97" s="177">
        <f>G97*(1+L97/100)</f>
        <v>0</v>
      </c>
      <c r="N97" s="177" t="s">
        <v>95</v>
      </c>
      <c r="O97" s="177" t="s">
        <v>101</v>
      </c>
      <c r="P97" s="177"/>
      <c r="Q97" s="177"/>
      <c r="R97" s="214">
        <v>0.9385</v>
      </c>
      <c r="S97" s="177">
        <f>ROUND(E97*R97,2)</f>
        <v>15.2</v>
      </c>
      <c r="T97" s="215"/>
      <c r="U97" s="215"/>
      <c r="V97" s="215"/>
      <c r="W97" s="215" t="s">
        <v>123</v>
      </c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</row>
    <row r="98" spans="1:23" ht="12.75">
      <c r="A98" s="187" t="s">
        <v>68</v>
      </c>
      <c r="B98" s="174" t="s">
        <v>276</v>
      </c>
      <c r="C98" s="179" t="s">
        <v>277</v>
      </c>
      <c r="D98" s="188"/>
      <c r="E98" s="176"/>
      <c r="F98" s="189"/>
      <c r="G98" s="189">
        <f>SUMIF(W99:W105,"&lt;&gt;NOR",G99:G105)</f>
        <v>0</v>
      </c>
      <c r="H98" s="189"/>
      <c r="I98" s="189">
        <f>SUM(I99:I103)</f>
        <v>20082.84</v>
      </c>
      <c r="J98" s="189"/>
      <c r="K98" s="189">
        <f>SUM(K99:K103)</f>
        <v>6685.719999999999</v>
      </c>
      <c r="L98" s="189"/>
      <c r="M98" s="189">
        <f>SUM(M99:M103)</f>
        <v>0</v>
      </c>
      <c r="N98" s="189"/>
      <c r="O98" s="189"/>
      <c r="P98" s="189"/>
      <c r="Q98" s="189"/>
      <c r="R98" s="180"/>
      <c r="S98" s="189">
        <f>SUM(S99:S103)</f>
        <v>19.58</v>
      </c>
      <c r="W98" t="s">
        <v>120</v>
      </c>
    </row>
    <row r="99" spans="1:52" ht="12.75" outlineLevel="1">
      <c r="A99" s="185">
        <v>79</v>
      </c>
      <c r="B99" s="173" t="s">
        <v>278</v>
      </c>
      <c r="C99" s="178" t="s">
        <v>279</v>
      </c>
      <c r="D99" s="186" t="s">
        <v>69</v>
      </c>
      <c r="E99" s="175">
        <v>28.3762</v>
      </c>
      <c r="F99" s="177"/>
      <c r="G99" s="177">
        <f>E99*F99</f>
        <v>0</v>
      </c>
      <c r="H99" s="177">
        <v>15.51</v>
      </c>
      <c r="I99" s="177">
        <f>ROUND(E99*H99,2)</f>
        <v>440.11</v>
      </c>
      <c r="J99" s="177">
        <v>111.99</v>
      </c>
      <c r="K99" s="177">
        <f>ROUND(E99*J99,2)</f>
        <v>3177.85</v>
      </c>
      <c r="L99" s="177">
        <v>21</v>
      </c>
      <c r="M99" s="177">
        <f>G99*(1+L99/100)</f>
        <v>0</v>
      </c>
      <c r="N99" s="177" t="s">
        <v>95</v>
      </c>
      <c r="O99" s="177" t="s">
        <v>101</v>
      </c>
      <c r="P99" s="177"/>
      <c r="Q99" s="177"/>
      <c r="R99" s="214">
        <v>0.316</v>
      </c>
      <c r="S99" s="177">
        <f>ROUND(E99*R99,2)</f>
        <v>8.97</v>
      </c>
      <c r="T99" s="215"/>
      <c r="U99" s="215"/>
      <c r="V99" s="215"/>
      <c r="W99" s="215" t="s">
        <v>123</v>
      </c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</row>
    <row r="100" spans="1:52" ht="12.75" outlineLevel="1">
      <c r="A100" s="185">
        <v>80</v>
      </c>
      <c r="B100" s="173" t="s">
        <v>280</v>
      </c>
      <c r="C100" s="178" t="s">
        <v>281</v>
      </c>
      <c r="D100" s="186" t="s">
        <v>69</v>
      </c>
      <c r="E100" s="175">
        <v>28.3762</v>
      </c>
      <c r="F100" s="177"/>
      <c r="G100" s="177">
        <f aca="true" t="shared" si="29" ref="G100:G105">E100*F100</f>
        <v>0</v>
      </c>
      <c r="H100" s="177">
        <v>4.88</v>
      </c>
      <c r="I100" s="177">
        <f>ROUND(E100*H100,2)</f>
        <v>138.48</v>
      </c>
      <c r="J100" s="177">
        <v>123.62</v>
      </c>
      <c r="K100" s="177">
        <f>ROUND(E100*J100,2)</f>
        <v>3507.87</v>
      </c>
      <c r="L100" s="177">
        <v>21</v>
      </c>
      <c r="M100" s="177">
        <f>G100*(1+L100/100)</f>
        <v>0</v>
      </c>
      <c r="N100" s="177" t="s">
        <v>95</v>
      </c>
      <c r="O100" s="177" t="s">
        <v>101</v>
      </c>
      <c r="P100" s="177"/>
      <c r="Q100" s="177"/>
      <c r="R100" s="214">
        <v>0.374</v>
      </c>
      <c r="S100" s="177">
        <f>ROUND(E100*R100,2)</f>
        <v>10.61</v>
      </c>
      <c r="T100" s="215"/>
      <c r="U100" s="215"/>
      <c r="V100" s="215"/>
      <c r="W100" s="215" t="s">
        <v>123</v>
      </c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</row>
    <row r="101" spans="1:52" ht="12.75" outlineLevel="1">
      <c r="A101" s="185">
        <v>81</v>
      </c>
      <c r="B101" s="173" t="s">
        <v>282</v>
      </c>
      <c r="C101" s="178" t="s">
        <v>283</v>
      </c>
      <c r="D101" s="186" t="s">
        <v>74</v>
      </c>
      <c r="E101" s="175">
        <v>127.6</v>
      </c>
      <c r="F101" s="177"/>
      <c r="G101" s="177">
        <f t="shared" si="29"/>
        <v>0</v>
      </c>
      <c r="H101" s="177">
        <v>112</v>
      </c>
      <c r="I101" s="177">
        <f>ROUND(E101*H101,2)</f>
        <v>14291.2</v>
      </c>
      <c r="J101" s="177">
        <v>0</v>
      </c>
      <c r="K101" s="177">
        <f>ROUND(E101*J101,2)</f>
        <v>0</v>
      </c>
      <c r="L101" s="177">
        <v>21</v>
      </c>
      <c r="M101" s="177">
        <f>G101*(1+L101/100)</f>
        <v>0</v>
      </c>
      <c r="N101" s="177" t="s">
        <v>95</v>
      </c>
      <c r="O101" s="177" t="s">
        <v>101</v>
      </c>
      <c r="P101" s="177"/>
      <c r="Q101" s="177"/>
      <c r="R101" s="214">
        <v>0</v>
      </c>
      <c r="S101" s="177">
        <f>ROUND(E101*R101,2)</f>
        <v>0</v>
      </c>
      <c r="T101" s="215"/>
      <c r="U101" s="215"/>
      <c r="V101" s="215"/>
      <c r="W101" s="215" t="s">
        <v>143</v>
      </c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</row>
    <row r="102" spans="1:52" ht="12.75" outlineLevel="1">
      <c r="A102" s="185">
        <v>82</v>
      </c>
      <c r="B102" s="173" t="s">
        <v>284</v>
      </c>
      <c r="C102" s="178" t="s">
        <v>285</v>
      </c>
      <c r="D102" s="186" t="s">
        <v>69</v>
      </c>
      <c r="E102" s="175">
        <v>19.7742</v>
      </c>
      <c r="F102" s="177"/>
      <c r="G102" s="177">
        <f t="shared" si="29"/>
        <v>0</v>
      </c>
      <c r="H102" s="177">
        <v>140.5</v>
      </c>
      <c r="I102" s="177">
        <f>ROUND(E102*H102,2)</f>
        <v>2778.28</v>
      </c>
      <c r="J102" s="177">
        <v>0</v>
      </c>
      <c r="K102" s="177">
        <f>ROUND(E102*J102,2)</f>
        <v>0</v>
      </c>
      <c r="L102" s="177">
        <v>21</v>
      </c>
      <c r="M102" s="177">
        <f>G102*(1+L102/100)</f>
        <v>0</v>
      </c>
      <c r="N102" s="177" t="s">
        <v>95</v>
      </c>
      <c r="O102" s="177" t="s">
        <v>101</v>
      </c>
      <c r="P102" s="177"/>
      <c r="Q102" s="177"/>
      <c r="R102" s="214">
        <v>0</v>
      </c>
      <c r="S102" s="177">
        <f>ROUND(E102*R102,2)</f>
        <v>0</v>
      </c>
      <c r="T102" s="215"/>
      <c r="U102" s="215"/>
      <c r="V102" s="215"/>
      <c r="W102" s="215" t="s">
        <v>143</v>
      </c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</row>
    <row r="103" spans="1:52" ht="12.75" outlineLevel="1">
      <c r="A103" s="185">
        <v>83</v>
      </c>
      <c r="B103" s="173" t="s">
        <v>286</v>
      </c>
      <c r="C103" s="178" t="s">
        <v>491</v>
      </c>
      <c r="D103" s="186" t="s">
        <v>69</v>
      </c>
      <c r="E103" s="175">
        <v>15.1699</v>
      </c>
      <c r="F103" s="177"/>
      <c r="G103" s="177">
        <f t="shared" si="29"/>
        <v>0</v>
      </c>
      <c r="H103" s="177">
        <v>160.5</v>
      </c>
      <c r="I103" s="177">
        <f>ROUND(E103*H103,2)</f>
        <v>2434.77</v>
      </c>
      <c r="J103" s="177">
        <v>0</v>
      </c>
      <c r="K103" s="177">
        <f>ROUND(E103*J103,2)</f>
        <v>0</v>
      </c>
      <c r="L103" s="177">
        <v>21</v>
      </c>
      <c r="M103" s="177">
        <f>G103*(1+L103/100)</f>
        <v>0</v>
      </c>
      <c r="N103" s="177" t="s">
        <v>95</v>
      </c>
      <c r="O103" s="177" t="s">
        <v>101</v>
      </c>
      <c r="P103" s="177"/>
      <c r="Q103" s="177"/>
      <c r="R103" s="214">
        <v>0</v>
      </c>
      <c r="S103" s="177">
        <f>ROUND(E103*R103,2)</f>
        <v>0</v>
      </c>
      <c r="T103" s="215"/>
      <c r="U103" s="215"/>
      <c r="V103" s="215"/>
      <c r="W103" s="215" t="s">
        <v>143</v>
      </c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</row>
    <row r="104" spans="1:52" ht="12.75" outlineLevel="1">
      <c r="A104" s="185">
        <v>84</v>
      </c>
      <c r="B104" s="173" t="s">
        <v>579</v>
      </c>
      <c r="C104" s="178" t="s">
        <v>580</v>
      </c>
      <c r="D104" s="186" t="s">
        <v>69</v>
      </c>
      <c r="E104" s="175">
        <v>41.291</v>
      </c>
      <c r="F104" s="177"/>
      <c r="G104" s="177">
        <f t="shared" si="29"/>
        <v>0</v>
      </c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214"/>
      <c r="S104" s="177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</row>
    <row r="105" spans="1:52" ht="12.75" outlineLevel="1">
      <c r="A105" s="185">
        <v>85</v>
      </c>
      <c r="B105" s="173" t="s">
        <v>518</v>
      </c>
      <c r="C105" s="194" t="s">
        <v>519</v>
      </c>
      <c r="D105" s="195" t="s">
        <v>78</v>
      </c>
      <c r="E105" s="196">
        <v>437</v>
      </c>
      <c r="F105" s="177"/>
      <c r="G105" s="177">
        <f t="shared" si="29"/>
        <v>0</v>
      </c>
      <c r="H105" s="177"/>
      <c r="I105" s="177"/>
      <c r="J105" s="177"/>
      <c r="K105" s="177"/>
      <c r="L105" s="177"/>
      <c r="M105" s="177"/>
      <c r="N105" s="177" t="s">
        <v>95</v>
      </c>
      <c r="O105" s="177" t="s">
        <v>101</v>
      </c>
      <c r="P105" s="177"/>
      <c r="Q105" s="177"/>
      <c r="R105" s="214"/>
      <c r="S105" s="177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</row>
    <row r="106" spans="1:23" ht="12.75">
      <c r="A106" s="187" t="s">
        <v>68</v>
      </c>
      <c r="B106" s="174" t="s">
        <v>287</v>
      </c>
      <c r="C106" s="179" t="s">
        <v>288</v>
      </c>
      <c r="D106" s="188"/>
      <c r="E106" s="176"/>
      <c r="F106" s="189"/>
      <c r="G106" s="189">
        <f>SUMIF(W107:W113,"&lt;&gt;NOR",G107:G113)</f>
        <v>0</v>
      </c>
      <c r="H106" s="189"/>
      <c r="I106" s="189">
        <f>SUM(I107:I113)</f>
        <v>31988.219999999998</v>
      </c>
      <c r="J106" s="189"/>
      <c r="K106" s="189">
        <f>SUM(K107:K113)</f>
        <v>8775.34</v>
      </c>
      <c r="L106" s="189"/>
      <c r="M106" s="189">
        <f>SUM(M107:M113)</f>
        <v>0</v>
      </c>
      <c r="N106" s="189"/>
      <c r="O106" s="189"/>
      <c r="P106" s="189"/>
      <c r="Q106" s="189"/>
      <c r="R106" s="180"/>
      <c r="S106" s="189">
        <f>SUM(S107:S113)</f>
        <v>27.56</v>
      </c>
      <c r="W106" t="s">
        <v>120</v>
      </c>
    </row>
    <row r="107" spans="1:52" ht="12.75" outlineLevel="1">
      <c r="A107" s="185">
        <v>86</v>
      </c>
      <c r="B107" s="173" t="s">
        <v>289</v>
      </c>
      <c r="C107" s="178" t="s">
        <v>290</v>
      </c>
      <c r="D107" s="186" t="s">
        <v>73</v>
      </c>
      <c r="E107" s="175">
        <v>8</v>
      </c>
      <c r="F107" s="177"/>
      <c r="G107" s="177">
        <f>E107*F107</f>
        <v>0</v>
      </c>
      <c r="H107" s="177">
        <v>3995.31</v>
      </c>
      <c r="I107" s="177">
        <f aca="true" t="shared" si="30" ref="I107:I113">ROUND(E107*H107,2)</f>
        <v>31962.48</v>
      </c>
      <c r="J107" s="177">
        <v>194.69000000000005</v>
      </c>
      <c r="K107" s="177">
        <f aca="true" t="shared" si="31" ref="K107:K113">ROUND(E107*J107,2)</f>
        <v>1557.52</v>
      </c>
      <c r="L107" s="177">
        <v>21</v>
      </c>
      <c r="M107" s="177">
        <f aca="true" t="shared" si="32" ref="M107:M113">G107*(1+L107/100)</f>
        <v>0</v>
      </c>
      <c r="N107" s="177" t="s">
        <v>95</v>
      </c>
      <c r="O107" s="177" t="s">
        <v>101</v>
      </c>
      <c r="P107" s="177"/>
      <c r="Q107" s="177"/>
      <c r="R107" s="214">
        <v>0.549</v>
      </c>
      <c r="S107" s="177">
        <f>ROUND(E107*R107,2)</f>
        <v>4.39</v>
      </c>
      <c r="T107" s="215"/>
      <c r="U107" s="215"/>
      <c r="V107" s="215"/>
      <c r="W107" s="215" t="s">
        <v>123</v>
      </c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</row>
    <row r="108" spans="1:52" ht="12.75" outlineLevel="1">
      <c r="A108" s="185">
        <v>87</v>
      </c>
      <c r="B108" s="173" t="s">
        <v>291</v>
      </c>
      <c r="C108" s="178" t="s">
        <v>292</v>
      </c>
      <c r="D108" s="186" t="s">
        <v>71</v>
      </c>
      <c r="E108" s="175">
        <v>4</v>
      </c>
      <c r="F108" s="177"/>
      <c r="G108" s="177">
        <f aca="true" t="shared" si="33" ref="G108:G113">E108*F108</f>
        <v>0</v>
      </c>
      <c r="H108" s="177">
        <v>0</v>
      </c>
      <c r="I108" s="177">
        <f t="shared" si="30"/>
        <v>0</v>
      </c>
      <c r="J108" s="177">
        <v>57.7</v>
      </c>
      <c r="K108" s="177">
        <f t="shared" si="31"/>
        <v>230.8</v>
      </c>
      <c r="L108" s="177">
        <v>21</v>
      </c>
      <c r="M108" s="177">
        <f t="shared" si="32"/>
        <v>0</v>
      </c>
      <c r="N108" s="177" t="s">
        <v>95</v>
      </c>
      <c r="O108" s="177" t="s">
        <v>101</v>
      </c>
      <c r="P108" s="177"/>
      <c r="Q108" s="177"/>
      <c r="R108" s="214">
        <v>0.174</v>
      </c>
      <c r="S108" s="177">
        <f>ROUND(E108*R108,2)</f>
        <v>0.7</v>
      </c>
      <c r="T108" s="215"/>
      <c r="U108" s="215"/>
      <c r="V108" s="215"/>
      <c r="W108" s="215" t="s">
        <v>123</v>
      </c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</row>
    <row r="109" spans="1:52" ht="12.75" outlineLevel="1">
      <c r="A109" s="185">
        <v>88</v>
      </c>
      <c r="B109" s="173" t="s">
        <v>293</v>
      </c>
      <c r="C109" s="178" t="s">
        <v>294</v>
      </c>
      <c r="D109" s="186" t="s">
        <v>71</v>
      </c>
      <c r="E109" s="175">
        <v>2</v>
      </c>
      <c r="F109" s="177"/>
      <c r="G109" s="177">
        <f t="shared" si="33"/>
        <v>0</v>
      </c>
      <c r="H109" s="177">
        <v>0</v>
      </c>
      <c r="I109" s="177">
        <f t="shared" si="30"/>
        <v>0</v>
      </c>
      <c r="J109" s="177">
        <v>3060</v>
      </c>
      <c r="K109" s="177">
        <f t="shared" si="31"/>
        <v>6120</v>
      </c>
      <c r="L109" s="177">
        <v>21</v>
      </c>
      <c r="M109" s="177">
        <f t="shared" si="32"/>
        <v>0</v>
      </c>
      <c r="N109" s="177" t="s">
        <v>95</v>
      </c>
      <c r="O109" s="177" t="s">
        <v>101</v>
      </c>
      <c r="P109" s="177"/>
      <c r="Q109" s="177"/>
      <c r="R109" s="214">
        <v>10.923</v>
      </c>
      <c r="S109" s="177">
        <f>ROUND(E109*R109,2)</f>
        <v>21.85</v>
      </c>
      <c r="T109" s="215"/>
      <c r="U109" s="215"/>
      <c r="V109" s="215"/>
      <c r="W109" s="215" t="s">
        <v>123</v>
      </c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</row>
    <row r="110" spans="1:52" ht="12.75" outlineLevel="1">
      <c r="A110" s="185">
        <v>89</v>
      </c>
      <c r="B110" s="173" t="s">
        <v>295</v>
      </c>
      <c r="C110" s="178" t="s">
        <v>296</v>
      </c>
      <c r="D110" s="186" t="s">
        <v>71</v>
      </c>
      <c r="E110" s="175">
        <v>1</v>
      </c>
      <c r="F110" s="177"/>
      <c r="G110" s="177">
        <f t="shared" si="33"/>
        <v>0</v>
      </c>
      <c r="H110" s="177">
        <v>21.26</v>
      </c>
      <c r="I110" s="177">
        <f t="shared" si="30"/>
        <v>21.26</v>
      </c>
      <c r="J110" s="177">
        <v>78.53999999999999</v>
      </c>
      <c r="K110" s="177">
        <f t="shared" si="31"/>
        <v>78.54</v>
      </c>
      <c r="L110" s="177">
        <v>21</v>
      </c>
      <c r="M110" s="177">
        <f t="shared" si="32"/>
        <v>0</v>
      </c>
      <c r="N110" s="177" t="s">
        <v>95</v>
      </c>
      <c r="O110" s="177" t="s">
        <v>101</v>
      </c>
      <c r="P110" s="177"/>
      <c r="Q110" s="177"/>
      <c r="R110" s="214">
        <v>0.237</v>
      </c>
      <c r="S110" s="177">
        <f>ROUND(E110*R110,2)</f>
        <v>0.24</v>
      </c>
      <c r="T110" s="215"/>
      <c r="U110" s="215"/>
      <c r="V110" s="215"/>
      <c r="W110" s="215" t="s">
        <v>123</v>
      </c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</row>
    <row r="111" spans="1:52" ht="12.75" outlineLevel="1">
      <c r="A111" s="185">
        <v>90</v>
      </c>
      <c r="B111" s="173" t="s">
        <v>492</v>
      </c>
      <c r="C111" s="178" t="s">
        <v>493</v>
      </c>
      <c r="D111" s="186" t="s">
        <v>71</v>
      </c>
      <c r="E111" s="175">
        <v>1</v>
      </c>
      <c r="F111" s="177"/>
      <c r="G111" s="177">
        <f t="shared" si="33"/>
        <v>0</v>
      </c>
      <c r="H111" s="177"/>
      <c r="I111" s="177"/>
      <c r="J111" s="177"/>
      <c r="K111" s="177"/>
      <c r="L111" s="177"/>
      <c r="M111" s="177"/>
      <c r="N111" s="177"/>
      <c r="O111" s="177" t="s">
        <v>96</v>
      </c>
      <c r="P111" s="177"/>
      <c r="Q111" s="177"/>
      <c r="R111" s="214"/>
      <c r="S111" s="177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</row>
    <row r="112" spans="1:52" ht="12.75" outlineLevel="1">
      <c r="A112" s="185">
        <v>91</v>
      </c>
      <c r="B112" s="173" t="s">
        <v>297</v>
      </c>
      <c r="C112" s="178" t="s">
        <v>298</v>
      </c>
      <c r="D112" s="186" t="s">
        <v>73</v>
      </c>
      <c r="E112" s="175">
        <v>8</v>
      </c>
      <c r="F112" s="177"/>
      <c r="G112" s="177">
        <f t="shared" si="33"/>
        <v>0</v>
      </c>
      <c r="H112" s="177">
        <v>0.56</v>
      </c>
      <c r="I112" s="177">
        <f t="shared" si="30"/>
        <v>4.48</v>
      </c>
      <c r="J112" s="177">
        <v>15.94</v>
      </c>
      <c r="K112" s="177">
        <f t="shared" si="31"/>
        <v>127.52</v>
      </c>
      <c r="L112" s="177">
        <v>21</v>
      </c>
      <c r="M112" s="177">
        <f t="shared" si="32"/>
        <v>0</v>
      </c>
      <c r="N112" s="177" t="s">
        <v>95</v>
      </c>
      <c r="O112" s="177" t="s">
        <v>101</v>
      </c>
      <c r="P112" s="177"/>
      <c r="Q112" s="177"/>
      <c r="R112" s="214">
        <v>0.048</v>
      </c>
      <c r="S112" s="177">
        <f>ROUND(E112*R112,2)</f>
        <v>0.38</v>
      </c>
      <c r="T112" s="215"/>
      <c r="U112" s="215"/>
      <c r="V112" s="215"/>
      <c r="W112" s="215" t="s">
        <v>123</v>
      </c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</row>
    <row r="113" spans="1:52" ht="12.75" outlineLevel="1">
      <c r="A113" s="185">
        <v>92</v>
      </c>
      <c r="B113" s="173" t="s">
        <v>299</v>
      </c>
      <c r="C113" s="178" t="s">
        <v>300</v>
      </c>
      <c r="D113" s="186" t="s">
        <v>78</v>
      </c>
      <c r="E113" s="175">
        <v>388.8</v>
      </c>
      <c r="F113" s="177"/>
      <c r="G113" s="177">
        <f t="shared" si="33"/>
        <v>0</v>
      </c>
      <c r="H113" s="177">
        <v>0</v>
      </c>
      <c r="I113" s="177">
        <f t="shared" si="30"/>
        <v>0</v>
      </c>
      <c r="J113" s="177">
        <v>1.7</v>
      </c>
      <c r="K113" s="177">
        <f t="shared" si="31"/>
        <v>660.96</v>
      </c>
      <c r="L113" s="177">
        <v>21</v>
      </c>
      <c r="M113" s="177">
        <f t="shared" si="32"/>
        <v>0</v>
      </c>
      <c r="N113" s="177" t="s">
        <v>95</v>
      </c>
      <c r="O113" s="177" t="s">
        <v>101</v>
      </c>
      <c r="P113" s="177"/>
      <c r="Q113" s="177"/>
      <c r="R113" s="214">
        <v>0</v>
      </c>
      <c r="S113" s="177">
        <f>ROUND(E113*R113,2)</f>
        <v>0</v>
      </c>
      <c r="T113" s="215"/>
      <c r="U113" s="215"/>
      <c r="V113" s="215"/>
      <c r="W113" s="215" t="s">
        <v>123</v>
      </c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</row>
    <row r="114" spans="1:23" ht="12.75">
      <c r="A114" s="187" t="s">
        <v>68</v>
      </c>
      <c r="B114" s="174" t="s">
        <v>301</v>
      </c>
      <c r="C114" s="179" t="s">
        <v>302</v>
      </c>
      <c r="D114" s="188"/>
      <c r="E114" s="176"/>
      <c r="F114" s="189"/>
      <c r="G114" s="189">
        <f>SUMIF(W115:W135,"&lt;&gt;NOR",G115:G135)</f>
        <v>0</v>
      </c>
      <c r="H114" s="189"/>
      <c r="I114" s="189">
        <f>SUM(I115:I135)</f>
        <v>44875.880000000005</v>
      </c>
      <c r="J114" s="189"/>
      <c r="K114" s="189">
        <f>SUM(K115:K135)</f>
        <v>43877.53</v>
      </c>
      <c r="L114" s="189"/>
      <c r="M114" s="189">
        <f>SUM(M115:M135)</f>
        <v>0</v>
      </c>
      <c r="N114" s="189"/>
      <c r="O114" s="189"/>
      <c r="P114" s="189"/>
      <c r="Q114" s="189"/>
      <c r="R114" s="180"/>
      <c r="S114" s="189">
        <f>SUM(S115:S135)</f>
        <v>132.91</v>
      </c>
      <c r="W114" t="s">
        <v>120</v>
      </c>
    </row>
    <row r="115" spans="1:52" ht="12.75" outlineLevel="1">
      <c r="A115" s="185">
        <v>93</v>
      </c>
      <c r="B115" s="173" t="s">
        <v>303</v>
      </c>
      <c r="C115" s="178" t="s">
        <v>304</v>
      </c>
      <c r="D115" s="186" t="s">
        <v>73</v>
      </c>
      <c r="E115" s="175">
        <v>30</v>
      </c>
      <c r="F115" s="177"/>
      <c r="G115" s="177">
        <f>E115*F115</f>
        <v>0</v>
      </c>
      <c r="H115" s="177">
        <v>384.47</v>
      </c>
      <c r="I115" s="177">
        <f aca="true" t="shared" si="34" ref="I115:I135">ROUND(E115*H115,2)</f>
        <v>11534.1</v>
      </c>
      <c r="J115" s="177">
        <v>332.53</v>
      </c>
      <c r="K115" s="177">
        <f aca="true" t="shared" si="35" ref="K115:K135">ROUND(E115*J115,2)</f>
        <v>9975.9</v>
      </c>
      <c r="L115" s="177">
        <v>21</v>
      </c>
      <c r="M115" s="177">
        <f aca="true" t="shared" si="36" ref="M115:M135">G115*(1+L115/100)</f>
        <v>0</v>
      </c>
      <c r="N115" s="177" t="s">
        <v>95</v>
      </c>
      <c r="O115" s="177" t="s">
        <v>101</v>
      </c>
      <c r="P115" s="177"/>
      <c r="Q115" s="177"/>
      <c r="R115" s="214">
        <v>1.0048</v>
      </c>
      <c r="S115" s="177">
        <f aca="true" t="shared" si="37" ref="S115:S135">ROUND(E115*R115,2)</f>
        <v>30.14</v>
      </c>
      <c r="T115" s="215"/>
      <c r="U115" s="215"/>
      <c r="V115" s="215"/>
      <c r="W115" s="215" t="s">
        <v>123</v>
      </c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</row>
    <row r="116" spans="1:52" ht="22.5" outlineLevel="1">
      <c r="A116" s="185">
        <v>94</v>
      </c>
      <c r="B116" s="173" t="s">
        <v>305</v>
      </c>
      <c r="C116" s="178" t="s">
        <v>306</v>
      </c>
      <c r="D116" s="186" t="s">
        <v>73</v>
      </c>
      <c r="E116" s="175">
        <v>30</v>
      </c>
      <c r="F116" s="177"/>
      <c r="G116" s="177">
        <f aca="true" t="shared" si="38" ref="G116:G135">E116*F116</f>
        <v>0</v>
      </c>
      <c r="H116" s="177">
        <v>83.86</v>
      </c>
      <c r="I116" s="177">
        <f t="shared" si="34"/>
        <v>2515.8</v>
      </c>
      <c r="J116" s="177">
        <v>62.14</v>
      </c>
      <c r="K116" s="177">
        <f t="shared" si="35"/>
        <v>1864.2</v>
      </c>
      <c r="L116" s="177">
        <v>21</v>
      </c>
      <c r="M116" s="177">
        <f t="shared" si="36"/>
        <v>0</v>
      </c>
      <c r="N116" s="177" t="s">
        <v>95</v>
      </c>
      <c r="O116" s="177" t="s">
        <v>101</v>
      </c>
      <c r="P116" s="177"/>
      <c r="Q116" s="177"/>
      <c r="R116" s="214">
        <v>0.215</v>
      </c>
      <c r="S116" s="177">
        <f t="shared" si="37"/>
        <v>6.45</v>
      </c>
      <c r="T116" s="215"/>
      <c r="U116" s="215"/>
      <c r="V116" s="215"/>
      <c r="W116" s="215" t="s">
        <v>123</v>
      </c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</row>
    <row r="117" spans="1:52" ht="12.75" outlineLevel="1">
      <c r="A117" s="185">
        <v>95</v>
      </c>
      <c r="B117" s="173" t="s">
        <v>307</v>
      </c>
      <c r="C117" s="178" t="s">
        <v>308</v>
      </c>
      <c r="D117" s="186" t="s">
        <v>73</v>
      </c>
      <c r="E117" s="175">
        <v>25</v>
      </c>
      <c r="F117" s="177"/>
      <c r="G117" s="177">
        <f t="shared" si="38"/>
        <v>0</v>
      </c>
      <c r="H117" s="177">
        <v>426.47</v>
      </c>
      <c r="I117" s="177">
        <f t="shared" si="34"/>
        <v>10661.75</v>
      </c>
      <c r="J117" s="177">
        <v>332.53</v>
      </c>
      <c r="K117" s="177">
        <f t="shared" si="35"/>
        <v>8313.25</v>
      </c>
      <c r="L117" s="177">
        <v>21</v>
      </c>
      <c r="M117" s="177">
        <f t="shared" si="36"/>
        <v>0</v>
      </c>
      <c r="N117" s="177" t="s">
        <v>95</v>
      </c>
      <c r="O117" s="177" t="s">
        <v>101</v>
      </c>
      <c r="P117" s="177"/>
      <c r="Q117" s="177"/>
      <c r="R117" s="214">
        <v>1.0048</v>
      </c>
      <c r="S117" s="177">
        <f t="shared" si="37"/>
        <v>25.12</v>
      </c>
      <c r="T117" s="215"/>
      <c r="U117" s="215"/>
      <c r="V117" s="215"/>
      <c r="W117" s="215" t="s">
        <v>123</v>
      </c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</row>
    <row r="118" spans="1:52" ht="22.5" outlineLevel="1">
      <c r="A118" s="185">
        <v>96</v>
      </c>
      <c r="B118" s="173" t="s">
        <v>309</v>
      </c>
      <c r="C118" s="178" t="s">
        <v>310</v>
      </c>
      <c r="D118" s="186" t="s">
        <v>73</v>
      </c>
      <c r="E118" s="175">
        <v>25</v>
      </c>
      <c r="F118" s="177"/>
      <c r="G118" s="177">
        <f t="shared" si="38"/>
        <v>0</v>
      </c>
      <c r="H118" s="177">
        <v>148.69</v>
      </c>
      <c r="I118" s="177">
        <f t="shared" si="34"/>
        <v>3717.25</v>
      </c>
      <c r="J118" s="177">
        <v>57.81</v>
      </c>
      <c r="K118" s="177">
        <f t="shared" si="35"/>
        <v>1445.25</v>
      </c>
      <c r="L118" s="177">
        <v>21</v>
      </c>
      <c r="M118" s="177">
        <f t="shared" si="36"/>
        <v>0</v>
      </c>
      <c r="N118" s="177" t="s">
        <v>95</v>
      </c>
      <c r="O118" s="177" t="s">
        <v>101</v>
      </c>
      <c r="P118" s="177"/>
      <c r="Q118" s="177"/>
      <c r="R118" s="214">
        <v>0.2</v>
      </c>
      <c r="S118" s="177">
        <f t="shared" si="37"/>
        <v>5</v>
      </c>
      <c r="T118" s="215"/>
      <c r="U118" s="215"/>
      <c r="V118" s="215"/>
      <c r="W118" s="215" t="s">
        <v>123</v>
      </c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</row>
    <row r="119" spans="1:52" ht="12.75" outlineLevel="1">
      <c r="A119" s="185">
        <v>97</v>
      </c>
      <c r="B119" s="173" t="s">
        <v>311</v>
      </c>
      <c r="C119" s="178" t="s">
        <v>312</v>
      </c>
      <c r="D119" s="186" t="s">
        <v>73</v>
      </c>
      <c r="E119" s="175">
        <v>18</v>
      </c>
      <c r="F119" s="177"/>
      <c r="G119" s="177">
        <f t="shared" si="38"/>
        <v>0</v>
      </c>
      <c r="H119" s="177">
        <v>122.04</v>
      </c>
      <c r="I119" s="177">
        <f t="shared" si="34"/>
        <v>2196.72</v>
      </c>
      <c r="J119" s="177">
        <v>219.95999999999998</v>
      </c>
      <c r="K119" s="177">
        <f t="shared" si="35"/>
        <v>3959.28</v>
      </c>
      <c r="L119" s="177">
        <v>21</v>
      </c>
      <c r="M119" s="177">
        <f t="shared" si="36"/>
        <v>0</v>
      </c>
      <c r="N119" s="177" t="s">
        <v>95</v>
      </c>
      <c r="O119" s="177" t="s">
        <v>101</v>
      </c>
      <c r="P119" s="177"/>
      <c r="Q119" s="177"/>
      <c r="R119" s="214">
        <v>0.6828</v>
      </c>
      <c r="S119" s="177">
        <f t="shared" si="37"/>
        <v>12.29</v>
      </c>
      <c r="T119" s="215"/>
      <c r="U119" s="215"/>
      <c r="V119" s="215"/>
      <c r="W119" s="215" t="s">
        <v>123</v>
      </c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</row>
    <row r="120" spans="1:52" ht="22.5" outlineLevel="1">
      <c r="A120" s="185">
        <v>98</v>
      </c>
      <c r="B120" s="173" t="s">
        <v>313</v>
      </c>
      <c r="C120" s="178" t="s">
        <v>314</v>
      </c>
      <c r="D120" s="186" t="s">
        <v>73</v>
      </c>
      <c r="E120" s="175">
        <v>18</v>
      </c>
      <c r="F120" s="177"/>
      <c r="G120" s="177">
        <f t="shared" si="38"/>
        <v>0</v>
      </c>
      <c r="H120" s="177">
        <v>33.55</v>
      </c>
      <c r="I120" s="177">
        <f t="shared" si="34"/>
        <v>603.9</v>
      </c>
      <c r="J120" s="177">
        <v>41.05</v>
      </c>
      <c r="K120" s="177">
        <f t="shared" si="35"/>
        <v>738.9</v>
      </c>
      <c r="L120" s="177">
        <v>21</v>
      </c>
      <c r="M120" s="177">
        <f t="shared" si="36"/>
        <v>0</v>
      </c>
      <c r="N120" s="177" t="s">
        <v>95</v>
      </c>
      <c r="O120" s="177" t="s">
        <v>101</v>
      </c>
      <c r="P120" s="177"/>
      <c r="Q120" s="177"/>
      <c r="R120" s="214">
        <v>0.142</v>
      </c>
      <c r="S120" s="177">
        <f t="shared" si="37"/>
        <v>2.56</v>
      </c>
      <c r="T120" s="215"/>
      <c r="U120" s="215"/>
      <c r="V120" s="215"/>
      <c r="W120" s="215" t="s">
        <v>123</v>
      </c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</row>
    <row r="121" spans="1:52" ht="12.75" outlineLevel="1">
      <c r="A121" s="185">
        <v>99</v>
      </c>
      <c r="B121" s="173" t="s">
        <v>315</v>
      </c>
      <c r="C121" s="178" t="s">
        <v>316</v>
      </c>
      <c r="D121" s="186" t="s">
        <v>73</v>
      </c>
      <c r="E121" s="175">
        <v>10</v>
      </c>
      <c r="F121" s="177"/>
      <c r="G121" s="177">
        <f t="shared" si="38"/>
        <v>0</v>
      </c>
      <c r="H121" s="177">
        <v>77.11</v>
      </c>
      <c r="I121" s="177">
        <f t="shared" si="34"/>
        <v>771.1</v>
      </c>
      <c r="J121" s="177">
        <v>202.89</v>
      </c>
      <c r="K121" s="177">
        <f t="shared" si="35"/>
        <v>2028.9</v>
      </c>
      <c r="L121" s="177">
        <v>21</v>
      </c>
      <c r="M121" s="177">
        <f t="shared" si="36"/>
        <v>0</v>
      </c>
      <c r="N121" s="177" t="s">
        <v>95</v>
      </c>
      <c r="O121" s="177" t="s">
        <v>101</v>
      </c>
      <c r="P121" s="177"/>
      <c r="Q121" s="177"/>
      <c r="R121" s="214">
        <v>0.6343</v>
      </c>
      <c r="S121" s="177">
        <f t="shared" si="37"/>
        <v>6.34</v>
      </c>
      <c r="T121" s="215"/>
      <c r="U121" s="215"/>
      <c r="V121" s="215"/>
      <c r="W121" s="215" t="s">
        <v>123</v>
      </c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</row>
    <row r="122" spans="1:52" ht="22.5" outlineLevel="1">
      <c r="A122" s="185">
        <v>100</v>
      </c>
      <c r="B122" s="173" t="s">
        <v>317</v>
      </c>
      <c r="C122" s="178" t="s">
        <v>318</v>
      </c>
      <c r="D122" s="186" t="s">
        <v>73</v>
      </c>
      <c r="E122" s="175">
        <v>10</v>
      </c>
      <c r="F122" s="177"/>
      <c r="G122" s="177">
        <f t="shared" si="38"/>
        <v>0</v>
      </c>
      <c r="H122" s="177">
        <v>29.4</v>
      </c>
      <c r="I122" s="177">
        <f t="shared" si="34"/>
        <v>294</v>
      </c>
      <c r="J122" s="177">
        <v>37.300000000000004</v>
      </c>
      <c r="K122" s="177">
        <f t="shared" si="35"/>
        <v>373</v>
      </c>
      <c r="L122" s="177">
        <v>21</v>
      </c>
      <c r="M122" s="177">
        <f t="shared" si="36"/>
        <v>0</v>
      </c>
      <c r="N122" s="177" t="s">
        <v>95</v>
      </c>
      <c r="O122" s="177" t="s">
        <v>101</v>
      </c>
      <c r="P122" s="177"/>
      <c r="Q122" s="177"/>
      <c r="R122" s="214">
        <v>0.129</v>
      </c>
      <c r="S122" s="177">
        <f t="shared" si="37"/>
        <v>1.29</v>
      </c>
      <c r="T122" s="215"/>
      <c r="U122" s="215"/>
      <c r="V122" s="215"/>
      <c r="W122" s="215" t="s">
        <v>123</v>
      </c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</row>
    <row r="123" spans="1:52" ht="12.75" outlineLevel="1">
      <c r="A123" s="185">
        <v>101</v>
      </c>
      <c r="B123" s="173" t="s">
        <v>319</v>
      </c>
      <c r="C123" s="178" t="s">
        <v>320</v>
      </c>
      <c r="D123" s="186" t="s">
        <v>73</v>
      </c>
      <c r="E123" s="175">
        <v>30</v>
      </c>
      <c r="F123" s="177"/>
      <c r="G123" s="177">
        <f t="shared" si="38"/>
        <v>0</v>
      </c>
      <c r="H123" s="177">
        <v>83.69</v>
      </c>
      <c r="I123" s="177">
        <f t="shared" si="34"/>
        <v>2510.7</v>
      </c>
      <c r="J123" s="177">
        <v>202.81</v>
      </c>
      <c r="K123" s="177">
        <f t="shared" si="35"/>
        <v>6084.3</v>
      </c>
      <c r="L123" s="177">
        <v>21</v>
      </c>
      <c r="M123" s="177">
        <f t="shared" si="36"/>
        <v>0</v>
      </c>
      <c r="N123" s="177" t="s">
        <v>95</v>
      </c>
      <c r="O123" s="177" t="s">
        <v>101</v>
      </c>
      <c r="P123" s="177"/>
      <c r="Q123" s="177"/>
      <c r="R123" s="214">
        <v>0.6343</v>
      </c>
      <c r="S123" s="177">
        <f t="shared" si="37"/>
        <v>19.03</v>
      </c>
      <c r="T123" s="215"/>
      <c r="U123" s="215"/>
      <c r="V123" s="215"/>
      <c r="W123" s="215" t="s">
        <v>123</v>
      </c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</row>
    <row r="124" spans="1:52" ht="22.5" outlineLevel="1">
      <c r="A124" s="185">
        <v>102</v>
      </c>
      <c r="B124" s="173" t="s">
        <v>321</v>
      </c>
      <c r="C124" s="178" t="s">
        <v>322</v>
      </c>
      <c r="D124" s="186" t="s">
        <v>73</v>
      </c>
      <c r="E124" s="175">
        <v>30</v>
      </c>
      <c r="F124" s="177"/>
      <c r="G124" s="177">
        <f t="shared" si="38"/>
        <v>0</v>
      </c>
      <c r="H124" s="177">
        <v>88.2</v>
      </c>
      <c r="I124" s="177">
        <f t="shared" si="34"/>
        <v>2646</v>
      </c>
      <c r="J124" s="177">
        <v>37.3</v>
      </c>
      <c r="K124" s="177">
        <f t="shared" si="35"/>
        <v>1119</v>
      </c>
      <c r="L124" s="177">
        <v>21</v>
      </c>
      <c r="M124" s="177">
        <f t="shared" si="36"/>
        <v>0</v>
      </c>
      <c r="N124" s="177" t="s">
        <v>95</v>
      </c>
      <c r="O124" s="177" t="s">
        <v>101</v>
      </c>
      <c r="P124" s="177"/>
      <c r="Q124" s="177"/>
      <c r="R124" s="214">
        <v>0.129</v>
      </c>
      <c r="S124" s="177">
        <f t="shared" si="37"/>
        <v>3.87</v>
      </c>
      <c r="T124" s="215"/>
      <c r="U124" s="215"/>
      <c r="V124" s="215"/>
      <c r="W124" s="215" t="s">
        <v>123</v>
      </c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</row>
    <row r="125" spans="1:52" ht="12.75" outlineLevel="1">
      <c r="A125" s="185">
        <v>103</v>
      </c>
      <c r="B125" s="173" t="s">
        <v>323</v>
      </c>
      <c r="C125" s="178" t="s">
        <v>324</v>
      </c>
      <c r="D125" s="186" t="s">
        <v>71</v>
      </c>
      <c r="E125" s="175">
        <v>3</v>
      </c>
      <c r="F125" s="177"/>
      <c r="G125" s="177">
        <f t="shared" si="38"/>
        <v>0</v>
      </c>
      <c r="H125" s="177">
        <v>0</v>
      </c>
      <c r="I125" s="177">
        <f t="shared" si="34"/>
        <v>0</v>
      </c>
      <c r="J125" s="177">
        <v>153.5</v>
      </c>
      <c r="K125" s="177">
        <f t="shared" si="35"/>
        <v>460.5</v>
      </c>
      <c r="L125" s="177">
        <v>21</v>
      </c>
      <c r="M125" s="177">
        <f t="shared" si="36"/>
        <v>0</v>
      </c>
      <c r="N125" s="177" t="s">
        <v>95</v>
      </c>
      <c r="O125" s="177" t="s">
        <v>101</v>
      </c>
      <c r="P125" s="177"/>
      <c r="Q125" s="177"/>
      <c r="R125" s="214">
        <v>0.425</v>
      </c>
      <c r="S125" s="177">
        <f t="shared" si="37"/>
        <v>1.28</v>
      </c>
      <c r="T125" s="215"/>
      <c r="U125" s="215"/>
      <c r="V125" s="215"/>
      <c r="W125" s="215" t="s">
        <v>123</v>
      </c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</row>
    <row r="126" spans="1:52" ht="12.75" outlineLevel="1">
      <c r="A126" s="185">
        <v>104</v>
      </c>
      <c r="B126" s="173" t="s">
        <v>325</v>
      </c>
      <c r="C126" s="178" t="s">
        <v>326</v>
      </c>
      <c r="D126" s="186" t="s">
        <v>71</v>
      </c>
      <c r="E126" s="175">
        <v>6</v>
      </c>
      <c r="F126" s="177"/>
      <c r="G126" s="177">
        <f t="shared" si="38"/>
        <v>0</v>
      </c>
      <c r="H126" s="177">
        <v>0</v>
      </c>
      <c r="I126" s="177">
        <f t="shared" si="34"/>
        <v>0</v>
      </c>
      <c r="J126" s="177">
        <v>153.5</v>
      </c>
      <c r="K126" s="177">
        <f t="shared" si="35"/>
        <v>921</v>
      </c>
      <c r="L126" s="177">
        <v>21</v>
      </c>
      <c r="M126" s="177">
        <f t="shared" si="36"/>
        <v>0</v>
      </c>
      <c r="N126" s="177" t="s">
        <v>95</v>
      </c>
      <c r="O126" s="177" t="s">
        <v>101</v>
      </c>
      <c r="P126" s="177"/>
      <c r="Q126" s="177"/>
      <c r="R126" s="214">
        <v>0.425</v>
      </c>
      <c r="S126" s="177">
        <f t="shared" si="37"/>
        <v>2.55</v>
      </c>
      <c r="T126" s="215"/>
      <c r="U126" s="215"/>
      <c r="V126" s="215"/>
      <c r="W126" s="215" t="s">
        <v>123</v>
      </c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</row>
    <row r="127" spans="1:52" ht="12.75" outlineLevel="1">
      <c r="A127" s="185">
        <v>105</v>
      </c>
      <c r="B127" s="173" t="s">
        <v>327</v>
      </c>
      <c r="C127" s="178" t="s">
        <v>328</v>
      </c>
      <c r="D127" s="186" t="s">
        <v>71</v>
      </c>
      <c r="E127" s="175">
        <v>2</v>
      </c>
      <c r="F127" s="177"/>
      <c r="G127" s="177">
        <f t="shared" si="38"/>
        <v>0</v>
      </c>
      <c r="H127" s="177">
        <v>890.49</v>
      </c>
      <c r="I127" s="177">
        <f t="shared" si="34"/>
        <v>1780.98</v>
      </c>
      <c r="J127" s="177">
        <v>140.51</v>
      </c>
      <c r="K127" s="177">
        <f t="shared" si="35"/>
        <v>281.02</v>
      </c>
      <c r="L127" s="177">
        <v>21</v>
      </c>
      <c r="M127" s="177">
        <f t="shared" si="36"/>
        <v>0</v>
      </c>
      <c r="N127" s="177" t="s">
        <v>95</v>
      </c>
      <c r="O127" s="177" t="s">
        <v>101</v>
      </c>
      <c r="P127" s="177"/>
      <c r="Q127" s="177"/>
      <c r="R127" s="214">
        <v>0.424</v>
      </c>
      <c r="S127" s="177">
        <f t="shared" si="37"/>
        <v>0.85</v>
      </c>
      <c r="T127" s="215"/>
      <c r="U127" s="215"/>
      <c r="V127" s="215"/>
      <c r="W127" s="215" t="s">
        <v>123</v>
      </c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</row>
    <row r="128" spans="1:52" ht="12.75" outlineLevel="1">
      <c r="A128" s="185">
        <v>106</v>
      </c>
      <c r="B128" s="173" t="s">
        <v>329</v>
      </c>
      <c r="C128" s="178" t="s">
        <v>330</v>
      </c>
      <c r="D128" s="186" t="s">
        <v>71</v>
      </c>
      <c r="E128" s="175">
        <v>1</v>
      </c>
      <c r="F128" s="177"/>
      <c r="G128" s="177">
        <f t="shared" si="38"/>
        <v>0</v>
      </c>
      <c r="H128" s="177">
        <v>150.9</v>
      </c>
      <c r="I128" s="177">
        <f t="shared" si="34"/>
        <v>150.9</v>
      </c>
      <c r="J128" s="177">
        <v>68.6</v>
      </c>
      <c r="K128" s="177">
        <f t="shared" si="35"/>
        <v>68.6</v>
      </c>
      <c r="L128" s="177">
        <v>21</v>
      </c>
      <c r="M128" s="177">
        <f t="shared" si="36"/>
        <v>0</v>
      </c>
      <c r="N128" s="177" t="s">
        <v>95</v>
      </c>
      <c r="O128" s="177" t="s">
        <v>101</v>
      </c>
      <c r="P128" s="177"/>
      <c r="Q128" s="177"/>
      <c r="R128" s="214">
        <v>0.207</v>
      </c>
      <c r="S128" s="177">
        <f t="shared" si="37"/>
        <v>0.21</v>
      </c>
      <c r="T128" s="215"/>
      <c r="U128" s="215"/>
      <c r="V128" s="215"/>
      <c r="W128" s="215" t="s">
        <v>123</v>
      </c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</row>
    <row r="129" spans="1:52" ht="12.75" outlineLevel="1">
      <c r="A129" s="185">
        <v>107</v>
      </c>
      <c r="B129" s="173" t="s">
        <v>331</v>
      </c>
      <c r="C129" s="178" t="s">
        <v>332</v>
      </c>
      <c r="D129" s="186" t="s">
        <v>71</v>
      </c>
      <c r="E129" s="175">
        <v>7</v>
      </c>
      <c r="F129" s="177"/>
      <c r="G129" s="177">
        <f t="shared" si="38"/>
        <v>0</v>
      </c>
      <c r="H129" s="177">
        <v>91.3</v>
      </c>
      <c r="I129" s="177">
        <f t="shared" si="34"/>
        <v>639.1</v>
      </c>
      <c r="J129" s="177">
        <v>87.7</v>
      </c>
      <c r="K129" s="177">
        <f t="shared" si="35"/>
        <v>613.9</v>
      </c>
      <c r="L129" s="177">
        <v>21</v>
      </c>
      <c r="M129" s="177">
        <f t="shared" si="36"/>
        <v>0</v>
      </c>
      <c r="N129" s="177" t="s">
        <v>95</v>
      </c>
      <c r="O129" s="177" t="s">
        <v>101</v>
      </c>
      <c r="P129" s="177"/>
      <c r="Q129" s="177"/>
      <c r="R129" s="214">
        <v>0.302</v>
      </c>
      <c r="S129" s="177">
        <f t="shared" si="37"/>
        <v>2.11</v>
      </c>
      <c r="T129" s="215"/>
      <c r="U129" s="215"/>
      <c r="V129" s="215"/>
      <c r="W129" s="215" t="s">
        <v>123</v>
      </c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</row>
    <row r="130" spans="1:52" ht="18" customHeight="1" outlineLevel="1">
      <c r="A130" s="185">
        <v>108</v>
      </c>
      <c r="B130" s="173" t="s">
        <v>333</v>
      </c>
      <c r="C130" s="178" t="s">
        <v>334</v>
      </c>
      <c r="D130" s="186" t="s">
        <v>71</v>
      </c>
      <c r="E130" s="175">
        <v>7</v>
      </c>
      <c r="F130" s="177"/>
      <c r="G130" s="177">
        <f t="shared" si="38"/>
        <v>0</v>
      </c>
      <c r="H130" s="177">
        <v>257.22</v>
      </c>
      <c r="I130" s="177">
        <f t="shared" si="34"/>
        <v>1800.54</v>
      </c>
      <c r="J130" s="177">
        <v>37.77999999999997</v>
      </c>
      <c r="K130" s="177">
        <f t="shared" si="35"/>
        <v>264.46</v>
      </c>
      <c r="L130" s="177">
        <v>21</v>
      </c>
      <c r="M130" s="177">
        <f t="shared" si="36"/>
        <v>0</v>
      </c>
      <c r="N130" s="177" t="s">
        <v>95</v>
      </c>
      <c r="O130" s="177" t="s">
        <v>101</v>
      </c>
      <c r="P130" s="177"/>
      <c r="Q130" s="177"/>
      <c r="R130" s="214">
        <v>0.114</v>
      </c>
      <c r="S130" s="177">
        <f t="shared" si="37"/>
        <v>0.8</v>
      </c>
      <c r="T130" s="215"/>
      <c r="U130" s="215"/>
      <c r="V130" s="215"/>
      <c r="W130" s="215" t="s">
        <v>123</v>
      </c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</row>
    <row r="131" spans="1:52" ht="12.75" outlineLevel="1">
      <c r="A131" s="185">
        <v>109</v>
      </c>
      <c r="B131" s="173" t="s">
        <v>335</v>
      </c>
      <c r="C131" s="178" t="s">
        <v>336</v>
      </c>
      <c r="D131" s="186" t="s">
        <v>156</v>
      </c>
      <c r="E131" s="175">
        <v>1</v>
      </c>
      <c r="F131" s="177"/>
      <c r="G131" s="177">
        <f t="shared" si="38"/>
        <v>0</v>
      </c>
      <c r="H131" s="177">
        <v>186.26</v>
      </c>
      <c r="I131" s="177">
        <f t="shared" si="34"/>
        <v>186.26</v>
      </c>
      <c r="J131" s="177">
        <v>175.24</v>
      </c>
      <c r="K131" s="177">
        <f t="shared" si="35"/>
        <v>175.24</v>
      </c>
      <c r="L131" s="177">
        <v>21</v>
      </c>
      <c r="M131" s="177">
        <f t="shared" si="36"/>
        <v>0</v>
      </c>
      <c r="N131" s="177" t="s">
        <v>95</v>
      </c>
      <c r="O131" s="177" t="s">
        <v>101</v>
      </c>
      <c r="P131" s="177"/>
      <c r="Q131" s="177"/>
      <c r="R131" s="214">
        <v>0.603</v>
      </c>
      <c r="S131" s="177">
        <f t="shared" si="37"/>
        <v>0.6</v>
      </c>
      <c r="T131" s="215"/>
      <c r="U131" s="215"/>
      <c r="V131" s="215"/>
      <c r="W131" s="215" t="s">
        <v>123</v>
      </c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</row>
    <row r="132" spans="1:52" ht="12.75" outlineLevel="1">
      <c r="A132" s="185">
        <v>110</v>
      </c>
      <c r="B132" s="173" t="s">
        <v>337</v>
      </c>
      <c r="C132" s="178" t="s">
        <v>338</v>
      </c>
      <c r="D132" s="186" t="s">
        <v>94</v>
      </c>
      <c r="E132" s="175">
        <v>1</v>
      </c>
      <c r="F132" s="177"/>
      <c r="G132" s="177">
        <f t="shared" si="38"/>
        <v>0</v>
      </c>
      <c r="H132" s="177">
        <v>2664.51</v>
      </c>
      <c r="I132" s="177">
        <f t="shared" si="34"/>
        <v>2664.51</v>
      </c>
      <c r="J132" s="177">
        <v>215.48999999999978</v>
      </c>
      <c r="K132" s="177">
        <f t="shared" si="35"/>
        <v>215.49</v>
      </c>
      <c r="L132" s="177">
        <v>21</v>
      </c>
      <c r="M132" s="177">
        <f t="shared" si="36"/>
        <v>0</v>
      </c>
      <c r="N132" s="177" t="s">
        <v>95</v>
      </c>
      <c r="O132" s="177" t="s">
        <v>101</v>
      </c>
      <c r="P132" s="177"/>
      <c r="Q132" s="177"/>
      <c r="R132" s="214">
        <v>0.655</v>
      </c>
      <c r="S132" s="177">
        <f t="shared" si="37"/>
        <v>0.66</v>
      </c>
      <c r="T132" s="215"/>
      <c r="U132" s="215"/>
      <c r="V132" s="215"/>
      <c r="W132" s="215" t="s">
        <v>123</v>
      </c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</row>
    <row r="133" spans="1:52" ht="12.75" outlineLevel="1">
      <c r="A133" s="185">
        <v>111</v>
      </c>
      <c r="B133" s="173" t="s">
        <v>339</v>
      </c>
      <c r="C133" s="178" t="s">
        <v>340</v>
      </c>
      <c r="D133" s="186" t="s">
        <v>73</v>
      </c>
      <c r="E133" s="175">
        <v>113</v>
      </c>
      <c r="F133" s="177"/>
      <c r="G133" s="177">
        <f t="shared" si="38"/>
        <v>0</v>
      </c>
      <c r="H133" s="177">
        <v>0.34</v>
      </c>
      <c r="I133" s="177">
        <f t="shared" si="34"/>
        <v>38.42</v>
      </c>
      <c r="J133" s="177">
        <v>13.96</v>
      </c>
      <c r="K133" s="177">
        <f t="shared" si="35"/>
        <v>1577.48</v>
      </c>
      <c r="L133" s="177">
        <v>21</v>
      </c>
      <c r="M133" s="177">
        <f t="shared" si="36"/>
        <v>0</v>
      </c>
      <c r="N133" s="177" t="s">
        <v>95</v>
      </c>
      <c r="O133" s="177" t="s">
        <v>101</v>
      </c>
      <c r="P133" s="177"/>
      <c r="Q133" s="177"/>
      <c r="R133" s="214">
        <v>0.042</v>
      </c>
      <c r="S133" s="177">
        <f t="shared" si="37"/>
        <v>4.75</v>
      </c>
      <c r="T133" s="215"/>
      <c r="U133" s="215"/>
      <c r="V133" s="215"/>
      <c r="W133" s="215" t="s">
        <v>123</v>
      </c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</row>
    <row r="134" spans="1:52" ht="12.75" outlineLevel="1">
      <c r="A134" s="185">
        <v>112</v>
      </c>
      <c r="B134" s="173" t="s">
        <v>341</v>
      </c>
      <c r="C134" s="178" t="s">
        <v>342</v>
      </c>
      <c r="D134" s="186" t="s">
        <v>73</v>
      </c>
      <c r="E134" s="175">
        <v>113</v>
      </c>
      <c r="F134" s="177"/>
      <c r="G134" s="177">
        <f t="shared" si="38"/>
        <v>0</v>
      </c>
      <c r="H134" s="177">
        <v>1.45</v>
      </c>
      <c r="I134" s="177">
        <f t="shared" si="34"/>
        <v>163.85</v>
      </c>
      <c r="J134" s="177">
        <v>20.55</v>
      </c>
      <c r="K134" s="177">
        <f t="shared" si="35"/>
        <v>2322.15</v>
      </c>
      <c r="L134" s="177">
        <v>21</v>
      </c>
      <c r="M134" s="177">
        <f t="shared" si="36"/>
        <v>0</v>
      </c>
      <c r="N134" s="177" t="s">
        <v>95</v>
      </c>
      <c r="O134" s="177" t="s">
        <v>101</v>
      </c>
      <c r="P134" s="177"/>
      <c r="Q134" s="177"/>
      <c r="R134" s="214">
        <v>0.062</v>
      </c>
      <c r="S134" s="177">
        <f t="shared" si="37"/>
        <v>7.01</v>
      </c>
      <c r="T134" s="215"/>
      <c r="U134" s="215"/>
      <c r="V134" s="215"/>
      <c r="W134" s="215" t="s">
        <v>123</v>
      </c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</row>
    <row r="135" spans="1:52" ht="12.75" outlineLevel="1">
      <c r="A135" s="185">
        <v>113</v>
      </c>
      <c r="B135" s="173" t="s">
        <v>343</v>
      </c>
      <c r="C135" s="178" t="s">
        <v>344</v>
      </c>
      <c r="D135" s="186" t="s">
        <v>78</v>
      </c>
      <c r="E135" s="175">
        <v>935.4</v>
      </c>
      <c r="F135" s="177"/>
      <c r="G135" s="177">
        <f t="shared" si="38"/>
        <v>0</v>
      </c>
      <c r="H135" s="177">
        <v>0</v>
      </c>
      <c r="I135" s="177">
        <f t="shared" si="34"/>
        <v>0</v>
      </c>
      <c r="J135" s="177">
        <v>1.15</v>
      </c>
      <c r="K135" s="177">
        <f t="shared" si="35"/>
        <v>1075.71</v>
      </c>
      <c r="L135" s="177">
        <v>21</v>
      </c>
      <c r="M135" s="177">
        <f t="shared" si="36"/>
        <v>0</v>
      </c>
      <c r="N135" s="177" t="s">
        <v>95</v>
      </c>
      <c r="O135" s="177" t="s">
        <v>101</v>
      </c>
      <c r="P135" s="177"/>
      <c r="Q135" s="177"/>
      <c r="R135" s="214">
        <v>0</v>
      </c>
      <c r="S135" s="177">
        <f t="shared" si="37"/>
        <v>0</v>
      </c>
      <c r="T135" s="215"/>
      <c r="U135" s="215"/>
      <c r="V135" s="215"/>
      <c r="W135" s="215" t="s">
        <v>123</v>
      </c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</row>
    <row r="136" spans="1:23" ht="12.75">
      <c r="A136" s="187" t="s">
        <v>68</v>
      </c>
      <c r="B136" s="174" t="s">
        <v>345</v>
      </c>
      <c r="C136" s="179" t="s">
        <v>346</v>
      </c>
      <c r="D136" s="188"/>
      <c r="E136" s="176"/>
      <c r="F136" s="189"/>
      <c r="G136" s="189">
        <f>SUMIF(W137:W148,"&lt;&gt;NOR",G137:G148)</f>
        <v>0</v>
      </c>
      <c r="H136" s="189"/>
      <c r="I136" s="189">
        <f>SUM(I137:I148)</f>
        <v>134679.03</v>
      </c>
      <c r="J136" s="189"/>
      <c r="K136" s="189">
        <f>SUM(K137:K148)</f>
        <v>46659.719999999994</v>
      </c>
      <c r="L136" s="189"/>
      <c r="M136" s="189">
        <f>SUM(M137:M148)</f>
        <v>0</v>
      </c>
      <c r="N136" s="189"/>
      <c r="O136" s="189"/>
      <c r="P136" s="189"/>
      <c r="Q136" s="189"/>
      <c r="R136" s="180"/>
      <c r="S136" s="189">
        <f>SUM(S137:S148)</f>
        <v>129.43</v>
      </c>
      <c r="W136" t="s">
        <v>120</v>
      </c>
    </row>
    <row r="137" spans="1:52" ht="12.75" outlineLevel="1">
      <c r="A137" s="185">
        <v>114</v>
      </c>
      <c r="B137" s="173" t="s">
        <v>347</v>
      </c>
      <c r="C137" s="178" t="s">
        <v>348</v>
      </c>
      <c r="D137" s="186" t="s">
        <v>73</v>
      </c>
      <c r="E137" s="175">
        <v>125</v>
      </c>
      <c r="F137" s="177"/>
      <c r="G137" s="177">
        <f>E137*F137</f>
        <v>0</v>
      </c>
      <c r="H137" s="177">
        <v>488.35</v>
      </c>
      <c r="I137" s="177">
        <f aca="true" t="shared" si="39" ref="I137:I148">ROUND(E137*H137,2)</f>
        <v>61043.75</v>
      </c>
      <c r="J137" s="177">
        <v>242.64999999999998</v>
      </c>
      <c r="K137" s="177">
        <f aca="true" t="shared" si="40" ref="K137:K148">ROUND(E137*J137,2)</f>
        <v>30331.25</v>
      </c>
      <c r="L137" s="177">
        <v>21</v>
      </c>
      <c r="M137" s="177">
        <f aca="true" t="shared" si="41" ref="M137:M148">G137*(1+L137/100)</f>
        <v>0</v>
      </c>
      <c r="N137" s="177" t="s">
        <v>95</v>
      </c>
      <c r="O137" s="177" t="s">
        <v>101</v>
      </c>
      <c r="P137" s="177"/>
      <c r="Q137" s="177"/>
      <c r="R137" s="214">
        <v>0.687</v>
      </c>
      <c r="S137" s="177">
        <f aca="true" t="shared" si="42" ref="S137:S146">ROUND(E137*R137,2)</f>
        <v>85.88</v>
      </c>
      <c r="T137" s="215"/>
      <c r="U137" s="215"/>
      <c r="V137" s="215"/>
      <c r="W137" s="215" t="s">
        <v>123</v>
      </c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</row>
    <row r="138" spans="1:52" ht="12.75" outlineLevel="1">
      <c r="A138" s="185">
        <v>115</v>
      </c>
      <c r="B138" s="173" t="s">
        <v>349</v>
      </c>
      <c r="C138" s="178" t="s">
        <v>350</v>
      </c>
      <c r="D138" s="186" t="s">
        <v>73</v>
      </c>
      <c r="E138" s="175">
        <v>35</v>
      </c>
      <c r="F138" s="177"/>
      <c r="G138" s="177">
        <f aca="true" t="shared" si="43" ref="G138:G148">E138*F138</f>
        <v>0</v>
      </c>
      <c r="H138" s="177">
        <v>145.65</v>
      </c>
      <c r="I138" s="177">
        <f t="shared" si="39"/>
        <v>5097.75</v>
      </c>
      <c r="J138" s="177">
        <v>243.35</v>
      </c>
      <c r="K138" s="177">
        <f t="shared" si="40"/>
        <v>8517.25</v>
      </c>
      <c r="L138" s="177">
        <v>21</v>
      </c>
      <c r="M138" s="177">
        <f t="shared" si="41"/>
        <v>0</v>
      </c>
      <c r="N138" s="177" t="s">
        <v>95</v>
      </c>
      <c r="O138" s="177" t="s">
        <v>101</v>
      </c>
      <c r="P138" s="177"/>
      <c r="Q138" s="177"/>
      <c r="R138" s="214">
        <v>0.784</v>
      </c>
      <c r="S138" s="177">
        <f t="shared" si="42"/>
        <v>27.44</v>
      </c>
      <c r="T138" s="215"/>
      <c r="U138" s="215"/>
      <c r="V138" s="215"/>
      <c r="W138" s="215" t="s">
        <v>123</v>
      </c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</row>
    <row r="139" spans="1:52" ht="22.5" outlineLevel="1">
      <c r="A139" s="185">
        <v>116</v>
      </c>
      <c r="B139" s="173" t="s">
        <v>351</v>
      </c>
      <c r="C139" s="178" t="s">
        <v>352</v>
      </c>
      <c r="D139" s="186" t="s">
        <v>73</v>
      </c>
      <c r="E139" s="175">
        <v>125</v>
      </c>
      <c r="F139" s="177"/>
      <c r="G139" s="177">
        <f t="shared" si="43"/>
        <v>0</v>
      </c>
      <c r="H139" s="177">
        <v>92.01</v>
      </c>
      <c r="I139" s="177">
        <f t="shared" si="39"/>
        <v>11501.25</v>
      </c>
      <c r="J139" s="177">
        <v>11.489999999999995</v>
      </c>
      <c r="K139" s="177">
        <f t="shared" si="40"/>
        <v>1436.25</v>
      </c>
      <c r="L139" s="177">
        <v>21</v>
      </c>
      <c r="M139" s="177">
        <f t="shared" si="41"/>
        <v>0</v>
      </c>
      <c r="N139" s="177" t="s">
        <v>95</v>
      </c>
      <c r="O139" s="177" t="s">
        <v>101</v>
      </c>
      <c r="P139" s="177"/>
      <c r="Q139" s="177"/>
      <c r="R139" s="214">
        <v>0.044</v>
      </c>
      <c r="S139" s="177">
        <f t="shared" si="42"/>
        <v>5.5</v>
      </c>
      <c r="T139" s="215"/>
      <c r="U139" s="215"/>
      <c r="V139" s="215"/>
      <c r="W139" s="215" t="s">
        <v>123</v>
      </c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</row>
    <row r="140" spans="1:52" ht="12.75" outlineLevel="1">
      <c r="A140" s="185">
        <v>117</v>
      </c>
      <c r="B140" s="173" t="s">
        <v>353</v>
      </c>
      <c r="C140" s="178" t="s">
        <v>354</v>
      </c>
      <c r="D140" s="186" t="s">
        <v>94</v>
      </c>
      <c r="E140" s="175">
        <v>1</v>
      </c>
      <c r="F140" s="177"/>
      <c r="G140" s="177">
        <f t="shared" si="43"/>
        <v>0</v>
      </c>
      <c r="H140" s="177">
        <v>19478.79</v>
      </c>
      <c r="I140" s="177">
        <f t="shared" si="39"/>
        <v>19478.79</v>
      </c>
      <c r="J140" s="177">
        <v>1441.2099999999991</v>
      </c>
      <c r="K140" s="177">
        <f t="shared" si="40"/>
        <v>1441.21</v>
      </c>
      <c r="L140" s="177">
        <v>21</v>
      </c>
      <c r="M140" s="177">
        <f t="shared" si="41"/>
        <v>0</v>
      </c>
      <c r="N140" s="177" t="s">
        <v>95</v>
      </c>
      <c r="O140" s="177" t="s">
        <v>101</v>
      </c>
      <c r="P140" s="177"/>
      <c r="Q140" s="177"/>
      <c r="R140" s="214">
        <v>3.731</v>
      </c>
      <c r="S140" s="177">
        <f t="shared" si="42"/>
        <v>3.73</v>
      </c>
      <c r="T140" s="215"/>
      <c r="U140" s="215"/>
      <c r="V140" s="215"/>
      <c r="W140" s="215" t="s">
        <v>123</v>
      </c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</row>
    <row r="141" spans="1:52" ht="12.75" outlineLevel="1">
      <c r="A141" s="185">
        <v>118</v>
      </c>
      <c r="B141" s="173" t="s">
        <v>355</v>
      </c>
      <c r="C141" s="178" t="s">
        <v>356</v>
      </c>
      <c r="D141" s="186" t="s">
        <v>94</v>
      </c>
      <c r="E141" s="175">
        <v>2</v>
      </c>
      <c r="F141" s="177"/>
      <c r="G141" s="177">
        <f t="shared" si="43"/>
        <v>0</v>
      </c>
      <c r="H141" s="177">
        <v>587.2</v>
      </c>
      <c r="I141" s="177">
        <f t="shared" si="39"/>
        <v>1174.4</v>
      </c>
      <c r="J141" s="177">
        <v>358.79999999999995</v>
      </c>
      <c r="K141" s="177">
        <f t="shared" si="40"/>
        <v>717.6</v>
      </c>
      <c r="L141" s="177">
        <v>21</v>
      </c>
      <c r="M141" s="177">
        <f t="shared" si="41"/>
        <v>0</v>
      </c>
      <c r="N141" s="177" t="s">
        <v>95</v>
      </c>
      <c r="O141" s="177" t="s">
        <v>101</v>
      </c>
      <c r="P141" s="177"/>
      <c r="Q141" s="177"/>
      <c r="R141" s="214">
        <v>0.957</v>
      </c>
      <c r="S141" s="177">
        <f t="shared" si="42"/>
        <v>1.91</v>
      </c>
      <c r="T141" s="215"/>
      <c r="U141" s="215"/>
      <c r="V141" s="215"/>
      <c r="W141" s="215" t="s">
        <v>123</v>
      </c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</row>
    <row r="142" spans="1:52" ht="12.75" outlineLevel="1">
      <c r="A142" s="185">
        <v>119</v>
      </c>
      <c r="B142" s="173" t="s">
        <v>357</v>
      </c>
      <c r="C142" s="178" t="s">
        <v>358</v>
      </c>
      <c r="D142" s="186" t="s">
        <v>71</v>
      </c>
      <c r="E142" s="175">
        <v>6</v>
      </c>
      <c r="F142" s="177"/>
      <c r="G142" s="177">
        <f t="shared" si="43"/>
        <v>0</v>
      </c>
      <c r="H142" s="177">
        <v>5870.59</v>
      </c>
      <c r="I142" s="177">
        <f t="shared" si="39"/>
        <v>35223.54</v>
      </c>
      <c r="J142" s="177">
        <v>239.40999999999985</v>
      </c>
      <c r="K142" s="177">
        <f t="shared" si="40"/>
        <v>1436.46</v>
      </c>
      <c r="L142" s="177">
        <v>21</v>
      </c>
      <c r="M142" s="177">
        <f t="shared" si="41"/>
        <v>0</v>
      </c>
      <c r="N142" s="177" t="s">
        <v>95</v>
      </c>
      <c r="O142" s="177" t="s">
        <v>101</v>
      </c>
      <c r="P142" s="177"/>
      <c r="Q142" s="177"/>
      <c r="R142" s="214">
        <v>0.641</v>
      </c>
      <c r="S142" s="177">
        <f t="shared" si="42"/>
        <v>3.85</v>
      </c>
      <c r="T142" s="215"/>
      <c r="U142" s="215"/>
      <c r="V142" s="215"/>
      <c r="W142" s="215" t="s">
        <v>123</v>
      </c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</row>
    <row r="143" spans="1:52" ht="12.75" outlineLevel="1">
      <c r="A143" s="185">
        <v>120</v>
      </c>
      <c r="B143" s="173" t="s">
        <v>359</v>
      </c>
      <c r="C143" s="178" t="s">
        <v>360</v>
      </c>
      <c r="D143" s="186" t="s">
        <v>71</v>
      </c>
      <c r="E143" s="175">
        <v>1</v>
      </c>
      <c r="F143" s="177"/>
      <c r="G143" s="177">
        <f t="shared" si="43"/>
        <v>0</v>
      </c>
      <c r="H143" s="177">
        <v>3.68</v>
      </c>
      <c r="I143" s="177">
        <f t="shared" si="39"/>
        <v>3.68</v>
      </c>
      <c r="J143" s="177">
        <v>131.32</v>
      </c>
      <c r="K143" s="177">
        <f t="shared" si="40"/>
        <v>131.32</v>
      </c>
      <c r="L143" s="177">
        <v>21</v>
      </c>
      <c r="M143" s="177">
        <f t="shared" si="41"/>
        <v>0</v>
      </c>
      <c r="N143" s="177" t="s">
        <v>95</v>
      </c>
      <c r="O143" s="177" t="s">
        <v>101</v>
      </c>
      <c r="P143" s="177"/>
      <c r="Q143" s="177"/>
      <c r="R143" s="214">
        <v>0.351</v>
      </c>
      <c r="S143" s="177">
        <f t="shared" si="42"/>
        <v>0.35</v>
      </c>
      <c r="T143" s="215"/>
      <c r="U143" s="215"/>
      <c r="V143" s="215"/>
      <c r="W143" s="215" t="s">
        <v>123</v>
      </c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</row>
    <row r="144" spans="1:52" ht="12.75" outlineLevel="1">
      <c r="A144" s="185">
        <v>121</v>
      </c>
      <c r="B144" s="173" t="s">
        <v>361</v>
      </c>
      <c r="C144" s="178" t="s">
        <v>510</v>
      </c>
      <c r="D144" s="186" t="s">
        <v>71</v>
      </c>
      <c r="E144" s="175">
        <v>1</v>
      </c>
      <c r="F144" s="177"/>
      <c r="G144" s="177">
        <f t="shared" si="43"/>
        <v>0</v>
      </c>
      <c r="H144" s="177">
        <v>0</v>
      </c>
      <c r="I144" s="177">
        <f t="shared" si="39"/>
        <v>0</v>
      </c>
      <c r="J144" s="177">
        <v>0</v>
      </c>
      <c r="K144" s="177">
        <f t="shared" si="40"/>
        <v>0</v>
      </c>
      <c r="L144" s="177">
        <v>21</v>
      </c>
      <c r="M144" s="177">
        <f t="shared" si="41"/>
        <v>0</v>
      </c>
      <c r="N144" s="177" t="s">
        <v>95</v>
      </c>
      <c r="O144" s="177" t="s">
        <v>101</v>
      </c>
      <c r="P144" s="177"/>
      <c r="Q144" s="177"/>
      <c r="R144" s="214">
        <v>0</v>
      </c>
      <c r="S144" s="177">
        <f t="shared" si="42"/>
        <v>0</v>
      </c>
      <c r="T144" s="215"/>
      <c r="U144" s="215"/>
      <c r="V144" s="215"/>
      <c r="W144" s="215" t="s">
        <v>143</v>
      </c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</row>
    <row r="145" spans="1:52" ht="12.75" outlineLevel="1">
      <c r="A145" s="185">
        <v>122</v>
      </c>
      <c r="B145" s="173" t="s">
        <v>362</v>
      </c>
      <c r="C145" s="178" t="s">
        <v>363</v>
      </c>
      <c r="D145" s="186" t="s">
        <v>71</v>
      </c>
      <c r="E145" s="175">
        <v>1</v>
      </c>
      <c r="F145" s="177"/>
      <c r="G145" s="177">
        <f t="shared" si="43"/>
        <v>0</v>
      </c>
      <c r="H145" s="177">
        <v>179.25</v>
      </c>
      <c r="I145" s="177">
        <f t="shared" si="39"/>
        <v>179.25</v>
      </c>
      <c r="J145" s="177">
        <v>54.25</v>
      </c>
      <c r="K145" s="177">
        <f t="shared" si="40"/>
        <v>54.25</v>
      </c>
      <c r="L145" s="177">
        <v>21</v>
      </c>
      <c r="M145" s="177">
        <f t="shared" si="41"/>
        <v>0</v>
      </c>
      <c r="N145" s="177" t="s">
        <v>95</v>
      </c>
      <c r="O145" s="177" t="s">
        <v>101</v>
      </c>
      <c r="P145" s="177"/>
      <c r="Q145" s="177"/>
      <c r="R145" s="214">
        <v>0.145</v>
      </c>
      <c r="S145" s="177">
        <f t="shared" si="42"/>
        <v>0.15</v>
      </c>
      <c r="T145" s="215"/>
      <c r="U145" s="215"/>
      <c r="V145" s="215"/>
      <c r="W145" s="215" t="s">
        <v>123</v>
      </c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</row>
    <row r="146" spans="1:52" ht="12.75" outlineLevel="1">
      <c r="A146" s="185">
        <v>123</v>
      </c>
      <c r="B146" s="173" t="s">
        <v>364</v>
      </c>
      <c r="C146" s="178" t="s">
        <v>365</v>
      </c>
      <c r="D146" s="186" t="s">
        <v>71</v>
      </c>
      <c r="E146" s="175">
        <v>3</v>
      </c>
      <c r="F146" s="177"/>
      <c r="G146" s="177">
        <f t="shared" si="43"/>
        <v>0</v>
      </c>
      <c r="H146" s="177">
        <v>325.54</v>
      </c>
      <c r="I146" s="177">
        <f t="shared" si="39"/>
        <v>976.62</v>
      </c>
      <c r="J146" s="177">
        <v>76.95999999999998</v>
      </c>
      <c r="K146" s="177">
        <f t="shared" si="40"/>
        <v>230.88</v>
      </c>
      <c r="L146" s="177">
        <v>21</v>
      </c>
      <c r="M146" s="177">
        <f t="shared" si="41"/>
        <v>0</v>
      </c>
      <c r="N146" s="177" t="s">
        <v>95</v>
      </c>
      <c r="O146" s="177" t="s">
        <v>101</v>
      </c>
      <c r="P146" s="177"/>
      <c r="Q146" s="177"/>
      <c r="R146" s="214">
        <v>0.206</v>
      </c>
      <c r="S146" s="177">
        <f t="shared" si="42"/>
        <v>0.62</v>
      </c>
      <c r="T146" s="215"/>
      <c r="U146" s="215"/>
      <c r="V146" s="215"/>
      <c r="W146" s="215" t="s">
        <v>123</v>
      </c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</row>
    <row r="147" spans="1:52" ht="22.5" outlineLevel="1">
      <c r="A147" s="185">
        <v>124</v>
      </c>
      <c r="B147" s="173" t="s">
        <v>494</v>
      </c>
      <c r="C147" s="178" t="s">
        <v>509</v>
      </c>
      <c r="D147" s="186" t="s">
        <v>73</v>
      </c>
      <c r="E147" s="175">
        <v>0.6</v>
      </c>
      <c r="F147" s="177"/>
      <c r="G147" s="177">
        <f t="shared" si="43"/>
        <v>0</v>
      </c>
      <c r="H147" s="177"/>
      <c r="I147" s="177"/>
      <c r="J147" s="177"/>
      <c r="K147" s="177"/>
      <c r="L147" s="177"/>
      <c r="M147" s="177"/>
      <c r="N147" s="177"/>
      <c r="O147" s="177" t="s">
        <v>96</v>
      </c>
      <c r="P147" s="177"/>
      <c r="Q147" s="177"/>
      <c r="R147" s="214"/>
      <c r="S147" s="177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</row>
    <row r="148" spans="1:52" ht="12.75" outlineLevel="1">
      <c r="A148" s="185">
        <v>125</v>
      </c>
      <c r="B148" s="173" t="s">
        <v>366</v>
      </c>
      <c r="C148" s="178" t="s">
        <v>367</v>
      </c>
      <c r="D148" s="186" t="s">
        <v>78</v>
      </c>
      <c r="E148" s="175">
        <v>2055</v>
      </c>
      <c r="F148" s="177"/>
      <c r="G148" s="177">
        <f t="shared" si="43"/>
        <v>0</v>
      </c>
      <c r="H148" s="177">
        <v>0</v>
      </c>
      <c r="I148" s="177">
        <f t="shared" si="39"/>
        <v>0</v>
      </c>
      <c r="J148" s="177">
        <v>1.15</v>
      </c>
      <c r="K148" s="177">
        <f t="shared" si="40"/>
        <v>2363.25</v>
      </c>
      <c r="L148" s="177">
        <v>21</v>
      </c>
      <c r="M148" s="177">
        <f t="shared" si="41"/>
        <v>0</v>
      </c>
      <c r="N148" s="177" t="s">
        <v>95</v>
      </c>
      <c r="O148" s="177" t="s">
        <v>101</v>
      </c>
      <c r="P148" s="177"/>
      <c r="Q148" s="177"/>
      <c r="R148" s="214">
        <v>0</v>
      </c>
      <c r="S148" s="177">
        <f>ROUND(E148*R148,2)</f>
        <v>0</v>
      </c>
      <c r="T148" s="215"/>
      <c r="U148" s="215"/>
      <c r="V148" s="215"/>
      <c r="W148" s="215" t="s">
        <v>123</v>
      </c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</row>
    <row r="149" spans="1:23" ht="12.75">
      <c r="A149" s="187" t="s">
        <v>68</v>
      </c>
      <c r="B149" s="174" t="s">
        <v>368</v>
      </c>
      <c r="C149" s="179" t="s">
        <v>495</v>
      </c>
      <c r="D149" s="188"/>
      <c r="E149" s="176"/>
      <c r="F149" s="189"/>
      <c r="G149" s="189">
        <f>SUMIF(W150:W162,"&lt;&gt;NOR",G150:G162)</f>
        <v>0</v>
      </c>
      <c r="H149" s="189"/>
      <c r="I149" s="189">
        <f>SUM(I150:I162)</f>
        <v>0</v>
      </c>
      <c r="J149" s="189"/>
      <c r="K149" s="189">
        <f>SUM(K150:K162)</f>
        <v>4130.26</v>
      </c>
      <c r="L149" s="189"/>
      <c r="M149" s="189">
        <f>SUM(M150:M162)</f>
        <v>0</v>
      </c>
      <c r="N149" s="189"/>
      <c r="O149" s="189"/>
      <c r="P149" s="189"/>
      <c r="Q149" s="189"/>
      <c r="R149" s="180"/>
      <c r="S149" s="189">
        <f>SUM(S150:S162)</f>
        <v>13.52</v>
      </c>
      <c r="W149" t="s">
        <v>120</v>
      </c>
    </row>
    <row r="150" spans="1:52" ht="12.75" outlineLevel="1">
      <c r="A150" s="185">
        <v>126</v>
      </c>
      <c r="B150" s="173" t="s">
        <v>369</v>
      </c>
      <c r="C150" s="178" t="s">
        <v>370</v>
      </c>
      <c r="D150" s="186" t="s">
        <v>73</v>
      </c>
      <c r="E150" s="175">
        <v>5.7</v>
      </c>
      <c r="F150" s="177"/>
      <c r="G150" s="177">
        <f>E150*F150</f>
        <v>0</v>
      </c>
      <c r="H150" s="177">
        <v>0</v>
      </c>
      <c r="I150" s="177">
        <f>ROUND(E150*H150,2)</f>
        <v>0</v>
      </c>
      <c r="J150" s="177">
        <v>257.5</v>
      </c>
      <c r="K150" s="177">
        <f>ROUND(E150*J150,2)</f>
        <v>1467.75</v>
      </c>
      <c r="L150" s="177">
        <v>21</v>
      </c>
      <c r="M150" s="177">
        <f>G150*(1+L150/100)</f>
        <v>0</v>
      </c>
      <c r="N150" s="177" t="s">
        <v>95</v>
      </c>
      <c r="O150" s="177" t="s">
        <v>101</v>
      </c>
      <c r="P150" s="177"/>
      <c r="Q150" s="177"/>
      <c r="R150" s="214">
        <v>0.89</v>
      </c>
      <c r="S150" s="177">
        <f aca="true" t="shared" si="44" ref="S150:S155">ROUND(E150*R150,2)</f>
        <v>5.07</v>
      </c>
      <c r="T150" s="215"/>
      <c r="U150" s="215"/>
      <c r="V150" s="215"/>
      <c r="W150" s="215" t="s">
        <v>123</v>
      </c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</row>
    <row r="151" spans="1:52" ht="12.75" outlineLevel="1">
      <c r="A151" s="185">
        <v>127</v>
      </c>
      <c r="B151" s="173" t="s">
        <v>371</v>
      </c>
      <c r="C151" s="178" t="s">
        <v>372</v>
      </c>
      <c r="D151" s="186" t="s">
        <v>71</v>
      </c>
      <c r="E151" s="175">
        <v>2</v>
      </c>
      <c r="F151" s="177"/>
      <c r="G151" s="177">
        <f aca="true" t="shared" si="45" ref="G151:G162">E151*F151</f>
        <v>0</v>
      </c>
      <c r="H151" s="177">
        <v>0</v>
      </c>
      <c r="I151" s="177">
        <f aca="true" t="shared" si="46" ref="I151:I162">ROUND(E151*H151,2)</f>
        <v>0</v>
      </c>
      <c r="J151" s="177">
        <v>176.5</v>
      </c>
      <c r="K151" s="177">
        <f aca="true" t="shared" si="47" ref="K151:K162">ROUND(E151*J151,2)</f>
        <v>353</v>
      </c>
      <c r="L151" s="177">
        <v>21</v>
      </c>
      <c r="M151" s="177">
        <f aca="true" t="shared" si="48" ref="M151:M162">G151*(1+L151/100)</f>
        <v>0</v>
      </c>
      <c r="N151" s="177" t="s">
        <v>95</v>
      </c>
      <c r="O151" s="177" t="s">
        <v>101</v>
      </c>
      <c r="P151" s="177"/>
      <c r="Q151" s="177"/>
      <c r="R151" s="214">
        <v>0.61</v>
      </c>
      <c r="S151" s="177">
        <f t="shared" si="44"/>
        <v>1.22</v>
      </c>
      <c r="T151" s="215"/>
      <c r="U151" s="215"/>
      <c r="V151" s="215"/>
      <c r="W151" s="215" t="s">
        <v>123</v>
      </c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</row>
    <row r="152" spans="1:52" ht="12.75" outlineLevel="1">
      <c r="A152" s="185">
        <v>128</v>
      </c>
      <c r="B152" s="173" t="s">
        <v>373</v>
      </c>
      <c r="C152" s="178" t="s">
        <v>374</v>
      </c>
      <c r="D152" s="186" t="s">
        <v>71</v>
      </c>
      <c r="E152" s="175">
        <v>2</v>
      </c>
      <c r="F152" s="177"/>
      <c r="G152" s="177">
        <f t="shared" si="45"/>
        <v>0</v>
      </c>
      <c r="H152" s="177">
        <v>0</v>
      </c>
      <c r="I152" s="177">
        <f t="shared" si="46"/>
        <v>0</v>
      </c>
      <c r="J152" s="177">
        <v>222.5</v>
      </c>
      <c r="K152" s="177">
        <f t="shared" si="47"/>
        <v>445</v>
      </c>
      <c r="L152" s="177">
        <v>21</v>
      </c>
      <c r="M152" s="177">
        <f t="shared" si="48"/>
        <v>0</v>
      </c>
      <c r="N152" s="177" t="s">
        <v>95</v>
      </c>
      <c r="O152" s="177" t="s">
        <v>101</v>
      </c>
      <c r="P152" s="177"/>
      <c r="Q152" s="177"/>
      <c r="R152" s="214">
        <v>0.77</v>
      </c>
      <c r="S152" s="177">
        <f t="shared" si="44"/>
        <v>1.54</v>
      </c>
      <c r="T152" s="215"/>
      <c r="U152" s="215"/>
      <c r="V152" s="215"/>
      <c r="W152" s="215" t="s">
        <v>123</v>
      </c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</row>
    <row r="153" spans="1:52" ht="12.75" outlineLevel="1">
      <c r="A153" s="185">
        <v>129</v>
      </c>
      <c r="B153" s="173" t="s">
        <v>375</v>
      </c>
      <c r="C153" s="178" t="s">
        <v>376</v>
      </c>
      <c r="D153" s="186" t="s">
        <v>71</v>
      </c>
      <c r="E153" s="175">
        <v>2</v>
      </c>
      <c r="F153" s="177"/>
      <c r="G153" s="177">
        <f t="shared" si="45"/>
        <v>0</v>
      </c>
      <c r="H153" s="177">
        <v>0</v>
      </c>
      <c r="I153" s="177">
        <f t="shared" si="46"/>
        <v>0</v>
      </c>
      <c r="J153" s="177">
        <v>332.5</v>
      </c>
      <c r="K153" s="177">
        <f t="shared" si="47"/>
        <v>665</v>
      </c>
      <c r="L153" s="177">
        <v>21</v>
      </c>
      <c r="M153" s="177">
        <f t="shared" si="48"/>
        <v>0</v>
      </c>
      <c r="N153" s="177" t="s">
        <v>95</v>
      </c>
      <c r="O153" s="177" t="s">
        <v>101</v>
      </c>
      <c r="P153" s="177"/>
      <c r="Q153" s="177"/>
      <c r="R153" s="214">
        <v>1.15</v>
      </c>
      <c r="S153" s="177">
        <f t="shared" si="44"/>
        <v>2.3</v>
      </c>
      <c r="T153" s="215"/>
      <c r="U153" s="215"/>
      <c r="V153" s="215"/>
      <c r="W153" s="215" t="s">
        <v>123</v>
      </c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</row>
    <row r="154" spans="1:52" ht="12.75" outlineLevel="1">
      <c r="A154" s="185">
        <v>130</v>
      </c>
      <c r="B154" s="173" t="s">
        <v>377</v>
      </c>
      <c r="C154" s="178" t="s">
        <v>378</v>
      </c>
      <c r="D154" s="186" t="s">
        <v>71</v>
      </c>
      <c r="E154" s="175">
        <v>1</v>
      </c>
      <c r="F154" s="177"/>
      <c r="G154" s="177">
        <f t="shared" si="45"/>
        <v>0</v>
      </c>
      <c r="H154" s="177">
        <v>0</v>
      </c>
      <c r="I154" s="177">
        <f t="shared" si="46"/>
        <v>0</v>
      </c>
      <c r="J154" s="177">
        <v>809</v>
      </c>
      <c r="K154" s="177">
        <f t="shared" si="47"/>
        <v>809</v>
      </c>
      <c r="L154" s="177">
        <v>21</v>
      </c>
      <c r="M154" s="177">
        <f t="shared" si="48"/>
        <v>0</v>
      </c>
      <c r="N154" s="177" t="s">
        <v>95</v>
      </c>
      <c r="O154" s="177" t="s">
        <v>101</v>
      </c>
      <c r="P154" s="177"/>
      <c r="Q154" s="177"/>
      <c r="R154" s="214">
        <v>2.8</v>
      </c>
      <c r="S154" s="177">
        <f t="shared" si="44"/>
        <v>2.8</v>
      </c>
      <c r="T154" s="215"/>
      <c r="U154" s="215"/>
      <c r="V154" s="215"/>
      <c r="W154" s="215" t="s">
        <v>123</v>
      </c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</row>
    <row r="155" spans="1:52" ht="12.75" outlineLevel="1">
      <c r="A155" s="185">
        <v>131</v>
      </c>
      <c r="B155" s="173" t="s">
        <v>379</v>
      </c>
      <c r="C155" s="178" t="s">
        <v>380</v>
      </c>
      <c r="D155" s="186" t="s">
        <v>71</v>
      </c>
      <c r="E155" s="175">
        <v>1</v>
      </c>
      <c r="F155" s="177"/>
      <c r="G155" s="177">
        <f t="shared" si="45"/>
        <v>0</v>
      </c>
      <c r="H155" s="177">
        <v>0</v>
      </c>
      <c r="I155" s="177">
        <f t="shared" si="46"/>
        <v>0</v>
      </c>
      <c r="J155" s="177">
        <v>170.5</v>
      </c>
      <c r="K155" s="177">
        <f t="shared" si="47"/>
        <v>170.5</v>
      </c>
      <c r="L155" s="177">
        <v>21</v>
      </c>
      <c r="M155" s="177">
        <f t="shared" si="48"/>
        <v>0</v>
      </c>
      <c r="N155" s="177" t="s">
        <v>95</v>
      </c>
      <c r="O155" s="177" t="s">
        <v>101</v>
      </c>
      <c r="P155" s="177"/>
      <c r="Q155" s="177"/>
      <c r="R155" s="214">
        <v>0.59</v>
      </c>
      <c r="S155" s="177">
        <f t="shared" si="44"/>
        <v>0.59</v>
      </c>
      <c r="T155" s="215"/>
      <c r="U155" s="215"/>
      <c r="V155" s="215"/>
      <c r="W155" s="215" t="s">
        <v>123</v>
      </c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</row>
    <row r="156" spans="1:52" ht="12.75" outlineLevel="1">
      <c r="A156" s="185">
        <v>132</v>
      </c>
      <c r="B156" s="173" t="s">
        <v>502</v>
      </c>
      <c r="C156" s="178" t="s">
        <v>500</v>
      </c>
      <c r="D156" s="186" t="s">
        <v>73</v>
      </c>
      <c r="E156" s="175">
        <v>6</v>
      </c>
      <c r="F156" s="177"/>
      <c r="G156" s="177">
        <f t="shared" si="45"/>
        <v>0</v>
      </c>
      <c r="H156" s="177"/>
      <c r="I156" s="177"/>
      <c r="J156" s="177"/>
      <c r="K156" s="177"/>
      <c r="L156" s="177"/>
      <c r="M156" s="177"/>
      <c r="N156" s="177"/>
      <c r="O156" s="177" t="s">
        <v>96</v>
      </c>
      <c r="P156" s="177"/>
      <c r="Q156" s="177"/>
      <c r="R156" s="214"/>
      <c r="S156" s="177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</row>
    <row r="157" spans="1:52" ht="12.75" outlineLevel="1">
      <c r="A157" s="185">
        <v>133</v>
      </c>
      <c r="B157" s="173" t="s">
        <v>503</v>
      </c>
      <c r="C157" s="178" t="s">
        <v>501</v>
      </c>
      <c r="D157" s="186" t="s">
        <v>71</v>
      </c>
      <c r="E157" s="175">
        <v>2</v>
      </c>
      <c r="F157" s="177"/>
      <c r="G157" s="177">
        <f t="shared" si="45"/>
        <v>0</v>
      </c>
      <c r="H157" s="177"/>
      <c r="I157" s="177"/>
      <c r="J157" s="177"/>
      <c r="K157" s="177"/>
      <c r="L157" s="177"/>
      <c r="M157" s="177"/>
      <c r="N157" s="177"/>
      <c r="O157" s="177" t="s">
        <v>96</v>
      </c>
      <c r="P157" s="177"/>
      <c r="Q157" s="177"/>
      <c r="R157" s="214"/>
      <c r="S157" s="177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</row>
    <row r="158" spans="1:52" ht="12.75" outlineLevel="1">
      <c r="A158" s="185">
        <v>134</v>
      </c>
      <c r="B158" s="173" t="s">
        <v>504</v>
      </c>
      <c r="C158" s="178" t="s">
        <v>496</v>
      </c>
      <c r="D158" s="186" t="s">
        <v>71</v>
      </c>
      <c r="E158" s="175">
        <v>2</v>
      </c>
      <c r="F158" s="177"/>
      <c r="G158" s="177">
        <f t="shared" si="45"/>
        <v>0</v>
      </c>
      <c r="H158" s="177"/>
      <c r="I158" s="177"/>
      <c r="J158" s="177"/>
      <c r="K158" s="177"/>
      <c r="L158" s="177"/>
      <c r="M158" s="177"/>
      <c r="N158" s="177"/>
      <c r="O158" s="177" t="s">
        <v>96</v>
      </c>
      <c r="P158" s="177"/>
      <c r="Q158" s="177"/>
      <c r="R158" s="214"/>
      <c r="S158" s="177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</row>
    <row r="159" spans="1:52" ht="12.75" outlineLevel="1">
      <c r="A159" s="185">
        <v>135</v>
      </c>
      <c r="B159" s="173" t="s">
        <v>505</v>
      </c>
      <c r="C159" s="178" t="s">
        <v>497</v>
      </c>
      <c r="D159" s="186" t="s">
        <v>71</v>
      </c>
      <c r="E159" s="175">
        <v>2</v>
      </c>
      <c r="F159" s="177"/>
      <c r="G159" s="177">
        <f t="shared" si="45"/>
        <v>0</v>
      </c>
      <c r="H159" s="177"/>
      <c r="I159" s="177"/>
      <c r="J159" s="177"/>
      <c r="K159" s="177"/>
      <c r="L159" s="177"/>
      <c r="M159" s="177"/>
      <c r="N159" s="177"/>
      <c r="O159" s="177" t="s">
        <v>96</v>
      </c>
      <c r="P159" s="177"/>
      <c r="Q159" s="177"/>
      <c r="R159" s="214"/>
      <c r="S159" s="177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</row>
    <row r="160" spans="1:52" ht="12.75" outlineLevel="1">
      <c r="A160" s="185">
        <v>136</v>
      </c>
      <c r="B160" s="173" t="s">
        <v>506</v>
      </c>
      <c r="C160" s="178" t="s">
        <v>498</v>
      </c>
      <c r="D160" s="186" t="s">
        <v>71</v>
      </c>
      <c r="E160" s="175">
        <v>1</v>
      </c>
      <c r="F160" s="177"/>
      <c r="G160" s="177">
        <f t="shared" si="45"/>
        <v>0</v>
      </c>
      <c r="H160" s="177"/>
      <c r="I160" s="177"/>
      <c r="J160" s="177"/>
      <c r="K160" s="177"/>
      <c r="L160" s="177"/>
      <c r="M160" s="177"/>
      <c r="N160" s="177"/>
      <c r="O160" s="177" t="s">
        <v>96</v>
      </c>
      <c r="P160" s="177"/>
      <c r="Q160" s="177"/>
      <c r="R160" s="214"/>
      <c r="S160" s="177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</row>
    <row r="161" spans="1:52" ht="12.75" outlineLevel="1">
      <c r="A161" s="185">
        <v>137</v>
      </c>
      <c r="B161" s="173" t="s">
        <v>507</v>
      </c>
      <c r="C161" s="178" t="s">
        <v>499</v>
      </c>
      <c r="D161" s="186" t="s">
        <v>71</v>
      </c>
      <c r="E161" s="175">
        <v>1</v>
      </c>
      <c r="F161" s="177"/>
      <c r="G161" s="177">
        <f t="shared" si="45"/>
        <v>0</v>
      </c>
      <c r="H161" s="177"/>
      <c r="I161" s="177"/>
      <c r="J161" s="177"/>
      <c r="K161" s="177"/>
      <c r="L161" s="177"/>
      <c r="M161" s="177"/>
      <c r="N161" s="177"/>
      <c r="O161" s="177" t="s">
        <v>96</v>
      </c>
      <c r="P161" s="177"/>
      <c r="Q161" s="177"/>
      <c r="R161" s="214"/>
      <c r="S161" s="177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</row>
    <row r="162" spans="1:52" ht="12.75" outlineLevel="1">
      <c r="A162" s="185">
        <v>138</v>
      </c>
      <c r="B162" s="173" t="s">
        <v>381</v>
      </c>
      <c r="C162" s="178" t="s">
        <v>382</v>
      </c>
      <c r="D162" s="186" t="s">
        <v>78</v>
      </c>
      <c r="E162" s="175">
        <v>431.4</v>
      </c>
      <c r="F162" s="177"/>
      <c r="G162" s="177">
        <f t="shared" si="45"/>
        <v>0</v>
      </c>
      <c r="H162" s="177">
        <v>0</v>
      </c>
      <c r="I162" s="177">
        <f t="shared" si="46"/>
        <v>0</v>
      </c>
      <c r="J162" s="177">
        <v>0.51</v>
      </c>
      <c r="K162" s="177">
        <f t="shared" si="47"/>
        <v>220.01</v>
      </c>
      <c r="L162" s="177">
        <v>21</v>
      </c>
      <c r="M162" s="177">
        <f t="shared" si="48"/>
        <v>0</v>
      </c>
      <c r="N162" s="177" t="s">
        <v>95</v>
      </c>
      <c r="O162" s="177" t="s">
        <v>101</v>
      </c>
      <c r="P162" s="177"/>
      <c r="Q162" s="177"/>
      <c r="R162" s="214">
        <v>0</v>
      </c>
      <c r="S162" s="177">
        <f>ROUND(E162*R162,2)</f>
        <v>0</v>
      </c>
      <c r="T162" s="215"/>
      <c r="U162" s="215"/>
      <c r="V162" s="215"/>
      <c r="W162" s="215" t="s">
        <v>123</v>
      </c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</row>
    <row r="163" spans="1:23" ht="12.75">
      <c r="A163" s="187" t="s">
        <v>68</v>
      </c>
      <c r="B163" s="174" t="s">
        <v>383</v>
      </c>
      <c r="C163" s="179" t="s">
        <v>384</v>
      </c>
      <c r="D163" s="188"/>
      <c r="E163" s="176"/>
      <c r="F163" s="189"/>
      <c r="G163" s="189">
        <f>SUMIF(W164:W181,"&lt;&gt;NOR",G164:G181)</f>
        <v>0</v>
      </c>
      <c r="H163" s="189"/>
      <c r="I163" s="189">
        <f>SUM(I164:I181)</f>
        <v>9312</v>
      </c>
      <c r="J163" s="189"/>
      <c r="K163" s="189">
        <f>SUM(K164:K181)</f>
        <v>26440.4</v>
      </c>
      <c r="L163" s="189"/>
      <c r="M163" s="189">
        <f>SUM(M164:M181)</f>
        <v>0</v>
      </c>
      <c r="N163" s="189"/>
      <c r="O163" s="189"/>
      <c r="P163" s="189"/>
      <c r="Q163" s="189"/>
      <c r="R163" s="180"/>
      <c r="S163" s="189">
        <f>SUM(S164:S181)</f>
        <v>11.530000000000001</v>
      </c>
      <c r="W163" t="s">
        <v>120</v>
      </c>
    </row>
    <row r="164" spans="1:52" ht="12.75" outlineLevel="1">
      <c r="A164" s="185">
        <v>139</v>
      </c>
      <c r="B164" s="173" t="s">
        <v>385</v>
      </c>
      <c r="C164" s="178" t="s">
        <v>386</v>
      </c>
      <c r="D164" s="186" t="s">
        <v>94</v>
      </c>
      <c r="E164" s="175">
        <v>1</v>
      </c>
      <c r="F164" s="177"/>
      <c r="G164" s="177">
        <f aca="true" t="shared" si="49" ref="G164:G172">E164*F164</f>
        <v>0</v>
      </c>
      <c r="H164" s="177">
        <v>8274.7</v>
      </c>
      <c r="I164" s="177">
        <f>ROUND(E164*H164,2)</f>
        <v>8274.7</v>
      </c>
      <c r="J164" s="177">
        <v>3475.2999999999993</v>
      </c>
      <c r="K164" s="177">
        <f>ROUND(E164*J164,2)</f>
        <v>3475.3</v>
      </c>
      <c r="L164" s="177">
        <v>21</v>
      </c>
      <c r="M164" s="177">
        <f>G164*(1+L164/100)</f>
        <v>0</v>
      </c>
      <c r="N164" s="177" t="s">
        <v>95</v>
      </c>
      <c r="O164" s="177" t="s">
        <v>101</v>
      </c>
      <c r="P164" s="177"/>
      <c r="Q164" s="177"/>
      <c r="R164" s="214">
        <v>10.393</v>
      </c>
      <c r="S164" s="177">
        <f>ROUND(E164*R164,2)</f>
        <v>10.39</v>
      </c>
      <c r="T164" s="215"/>
      <c r="U164" s="215"/>
      <c r="V164" s="215"/>
      <c r="W164" s="215" t="s">
        <v>123</v>
      </c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</row>
    <row r="165" spans="1:52" ht="47.25" customHeight="1" outlineLevel="1">
      <c r="A165" s="185">
        <v>140</v>
      </c>
      <c r="B165" s="173" t="s">
        <v>508</v>
      </c>
      <c r="C165" s="178" t="s">
        <v>567</v>
      </c>
      <c r="D165" s="186" t="s">
        <v>71</v>
      </c>
      <c r="E165" s="175">
        <v>1</v>
      </c>
      <c r="F165" s="177"/>
      <c r="G165" s="177">
        <f t="shared" si="49"/>
        <v>0</v>
      </c>
      <c r="H165" s="177"/>
      <c r="I165" s="177"/>
      <c r="J165" s="177"/>
      <c r="K165" s="177"/>
      <c r="L165" s="177"/>
      <c r="M165" s="177"/>
      <c r="N165" s="177"/>
      <c r="O165" s="177" t="s">
        <v>96</v>
      </c>
      <c r="P165" s="177"/>
      <c r="Q165" s="177"/>
      <c r="R165" s="214"/>
      <c r="S165" s="177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</row>
    <row r="166" spans="1:52" ht="22.5" outlineLevel="1">
      <c r="A166" s="185">
        <v>141</v>
      </c>
      <c r="B166" s="173" t="s">
        <v>543</v>
      </c>
      <c r="C166" s="178" t="s">
        <v>544</v>
      </c>
      <c r="D166" s="186" t="s">
        <v>71</v>
      </c>
      <c r="E166" s="175">
        <v>1</v>
      </c>
      <c r="F166" s="177"/>
      <c r="G166" s="177">
        <f t="shared" si="49"/>
        <v>0</v>
      </c>
      <c r="H166" s="177"/>
      <c r="I166" s="177"/>
      <c r="J166" s="177"/>
      <c r="K166" s="177"/>
      <c r="L166" s="177"/>
      <c r="M166" s="177"/>
      <c r="N166" s="177"/>
      <c r="O166" s="177" t="s">
        <v>96</v>
      </c>
      <c r="P166" s="177"/>
      <c r="Q166" s="177"/>
      <c r="R166" s="214"/>
      <c r="S166" s="177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</row>
    <row r="167" spans="1:52" ht="22.5" outlineLevel="1">
      <c r="A167" s="185">
        <v>142</v>
      </c>
      <c r="B167" s="173" t="s">
        <v>546</v>
      </c>
      <c r="C167" s="178" t="s">
        <v>545</v>
      </c>
      <c r="D167" s="186" t="s">
        <v>71</v>
      </c>
      <c r="E167" s="175">
        <v>1</v>
      </c>
      <c r="F167" s="177"/>
      <c r="G167" s="177">
        <f t="shared" si="49"/>
        <v>0</v>
      </c>
      <c r="H167" s="177"/>
      <c r="I167" s="177"/>
      <c r="J167" s="177"/>
      <c r="K167" s="177"/>
      <c r="L167" s="177"/>
      <c r="M167" s="177"/>
      <c r="N167" s="177"/>
      <c r="O167" s="177" t="s">
        <v>96</v>
      </c>
      <c r="P167" s="177"/>
      <c r="Q167" s="177"/>
      <c r="R167" s="214"/>
      <c r="S167" s="177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</row>
    <row r="168" spans="1:52" ht="22.5" outlineLevel="1">
      <c r="A168" s="185">
        <v>143</v>
      </c>
      <c r="B168" s="173" t="s">
        <v>547</v>
      </c>
      <c r="C168" s="178" t="s">
        <v>568</v>
      </c>
      <c r="D168" s="186" t="s">
        <v>71</v>
      </c>
      <c r="E168" s="175">
        <v>1</v>
      </c>
      <c r="F168" s="177"/>
      <c r="G168" s="177">
        <f t="shared" si="49"/>
        <v>0</v>
      </c>
      <c r="H168" s="177"/>
      <c r="I168" s="177"/>
      <c r="J168" s="177"/>
      <c r="K168" s="177"/>
      <c r="L168" s="177"/>
      <c r="M168" s="177"/>
      <c r="N168" s="177"/>
      <c r="O168" s="177" t="s">
        <v>96</v>
      </c>
      <c r="P168" s="177"/>
      <c r="Q168" s="177"/>
      <c r="R168" s="214"/>
      <c r="S168" s="177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</row>
    <row r="169" spans="1:52" ht="12.75" outlineLevel="1">
      <c r="A169" s="185">
        <v>144</v>
      </c>
      <c r="B169" s="173" t="s">
        <v>548</v>
      </c>
      <c r="C169" s="178" t="s">
        <v>569</v>
      </c>
      <c r="D169" s="186" t="s">
        <v>71</v>
      </c>
      <c r="E169" s="175">
        <v>1</v>
      </c>
      <c r="F169" s="177"/>
      <c r="G169" s="177">
        <f t="shared" si="49"/>
        <v>0</v>
      </c>
      <c r="H169" s="177"/>
      <c r="I169" s="177"/>
      <c r="J169" s="177"/>
      <c r="K169" s="177"/>
      <c r="L169" s="177"/>
      <c r="M169" s="177"/>
      <c r="N169" s="177"/>
      <c r="O169" s="177" t="s">
        <v>96</v>
      </c>
      <c r="P169" s="177"/>
      <c r="Q169" s="177"/>
      <c r="R169" s="214"/>
      <c r="S169" s="177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</row>
    <row r="170" spans="1:52" ht="12.75" outlineLevel="1">
      <c r="A170" s="185">
        <v>145</v>
      </c>
      <c r="B170" s="173" t="s">
        <v>550</v>
      </c>
      <c r="C170" s="178" t="s">
        <v>570</v>
      </c>
      <c r="D170" s="186" t="s">
        <v>71</v>
      </c>
      <c r="E170" s="175">
        <v>1</v>
      </c>
      <c r="F170" s="177"/>
      <c r="G170" s="177">
        <f t="shared" si="49"/>
        <v>0</v>
      </c>
      <c r="H170" s="177"/>
      <c r="I170" s="177"/>
      <c r="J170" s="177"/>
      <c r="K170" s="177"/>
      <c r="L170" s="177"/>
      <c r="M170" s="177"/>
      <c r="N170" s="177"/>
      <c r="O170" s="177" t="s">
        <v>96</v>
      </c>
      <c r="P170" s="177"/>
      <c r="Q170" s="177"/>
      <c r="R170" s="214"/>
      <c r="S170" s="177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</row>
    <row r="171" spans="1:52" ht="12.75" outlineLevel="1">
      <c r="A171" s="185">
        <v>146</v>
      </c>
      <c r="B171" s="173" t="s">
        <v>551</v>
      </c>
      <c r="C171" s="178" t="s">
        <v>549</v>
      </c>
      <c r="D171" s="186" t="s">
        <v>71</v>
      </c>
      <c r="E171" s="175">
        <v>1</v>
      </c>
      <c r="F171" s="177"/>
      <c r="G171" s="177">
        <f t="shared" si="49"/>
        <v>0</v>
      </c>
      <c r="H171" s="177"/>
      <c r="I171" s="177"/>
      <c r="J171" s="177"/>
      <c r="K171" s="177"/>
      <c r="L171" s="177"/>
      <c r="M171" s="177"/>
      <c r="N171" s="177"/>
      <c r="O171" s="177" t="s">
        <v>96</v>
      </c>
      <c r="P171" s="177"/>
      <c r="Q171" s="177"/>
      <c r="R171" s="214"/>
      <c r="S171" s="177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</row>
    <row r="172" spans="1:52" ht="90" outlineLevel="1">
      <c r="A172" s="185">
        <v>147</v>
      </c>
      <c r="B172" s="173" t="s">
        <v>552</v>
      </c>
      <c r="C172" s="178" t="s">
        <v>555</v>
      </c>
      <c r="D172" s="186" t="s">
        <v>71</v>
      </c>
      <c r="E172" s="175">
        <v>1</v>
      </c>
      <c r="F172" s="177"/>
      <c r="G172" s="177">
        <f t="shared" si="49"/>
        <v>0</v>
      </c>
      <c r="H172" s="177"/>
      <c r="I172" s="177"/>
      <c r="J172" s="177"/>
      <c r="K172" s="177"/>
      <c r="L172" s="177"/>
      <c r="M172" s="177"/>
      <c r="N172" s="177"/>
      <c r="O172" s="177" t="s">
        <v>96</v>
      </c>
      <c r="P172" s="177"/>
      <c r="Q172" s="177"/>
      <c r="R172" s="214"/>
      <c r="S172" s="177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</row>
    <row r="173" spans="1:52" ht="12.75" outlineLevel="1">
      <c r="A173" s="185">
        <v>148</v>
      </c>
      <c r="B173" s="173" t="s">
        <v>553</v>
      </c>
      <c r="C173" s="178" t="s">
        <v>556</v>
      </c>
      <c r="D173" s="186" t="s">
        <v>71</v>
      </c>
      <c r="E173" s="175">
        <v>1</v>
      </c>
      <c r="F173" s="177"/>
      <c r="G173" s="177">
        <f aca="true" t="shared" si="50" ref="G173:G179">E173*F173</f>
        <v>0</v>
      </c>
      <c r="H173" s="177"/>
      <c r="I173" s="177"/>
      <c r="J173" s="177"/>
      <c r="K173" s="177"/>
      <c r="L173" s="177"/>
      <c r="M173" s="177"/>
      <c r="N173" s="177"/>
      <c r="O173" s="177" t="s">
        <v>96</v>
      </c>
      <c r="P173" s="177"/>
      <c r="Q173" s="177"/>
      <c r="R173" s="214"/>
      <c r="S173" s="177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</row>
    <row r="174" spans="1:52" ht="22.5" outlineLevel="1">
      <c r="A174" s="185">
        <v>149</v>
      </c>
      <c r="B174" s="173" t="s">
        <v>554</v>
      </c>
      <c r="C174" s="178" t="s">
        <v>565</v>
      </c>
      <c r="D174" s="186" t="s">
        <v>71</v>
      </c>
      <c r="E174" s="175">
        <v>1</v>
      </c>
      <c r="F174" s="177"/>
      <c r="G174" s="177">
        <f t="shared" si="50"/>
        <v>0</v>
      </c>
      <c r="H174" s="177"/>
      <c r="I174" s="177"/>
      <c r="J174" s="177"/>
      <c r="K174" s="177"/>
      <c r="L174" s="177"/>
      <c r="M174" s="177"/>
      <c r="N174" s="177"/>
      <c r="O174" s="177" t="s">
        <v>96</v>
      </c>
      <c r="P174" s="177"/>
      <c r="Q174" s="177"/>
      <c r="R174" s="214"/>
      <c r="S174" s="177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</row>
    <row r="175" spans="1:52" ht="22.5" outlineLevel="1">
      <c r="A175" s="185">
        <v>150</v>
      </c>
      <c r="B175" s="173" t="s">
        <v>560</v>
      </c>
      <c r="C175" s="178" t="s">
        <v>557</v>
      </c>
      <c r="D175" s="186" t="s">
        <v>71</v>
      </c>
      <c r="E175" s="175">
        <v>1</v>
      </c>
      <c r="F175" s="177"/>
      <c r="G175" s="177">
        <f t="shared" si="50"/>
        <v>0</v>
      </c>
      <c r="H175" s="177"/>
      <c r="I175" s="177"/>
      <c r="J175" s="177"/>
      <c r="K175" s="177"/>
      <c r="L175" s="177"/>
      <c r="M175" s="177"/>
      <c r="N175" s="177"/>
      <c r="O175" s="177" t="s">
        <v>96</v>
      </c>
      <c r="P175" s="177"/>
      <c r="Q175" s="177"/>
      <c r="R175" s="214"/>
      <c r="S175" s="177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</row>
    <row r="176" spans="1:52" ht="33.75" outlineLevel="1">
      <c r="A176" s="185">
        <v>151</v>
      </c>
      <c r="B176" s="173" t="s">
        <v>561</v>
      </c>
      <c r="C176" s="178" t="s">
        <v>571</v>
      </c>
      <c r="D176" s="186" t="s">
        <v>71</v>
      </c>
      <c r="E176" s="175">
        <v>1</v>
      </c>
      <c r="F176" s="177"/>
      <c r="G176" s="177">
        <f t="shared" si="50"/>
        <v>0</v>
      </c>
      <c r="H176" s="177"/>
      <c r="I176" s="177"/>
      <c r="J176" s="177"/>
      <c r="K176" s="177"/>
      <c r="L176" s="177"/>
      <c r="M176" s="177"/>
      <c r="N176" s="177"/>
      <c r="O176" s="177" t="s">
        <v>96</v>
      </c>
      <c r="P176" s="177"/>
      <c r="Q176" s="177"/>
      <c r="R176" s="214"/>
      <c r="S176" s="177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</row>
    <row r="177" spans="1:52" ht="12.75" outlineLevel="1">
      <c r="A177" s="185">
        <v>152</v>
      </c>
      <c r="B177" s="173" t="s">
        <v>562</v>
      </c>
      <c r="C177" s="178" t="s">
        <v>558</v>
      </c>
      <c r="D177" s="186" t="s">
        <v>71</v>
      </c>
      <c r="E177" s="175">
        <v>1</v>
      </c>
      <c r="F177" s="177"/>
      <c r="G177" s="177">
        <f t="shared" si="50"/>
        <v>0</v>
      </c>
      <c r="H177" s="177"/>
      <c r="I177" s="177"/>
      <c r="J177" s="177"/>
      <c r="K177" s="177"/>
      <c r="L177" s="177"/>
      <c r="M177" s="177"/>
      <c r="N177" s="177"/>
      <c r="O177" s="177" t="s">
        <v>96</v>
      </c>
      <c r="P177" s="177"/>
      <c r="Q177" s="177"/>
      <c r="R177" s="214"/>
      <c r="S177" s="177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</row>
    <row r="178" spans="1:52" ht="36.75" customHeight="1" outlineLevel="1">
      <c r="A178" s="185">
        <v>153</v>
      </c>
      <c r="B178" s="173" t="s">
        <v>563</v>
      </c>
      <c r="C178" s="178" t="s">
        <v>559</v>
      </c>
      <c r="D178" s="186" t="s">
        <v>71</v>
      </c>
      <c r="E178" s="175">
        <v>1</v>
      </c>
      <c r="F178" s="177"/>
      <c r="G178" s="177">
        <f t="shared" si="50"/>
        <v>0</v>
      </c>
      <c r="H178" s="177"/>
      <c r="I178" s="177"/>
      <c r="J178" s="177"/>
      <c r="K178" s="177"/>
      <c r="L178" s="177"/>
      <c r="M178" s="177"/>
      <c r="N178" s="177"/>
      <c r="O178" s="177" t="s">
        <v>96</v>
      </c>
      <c r="P178" s="177"/>
      <c r="Q178" s="177"/>
      <c r="R178" s="214"/>
      <c r="S178" s="177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</row>
    <row r="179" spans="1:52" ht="22.5" outlineLevel="1">
      <c r="A179" s="185">
        <v>154</v>
      </c>
      <c r="B179" s="173" t="s">
        <v>564</v>
      </c>
      <c r="C179" s="178" t="s">
        <v>566</v>
      </c>
      <c r="D179" s="186" t="s">
        <v>71</v>
      </c>
      <c r="E179" s="175">
        <v>1</v>
      </c>
      <c r="F179" s="177"/>
      <c r="G179" s="177">
        <f t="shared" si="50"/>
        <v>0</v>
      </c>
      <c r="H179" s="177"/>
      <c r="I179" s="177"/>
      <c r="J179" s="177"/>
      <c r="K179" s="177"/>
      <c r="L179" s="177"/>
      <c r="M179" s="177"/>
      <c r="N179" s="177"/>
      <c r="O179" s="177" t="s">
        <v>96</v>
      </c>
      <c r="P179" s="177"/>
      <c r="Q179" s="177"/>
      <c r="R179" s="214"/>
      <c r="S179" s="177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</row>
    <row r="180" spans="1:52" ht="12.75" outlineLevel="1">
      <c r="A180" s="185">
        <v>155</v>
      </c>
      <c r="B180" s="173" t="s">
        <v>387</v>
      </c>
      <c r="C180" s="178" t="s">
        <v>388</v>
      </c>
      <c r="D180" s="186" t="s">
        <v>94</v>
      </c>
      <c r="E180" s="175">
        <v>10</v>
      </c>
      <c r="F180" s="177"/>
      <c r="G180" s="177">
        <f>E180*F180</f>
        <v>0</v>
      </c>
      <c r="H180" s="177">
        <v>103.73</v>
      </c>
      <c r="I180" s="177">
        <f>ROUND(E180*H180,2)</f>
        <v>1037.3</v>
      </c>
      <c r="J180" s="177">
        <v>29.769999999999996</v>
      </c>
      <c r="K180" s="177">
        <f>ROUND(E180*J180,2)</f>
        <v>297.7</v>
      </c>
      <c r="L180" s="177">
        <v>21</v>
      </c>
      <c r="M180" s="177">
        <f>G180*(1+L180/100)</f>
        <v>0</v>
      </c>
      <c r="N180" s="177" t="s">
        <v>95</v>
      </c>
      <c r="O180" s="177" t="s">
        <v>101</v>
      </c>
      <c r="P180" s="177"/>
      <c r="Q180" s="177"/>
      <c r="R180" s="214">
        <v>0.114</v>
      </c>
      <c r="S180" s="177">
        <f>ROUND(E180*R180,2)</f>
        <v>1.14</v>
      </c>
      <c r="T180" s="215"/>
      <c r="U180" s="215"/>
      <c r="V180" s="215"/>
      <c r="W180" s="215" t="s">
        <v>123</v>
      </c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</row>
    <row r="181" spans="1:52" ht="12.75" outlineLevel="1">
      <c r="A181" s="185">
        <v>156</v>
      </c>
      <c r="B181" s="173" t="s">
        <v>389</v>
      </c>
      <c r="C181" s="178" t="s">
        <v>390</v>
      </c>
      <c r="D181" s="186" t="s">
        <v>78</v>
      </c>
      <c r="E181" s="175">
        <v>12593</v>
      </c>
      <c r="F181" s="177"/>
      <c r="G181" s="177">
        <f>E181*F181</f>
        <v>0</v>
      </c>
      <c r="H181" s="177">
        <v>0</v>
      </c>
      <c r="I181" s="177">
        <f>ROUND(E181*H181,2)</f>
        <v>0</v>
      </c>
      <c r="J181" s="177">
        <v>1.8</v>
      </c>
      <c r="K181" s="177">
        <f>ROUND(E181*J181,2)</f>
        <v>22667.4</v>
      </c>
      <c r="L181" s="177">
        <v>21</v>
      </c>
      <c r="M181" s="177">
        <f>G181*(1+L181/100)</f>
        <v>0</v>
      </c>
      <c r="N181" s="177" t="s">
        <v>95</v>
      </c>
      <c r="O181" s="177" t="s">
        <v>101</v>
      </c>
      <c r="P181" s="177"/>
      <c r="Q181" s="177"/>
      <c r="R181" s="214">
        <v>0</v>
      </c>
      <c r="S181" s="177">
        <f>ROUND(E181*R181,2)</f>
        <v>0</v>
      </c>
      <c r="T181" s="215"/>
      <c r="U181" s="215"/>
      <c r="V181" s="215"/>
      <c r="W181" s="215" t="s">
        <v>123</v>
      </c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</row>
    <row r="182" spans="1:23" ht="12.75">
      <c r="A182" s="187" t="s">
        <v>68</v>
      </c>
      <c r="B182" s="174" t="s">
        <v>391</v>
      </c>
      <c r="C182" s="179" t="s">
        <v>392</v>
      </c>
      <c r="D182" s="188"/>
      <c r="E182" s="176"/>
      <c r="F182" s="189"/>
      <c r="G182" s="189">
        <f>SUMIF(W183:W193,"&lt;&gt;NOR",G183:G193)</f>
        <v>0</v>
      </c>
      <c r="H182" s="189"/>
      <c r="I182" s="189">
        <f>SUM(I183:I193)</f>
        <v>18187.5</v>
      </c>
      <c r="J182" s="189"/>
      <c r="K182" s="189">
        <f>SUM(K183:K193)</f>
        <v>15202.5</v>
      </c>
      <c r="L182" s="189"/>
      <c r="M182" s="189">
        <f>SUM(M183:M193)</f>
        <v>0</v>
      </c>
      <c r="N182" s="189"/>
      <c r="O182" s="189"/>
      <c r="P182" s="189"/>
      <c r="Q182" s="189"/>
      <c r="R182" s="180"/>
      <c r="S182" s="189">
        <f>SUM(S183:S193)</f>
        <v>40.1</v>
      </c>
      <c r="W182" t="s">
        <v>120</v>
      </c>
    </row>
    <row r="183" spans="1:52" ht="12.75" outlineLevel="1">
      <c r="A183" s="185">
        <v>157</v>
      </c>
      <c r="B183" s="173" t="s">
        <v>393</v>
      </c>
      <c r="C183" s="178" t="s">
        <v>394</v>
      </c>
      <c r="D183" s="186" t="s">
        <v>73</v>
      </c>
      <c r="E183" s="175">
        <v>3</v>
      </c>
      <c r="F183" s="177"/>
      <c r="G183" s="177">
        <f>E183*F183</f>
        <v>0</v>
      </c>
      <c r="H183" s="177">
        <v>283.25</v>
      </c>
      <c r="I183" s="177">
        <f aca="true" t="shared" si="51" ref="I183:I193">ROUND(E183*H183,2)</f>
        <v>849.75</v>
      </c>
      <c r="J183" s="177">
        <v>168.25</v>
      </c>
      <c r="K183" s="177">
        <f aca="true" t="shared" si="52" ref="K183:K193">ROUND(E183*J183,2)</f>
        <v>504.75</v>
      </c>
      <c r="L183" s="177">
        <v>21</v>
      </c>
      <c r="M183" s="177">
        <f aca="true" t="shared" si="53" ref="M183:M193">G183*(1+L183/100)</f>
        <v>0</v>
      </c>
      <c r="N183" s="177" t="s">
        <v>95</v>
      </c>
      <c r="O183" s="177" t="s">
        <v>101</v>
      </c>
      <c r="P183" s="177"/>
      <c r="Q183" s="177"/>
      <c r="R183" s="214">
        <v>0.502</v>
      </c>
      <c r="S183" s="177">
        <f aca="true" t="shared" si="54" ref="S183:S188">ROUND(E183*R183,2)</f>
        <v>1.51</v>
      </c>
      <c r="T183" s="215"/>
      <c r="U183" s="215"/>
      <c r="V183" s="215"/>
      <c r="W183" s="215" t="s">
        <v>123</v>
      </c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</row>
    <row r="184" spans="1:52" ht="12.75" outlineLevel="1">
      <c r="A184" s="185">
        <v>158</v>
      </c>
      <c r="B184" s="173" t="s">
        <v>521</v>
      </c>
      <c r="C184" s="178" t="s">
        <v>520</v>
      </c>
      <c r="D184" s="186" t="s">
        <v>73</v>
      </c>
      <c r="E184" s="175">
        <v>18</v>
      </c>
      <c r="F184" s="177"/>
      <c r="G184" s="177">
        <f aca="true" t="shared" si="55" ref="G184:G193">E184*F184</f>
        <v>0</v>
      </c>
      <c r="H184" s="177">
        <v>374</v>
      </c>
      <c r="I184" s="177">
        <f t="shared" si="51"/>
        <v>6732</v>
      </c>
      <c r="J184" s="177">
        <v>271</v>
      </c>
      <c r="K184" s="177">
        <f t="shared" si="52"/>
        <v>4878</v>
      </c>
      <c r="L184" s="177">
        <v>21</v>
      </c>
      <c r="M184" s="177">
        <f t="shared" si="53"/>
        <v>0</v>
      </c>
      <c r="N184" s="177" t="s">
        <v>95</v>
      </c>
      <c r="O184" s="177" t="s">
        <v>101</v>
      </c>
      <c r="P184" s="177"/>
      <c r="Q184" s="177"/>
      <c r="R184" s="214">
        <v>0.766</v>
      </c>
      <c r="S184" s="177">
        <f t="shared" si="54"/>
        <v>13.79</v>
      </c>
      <c r="T184" s="215"/>
      <c r="U184" s="215"/>
      <c r="V184" s="215"/>
      <c r="W184" s="215" t="s">
        <v>123</v>
      </c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</row>
    <row r="185" spans="1:52" ht="12.75" outlineLevel="1">
      <c r="A185" s="185">
        <v>159</v>
      </c>
      <c r="B185" s="173" t="s">
        <v>395</v>
      </c>
      <c r="C185" s="178" t="s">
        <v>396</v>
      </c>
      <c r="D185" s="186" t="s">
        <v>73</v>
      </c>
      <c r="E185" s="175">
        <v>25</v>
      </c>
      <c r="F185" s="177"/>
      <c r="G185" s="177">
        <f t="shared" si="55"/>
        <v>0</v>
      </c>
      <c r="H185" s="177">
        <v>276.61</v>
      </c>
      <c r="I185" s="177">
        <f t="shared" si="51"/>
        <v>6915.25</v>
      </c>
      <c r="J185" s="177">
        <v>160.39</v>
      </c>
      <c r="K185" s="177">
        <f t="shared" si="52"/>
        <v>4009.75</v>
      </c>
      <c r="L185" s="177">
        <v>21</v>
      </c>
      <c r="M185" s="177">
        <f t="shared" si="53"/>
        <v>0</v>
      </c>
      <c r="N185" s="177" t="s">
        <v>95</v>
      </c>
      <c r="O185" s="177" t="s">
        <v>101</v>
      </c>
      <c r="P185" s="177"/>
      <c r="Q185" s="177"/>
      <c r="R185" s="214">
        <v>0.481</v>
      </c>
      <c r="S185" s="177">
        <f t="shared" si="54"/>
        <v>12.03</v>
      </c>
      <c r="T185" s="215"/>
      <c r="U185" s="215"/>
      <c r="V185" s="215"/>
      <c r="W185" s="215" t="s">
        <v>123</v>
      </c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</row>
    <row r="186" spans="1:52" ht="12.75" outlineLevel="1">
      <c r="A186" s="185">
        <v>160</v>
      </c>
      <c r="B186" s="173" t="s">
        <v>397</v>
      </c>
      <c r="C186" s="178" t="s">
        <v>398</v>
      </c>
      <c r="D186" s="186" t="s">
        <v>73</v>
      </c>
      <c r="E186" s="175">
        <v>25</v>
      </c>
      <c r="F186" s="177"/>
      <c r="G186" s="177">
        <f t="shared" si="55"/>
        <v>0</v>
      </c>
      <c r="H186" s="177">
        <v>147.62</v>
      </c>
      <c r="I186" s="177">
        <f t="shared" si="51"/>
        <v>3690.5</v>
      </c>
      <c r="J186" s="177">
        <v>132.38</v>
      </c>
      <c r="K186" s="177">
        <f t="shared" si="52"/>
        <v>3309.5</v>
      </c>
      <c r="L186" s="177">
        <v>21</v>
      </c>
      <c r="M186" s="177">
        <f t="shared" si="53"/>
        <v>0</v>
      </c>
      <c r="N186" s="177" t="s">
        <v>95</v>
      </c>
      <c r="O186" s="177" t="s">
        <v>101</v>
      </c>
      <c r="P186" s="177"/>
      <c r="Q186" s="177"/>
      <c r="R186" s="214">
        <v>0.382</v>
      </c>
      <c r="S186" s="177">
        <f t="shared" si="54"/>
        <v>9.55</v>
      </c>
      <c r="T186" s="215"/>
      <c r="U186" s="215"/>
      <c r="V186" s="215"/>
      <c r="W186" s="215" t="s">
        <v>123</v>
      </c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</row>
    <row r="187" spans="1:52" ht="12.75" outlineLevel="1">
      <c r="A187" s="185">
        <v>161</v>
      </c>
      <c r="B187" s="173" t="s">
        <v>399</v>
      </c>
      <c r="C187" s="178" t="s">
        <v>400</v>
      </c>
      <c r="D187" s="186" t="s">
        <v>71</v>
      </c>
      <c r="E187" s="175">
        <v>3</v>
      </c>
      <c r="F187" s="177"/>
      <c r="G187" s="177">
        <f t="shared" si="55"/>
        <v>0</v>
      </c>
      <c r="H187" s="177">
        <v>0</v>
      </c>
      <c r="I187" s="177">
        <f t="shared" si="51"/>
        <v>0</v>
      </c>
      <c r="J187" s="177">
        <v>215</v>
      </c>
      <c r="K187" s="177">
        <f t="shared" si="52"/>
        <v>645</v>
      </c>
      <c r="L187" s="177">
        <v>21</v>
      </c>
      <c r="M187" s="177">
        <f t="shared" si="53"/>
        <v>0</v>
      </c>
      <c r="N187" s="177" t="s">
        <v>95</v>
      </c>
      <c r="O187" s="177" t="s">
        <v>101</v>
      </c>
      <c r="P187" s="177"/>
      <c r="Q187" s="177"/>
      <c r="R187" s="214">
        <v>0.649</v>
      </c>
      <c r="S187" s="177">
        <f t="shared" si="54"/>
        <v>1.95</v>
      </c>
      <c r="T187" s="215"/>
      <c r="U187" s="215"/>
      <c r="V187" s="215"/>
      <c r="W187" s="215" t="s">
        <v>123</v>
      </c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</row>
    <row r="188" spans="1:52" ht="12.75" outlineLevel="1">
      <c r="A188" s="185">
        <v>162</v>
      </c>
      <c r="B188" s="173" t="s">
        <v>401</v>
      </c>
      <c r="C188" s="178" t="s">
        <v>402</v>
      </c>
      <c r="D188" s="186" t="s">
        <v>71</v>
      </c>
      <c r="E188" s="175">
        <v>3</v>
      </c>
      <c r="F188" s="177"/>
      <c r="G188" s="177">
        <f t="shared" si="55"/>
        <v>0</v>
      </c>
      <c r="H188" s="177">
        <v>0</v>
      </c>
      <c r="I188" s="177">
        <f t="shared" si="51"/>
        <v>0</v>
      </c>
      <c r="J188" s="177">
        <v>140</v>
      </c>
      <c r="K188" s="177">
        <f t="shared" si="52"/>
        <v>420</v>
      </c>
      <c r="L188" s="177">
        <v>21</v>
      </c>
      <c r="M188" s="177">
        <f t="shared" si="53"/>
        <v>0</v>
      </c>
      <c r="N188" s="177" t="s">
        <v>95</v>
      </c>
      <c r="O188" s="177" t="s">
        <v>101</v>
      </c>
      <c r="P188" s="177"/>
      <c r="Q188" s="177"/>
      <c r="R188" s="214">
        <v>0.422</v>
      </c>
      <c r="S188" s="177">
        <f t="shared" si="54"/>
        <v>1.27</v>
      </c>
      <c r="T188" s="215"/>
      <c r="U188" s="215"/>
      <c r="V188" s="215"/>
      <c r="W188" s="215" t="s">
        <v>123</v>
      </c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</row>
    <row r="189" spans="1:52" ht="12.75" outlineLevel="1">
      <c r="A189" s="185">
        <v>163</v>
      </c>
      <c r="B189" s="173" t="s">
        <v>527</v>
      </c>
      <c r="C189" s="178" t="s">
        <v>528</v>
      </c>
      <c r="D189" s="186" t="s">
        <v>73</v>
      </c>
      <c r="E189" s="175">
        <v>71</v>
      </c>
      <c r="F189" s="177"/>
      <c r="G189" s="177">
        <f t="shared" si="55"/>
        <v>0</v>
      </c>
      <c r="H189" s="177"/>
      <c r="I189" s="177"/>
      <c r="J189" s="177"/>
      <c r="K189" s="177"/>
      <c r="L189" s="177"/>
      <c r="M189" s="177"/>
      <c r="N189" s="177" t="s">
        <v>95</v>
      </c>
      <c r="O189" s="177" t="s">
        <v>101</v>
      </c>
      <c r="P189" s="177"/>
      <c r="Q189" s="177"/>
      <c r="R189" s="214"/>
      <c r="S189" s="177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</row>
    <row r="190" spans="1:52" ht="12.75" outlineLevel="1">
      <c r="A190" s="185">
        <v>164</v>
      </c>
      <c r="B190" s="173" t="s">
        <v>575</v>
      </c>
      <c r="C190" s="178" t="s">
        <v>576</v>
      </c>
      <c r="D190" s="186" t="s">
        <v>73</v>
      </c>
      <c r="E190" s="175">
        <v>60</v>
      </c>
      <c r="F190" s="177"/>
      <c r="G190" s="177">
        <f t="shared" si="55"/>
        <v>0</v>
      </c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214"/>
      <c r="S190" s="177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</row>
    <row r="191" spans="1:52" ht="12.75" outlineLevel="1">
      <c r="A191" s="185">
        <v>165</v>
      </c>
      <c r="B191" s="173" t="s">
        <v>573</v>
      </c>
      <c r="C191" s="178" t="s">
        <v>574</v>
      </c>
      <c r="D191" s="186" t="s">
        <v>73</v>
      </c>
      <c r="E191" s="175">
        <v>70</v>
      </c>
      <c r="F191" s="177"/>
      <c r="G191" s="177">
        <f t="shared" si="55"/>
        <v>0</v>
      </c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214"/>
      <c r="S191" s="177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</row>
    <row r="192" spans="1:52" ht="12.75" outlineLevel="1">
      <c r="A192" s="185">
        <v>166</v>
      </c>
      <c r="B192" s="173" t="s">
        <v>577</v>
      </c>
      <c r="C192" s="178" t="s">
        <v>578</v>
      </c>
      <c r="D192" s="186" t="s">
        <v>69</v>
      </c>
      <c r="E192" s="175">
        <v>3.2</v>
      </c>
      <c r="F192" s="177"/>
      <c r="G192" s="177">
        <f t="shared" si="55"/>
        <v>0</v>
      </c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214"/>
      <c r="S192" s="177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</row>
    <row r="193" spans="1:52" ht="12.75" outlineLevel="1">
      <c r="A193" s="185">
        <v>167</v>
      </c>
      <c r="B193" s="173" t="s">
        <v>403</v>
      </c>
      <c r="C193" s="178" t="s">
        <v>404</v>
      </c>
      <c r="D193" s="186" t="s">
        <v>78</v>
      </c>
      <c r="E193" s="175">
        <v>435</v>
      </c>
      <c r="F193" s="177"/>
      <c r="G193" s="177">
        <f t="shared" si="55"/>
        <v>0</v>
      </c>
      <c r="H193" s="177">
        <v>0</v>
      </c>
      <c r="I193" s="177">
        <f t="shared" si="51"/>
        <v>0</v>
      </c>
      <c r="J193" s="177">
        <v>3.3</v>
      </c>
      <c r="K193" s="177">
        <f t="shared" si="52"/>
        <v>1435.5</v>
      </c>
      <c r="L193" s="177">
        <v>21</v>
      </c>
      <c r="M193" s="177">
        <f t="shared" si="53"/>
        <v>0</v>
      </c>
      <c r="N193" s="177" t="s">
        <v>95</v>
      </c>
      <c r="O193" s="177" t="s">
        <v>101</v>
      </c>
      <c r="P193" s="177"/>
      <c r="Q193" s="177"/>
      <c r="R193" s="214">
        <v>0</v>
      </c>
      <c r="S193" s="177">
        <f>ROUND(E193*R193,2)</f>
        <v>0</v>
      </c>
      <c r="T193" s="215"/>
      <c r="U193" s="215"/>
      <c r="V193" s="215"/>
      <c r="W193" s="215" t="s">
        <v>123</v>
      </c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</row>
    <row r="194" spans="1:23" ht="12.75">
      <c r="A194" s="187" t="s">
        <v>68</v>
      </c>
      <c r="B194" s="174" t="s">
        <v>405</v>
      </c>
      <c r="C194" s="179" t="s">
        <v>406</v>
      </c>
      <c r="D194" s="188"/>
      <c r="E194" s="176"/>
      <c r="F194" s="189"/>
      <c r="G194" s="189">
        <f>SUMIF(W195:W198,"&lt;&gt;NOR",G195:G198)</f>
        <v>0</v>
      </c>
      <c r="H194" s="189"/>
      <c r="I194" s="189">
        <f>SUM(I195:I198)</f>
        <v>43975.64</v>
      </c>
      <c r="J194" s="189"/>
      <c r="K194" s="189">
        <f>SUM(K195:K198)</f>
        <v>4843.86</v>
      </c>
      <c r="L194" s="189"/>
      <c r="M194" s="189">
        <f>SUM(M195:M198)</f>
        <v>0</v>
      </c>
      <c r="N194" s="189"/>
      <c r="O194" s="189"/>
      <c r="P194" s="189"/>
      <c r="Q194" s="189"/>
      <c r="R194" s="180"/>
      <c r="S194" s="189">
        <f>SUM(S195:S198)</f>
        <v>12.55</v>
      </c>
      <c r="W194" t="s">
        <v>120</v>
      </c>
    </row>
    <row r="195" spans="1:52" ht="12.75" outlineLevel="1">
      <c r="A195" s="185">
        <v>168</v>
      </c>
      <c r="B195" s="173" t="s">
        <v>407</v>
      </c>
      <c r="C195" s="178" t="s">
        <v>408</v>
      </c>
      <c r="D195" s="186" t="s">
        <v>94</v>
      </c>
      <c r="E195" s="175">
        <v>1</v>
      </c>
      <c r="F195" s="177"/>
      <c r="G195" s="177">
        <f>E195*F195</f>
        <v>0</v>
      </c>
      <c r="H195" s="177">
        <v>515.84</v>
      </c>
      <c r="I195" s="177">
        <f>ROUND(E195*H195,2)</f>
        <v>515.84</v>
      </c>
      <c r="J195" s="177">
        <v>374.15999999999997</v>
      </c>
      <c r="K195" s="177">
        <f>ROUND(E195*J195,2)</f>
        <v>374.16</v>
      </c>
      <c r="L195" s="177">
        <v>21</v>
      </c>
      <c r="M195" s="177">
        <f>G195*(1+L195/100)</f>
        <v>0</v>
      </c>
      <c r="N195" s="177" t="s">
        <v>95</v>
      </c>
      <c r="O195" s="177" t="s">
        <v>101</v>
      </c>
      <c r="P195" s="177"/>
      <c r="Q195" s="177"/>
      <c r="R195" s="214">
        <v>0.998</v>
      </c>
      <c r="S195" s="177">
        <f>ROUND(E195*R195,2)</f>
        <v>1</v>
      </c>
      <c r="T195" s="215"/>
      <c r="U195" s="215"/>
      <c r="V195" s="215"/>
      <c r="W195" s="215" t="s">
        <v>123</v>
      </c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</row>
    <row r="196" spans="1:52" ht="22.5" outlineLevel="1">
      <c r="A196" s="185">
        <v>169</v>
      </c>
      <c r="B196" s="173" t="s">
        <v>409</v>
      </c>
      <c r="C196" s="178" t="s">
        <v>410</v>
      </c>
      <c r="D196" s="186" t="s">
        <v>71</v>
      </c>
      <c r="E196" s="175">
        <v>1</v>
      </c>
      <c r="F196" s="177"/>
      <c r="G196" s="177">
        <f>E196*F196</f>
        <v>0</v>
      </c>
      <c r="H196" s="177">
        <v>3915</v>
      </c>
      <c r="I196" s="177">
        <f>ROUND(E196*H196,2)</f>
        <v>3915</v>
      </c>
      <c r="J196" s="177">
        <v>0</v>
      </c>
      <c r="K196" s="177">
        <f>ROUND(E196*J196,2)</f>
        <v>0</v>
      </c>
      <c r="L196" s="177">
        <v>21</v>
      </c>
      <c r="M196" s="177">
        <f>G196*(1+L196/100)</f>
        <v>0</v>
      </c>
      <c r="N196" s="177" t="s">
        <v>95</v>
      </c>
      <c r="O196" s="177" t="s">
        <v>101</v>
      </c>
      <c r="P196" s="177"/>
      <c r="Q196" s="177"/>
      <c r="R196" s="214">
        <v>0</v>
      </c>
      <c r="S196" s="177">
        <f>ROUND(E196*R196,2)</f>
        <v>0</v>
      </c>
      <c r="T196" s="215"/>
      <c r="U196" s="215"/>
      <c r="V196" s="215"/>
      <c r="W196" s="215" t="s">
        <v>143</v>
      </c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</row>
    <row r="197" spans="1:52" ht="12.75" outlineLevel="1">
      <c r="A197" s="185">
        <v>170</v>
      </c>
      <c r="B197" s="173" t="s">
        <v>411</v>
      </c>
      <c r="C197" s="178" t="s">
        <v>412</v>
      </c>
      <c r="D197" s="186" t="s">
        <v>94</v>
      </c>
      <c r="E197" s="175">
        <v>15</v>
      </c>
      <c r="F197" s="177"/>
      <c r="G197" s="177">
        <f>E197*F197</f>
        <v>0</v>
      </c>
      <c r="H197" s="177">
        <v>2636.32</v>
      </c>
      <c r="I197" s="177">
        <f>ROUND(E197*H197,2)</f>
        <v>39544.8</v>
      </c>
      <c r="J197" s="177">
        <v>288.67999999999984</v>
      </c>
      <c r="K197" s="177">
        <f>ROUND(E197*J197,2)</f>
        <v>4330.2</v>
      </c>
      <c r="L197" s="177">
        <v>21</v>
      </c>
      <c r="M197" s="177">
        <f>G197*(1+L197/100)</f>
        <v>0</v>
      </c>
      <c r="N197" s="177" t="s">
        <v>95</v>
      </c>
      <c r="O197" s="177" t="s">
        <v>101</v>
      </c>
      <c r="P197" s="177"/>
      <c r="Q197" s="177"/>
      <c r="R197" s="214">
        <v>0.77</v>
      </c>
      <c r="S197" s="177">
        <f>ROUND(E197*R197,2)</f>
        <v>11.55</v>
      </c>
      <c r="T197" s="215"/>
      <c r="U197" s="215"/>
      <c r="V197" s="215"/>
      <c r="W197" s="215" t="s">
        <v>123</v>
      </c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</row>
    <row r="198" spans="1:52" ht="12.75" outlineLevel="1">
      <c r="A198" s="185">
        <v>171</v>
      </c>
      <c r="B198" s="173" t="s">
        <v>413</v>
      </c>
      <c r="C198" s="178" t="s">
        <v>414</v>
      </c>
      <c r="D198" s="186" t="s">
        <v>78</v>
      </c>
      <c r="E198" s="175">
        <v>387.5</v>
      </c>
      <c r="F198" s="177"/>
      <c r="G198" s="177">
        <f>E198*F198</f>
        <v>0</v>
      </c>
      <c r="H198" s="177">
        <v>0</v>
      </c>
      <c r="I198" s="177">
        <f>ROUND(E198*H198,2)</f>
        <v>0</v>
      </c>
      <c r="J198" s="177">
        <v>0.36</v>
      </c>
      <c r="K198" s="177">
        <f>ROUND(E198*J198,2)</f>
        <v>139.5</v>
      </c>
      <c r="L198" s="177">
        <v>21</v>
      </c>
      <c r="M198" s="177">
        <f>G198*(1+L198/100)</f>
        <v>0</v>
      </c>
      <c r="N198" s="177" t="s">
        <v>95</v>
      </c>
      <c r="O198" s="177" t="s">
        <v>101</v>
      </c>
      <c r="P198" s="177"/>
      <c r="Q198" s="177"/>
      <c r="R198" s="214">
        <v>0</v>
      </c>
      <c r="S198" s="177">
        <f>ROUND(E198*R198,2)</f>
        <v>0</v>
      </c>
      <c r="T198" s="215"/>
      <c r="U198" s="215"/>
      <c r="V198" s="215"/>
      <c r="W198" s="215" t="s">
        <v>123</v>
      </c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</row>
    <row r="199" spans="1:23" ht="12.75">
      <c r="A199" s="187" t="s">
        <v>68</v>
      </c>
      <c r="B199" s="174" t="s">
        <v>415</v>
      </c>
      <c r="C199" s="179" t="s">
        <v>416</v>
      </c>
      <c r="D199" s="188"/>
      <c r="E199" s="176"/>
      <c r="F199" s="189"/>
      <c r="G199" s="189">
        <f>SUMIF(W200:W201,"&lt;&gt;NOR",G200:G201)</f>
        <v>0</v>
      </c>
      <c r="H199" s="189"/>
      <c r="I199" s="189">
        <f>SUM(I200:I201)</f>
        <v>0</v>
      </c>
      <c r="J199" s="189"/>
      <c r="K199" s="189">
        <f>SUM(K200:K201)</f>
        <v>1017.9</v>
      </c>
      <c r="L199" s="189"/>
      <c r="M199" s="189">
        <f>SUM(M200:M201)</f>
        <v>0</v>
      </c>
      <c r="N199" s="189"/>
      <c r="O199" s="189"/>
      <c r="P199" s="189"/>
      <c r="Q199" s="189"/>
      <c r="R199" s="180"/>
      <c r="S199" s="189">
        <f>SUM(S200:S201)</f>
        <v>3.27</v>
      </c>
      <c r="W199" t="s">
        <v>120</v>
      </c>
    </row>
    <row r="200" spans="1:52" ht="12.75" outlineLevel="1">
      <c r="A200" s="185">
        <v>172</v>
      </c>
      <c r="B200" s="173" t="s">
        <v>417</v>
      </c>
      <c r="C200" s="178" t="s">
        <v>418</v>
      </c>
      <c r="D200" s="186" t="s">
        <v>69</v>
      </c>
      <c r="E200" s="175">
        <v>18.15</v>
      </c>
      <c r="F200" s="177"/>
      <c r="G200" s="177">
        <f>E200*F200</f>
        <v>0</v>
      </c>
      <c r="H200" s="177">
        <v>0</v>
      </c>
      <c r="I200" s="177">
        <f>ROUND(E200*H200,2)</f>
        <v>0</v>
      </c>
      <c r="J200" s="177">
        <v>52</v>
      </c>
      <c r="K200" s="177">
        <f>ROUND(E200*J200,2)</f>
        <v>943.8</v>
      </c>
      <c r="L200" s="177">
        <v>21</v>
      </c>
      <c r="M200" s="177">
        <f>G200*(1+L200/100)</f>
        <v>0</v>
      </c>
      <c r="N200" s="177" t="s">
        <v>95</v>
      </c>
      <c r="O200" s="177" t="s">
        <v>101</v>
      </c>
      <c r="P200" s="177"/>
      <c r="Q200" s="177"/>
      <c r="R200" s="214">
        <v>0.18</v>
      </c>
      <c r="S200" s="177">
        <f>ROUND(E200*R200,2)</f>
        <v>3.27</v>
      </c>
      <c r="T200" s="215"/>
      <c r="U200" s="215"/>
      <c r="V200" s="215"/>
      <c r="W200" s="215" t="s">
        <v>123</v>
      </c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</row>
    <row r="201" spans="1:52" ht="22.5" outlineLevel="1">
      <c r="A201" s="185">
        <v>173</v>
      </c>
      <c r="B201" s="173" t="s">
        <v>419</v>
      </c>
      <c r="C201" s="178" t="s">
        <v>420</v>
      </c>
      <c r="D201" s="186" t="s">
        <v>78</v>
      </c>
      <c r="E201" s="175">
        <v>11.4</v>
      </c>
      <c r="F201" s="177"/>
      <c r="G201" s="177">
        <f>E201*F201</f>
        <v>0</v>
      </c>
      <c r="H201" s="177">
        <v>0</v>
      </c>
      <c r="I201" s="177">
        <f>ROUND(E201*H201,2)</f>
        <v>0</v>
      </c>
      <c r="J201" s="177">
        <v>6.5</v>
      </c>
      <c r="K201" s="177">
        <f>ROUND(E201*J201,2)</f>
        <v>74.1</v>
      </c>
      <c r="L201" s="177">
        <v>21</v>
      </c>
      <c r="M201" s="177">
        <f>G201*(1+L201/100)</f>
        <v>0</v>
      </c>
      <c r="N201" s="177" t="s">
        <v>95</v>
      </c>
      <c r="O201" s="177" t="s">
        <v>101</v>
      </c>
      <c r="P201" s="177"/>
      <c r="Q201" s="177"/>
      <c r="R201" s="214">
        <v>0</v>
      </c>
      <c r="S201" s="177">
        <f>ROUND(E201*R201,2)</f>
        <v>0</v>
      </c>
      <c r="T201" s="215"/>
      <c r="U201" s="215"/>
      <c r="V201" s="215"/>
      <c r="W201" s="215" t="s">
        <v>123</v>
      </c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</row>
    <row r="202" spans="1:23" ht="12.75">
      <c r="A202" s="187" t="s">
        <v>68</v>
      </c>
      <c r="B202" s="174" t="s">
        <v>421</v>
      </c>
      <c r="C202" s="179" t="s">
        <v>422</v>
      </c>
      <c r="D202" s="188"/>
      <c r="E202" s="176"/>
      <c r="F202" s="189"/>
      <c r="G202" s="189">
        <f>SUMIF(W203:W207,"&lt;&gt;NOR",G203:G207)</f>
        <v>0</v>
      </c>
      <c r="H202" s="189"/>
      <c r="I202" s="189">
        <f>SUM(I203:I207)</f>
        <v>9418.150000000001</v>
      </c>
      <c r="J202" s="189"/>
      <c r="K202" s="189">
        <f>SUM(K203:K207)</f>
        <v>3213.15</v>
      </c>
      <c r="L202" s="189"/>
      <c r="M202" s="189">
        <f>SUM(M203:M207)</f>
        <v>0</v>
      </c>
      <c r="N202" s="189"/>
      <c r="O202" s="189"/>
      <c r="P202" s="189"/>
      <c r="Q202" s="189"/>
      <c r="R202" s="180"/>
      <c r="S202" s="189">
        <f>SUM(S203:S207)</f>
        <v>9.3</v>
      </c>
      <c r="W202" t="s">
        <v>120</v>
      </c>
    </row>
    <row r="203" spans="1:52" ht="12.75" outlineLevel="1">
      <c r="A203" s="185">
        <v>174</v>
      </c>
      <c r="B203" s="173" t="s">
        <v>423</v>
      </c>
      <c r="C203" s="178" t="s">
        <v>424</v>
      </c>
      <c r="D203" s="186" t="s">
        <v>69</v>
      </c>
      <c r="E203" s="175">
        <v>11.7</v>
      </c>
      <c r="F203" s="177"/>
      <c r="G203" s="177">
        <f>E203*F203</f>
        <v>0</v>
      </c>
      <c r="H203" s="177">
        <v>5.03</v>
      </c>
      <c r="I203" s="177">
        <f>ROUND(E203*H203,2)</f>
        <v>58.85</v>
      </c>
      <c r="J203" s="177">
        <v>198.97</v>
      </c>
      <c r="K203" s="177">
        <f>ROUND(E203*J203,2)</f>
        <v>2327.95</v>
      </c>
      <c r="L203" s="177">
        <v>21</v>
      </c>
      <c r="M203" s="177">
        <f>G203*(1+L203/100)</f>
        <v>0</v>
      </c>
      <c r="N203" s="177" t="s">
        <v>95</v>
      </c>
      <c r="O203" s="177" t="s">
        <v>101</v>
      </c>
      <c r="P203" s="177"/>
      <c r="Q203" s="177"/>
      <c r="R203" s="214">
        <v>0.603</v>
      </c>
      <c r="S203" s="177">
        <f>ROUND(E203*R203,2)</f>
        <v>7.06</v>
      </c>
      <c r="T203" s="215"/>
      <c r="U203" s="215"/>
      <c r="V203" s="215"/>
      <c r="W203" s="215" t="s">
        <v>123</v>
      </c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</row>
    <row r="204" spans="1:52" ht="22.5" outlineLevel="1">
      <c r="A204" s="185">
        <v>175</v>
      </c>
      <c r="B204" s="173" t="s">
        <v>425</v>
      </c>
      <c r="C204" s="178" t="s">
        <v>426</v>
      </c>
      <c r="D204" s="186" t="s">
        <v>69</v>
      </c>
      <c r="E204" s="175">
        <v>12.87</v>
      </c>
      <c r="F204" s="177"/>
      <c r="G204" s="177">
        <f aca="true" t="shared" si="56" ref="G204:G207">E204*F204</f>
        <v>0</v>
      </c>
      <c r="H204" s="177">
        <v>667</v>
      </c>
      <c r="I204" s="177">
        <f>ROUND(E204*H204,2)</f>
        <v>8584.29</v>
      </c>
      <c r="J204" s="177">
        <v>0</v>
      </c>
      <c r="K204" s="177">
        <f>ROUND(E204*J204,2)</f>
        <v>0</v>
      </c>
      <c r="L204" s="177">
        <v>21</v>
      </c>
      <c r="M204" s="177">
        <f>G204*(1+L204/100)</f>
        <v>0</v>
      </c>
      <c r="N204" s="177" t="s">
        <v>95</v>
      </c>
      <c r="O204" s="177" t="s">
        <v>101</v>
      </c>
      <c r="P204" s="177"/>
      <c r="Q204" s="177"/>
      <c r="R204" s="214">
        <v>0</v>
      </c>
      <c r="S204" s="177">
        <f>ROUND(E204*R204,2)</f>
        <v>0</v>
      </c>
      <c r="T204" s="215"/>
      <c r="U204" s="215"/>
      <c r="V204" s="215"/>
      <c r="W204" s="215" t="s">
        <v>143</v>
      </c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</row>
    <row r="205" spans="1:52" ht="12.75" outlineLevel="1">
      <c r="A205" s="185">
        <v>176</v>
      </c>
      <c r="B205" s="173" t="s">
        <v>427</v>
      </c>
      <c r="C205" s="178" t="s">
        <v>428</v>
      </c>
      <c r="D205" s="186" t="s">
        <v>73</v>
      </c>
      <c r="E205" s="175">
        <v>13</v>
      </c>
      <c r="F205" s="177"/>
      <c r="G205" s="177">
        <f t="shared" si="56"/>
        <v>0</v>
      </c>
      <c r="H205" s="177">
        <v>6.4</v>
      </c>
      <c r="I205" s="177">
        <f>ROUND(E205*H205,2)</f>
        <v>83.2</v>
      </c>
      <c r="J205" s="177">
        <v>54.1</v>
      </c>
      <c r="K205" s="177">
        <f>ROUND(E205*J205,2)</f>
        <v>703.3</v>
      </c>
      <c r="L205" s="177">
        <v>21</v>
      </c>
      <c r="M205" s="177">
        <f>G205*(1+L205/100)</f>
        <v>0</v>
      </c>
      <c r="N205" s="177" t="s">
        <v>95</v>
      </c>
      <c r="O205" s="177" t="s">
        <v>101</v>
      </c>
      <c r="P205" s="177"/>
      <c r="Q205" s="177"/>
      <c r="R205" s="214">
        <v>0.1725</v>
      </c>
      <c r="S205" s="177">
        <f>ROUND(E205*R205,2)</f>
        <v>2.24</v>
      </c>
      <c r="T205" s="215"/>
      <c r="U205" s="215"/>
      <c r="V205" s="215"/>
      <c r="W205" s="215" t="s">
        <v>123</v>
      </c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</row>
    <row r="206" spans="1:52" ht="12.75" outlineLevel="1">
      <c r="A206" s="185">
        <v>177</v>
      </c>
      <c r="B206" s="173" t="s">
        <v>429</v>
      </c>
      <c r="C206" s="178" t="s">
        <v>430</v>
      </c>
      <c r="D206" s="186" t="s">
        <v>70</v>
      </c>
      <c r="E206" s="175">
        <v>0.0832</v>
      </c>
      <c r="F206" s="177"/>
      <c r="G206" s="177">
        <f t="shared" si="56"/>
        <v>0</v>
      </c>
      <c r="H206" s="177">
        <v>8315</v>
      </c>
      <c r="I206" s="177">
        <f>ROUND(E206*H206,2)</f>
        <v>691.81</v>
      </c>
      <c r="J206" s="177">
        <v>0</v>
      </c>
      <c r="K206" s="177">
        <f>ROUND(E206*J206,2)</f>
        <v>0</v>
      </c>
      <c r="L206" s="177">
        <v>21</v>
      </c>
      <c r="M206" s="177">
        <f>G206*(1+L206/100)</f>
        <v>0</v>
      </c>
      <c r="N206" s="177" t="s">
        <v>95</v>
      </c>
      <c r="O206" s="177" t="s">
        <v>101</v>
      </c>
      <c r="P206" s="177"/>
      <c r="Q206" s="177"/>
      <c r="R206" s="214">
        <v>0</v>
      </c>
      <c r="S206" s="177">
        <f>ROUND(E206*R206,2)</f>
        <v>0</v>
      </c>
      <c r="T206" s="215"/>
      <c r="U206" s="215"/>
      <c r="V206" s="215"/>
      <c r="W206" s="215" t="s">
        <v>143</v>
      </c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</row>
    <row r="207" spans="1:52" ht="12.75" outlineLevel="1">
      <c r="A207" s="185">
        <v>178</v>
      </c>
      <c r="B207" s="173" t="s">
        <v>431</v>
      </c>
      <c r="C207" s="178" t="s">
        <v>432</v>
      </c>
      <c r="D207" s="186" t="s">
        <v>78</v>
      </c>
      <c r="E207" s="175">
        <v>181.9</v>
      </c>
      <c r="F207" s="177"/>
      <c r="G207" s="177">
        <f t="shared" si="56"/>
        <v>0</v>
      </c>
      <c r="H207" s="177">
        <v>0</v>
      </c>
      <c r="I207" s="177">
        <f>ROUND(E207*H207,2)</f>
        <v>0</v>
      </c>
      <c r="J207" s="177">
        <v>1</v>
      </c>
      <c r="K207" s="177">
        <f>ROUND(E207*J207,2)</f>
        <v>181.9</v>
      </c>
      <c r="L207" s="177">
        <v>21</v>
      </c>
      <c r="M207" s="177">
        <f>G207*(1+L207/100)</f>
        <v>0</v>
      </c>
      <c r="N207" s="177" t="s">
        <v>95</v>
      </c>
      <c r="O207" s="177" t="s">
        <v>101</v>
      </c>
      <c r="P207" s="177"/>
      <c r="Q207" s="177"/>
      <c r="R207" s="214">
        <v>0</v>
      </c>
      <c r="S207" s="177">
        <f>ROUND(E207*R207,2)</f>
        <v>0</v>
      </c>
      <c r="T207" s="215"/>
      <c r="U207" s="215"/>
      <c r="V207" s="215"/>
      <c r="W207" s="215" t="s">
        <v>123</v>
      </c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</row>
    <row r="208" spans="1:23" ht="12.75">
      <c r="A208" s="187" t="s">
        <v>68</v>
      </c>
      <c r="B208" s="174" t="s">
        <v>97</v>
      </c>
      <c r="C208" s="179" t="s">
        <v>92</v>
      </c>
      <c r="D208" s="188"/>
      <c r="E208" s="176"/>
      <c r="F208" s="189"/>
      <c r="G208" s="189">
        <f>SUMIF(W209:W220,"&lt;&gt;NOR",G209:G220)</f>
        <v>0</v>
      </c>
      <c r="H208" s="189"/>
      <c r="I208" s="189">
        <f>SUM(I209:I220)</f>
        <v>31881.41</v>
      </c>
      <c r="J208" s="189"/>
      <c r="K208" s="189">
        <f>SUM(K209:K220)</f>
        <v>9867.51</v>
      </c>
      <c r="L208" s="189"/>
      <c r="M208" s="189">
        <f>SUM(M209:M220)</f>
        <v>0</v>
      </c>
      <c r="N208" s="189"/>
      <c r="O208" s="189"/>
      <c r="P208" s="189"/>
      <c r="Q208" s="189"/>
      <c r="R208" s="180"/>
      <c r="S208" s="189">
        <f>SUM(S209:S220)</f>
        <v>13.94</v>
      </c>
      <c r="W208" t="s">
        <v>120</v>
      </c>
    </row>
    <row r="209" spans="1:52" ht="12.75" outlineLevel="1">
      <c r="A209" s="185">
        <v>179</v>
      </c>
      <c r="B209" s="173" t="s">
        <v>433</v>
      </c>
      <c r="C209" s="178" t="s">
        <v>434</v>
      </c>
      <c r="D209" s="186" t="s">
        <v>71</v>
      </c>
      <c r="E209" s="175">
        <v>1</v>
      </c>
      <c r="F209" s="177"/>
      <c r="G209" s="177">
        <f>E209*F209</f>
        <v>0</v>
      </c>
      <c r="H209" s="177">
        <v>82.89</v>
      </c>
      <c r="I209" s="177">
        <f>ROUND(E209*H209,2)</f>
        <v>82.89</v>
      </c>
      <c r="J209" s="177">
        <v>1669.11</v>
      </c>
      <c r="K209" s="177">
        <f>ROUND(E209*J209,2)</f>
        <v>1669.11</v>
      </c>
      <c r="L209" s="177">
        <v>21</v>
      </c>
      <c r="M209" s="177">
        <f>G209*(1+L209/100)</f>
        <v>0</v>
      </c>
      <c r="N209" s="177" t="s">
        <v>95</v>
      </c>
      <c r="O209" s="177" t="s">
        <v>101</v>
      </c>
      <c r="P209" s="177"/>
      <c r="Q209" s="177"/>
      <c r="R209" s="214">
        <v>5.25</v>
      </c>
      <c r="S209" s="177">
        <f>ROUND(E209*R209,2)</f>
        <v>5.25</v>
      </c>
      <c r="T209" s="215"/>
      <c r="U209" s="215"/>
      <c r="V209" s="215"/>
      <c r="W209" s="215" t="s">
        <v>123</v>
      </c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</row>
    <row r="210" spans="1:52" ht="22.5" outlineLevel="1">
      <c r="A210" s="185">
        <v>180</v>
      </c>
      <c r="B210" s="173" t="s">
        <v>435</v>
      </c>
      <c r="C210" s="178" t="s">
        <v>530</v>
      </c>
      <c r="D210" s="186" t="s">
        <v>71</v>
      </c>
      <c r="E210" s="175">
        <v>1</v>
      </c>
      <c r="F210" s="177"/>
      <c r="G210" s="177">
        <f aca="true" t="shared" si="57" ref="G210:G220">E210*F210</f>
        <v>0</v>
      </c>
      <c r="H210" s="177">
        <v>19850</v>
      </c>
      <c r="I210" s="177">
        <f>ROUND(E210*H210,2)</f>
        <v>19850</v>
      </c>
      <c r="J210" s="177">
        <v>0</v>
      </c>
      <c r="K210" s="177">
        <f>ROUND(E210*J210,2)</f>
        <v>0</v>
      </c>
      <c r="L210" s="177">
        <v>21</v>
      </c>
      <c r="M210" s="177">
        <f>G210*(1+L210/100)</f>
        <v>0</v>
      </c>
      <c r="N210" s="177" t="s">
        <v>95</v>
      </c>
      <c r="O210" s="177" t="s">
        <v>101</v>
      </c>
      <c r="P210" s="177"/>
      <c r="Q210" s="177"/>
      <c r="R210" s="214">
        <v>0</v>
      </c>
      <c r="S210" s="177">
        <f>ROUND(E210*R210,2)</f>
        <v>0</v>
      </c>
      <c r="T210" s="215"/>
      <c r="U210" s="215"/>
      <c r="V210" s="215"/>
      <c r="W210" s="215" t="s">
        <v>143</v>
      </c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</row>
    <row r="211" spans="1:52" ht="12.75" outlineLevel="1">
      <c r="A211" s="185">
        <v>181</v>
      </c>
      <c r="B211" s="173" t="s">
        <v>93</v>
      </c>
      <c r="C211" s="178" t="s">
        <v>436</v>
      </c>
      <c r="D211" s="186" t="s">
        <v>74</v>
      </c>
      <c r="E211" s="175">
        <v>354</v>
      </c>
      <c r="F211" s="177"/>
      <c r="G211" s="177">
        <f t="shared" si="57"/>
        <v>0</v>
      </c>
      <c r="H211" s="177">
        <v>6.38</v>
      </c>
      <c r="I211" s="177">
        <f>ROUND(E211*H211,2)</f>
        <v>2258.52</v>
      </c>
      <c r="J211" s="177">
        <v>18.62</v>
      </c>
      <c r="K211" s="177">
        <f>ROUND(E211*J211,2)</f>
        <v>6591.48</v>
      </c>
      <c r="L211" s="177">
        <v>21</v>
      </c>
      <c r="M211" s="177">
        <f>G211*(1+L211/100)</f>
        <v>0</v>
      </c>
      <c r="N211" s="177" t="s">
        <v>95</v>
      </c>
      <c r="O211" s="177" t="s">
        <v>101</v>
      </c>
      <c r="P211" s="177"/>
      <c r="Q211" s="177"/>
      <c r="R211" s="214">
        <v>0.024</v>
      </c>
      <c r="S211" s="177">
        <f>ROUND(E211*R211,2)</f>
        <v>8.5</v>
      </c>
      <c r="T211" s="215"/>
      <c r="U211" s="215"/>
      <c r="V211" s="215"/>
      <c r="W211" s="215" t="s">
        <v>123</v>
      </c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</row>
    <row r="212" spans="1:52" ht="12.75" outlineLevel="1">
      <c r="A212" s="185">
        <v>182</v>
      </c>
      <c r="B212" s="173" t="s">
        <v>437</v>
      </c>
      <c r="C212" s="178" t="s">
        <v>438</v>
      </c>
      <c r="D212" s="186" t="s">
        <v>73</v>
      </c>
      <c r="E212" s="175">
        <v>1.1</v>
      </c>
      <c r="F212" s="177"/>
      <c r="G212" s="177">
        <f t="shared" si="57"/>
        <v>0</v>
      </c>
      <c r="H212" s="177">
        <v>0</v>
      </c>
      <c r="I212" s="177">
        <f>ROUND(E212*H212,2)</f>
        <v>0</v>
      </c>
      <c r="J212" s="177">
        <v>49.7</v>
      </c>
      <c r="K212" s="177">
        <f>ROUND(E212*J212,2)</f>
        <v>54.67</v>
      </c>
      <c r="L212" s="177">
        <v>21</v>
      </c>
      <c r="M212" s="177">
        <f>G212*(1+L212/100)</f>
        <v>0</v>
      </c>
      <c r="N212" s="177" t="s">
        <v>95</v>
      </c>
      <c r="O212" s="177" t="s">
        <v>101</v>
      </c>
      <c r="P212" s="177"/>
      <c r="Q212" s="177"/>
      <c r="R212" s="214">
        <v>0.172</v>
      </c>
      <c r="S212" s="177">
        <f>ROUND(E212*R212,2)</f>
        <v>0.19</v>
      </c>
      <c r="T212" s="215"/>
      <c r="U212" s="215"/>
      <c r="V212" s="215"/>
      <c r="W212" s="215" t="s">
        <v>123</v>
      </c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</row>
    <row r="213" spans="1:52" ht="12.75" outlineLevel="1">
      <c r="A213" s="185">
        <v>183</v>
      </c>
      <c r="B213" s="173" t="s">
        <v>439</v>
      </c>
      <c r="C213" s="178" t="s">
        <v>440</v>
      </c>
      <c r="D213" s="186" t="s">
        <v>71</v>
      </c>
      <c r="E213" s="175">
        <v>10</v>
      </c>
      <c r="F213" s="177"/>
      <c r="G213" s="177">
        <f t="shared" si="57"/>
        <v>0</v>
      </c>
      <c r="H213" s="177">
        <v>969</v>
      </c>
      <c r="I213" s="177">
        <f>ROUND(E213*H213,2)</f>
        <v>9690</v>
      </c>
      <c r="J213" s="177">
        <v>0</v>
      </c>
      <c r="K213" s="177">
        <f>ROUND(E213*J213,2)</f>
        <v>0</v>
      </c>
      <c r="L213" s="177">
        <v>21</v>
      </c>
      <c r="M213" s="177">
        <f>G213*(1+L213/100)</f>
        <v>0</v>
      </c>
      <c r="N213" s="177" t="s">
        <v>95</v>
      </c>
      <c r="O213" s="177" t="s">
        <v>101</v>
      </c>
      <c r="P213" s="177"/>
      <c r="Q213" s="177"/>
      <c r="R213" s="214">
        <v>0</v>
      </c>
      <c r="S213" s="177">
        <f>ROUND(E213*R213,2)</f>
        <v>0</v>
      </c>
      <c r="T213" s="215"/>
      <c r="U213" s="215"/>
      <c r="V213" s="215"/>
      <c r="W213" s="215" t="s">
        <v>143</v>
      </c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</row>
    <row r="214" spans="1:52" ht="12.75" outlineLevel="1">
      <c r="A214" s="185">
        <v>184</v>
      </c>
      <c r="B214" s="173" t="s">
        <v>511</v>
      </c>
      <c r="C214" s="178" t="s">
        <v>512</v>
      </c>
      <c r="D214" s="186" t="s">
        <v>71</v>
      </c>
      <c r="E214" s="175">
        <v>8</v>
      </c>
      <c r="F214" s="177"/>
      <c r="G214" s="177">
        <f t="shared" si="57"/>
        <v>0</v>
      </c>
      <c r="H214" s="177"/>
      <c r="I214" s="177"/>
      <c r="J214" s="177"/>
      <c r="K214" s="177"/>
      <c r="L214" s="177"/>
      <c r="M214" s="177"/>
      <c r="N214" s="177"/>
      <c r="O214" s="177" t="s">
        <v>101</v>
      </c>
      <c r="P214" s="177"/>
      <c r="Q214" s="177"/>
      <c r="R214" s="214"/>
      <c r="S214" s="177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</row>
    <row r="215" spans="1:52" ht="12.75" outlineLevel="1">
      <c r="A215" s="185">
        <v>185</v>
      </c>
      <c r="B215" s="173" t="s">
        <v>522</v>
      </c>
      <c r="C215" s="178" t="s">
        <v>526</v>
      </c>
      <c r="D215" s="186" t="s">
        <v>71</v>
      </c>
      <c r="E215" s="175">
        <v>125</v>
      </c>
      <c r="F215" s="177"/>
      <c r="G215" s="177">
        <f t="shared" si="57"/>
        <v>0</v>
      </c>
      <c r="H215" s="177"/>
      <c r="I215" s="177"/>
      <c r="J215" s="177"/>
      <c r="K215" s="177"/>
      <c r="L215" s="177"/>
      <c r="M215" s="177"/>
      <c r="N215" s="177"/>
      <c r="O215" s="177" t="s">
        <v>96</v>
      </c>
      <c r="P215" s="177"/>
      <c r="Q215" s="177"/>
      <c r="R215" s="214"/>
      <c r="S215" s="177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</row>
    <row r="216" spans="1:52" ht="12.75" outlineLevel="1">
      <c r="A216" s="185">
        <v>186</v>
      </c>
      <c r="B216" s="173" t="s">
        <v>523</v>
      </c>
      <c r="C216" s="178" t="s">
        <v>529</v>
      </c>
      <c r="D216" s="186" t="s">
        <v>73</v>
      </c>
      <c r="E216" s="175">
        <v>48.5</v>
      </c>
      <c r="F216" s="177"/>
      <c r="G216" s="177">
        <f t="shared" si="57"/>
        <v>0</v>
      </c>
      <c r="H216" s="177"/>
      <c r="I216" s="177"/>
      <c r="J216" s="177"/>
      <c r="K216" s="177"/>
      <c r="L216" s="177"/>
      <c r="M216" s="177"/>
      <c r="N216" s="177"/>
      <c r="O216" s="177" t="s">
        <v>96</v>
      </c>
      <c r="P216" s="177"/>
      <c r="Q216" s="177"/>
      <c r="R216" s="214"/>
      <c r="S216" s="177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</row>
    <row r="217" spans="1:52" ht="12.75" outlineLevel="1">
      <c r="A217" s="185">
        <v>187</v>
      </c>
      <c r="B217" s="173" t="s">
        <v>524</v>
      </c>
      <c r="C217" s="178" t="s">
        <v>537</v>
      </c>
      <c r="D217" s="186" t="s">
        <v>73</v>
      </c>
      <c r="E217" s="175">
        <v>6</v>
      </c>
      <c r="F217" s="177"/>
      <c r="G217" s="177">
        <f t="shared" si="57"/>
        <v>0</v>
      </c>
      <c r="H217" s="177"/>
      <c r="I217" s="177"/>
      <c r="J217" s="177"/>
      <c r="K217" s="177"/>
      <c r="L217" s="177"/>
      <c r="M217" s="177"/>
      <c r="N217" s="177"/>
      <c r="O217" s="177" t="s">
        <v>96</v>
      </c>
      <c r="P217" s="177"/>
      <c r="Q217" s="177"/>
      <c r="R217" s="214"/>
      <c r="S217" s="177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</row>
    <row r="218" spans="1:52" ht="12.75" outlineLevel="1">
      <c r="A218" s="185">
        <v>188</v>
      </c>
      <c r="B218" s="173" t="s">
        <v>525</v>
      </c>
      <c r="C218" s="178" t="s">
        <v>538</v>
      </c>
      <c r="D218" s="186" t="s">
        <v>73</v>
      </c>
      <c r="E218" s="175">
        <v>32</v>
      </c>
      <c r="F218" s="177"/>
      <c r="G218" s="177">
        <f t="shared" si="57"/>
        <v>0</v>
      </c>
      <c r="H218" s="177"/>
      <c r="I218" s="177"/>
      <c r="J218" s="177"/>
      <c r="K218" s="177"/>
      <c r="L218" s="177"/>
      <c r="M218" s="177"/>
      <c r="N218" s="177"/>
      <c r="O218" s="177" t="s">
        <v>96</v>
      </c>
      <c r="P218" s="177"/>
      <c r="Q218" s="177"/>
      <c r="R218" s="214"/>
      <c r="S218" s="177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</row>
    <row r="219" spans="1:52" ht="22.5" outlineLevel="1">
      <c r="A219" s="185">
        <v>189</v>
      </c>
      <c r="B219" s="173" t="s">
        <v>583</v>
      </c>
      <c r="C219" s="178" t="s">
        <v>584</v>
      </c>
      <c r="D219" s="186" t="s">
        <v>100</v>
      </c>
      <c r="E219" s="175">
        <v>30</v>
      </c>
      <c r="F219" s="177"/>
      <c r="G219" s="177">
        <f t="shared" si="57"/>
        <v>0</v>
      </c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214"/>
      <c r="S219" s="177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</row>
    <row r="220" spans="1:52" ht="12.75" outlineLevel="1">
      <c r="A220" s="185">
        <v>190</v>
      </c>
      <c r="B220" s="173" t="s">
        <v>441</v>
      </c>
      <c r="C220" s="178" t="s">
        <v>442</v>
      </c>
      <c r="D220" s="186" t="s">
        <v>78</v>
      </c>
      <c r="E220" s="175">
        <v>887</v>
      </c>
      <c r="F220" s="177"/>
      <c r="G220" s="177">
        <f t="shared" si="57"/>
        <v>0</v>
      </c>
      <c r="H220" s="177">
        <v>0</v>
      </c>
      <c r="I220" s="177">
        <f>ROUND(E220*H220,2)</f>
        <v>0</v>
      </c>
      <c r="J220" s="177">
        <v>1.75</v>
      </c>
      <c r="K220" s="177">
        <f>ROUND(E220*J220,2)</f>
        <v>1552.25</v>
      </c>
      <c r="L220" s="177">
        <v>21</v>
      </c>
      <c r="M220" s="177">
        <f>G220*(1+L220/100)</f>
        <v>0</v>
      </c>
      <c r="N220" s="177" t="s">
        <v>95</v>
      </c>
      <c r="O220" s="177" t="s">
        <v>101</v>
      </c>
      <c r="P220" s="177"/>
      <c r="Q220" s="177"/>
      <c r="R220" s="214">
        <v>0</v>
      </c>
      <c r="S220" s="177">
        <f>ROUND(E220*R220,2)</f>
        <v>0</v>
      </c>
      <c r="T220" s="215"/>
      <c r="U220" s="215"/>
      <c r="V220" s="215"/>
      <c r="W220" s="215" t="s">
        <v>123</v>
      </c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</row>
    <row r="221" spans="1:23" ht="12.75">
      <c r="A221" s="187" t="s">
        <v>68</v>
      </c>
      <c r="B221" s="174" t="s">
        <v>88</v>
      </c>
      <c r="C221" s="179" t="s">
        <v>89</v>
      </c>
      <c r="D221" s="188"/>
      <c r="E221" s="176"/>
      <c r="F221" s="189"/>
      <c r="G221" s="189">
        <f>SUMIF(W222:W226,"&lt;&gt;NOR",G222:G226)</f>
        <v>0</v>
      </c>
      <c r="H221" s="189"/>
      <c r="I221" s="189">
        <f>SUM(I222:I226)</f>
        <v>2873.18</v>
      </c>
      <c r="J221" s="189"/>
      <c r="K221" s="189">
        <f>SUM(K222:K226)</f>
        <v>6458.589999999999</v>
      </c>
      <c r="L221" s="189"/>
      <c r="M221" s="189">
        <f>SUM(M222:M226)</f>
        <v>0</v>
      </c>
      <c r="N221" s="189"/>
      <c r="O221" s="189"/>
      <c r="P221" s="189"/>
      <c r="Q221" s="189"/>
      <c r="R221" s="180"/>
      <c r="S221" s="189">
        <f>SUM(S222:S226)</f>
        <v>21.009999999999998</v>
      </c>
      <c r="W221" t="s">
        <v>120</v>
      </c>
    </row>
    <row r="222" spans="1:52" ht="12.75" outlineLevel="1">
      <c r="A222" s="185">
        <v>191</v>
      </c>
      <c r="B222" s="173" t="s">
        <v>443</v>
      </c>
      <c r="C222" s="178" t="s">
        <v>444</v>
      </c>
      <c r="D222" s="186" t="s">
        <v>73</v>
      </c>
      <c r="E222" s="175">
        <v>20</v>
      </c>
      <c r="F222" s="177"/>
      <c r="G222" s="177">
        <f>E222*F222</f>
        <v>0</v>
      </c>
      <c r="H222" s="177">
        <v>9.8</v>
      </c>
      <c r="I222" s="177">
        <f>ROUND(E222*H222,2)</f>
        <v>196</v>
      </c>
      <c r="J222" s="177">
        <v>27.999999999999996</v>
      </c>
      <c r="K222" s="177">
        <f>ROUND(E222*J222,2)</f>
        <v>560</v>
      </c>
      <c r="L222" s="177">
        <v>21</v>
      </c>
      <c r="M222" s="177">
        <f>G222*(1+L222/100)</f>
        <v>0</v>
      </c>
      <c r="N222" s="177" t="s">
        <v>95</v>
      </c>
      <c r="O222" s="177" t="s">
        <v>101</v>
      </c>
      <c r="P222" s="177"/>
      <c r="Q222" s="177"/>
      <c r="R222" s="214">
        <v>0.089</v>
      </c>
      <c r="S222" s="177">
        <f>ROUND(E222*R222,2)</f>
        <v>1.78</v>
      </c>
      <c r="T222" s="215"/>
      <c r="U222" s="215"/>
      <c r="V222" s="215"/>
      <c r="W222" s="215" t="s">
        <v>123</v>
      </c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</row>
    <row r="223" spans="1:52" ht="12.75" outlineLevel="1">
      <c r="A223" s="185">
        <v>192</v>
      </c>
      <c r="B223" s="173" t="s">
        <v>445</v>
      </c>
      <c r="C223" s="178" t="s">
        <v>446</v>
      </c>
      <c r="D223" s="186" t="s">
        <v>73</v>
      </c>
      <c r="E223" s="175">
        <v>118</v>
      </c>
      <c r="F223" s="177"/>
      <c r="G223" s="177">
        <f aca="true" t="shared" si="58" ref="G223:G226">E223*F223</f>
        <v>0</v>
      </c>
      <c r="H223" s="177">
        <v>12.43</v>
      </c>
      <c r="I223" s="177">
        <f>ROUND(E223*H223,2)</f>
        <v>1466.74</v>
      </c>
      <c r="J223" s="177">
        <v>33.67</v>
      </c>
      <c r="K223" s="177">
        <f>ROUND(E223*J223,2)</f>
        <v>3973.06</v>
      </c>
      <c r="L223" s="177">
        <v>21</v>
      </c>
      <c r="M223" s="177">
        <f>G223*(1+L223/100)</f>
        <v>0</v>
      </c>
      <c r="N223" s="177" t="s">
        <v>95</v>
      </c>
      <c r="O223" s="177" t="s">
        <v>101</v>
      </c>
      <c r="P223" s="177"/>
      <c r="Q223" s="177"/>
      <c r="R223" s="214">
        <v>0.107</v>
      </c>
      <c r="S223" s="177">
        <f>ROUND(E223*R223,2)</f>
        <v>12.63</v>
      </c>
      <c r="T223" s="215"/>
      <c r="U223" s="215"/>
      <c r="V223" s="215"/>
      <c r="W223" s="215" t="s">
        <v>123</v>
      </c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</row>
    <row r="224" spans="1:52" ht="12.75" outlineLevel="1">
      <c r="A224" s="185">
        <v>193</v>
      </c>
      <c r="B224" s="173" t="s">
        <v>447</v>
      </c>
      <c r="C224" s="178" t="s">
        <v>448</v>
      </c>
      <c r="D224" s="186" t="s">
        <v>69</v>
      </c>
      <c r="E224" s="175">
        <v>12.71</v>
      </c>
      <c r="F224" s="177"/>
      <c r="G224" s="177">
        <f t="shared" si="58"/>
        <v>0</v>
      </c>
      <c r="H224" s="177">
        <v>70.45</v>
      </c>
      <c r="I224" s="177">
        <f>ROUND(E224*H224,2)</f>
        <v>895.42</v>
      </c>
      <c r="J224" s="177">
        <v>99.05</v>
      </c>
      <c r="K224" s="177">
        <f>ROUND(E224*J224,2)</f>
        <v>1258.93</v>
      </c>
      <c r="L224" s="177">
        <v>21</v>
      </c>
      <c r="M224" s="177">
        <f>G224*(1+L224/100)</f>
        <v>0</v>
      </c>
      <c r="N224" s="177" t="s">
        <v>95</v>
      </c>
      <c r="O224" s="177" t="s">
        <v>101</v>
      </c>
      <c r="P224" s="177"/>
      <c r="Q224" s="177"/>
      <c r="R224" s="214">
        <v>0.315</v>
      </c>
      <c r="S224" s="177">
        <f>ROUND(E224*R224,2)</f>
        <v>4</v>
      </c>
      <c r="T224" s="215"/>
      <c r="U224" s="215"/>
      <c r="V224" s="215"/>
      <c r="W224" s="215" t="s">
        <v>123</v>
      </c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</row>
    <row r="225" spans="1:52" ht="12.75" outlineLevel="1">
      <c r="A225" s="185">
        <v>194</v>
      </c>
      <c r="B225" s="173" t="s">
        <v>449</v>
      </c>
      <c r="C225" s="178" t="s">
        <v>450</v>
      </c>
      <c r="D225" s="186" t="s">
        <v>69</v>
      </c>
      <c r="E225" s="175">
        <v>4.16</v>
      </c>
      <c r="F225" s="177"/>
      <c r="G225" s="177">
        <f t="shared" si="58"/>
        <v>0</v>
      </c>
      <c r="H225" s="177">
        <v>33.4</v>
      </c>
      <c r="I225" s="177">
        <f>ROUND(E225*H225,2)</f>
        <v>138.94</v>
      </c>
      <c r="J225" s="177">
        <v>33.6</v>
      </c>
      <c r="K225" s="177">
        <f>ROUND(E225*J225,2)</f>
        <v>139.78</v>
      </c>
      <c r="L225" s="177">
        <v>21</v>
      </c>
      <c r="M225" s="177">
        <f>G225*(1+L225/100)</f>
        <v>0</v>
      </c>
      <c r="N225" s="177" t="s">
        <v>95</v>
      </c>
      <c r="O225" s="177" t="s">
        <v>101</v>
      </c>
      <c r="P225" s="177"/>
      <c r="Q225" s="177"/>
      <c r="R225" s="214">
        <v>0.131</v>
      </c>
      <c r="S225" s="177">
        <f>ROUND(E225*R225,2)</f>
        <v>0.54</v>
      </c>
      <c r="T225" s="215"/>
      <c r="U225" s="215"/>
      <c r="V225" s="215"/>
      <c r="W225" s="215" t="s">
        <v>123</v>
      </c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</row>
    <row r="226" spans="1:52" ht="12.75" outlineLevel="1">
      <c r="A226" s="185">
        <v>195</v>
      </c>
      <c r="B226" s="173" t="s">
        <v>451</v>
      </c>
      <c r="C226" s="178" t="s">
        <v>452</v>
      </c>
      <c r="D226" s="186" t="s">
        <v>73</v>
      </c>
      <c r="E226" s="175">
        <v>71</v>
      </c>
      <c r="F226" s="177"/>
      <c r="G226" s="177">
        <f t="shared" si="58"/>
        <v>0</v>
      </c>
      <c r="H226" s="177">
        <v>2.48</v>
      </c>
      <c r="I226" s="177">
        <f>ROUND(E226*H226,2)</f>
        <v>176.08</v>
      </c>
      <c r="J226" s="177">
        <v>7.42</v>
      </c>
      <c r="K226" s="177">
        <f>ROUND(E226*J226,2)</f>
        <v>526.82</v>
      </c>
      <c r="L226" s="177">
        <v>21</v>
      </c>
      <c r="M226" s="177">
        <f>G226*(1+L226/100)</f>
        <v>0</v>
      </c>
      <c r="N226" s="177" t="s">
        <v>95</v>
      </c>
      <c r="O226" s="177" t="s">
        <v>101</v>
      </c>
      <c r="P226" s="177"/>
      <c r="Q226" s="177"/>
      <c r="R226" s="214">
        <v>0.029</v>
      </c>
      <c r="S226" s="177">
        <f>ROUND(E226*R226,2)</f>
        <v>2.06</v>
      </c>
      <c r="T226" s="215"/>
      <c r="U226" s="215"/>
      <c r="V226" s="215"/>
      <c r="W226" s="215" t="s">
        <v>123</v>
      </c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</row>
    <row r="227" spans="1:23" ht="12.75">
      <c r="A227" s="187" t="s">
        <v>68</v>
      </c>
      <c r="B227" s="174" t="s">
        <v>453</v>
      </c>
      <c r="C227" s="179" t="s">
        <v>454</v>
      </c>
      <c r="D227" s="188"/>
      <c r="E227" s="176"/>
      <c r="F227" s="189"/>
      <c r="G227" s="189">
        <f>SUMIF(W228:W230,"&lt;&gt;NOR",G228:G230)</f>
        <v>0</v>
      </c>
      <c r="H227" s="189"/>
      <c r="I227" s="189">
        <f>SUM(I228:I230)</f>
        <v>1439.98</v>
      </c>
      <c r="J227" s="189"/>
      <c r="K227" s="189">
        <f>SUM(K228:K230)</f>
        <v>6857.039999999999</v>
      </c>
      <c r="L227" s="189"/>
      <c r="M227" s="189">
        <f>SUM(M228:M230)</f>
        <v>0</v>
      </c>
      <c r="N227" s="189"/>
      <c r="O227" s="189"/>
      <c r="P227" s="189"/>
      <c r="Q227" s="189"/>
      <c r="R227" s="180"/>
      <c r="S227" s="189">
        <f>SUM(S228:S230)</f>
        <v>21.83</v>
      </c>
      <c r="W227" t="s">
        <v>120</v>
      </c>
    </row>
    <row r="228" spans="1:52" ht="22.5" outlineLevel="1">
      <c r="A228" s="185">
        <v>196</v>
      </c>
      <c r="B228" s="173" t="s">
        <v>455</v>
      </c>
      <c r="C228" s="178" t="s">
        <v>456</v>
      </c>
      <c r="D228" s="186" t="s">
        <v>69</v>
      </c>
      <c r="E228" s="175">
        <v>81.14</v>
      </c>
      <c r="F228" s="177"/>
      <c r="G228" s="177">
        <f>E228*F228</f>
        <v>0</v>
      </c>
      <c r="H228" s="177">
        <v>11.83</v>
      </c>
      <c r="I228" s="177">
        <f>ROUND(E228*H228,2)</f>
        <v>959.89</v>
      </c>
      <c r="J228" s="177">
        <v>42.27</v>
      </c>
      <c r="K228" s="177">
        <f>ROUND(E228*J228,2)</f>
        <v>3429.79</v>
      </c>
      <c r="L228" s="177">
        <v>21</v>
      </c>
      <c r="M228" s="177">
        <f>G228*(1+L228/100)</f>
        <v>0</v>
      </c>
      <c r="N228" s="177" t="s">
        <v>95</v>
      </c>
      <c r="O228" s="177" t="s">
        <v>101</v>
      </c>
      <c r="P228" s="177"/>
      <c r="Q228" s="177"/>
      <c r="R228" s="214">
        <v>0.1344</v>
      </c>
      <c r="S228" s="177">
        <f>ROUND(E228*R228,2)</f>
        <v>10.91</v>
      </c>
      <c r="T228" s="215"/>
      <c r="U228" s="215"/>
      <c r="V228" s="215"/>
      <c r="W228" s="215" t="s">
        <v>123</v>
      </c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</row>
    <row r="229" spans="1:52" ht="12.75" outlineLevel="1">
      <c r="A229" s="185">
        <v>197</v>
      </c>
      <c r="B229" s="173" t="s">
        <v>457</v>
      </c>
      <c r="C229" s="178" t="s">
        <v>458</v>
      </c>
      <c r="D229" s="186" t="s">
        <v>69</v>
      </c>
      <c r="E229" s="175">
        <v>81.2336</v>
      </c>
      <c r="F229" s="177"/>
      <c r="G229" s="177">
        <f>E229*F229</f>
        <v>0</v>
      </c>
      <c r="H229" s="177">
        <v>3.13</v>
      </c>
      <c r="I229" s="177">
        <f>ROUND(E229*H229,2)</f>
        <v>254.26</v>
      </c>
      <c r="J229" s="177">
        <v>10.170000000000002</v>
      </c>
      <c r="K229" s="177">
        <f>ROUND(E229*J229,2)</f>
        <v>826.15</v>
      </c>
      <c r="L229" s="177">
        <v>21</v>
      </c>
      <c r="M229" s="177">
        <f>G229*(1+L229/100)</f>
        <v>0</v>
      </c>
      <c r="N229" s="177" t="s">
        <v>95</v>
      </c>
      <c r="O229" s="177" t="s">
        <v>101</v>
      </c>
      <c r="P229" s="177"/>
      <c r="Q229" s="177"/>
      <c r="R229" s="214">
        <v>0.03248</v>
      </c>
      <c r="S229" s="177">
        <f>ROUND(E229*R229,2)</f>
        <v>2.64</v>
      </c>
      <c r="T229" s="215"/>
      <c r="U229" s="215"/>
      <c r="V229" s="215"/>
      <c r="W229" s="215" t="s">
        <v>123</v>
      </c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</row>
    <row r="230" spans="1:52" ht="12.75" outlineLevel="1">
      <c r="A230" s="185">
        <v>198</v>
      </c>
      <c r="B230" s="173" t="s">
        <v>459</v>
      </c>
      <c r="C230" s="178" t="s">
        <v>460</v>
      </c>
      <c r="D230" s="186" t="s">
        <v>69</v>
      </c>
      <c r="E230" s="175">
        <v>81.2336</v>
      </c>
      <c r="F230" s="177"/>
      <c r="G230" s="177">
        <f>E230*F230</f>
        <v>0</v>
      </c>
      <c r="H230" s="177">
        <v>2.78</v>
      </c>
      <c r="I230" s="177">
        <f>ROUND(E230*H230,2)</f>
        <v>225.83</v>
      </c>
      <c r="J230" s="177">
        <v>32.019999999999996</v>
      </c>
      <c r="K230" s="177">
        <f>ROUND(E230*J230,2)</f>
        <v>2601.1</v>
      </c>
      <c r="L230" s="177">
        <v>21</v>
      </c>
      <c r="M230" s="177">
        <f>G230*(1+L230/100)</f>
        <v>0</v>
      </c>
      <c r="N230" s="177" t="s">
        <v>95</v>
      </c>
      <c r="O230" s="177" t="s">
        <v>101</v>
      </c>
      <c r="P230" s="177"/>
      <c r="Q230" s="177"/>
      <c r="R230" s="214">
        <v>0.10191</v>
      </c>
      <c r="S230" s="177">
        <f>ROUND(E230*R230,2)</f>
        <v>8.28</v>
      </c>
      <c r="T230" s="215"/>
      <c r="U230" s="215"/>
      <c r="V230" s="215"/>
      <c r="W230" s="215" t="s">
        <v>123</v>
      </c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</row>
    <row r="231" spans="1:23" ht="12.75">
      <c r="A231" s="187" t="s">
        <v>68</v>
      </c>
      <c r="B231" s="174" t="s">
        <v>102</v>
      </c>
      <c r="C231" s="179" t="s">
        <v>103</v>
      </c>
      <c r="D231" s="188"/>
      <c r="E231" s="176"/>
      <c r="F231" s="189"/>
      <c r="G231" s="189">
        <f>SUMIF(W232:W234,"&lt;&gt;NOR",G232:G234)</f>
        <v>0</v>
      </c>
      <c r="H231" s="189"/>
      <c r="I231" s="189">
        <f>SUM(I232:I234)</f>
        <v>220.75</v>
      </c>
      <c r="J231" s="189"/>
      <c r="K231" s="189">
        <f>SUM(K232:K234)</f>
        <v>221.25</v>
      </c>
      <c r="L231" s="189"/>
      <c r="M231" s="189">
        <f>SUM(M232:M234)</f>
        <v>0</v>
      </c>
      <c r="N231" s="189"/>
      <c r="O231" s="189"/>
      <c r="P231" s="189"/>
      <c r="Q231" s="189"/>
      <c r="R231" s="180"/>
      <c r="S231" s="189">
        <f>SUM(S232:S234)</f>
        <v>0.6</v>
      </c>
      <c r="W231" t="s">
        <v>120</v>
      </c>
    </row>
    <row r="232" spans="1:52" ht="12.75" outlineLevel="1">
      <c r="A232" s="185">
        <v>199</v>
      </c>
      <c r="B232" s="173" t="s">
        <v>461</v>
      </c>
      <c r="C232" s="178" t="s">
        <v>462</v>
      </c>
      <c r="D232" s="186" t="s">
        <v>73</v>
      </c>
      <c r="E232" s="175">
        <v>2</v>
      </c>
      <c r="F232" s="177"/>
      <c r="G232" s="177">
        <f>E232*F232</f>
        <v>0</v>
      </c>
      <c r="H232" s="177">
        <v>0</v>
      </c>
      <c r="I232" s="177">
        <f>ROUND(E232*H232,2)</f>
        <v>0</v>
      </c>
      <c r="J232" s="177">
        <v>5.2</v>
      </c>
      <c r="K232" s="177">
        <f>ROUND(E232*J232,2)</f>
        <v>10.4</v>
      </c>
      <c r="L232" s="177">
        <v>21</v>
      </c>
      <c r="M232" s="177">
        <f>G232*(1+L232/100)</f>
        <v>0</v>
      </c>
      <c r="N232" s="177" t="s">
        <v>95</v>
      </c>
      <c r="O232" s="177" t="s">
        <v>101</v>
      </c>
      <c r="P232" s="177"/>
      <c r="Q232" s="177"/>
      <c r="R232" s="214">
        <v>0.01555</v>
      </c>
      <c r="S232" s="177">
        <f>ROUND(E232*R232,2)</f>
        <v>0.03</v>
      </c>
      <c r="T232" s="215"/>
      <c r="U232" s="215"/>
      <c r="V232" s="215"/>
      <c r="W232" s="215" t="s">
        <v>123</v>
      </c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</row>
    <row r="233" spans="1:52" ht="12.75" outlineLevel="1">
      <c r="A233" s="185">
        <v>200</v>
      </c>
      <c r="B233" s="173" t="s">
        <v>463</v>
      </c>
      <c r="C233" s="178" t="s">
        <v>464</v>
      </c>
      <c r="D233" s="186" t="s">
        <v>73</v>
      </c>
      <c r="E233" s="175">
        <v>2</v>
      </c>
      <c r="F233" s="177"/>
      <c r="G233" s="177">
        <f>E233*F233</f>
        <v>0</v>
      </c>
      <c r="H233" s="177">
        <v>5.3</v>
      </c>
      <c r="I233" s="177">
        <f>ROUND(E233*H233,2)</f>
        <v>10.6</v>
      </c>
      <c r="J233" s="177">
        <v>0</v>
      </c>
      <c r="K233" s="177">
        <f>ROUND(E233*J233,2)</f>
        <v>0</v>
      </c>
      <c r="L233" s="177">
        <v>21</v>
      </c>
      <c r="M233" s="177">
        <f>G233*(1+L233/100)</f>
        <v>0</v>
      </c>
      <c r="N233" s="177" t="s">
        <v>95</v>
      </c>
      <c r="O233" s="177" t="s">
        <v>101</v>
      </c>
      <c r="P233" s="177"/>
      <c r="Q233" s="177"/>
      <c r="R233" s="214">
        <v>0</v>
      </c>
      <c r="S233" s="177">
        <f>ROUND(E233*R233,2)</f>
        <v>0</v>
      </c>
      <c r="T233" s="215"/>
      <c r="U233" s="215"/>
      <c r="V233" s="215"/>
      <c r="W233" s="215" t="s">
        <v>143</v>
      </c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</row>
    <row r="234" spans="1:52" ht="22.5" outlineLevel="1">
      <c r="A234" s="185">
        <v>201</v>
      </c>
      <c r="B234" s="173" t="s">
        <v>513</v>
      </c>
      <c r="C234" s="178" t="s">
        <v>531</v>
      </c>
      <c r="D234" s="186" t="s">
        <v>94</v>
      </c>
      <c r="E234" s="175">
        <v>1</v>
      </c>
      <c r="F234" s="177"/>
      <c r="G234" s="177">
        <f>E234*F234</f>
        <v>0</v>
      </c>
      <c r="H234" s="177">
        <v>210.15</v>
      </c>
      <c r="I234" s="177">
        <f>ROUND(E234*H234,2)</f>
        <v>210.15</v>
      </c>
      <c r="J234" s="177">
        <v>210.85</v>
      </c>
      <c r="K234" s="177">
        <f>ROUND(E234*J234,2)</f>
        <v>210.85</v>
      </c>
      <c r="L234" s="177">
        <v>21</v>
      </c>
      <c r="M234" s="177">
        <f>G234*(1+L234/100)</f>
        <v>0</v>
      </c>
      <c r="N234" s="177"/>
      <c r="O234" s="177" t="s">
        <v>96</v>
      </c>
      <c r="P234" s="177"/>
      <c r="Q234" s="177"/>
      <c r="R234" s="214">
        <v>0.56626</v>
      </c>
      <c r="S234" s="177">
        <f>ROUND(E234*R234,2)</f>
        <v>0.57</v>
      </c>
      <c r="T234" s="215"/>
      <c r="U234" s="215"/>
      <c r="V234" s="215"/>
      <c r="W234" s="215" t="s">
        <v>465</v>
      </c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</row>
    <row r="235" spans="1:23" ht="12.75">
      <c r="A235" s="187" t="s">
        <v>68</v>
      </c>
      <c r="B235" s="174" t="s">
        <v>466</v>
      </c>
      <c r="C235" s="179" t="s">
        <v>467</v>
      </c>
      <c r="D235" s="188"/>
      <c r="E235" s="176"/>
      <c r="F235" s="189"/>
      <c r="G235" s="189">
        <f>SUMIF(W236:W236,"&lt;&gt;NOR",G236:G236)</f>
        <v>0</v>
      </c>
      <c r="H235" s="189"/>
      <c r="I235" s="189">
        <f>SUM(I236:I236)</f>
        <v>68.91</v>
      </c>
      <c r="J235" s="189"/>
      <c r="K235" s="189">
        <f>SUM(K236:K236)</f>
        <v>237.59</v>
      </c>
      <c r="L235" s="189"/>
      <c r="M235" s="189">
        <f>SUM(M236:M236)</f>
        <v>0</v>
      </c>
      <c r="N235" s="189"/>
      <c r="O235" s="189"/>
      <c r="P235" s="189"/>
      <c r="Q235" s="189"/>
      <c r="R235" s="180"/>
      <c r="S235" s="189">
        <f>SUM(S236:S236)</f>
        <v>0.66</v>
      </c>
      <c r="W235" t="s">
        <v>120</v>
      </c>
    </row>
    <row r="236" spans="1:52" ht="12.75" outlineLevel="1">
      <c r="A236" s="185">
        <v>202</v>
      </c>
      <c r="B236" s="173" t="s">
        <v>514</v>
      </c>
      <c r="C236" s="178" t="s">
        <v>515</v>
      </c>
      <c r="D236" s="186" t="s">
        <v>94</v>
      </c>
      <c r="E236" s="175">
        <v>1</v>
      </c>
      <c r="F236" s="177"/>
      <c r="G236" s="177">
        <f>E236*F236</f>
        <v>0</v>
      </c>
      <c r="H236" s="177">
        <v>68.91</v>
      </c>
      <c r="I236" s="177">
        <f>ROUND(E236*H236,2)</f>
        <v>68.91</v>
      </c>
      <c r="J236" s="177">
        <v>237.59</v>
      </c>
      <c r="K236" s="177">
        <f>ROUND(E236*J236,2)</f>
        <v>237.59</v>
      </c>
      <c r="L236" s="177">
        <v>21</v>
      </c>
      <c r="M236" s="177">
        <f>G236*(1+L236/100)</f>
        <v>0</v>
      </c>
      <c r="N236" s="177"/>
      <c r="O236" s="177" t="s">
        <v>96</v>
      </c>
      <c r="P236" s="177"/>
      <c r="Q236" s="177"/>
      <c r="R236" s="214">
        <v>0.65683</v>
      </c>
      <c r="S236" s="177">
        <f>ROUND(E236*R236,2)</f>
        <v>0.66</v>
      </c>
      <c r="T236" s="215"/>
      <c r="U236" s="215"/>
      <c r="V236" s="215"/>
      <c r="W236" s="215" t="s">
        <v>465</v>
      </c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</row>
    <row r="237" spans="1:23" ht="12.75">
      <c r="A237" s="187" t="s">
        <v>68</v>
      </c>
      <c r="B237" s="174" t="s">
        <v>66</v>
      </c>
      <c r="C237" s="179" t="s">
        <v>57</v>
      </c>
      <c r="D237" s="188"/>
      <c r="E237" s="176"/>
      <c r="F237" s="189"/>
      <c r="G237" s="189">
        <f>SUMIF(W238:W245,"&lt;&gt;NOR",G238:G245)</f>
        <v>0</v>
      </c>
      <c r="H237" s="189"/>
      <c r="I237" s="189">
        <f>SUM(I238:I245)</f>
        <v>0</v>
      </c>
      <c r="J237" s="189"/>
      <c r="K237" s="189">
        <f>SUM(K238:K245)</f>
        <v>0</v>
      </c>
      <c r="L237" s="189"/>
      <c r="M237" s="189">
        <f>SUM(M238:M245)</f>
        <v>0</v>
      </c>
      <c r="N237" s="189"/>
      <c r="O237" s="189"/>
      <c r="P237" s="189"/>
      <c r="Q237" s="189"/>
      <c r="R237" s="180"/>
      <c r="S237" s="189">
        <f>SUM(S238:S245)</f>
        <v>0</v>
      </c>
      <c r="W237" t="s">
        <v>120</v>
      </c>
    </row>
    <row r="238" spans="1:52" ht="12.75" outlineLevel="1">
      <c r="A238" s="220">
        <v>203</v>
      </c>
      <c r="B238" s="173" t="s">
        <v>468</v>
      </c>
      <c r="C238" s="178" t="s">
        <v>469</v>
      </c>
      <c r="D238" s="186" t="s">
        <v>77</v>
      </c>
      <c r="E238" s="175">
        <v>1</v>
      </c>
      <c r="F238" s="177"/>
      <c r="G238" s="177">
        <f>E238*F238</f>
        <v>0</v>
      </c>
      <c r="H238" s="177">
        <v>0</v>
      </c>
      <c r="I238" s="177">
        <f aca="true" t="shared" si="59" ref="I238:I245">ROUND(E238*H238,2)</f>
        <v>0</v>
      </c>
      <c r="J238" s="177">
        <v>0</v>
      </c>
      <c r="K238" s="177">
        <f aca="true" t="shared" si="60" ref="K238:K245">ROUND(E238*J238,2)</f>
        <v>0</v>
      </c>
      <c r="L238" s="177">
        <v>21</v>
      </c>
      <c r="M238" s="177">
        <f aca="true" t="shared" si="61" ref="M238:M245">G238*(1+L238/100)</f>
        <v>0</v>
      </c>
      <c r="N238" s="177"/>
      <c r="O238" s="177" t="s">
        <v>96</v>
      </c>
      <c r="P238" s="177"/>
      <c r="Q238" s="177"/>
      <c r="R238" s="214">
        <v>0</v>
      </c>
      <c r="S238" s="177">
        <f aca="true" t="shared" si="62" ref="S238:S245">ROUND(E238*R238,2)</f>
        <v>0</v>
      </c>
      <c r="T238" s="215"/>
      <c r="U238" s="215"/>
      <c r="V238" s="215"/>
      <c r="W238" s="215" t="s">
        <v>123</v>
      </c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</row>
    <row r="239" spans="1:52" ht="12.75" outlineLevel="1">
      <c r="A239" s="221">
        <v>204</v>
      </c>
      <c r="B239" s="173" t="s">
        <v>470</v>
      </c>
      <c r="C239" s="178" t="s">
        <v>471</v>
      </c>
      <c r="D239" s="186" t="s">
        <v>77</v>
      </c>
      <c r="E239" s="175">
        <v>1</v>
      </c>
      <c r="F239" s="177"/>
      <c r="G239" s="177">
        <f aca="true" t="shared" si="63" ref="G239:G245">E239*F239</f>
        <v>0</v>
      </c>
      <c r="H239" s="177">
        <v>0</v>
      </c>
      <c r="I239" s="177">
        <f t="shared" si="59"/>
        <v>0</v>
      </c>
      <c r="J239" s="177">
        <v>0</v>
      </c>
      <c r="K239" s="177">
        <f t="shared" si="60"/>
        <v>0</v>
      </c>
      <c r="L239" s="177">
        <v>21</v>
      </c>
      <c r="M239" s="177">
        <f t="shared" si="61"/>
        <v>0</v>
      </c>
      <c r="N239" s="177"/>
      <c r="O239" s="177" t="s">
        <v>96</v>
      </c>
      <c r="P239" s="177"/>
      <c r="Q239" s="177"/>
      <c r="R239" s="214">
        <v>0</v>
      </c>
      <c r="S239" s="177">
        <f t="shared" si="62"/>
        <v>0</v>
      </c>
      <c r="T239" s="215"/>
      <c r="U239" s="215"/>
      <c r="V239" s="215"/>
      <c r="W239" s="215" t="s">
        <v>123</v>
      </c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</row>
    <row r="240" spans="1:52" ht="12.75" outlineLevel="1">
      <c r="A240" s="221">
        <v>205</v>
      </c>
      <c r="B240" s="173" t="s">
        <v>472</v>
      </c>
      <c r="C240" s="178" t="s">
        <v>473</v>
      </c>
      <c r="D240" s="186" t="s">
        <v>77</v>
      </c>
      <c r="E240" s="175">
        <v>1</v>
      </c>
      <c r="F240" s="177"/>
      <c r="G240" s="177">
        <f t="shared" si="63"/>
        <v>0</v>
      </c>
      <c r="H240" s="177">
        <v>0</v>
      </c>
      <c r="I240" s="177">
        <f t="shared" si="59"/>
        <v>0</v>
      </c>
      <c r="J240" s="177">
        <v>0</v>
      </c>
      <c r="K240" s="177">
        <f t="shared" si="60"/>
        <v>0</v>
      </c>
      <c r="L240" s="177">
        <v>21</v>
      </c>
      <c r="M240" s="177">
        <f t="shared" si="61"/>
        <v>0</v>
      </c>
      <c r="N240" s="177"/>
      <c r="O240" s="177" t="s">
        <v>96</v>
      </c>
      <c r="P240" s="177"/>
      <c r="Q240" s="177"/>
      <c r="R240" s="214">
        <v>0</v>
      </c>
      <c r="S240" s="177">
        <f t="shared" si="62"/>
        <v>0</v>
      </c>
      <c r="T240" s="215"/>
      <c r="U240" s="215"/>
      <c r="V240" s="215"/>
      <c r="W240" s="215" t="s">
        <v>123</v>
      </c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</row>
    <row r="241" spans="1:52" ht="12.75" outlineLevel="1">
      <c r="A241" s="221">
        <v>206</v>
      </c>
      <c r="B241" s="173" t="s">
        <v>474</v>
      </c>
      <c r="C241" s="178" t="s">
        <v>475</v>
      </c>
      <c r="D241" s="186" t="s">
        <v>77</v>
      </c>
      <c r="E241" s="175">
        <v>1</v>
      </c>
      <c r="F241" s="177"/>
      <c r="G241" s="177">
        <f t="shared" si="63"/>
        <v>0</v>
      </c>
      <c r="H241" s="177">
        <v>0</v>
      </c>
      <c r="I241" s="177">
        <f t="shared" si="59"/>
        <v>0</v>
      </c>
      <c r="J241" s="177">
        <v>0</v>
      </c>
      <c r="K241" s="177">
        <f t="shared" si="60"/>
        <v>0</v>
      </c>
      <c r="L241" s="177">
        <v>21</v>
      </c>
      <c r="M241" s="177">
        <f t="shared" si="61"/>
        <v>0</v>
      </c>
      <c r="N241" s="177"/>
      <c r="O241" s="177" t="s">
        <v>96</v>
      </c>
      <c r="P241" s="177"/>
      <c r="Q241" s="177"/>
      <c r="R241" s="214">
        <v>0</v>
      </c>
      <c r="S241" s="177">
        <f t="shared" si="62"/>
        <v>0</v>
      </c>
      <c r="T241" s="215"/>
      <c r="U241" s="215"/>
      <c r="V241" s="215"/>
      <c r="W241" s="215" t="s">
        <v>123</v>
      </c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</row>
    <row r="242" spans="1:52" ht="12.75" outlineLevel="1">
      <c r="A242" s="221">
        <v>207</v>
      </c>
      <c r="B242" s="173" t="s">
        <v>476</v>
      </c>
      <c r="C242" s="178" t="s">
        <v>536</v>
      </c>
      <c r="D242" s="186" t="s">
        <v>77</v>
      </c>
      <c r="E242" s="175">
        <v>1</v>
      </c>
      <c r="F242" s="177"/>
      <c r="G242" s="177">
        <f t="shared" si="63"/>
        <v>0</v>
      </c>
      <c r="H242" s="177">
        <v>0</v>
      </c>
      <c r="I242" s="177">
        <f t="shared" si="59"/>
        <v>0</v>
      </c>
      <c r="J242" s="177">
        <v>0</v>
      </c>
      <c r="K242" s="177">
        <f t="shared" si="60"/>
        <v>0</v>
      </c>
      <c r="L242" s="177">
        <v>21</v>
      </c>
      <c r="M242" s="177">
        <f t="shared" si="61"/>
        <v>0</v>
      </c>
      <c r="N242" s="177"/>
      <c r="O242" s="177" t="s">
        <v>96</v>
      </c>
      <c r="P242" s="177"/>
      <c r="Q242" s="177"/>
      <c r="R242" s="214">
        <v>0</v>
      </c>
      <c r="S242" s="177">
        <f t="shared" si="62"/>
        <v>0</v>
      </c>
      <c r="T242" s="215"/>
      <c r="U242" s="215"/>
      <c r="V242" s="215"/>
      <c r="W242" s="215" t="s">
        <v>123</v>
      </c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</row>
    <row r="243" spans="1:52" ht="12.75" outlineLevel="1">
      <c r="A243" s="221">
        <v>208</v>
      </c>
      <c r="B243" s="173" t="s">
        <v>477</v>
      </c>
      <c r="C243" s="178" t="s">
        <v>478</v>
      </c>
      <c r="D243" s="186" t="s">
        <v>77</v>
      </c>
      <c r="E243" s="175">
        <v>1</v>
      </c>
      <c r="F243" s="177"/>
      <c r="G243" s="177">
        <f t="shared" si="63"/>
        <v>0</v>
      </c>
      <c r="H243" s="177">
        <v>0</v>
      </c>
      <c r="I243" s="177">
        <f t="shared" si="59"/>
        <v>0</v>
      </c>
      <c r="J243" s="177">
        <v>0</v>
      </c>
      <c r="K243" s="177">
        <f t="shared" si="60"/>
        <v>0</v>
      </c>
      <c r="L243" s="177">
        <v>21</v>
      </c>
      <c r="M243" s="177">
        <f t="shared" si="61"/>
        <v>0</v>
      </c>
      <c r="N243" s="177"/>
      <c r="O243" s="177" t="s">
        <v>96</v>
      </c>
      <c r="P243" s="177"/>
      <c r="Q243" s="177"/>
      <c r="R243" s="214">
        <v>0</v>
      </c>
      <c r="S243" s="177">
        <f t="shared" si="62"/>
        <v>0</v>
      </c>
      <c r="T243" s="215"/>
      <c r="U243" s="215"/>
      <c r="V243" s="215"/>
      <c r="W243" s="215" t="s">
        <v>123</v>
      </c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</row>
    <row r="244" spans="1:52" ht="12.75" outlineLevel="1">
      <c r="A244" s="221">
        <v>209</v>
      </c>
      <c r="B244" s="173" t="s">
        <v>479</v>
      </c>
      <c r="C244" s="178" t="s">
        <v>480</v>
      </c>
      <c r="D244" s="186" t="s">
        <v>77</v>
      </c>
      <c r="E244" s="175">
        <v>1</v>
      </c>
      <c r="F244" s="177"/>
      <c r="G244" s="177">
        <f t="shared" si="63"/>
        <v>0</v>
      </c>
      <c r="H244" s="177">
        <v>0</v>
      </c>
      <c r="I244" s="177">
        <f t="shared" si="59"/>
        <v>0</v>
      </c>
      <c r="J244" s="177">
        <v>0</v>
      </c>
      <c r="K244" s="177">
        <f t="shared" si="60"/>
        <v>0</v>
      </c>
      <c r="L244" s="177">
        <v>21</v>
      </c>
      <c r="M244" s="177">
        <f t="shared" si="61"/>
        <v>0</v>
      </c>
      <c r="N244" s="177"/>
      <c r="O244" s="177" t="s">
        <v>96</v>
      </c>
      <c r="P244" s="177"/>
      <c r="Q244" s="177"/>
      <c r="R244" s="214">
        <v>0</v>
      </c>
      <c r="S244" s="177">
        <f t="shared" si="62"/>
        <v>0</v>
      </c>
      <c r="T244" s="215"/>
      <c r="U244" s="215"/>
      <c r="V244" s="215"/>
      <c r="W244" s="215" t="s">
        <v>123</v>
      </c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</row>
    <row r="245" spans="1:52" ht="12.75" outlineLevel="1">
      <c r="A245" s="219">
        <v>210</v>
      </c>
      <c r="B245" s="190" t="s">
        <v>481</v>
      </c>
      <c r="C245" s="192" t="s">
        <v>482</v>
      </c>
      <c r="D245" s="216" t="s">
        <v>77</v>
      </c>
      <c r="E245" s="193">
        <v>1</v>
      </c>
      <c r="F245" s="191"/>
      <c r="G245" s="191">
        <f t="shared" si="63"/>
        <v>0</v>
      </c>
      <c r="H245" s="191">
        <v>0</v>
      </c>
      <c r="I245" s="191">
        <f t="shared" si="59"/>
        <v>0</v>
      </c>
      <c r="J245" s="191">
        <v>0</v>
      </c>
      <c r="K245" s="191">
        <f t="shared" si="60"/>
        <v>0</v>
      </c>
      <c r="L245" s="191">
        <v>21</v>
      </c>
      <c r="M245" s="191">
        <f t="shared" si="61"/>
        <v>0</v>
      </c>
      <c r="N245" s="191"/>
      <c r="O245" s="191" t="s">
        <v>96</v>
      </c>
      <c r="P245" s="191"/>
      <c r="Q245" s="191"/>
      <c r="R245" s="217">
        <v>0</v>
      </c>
      <c r="S245" s="191">
        <f t="shared" si="62"/>
        <v>0</v>
      </c>
      <c r="T245" s="215"/>
      <c r="U245" s="215"/>
      <c r="V245" s="215"/>
      <c r="W245" s="215" t="s">
        <v>123</v>
      </c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</row>
    <row r="246" spans="1:22" ht="12.75">
      <c r="A246" s="118"/>
      <c r="B246" s="125" t="s">
        <v>483</v>
      </c>
      <c r="C246" s="218" t="s">
        <v>483</v>
      </c>
      <c r="D246" s="12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U246">
        <v>15</v>
      </c>
      <c r="V246">
        <v>21</v>
      </c>
    </row>
    <row r="247" ht="12.75">
      <c r="D247" s="205"/>
    </row>
    <row r="248" ht="12.75">
      <c r="D248" s="205"/>
    </row>
    <row r="249" ht="12.75">
      <c r="D249" s="205"/>
    </row>
    <row r="250" ht="12.75">
      <c r="D250" s="205"/>
    </row>
    <row r="251" ht="12.75">
      <c r="D251" s="205"/>
    </row>
    <row r="252" ht="12.75">
      <c r="D252" s="205"/>
    </row>
    <row r="253" ht="12.75">
      <c r="D253" s="205"/>
    </row>
    <row r="254" ht="12.75">
      <c r="D254" s="205"/>
    </row>
    <row r="255" ht="12.75">
      <c r="D255" s="205"/>
    </row>
    <row r="256" ht="12.75">
      <c r="D256" s="205"/>
    </row>
    <row r="257" ht="12.75">
      <c r="D257" s="205"/>
    </row>
    <row r="258" ht="12.75">
      <c r="D258" s="205"/>
    </row>
    <row r="259" ht="12.75">
      <c r="D259" s="205"/>
    </row>
    <row r="260" ht="12.75">
      <c r="D260" s="205"/>
    </row>
    <row r="261" ht="12.75">
      <c r="D261" s="205"/>
    </row>
    <row r="262" ht="12.75">
      <c r="D262" s="205"/>
    </row>
    <row r="263" ht="12.75">
      <c r="D263" s="205"/>
    </row>
    <row r="264" ht="12.75">
      <c r="D264" s="205"/>
    </row>
    <row r="265" ht="12.75">
      <c r="D265" s="205"/>
    </row>
    <row r="266" ht="12.75">
      <c r="D266" s="205"/>
    </row>
    <row r="267" ht="12.75">
      <c r="D267" s="205"/>
    </row>
    <row r="268" ht="12.75">
      <c r="D268" s="205"/>
    </row>
    <row r="269" ht="12.75">
      <c r="D269" s="205"/>
    </row>
    <row r="270" ht="12.75">
      <c r="D270" s="205"/>
    </row>
    <row r="271" ht="12.75">
      <c r="D271" s="205"/>
    </row>
    <row r="272" ht="12.75">
      <c r="D272" s="205"/>
    </row>
    <row r="273" ht="12.75">
      <c r="D273" s="205"/>
    </row>
    <row r="274" ht="12.75">
      <c r="D274" s="205"/>
    </row>
    <row r="275" ht="12.75">
      <c r="D275" s="205"/>
    </row>
    <row r="276" ht="12.75">
      <c r="D276" s="205"/>
    </row>
    <row r="277" ht="12.75">
      <c r="D277" s="205"/>
    </row>
    <row r="278" ht="12.75">
      <c r="D278" s="205"/>
    </row>
    <row r="279" ht="12.75">
      <c r="D279" s="205"/>
    </row>
    <row r="280" ht="12.75">
      <c r="D280" s="205"/>
    </row>
    <row r="281" ht="12.75">
      <c r="D281" s="205"/>
    </row>
    <row r="282" ht="12.75">
      <c r="D282" s="205"/>
    </row>
    <row r="283" ht="12.75">
      <c r="D283" s="205"/>
    </row>
    <row r="284" ht="12.75">
      <c r="D284" s="205"/>
    </row>
    <row r="285" ht="12.75">
      <c r="D285" s="205"/>
    </row>
    <row r="286" ht="12.75">
      <c r="D286" s="205"/>
    </row>
    <row r="287" ht="12.75">
      <c r="D287" s="205"/>
    </row>
    <row r="288" ht="12.75">
      <c r="D288" s="205"/>
    </row>
    <row r="289" ht="12.75">
      <c r="D289" s="205"/>
    </row>
    <row r="290" ht="12.75">
      <c r="D290" s="205"/>
    </row>
    <row r="291" ht="12.75">
      <c r="D291" s="205"/>
    </row>
    <row r="292" ht="12.75">
      <c r="D292" s="205"/>
    </row>
    <row r="293" ht="12.75">
      <c r="D293" s="205"/>
    </row>
    <row r="294" ht="12.75">
      <c r="D294" s="205"/>
    </row>
    <row r="295" ht="12.75">
      <c r="D295" s="205"/>
    </row>
    <row r="296" ht="12.75">
      <c r="D296" s="205"/>
    </row>
    <row r="297" ht="12.75">
      <c r="D297" s="205"/>
    </row>
    <row r="298" ht="12.75">
      <c r="D298" s="205"/>
    </row>
    <row r="299" ht="12.75">
      <c r="D299" s="205"/>
    </row>
    <row r="300" ht="12.75">
      <c r="D300" s="205"/>
    </row>
    <row r="301" ht="12.75">
      <c r="D301" s="205"/>
    </row>
    <row r="302" ht="12.75">
      <c r="D302" s="205"/>
    </row>
    <row r="303" ht="12.75">
      <c r="D303" s="205"/>
    </row>
    <row r="304" ht="12.75">
      <c r="D304" s="205"/>
    </row>
    <row r="305" ht="12.75">
      <c r="D305" s="205"/>
    </row>
    <row r="306" ht="12.75">
      <c r="D306" s="205"/>
    </row>
    <row r="307" ht="12.75">
      <c r="D307" s="205"/>
    </row>
    <row r="308" ht="12.75">
      <c r="D308" s="205"/>
    </row>
    <row r="309" ht="12.75">
      <c r="D309" s="205"/>
    </row>
    <row r="310" ht="12.75">
      <c r="D310" s="205"/>
    </row>
    <row r="311" ht="12.75">
      <c r="D311" s="205"/>
    </row>
    <row r="312" ht="12.75">
      <c r="D312" s="205"/>
    </row>
    <row r="313" ht="12.75">
      <c r="D313" s="205"/>
    </row>
    <row r="314" ht="12.75">
      <c r="D314" s="205"/>
    </row>
    <row r="315" ht="12.75">
      <c r="D315" s="205"/>
    </row>
    <row r="316" ht="12.75">
      <c r="D316" s="205"/>
    </row>
    <row r="317" ht="12.75">
      <c r="D317" s="205"/>
    </row>
    <row r="318" ht="12.75">
      <c r="D318" s="205"/>
    </row>
    <row r="319" ht="12.75">
      <c r="D319" s="205"/>
    </row>
    <row r="320" ht="12.75">
      <c r="D320" s="205"/>
    </row>
    <row r="321" ht="12.75">
      <c r="D321" s="205"/>
    </row>
    <row r="322" ht="12.75">
      <c r="D322" s="205"/>
    </row>
    <row r="323" ht="12.75">
      <c r="D323" s="205"/>
    </row>
    <row r="324" ht="12.75">
      <c r="D324" s="205"/>
    </row>
    <row r="325" ht="12.75">
      <c r="D325" s="205"/>
    </row>
    <row r="326" ht="12.75">
      <c r="D326" s="205"/>
    </row>
    <row r="327" ht="12.75">
      <c r="D327" s="205"/>
    </row>
    <row r="328" ht="12.75">
      <c r="D328" s="205"/>
    </row>
    <row r="329" ht="12.75">
      <c r="D329" s="205"/>
    </row>
    <row r="330" ht="12.75">
      <c r="D330" s="205"/>
    </row>
    <row r="331" ht="12.75">
      <c r="D331" s="205"/>
    </row>
    <row r="332" ht="12.75">
      <c r="D332" s="205"/>
    </row>
    <row r="333" ht="12.75">
      <c r="D333" s="205"/>
    </row>
    <row r="334" ht="12.75">
      <c r="D334" s="205"/>
    </row>
    <row r="335" ht="12.75">
      <c r="D335" s="205"/>
    </row>
    <row r="336" ht="12.75">
      <c r="D336" s="205"/>
    </row>
    <row r="337" ht="12.75">
      <c r="D337" s="205"/>
    </row>
    <row r="338" ht="12.75">
      <c r="D338" s="205"/>
    </row>
    <row r="339" ht="12.75">
      <c r="D339" s="205"/>
    </row>
    <row r="340" ht="12.75">
      <c r="D340" s="205"/>
    </row>
    <row r="341" ht="12.75">
      <c r="D341" s="205"/>
    </row>
    <row r="342" ht="12.75">
      <c r="D342" s="205"/>
    </row>
    <row r="343" ht="12.75">
      <c r="D343" s="205"/>
    </row>
    <row r="344" ht="12.75">
      <c r="D344" s="205"/>
    </row>
    <row r="345" ht="12.75">
      <c r="D345" s="205"/>
    </row>
    <row r="346" ht="12.75">
      <c r="D346" s="205"/>
    </row>
    <row r="347" ht="12.75">
      <c r="D347" s="205"/>
    </row>
    <row r="348" ht="12.75">
      <c r="D348" s="205"/>
    </row>
    <row r="349" ht="12.75">
      <c r="D349" s="205"/>
    </row>
    <row r="350" ht="12.75">
      <c r="D350" s="205"/>
    </row>
    <row r="351" ht="12.75">
      <c r="D351" s="205"/>
    </row>
    <row r="352" ht="12.75">
      <c r="D352" s="205"/>
    </row>
    <row r="353" ht="12.75">
      <c r="D353" s="205"/>
    </row>
    <row r="354" ht="12.75">
      <c r="D354" s="205"/>
    </row>
    <row r="355" ht="12.75">
      <c r="D355" s="205"/>
    </row>
    <row r="356" ht="12.75">
      <c r="D356" s="205"/>
    </row>
    <row r="357" ht="12.75">
      <c r="D357" s="205"/>
    </row>
    <row r="358" ht="12.75">
      <c r="D358" s="205"/>
    </row>
    <row r="359" ht="12.75">
      <c r="D359" s="205"/>
    </row>
    <row r="360" ht="12.75">
      <c r="D360" s="205"/>
    </row>
    <row r="361" ht="12.75">
      <c r="D361" s="205"/>
    </row>
    <row r="362" ht="12.75">
      <c r="D362" s="205"/>
    </row>
    <row r="363" ht="12.75">
      <c r="D363" s="205"/>
    </row>
    <row r="364" ht="12.75">
      <c r="D364" s="205"/>
    </row>
    <row r="365" ht="12.75">
      <c r="D365" s="205"/>
    </row>
    <row r="366" ht="12.75">
      <c r="D366" s="205"/>
    </row>
    <row r="367" ht="12.75">
      <c r="D367" s="205"/>
    </row>
    <row r="368" ht="12.75">
      <c r="D368" s="205"/>
    </row>
    <row r="369" ht="12.75">
      <c r="D369" s="205"/>
    </row>
    <row r="370" ht="12.75">
      <c r="D370" s="205"/>
    </row>
    <row r="371" ht="12.75">
      <c r="D371" s="205"/>
    </row>
    <row r="372" ht="12.75">
      <c r="D372" s="205"/>
    </row>
    <row r="373" ht="12.75">
      <c r="D373" s="205"/>
    </row>
    <row r="374" ht="12.75">
      <c r="D374" s="205"/>
    </row>
    <row r="375" ht="12.75">
      <c r="D375" s="205"/>
    </row>
    <row r="376" ht="12.75">
      <c r="D376" s="205"/>
    </row>
    <row r="377" ht="12.75">
      <c r="D377" s="205"/>
    </row>
    <row r="378" ht="12.75">
      <c r="D378" s="205"/>
    </row>
    <row r="379" ht="12.75">
      <c r="D379" s="205"/>
    </row>
    <row r="380" ht="12.75">
      <c r="D380" s="205"/>
    </row>
    <row r="381" ht="12.75">
      <c r="D381" s="205"/>
    </row>
    <row r="382" ht="12.75">
      <c r="D382" s="205"/>
    </row>
    <row r="383" ht="12.75">
      <c r="D383" s="205"/>
    </row>
    <row r="384" ht="12.75">
      <c r="D384" s="205"/>
    </row>
    <row r="385" ht="12.75">
      <c r="D385" s="205"/>
    </row>
    <row r="386" ht="12.75">
      <c r="D386" s="205"/>
    </row>
    <row r="387" ht="12.75">
      <c r="D387" s="205"/>
    </row>
    <row r="388" ht="12.75">
      <c r="D388" s="205"/>
    </row>
    <row r="389" ht="12.75">
      <c r="D389" s="205"/>
    </row>
    <row r="390" ht="12.75">
      <c r="D390" s="205"/>
    </row>
    <row r="391" ht="12.75">
      <c r="D391" s="205"/>
    </row>
    <row r="392" ht="12.75">
      <c r="D392" s="205"/>
    </row>
    <row r="393" ht="12.75">
      <c r="D393" s="205"/>
    </row>
    <row r="394" ht="12.75">
      <c r="D394" s="205"/>
    </row>
    <row r="395" ht="12.75">
      <c r="D395" s="205"/>
    </row>
    <row r="396" ht="12.75">
      <c r="D396" s="205"/>
    </row>
    <row r="397" ht="12.75">
      <c r="D397" s="205"/>
    </row>
    <row r="398" ht="12.75">
      <c r="D398" s="205"/>
    </row>
    <row r="399" ht="12.75">
      <c r="D399" s="205"/>
    </row>
    <row r="400" ht="12.75">
      <c r="D400" s="205"/>
    </row>
    <row r="401" ht="12.75">
      <c r="D401" s="205"/>
    </row>
    <row r="402" ht="12.75">
      <c r="D402" s="205"/>
    </row>
    <row r="403" ht="12.75">
      <c r="D403" s="205"/>
    </row>
    <row r="404" ht="12.75">
      <c r="D404" s="205"/>
    </row>
    <row r="405" ht="12.75">
      <c r="D405" s="205"/>
    </row>
    <row r="406" ht="12.75">
      <c r="D406" s="205"/>
    </row>
    <row r="407" ht="12.75">
      <c r="D407" s="205"/>
    </row>
    <row r="408" ht="12.75">
      <c r="D408" s="205"/>
    </row>
    <row r="409" ht="12.75">
      <c r="D409" s="205"/>
    </row>
    <row r="410" ht="12.75">
      <c r="D410" s="205"/>
    </row>
    <row r="411" ht="12.75">
      <c r="D411" s="205"/>
    </row>
    <row r="412" ht="12.75">
      <c r="D412" s="205"/>
    </row>
    <row r="413" ht="12.75">
      <c r="D413" s="205"/>
    </row>
    <row r="414" ht="12.75">
      <c r="D414" s="205"/>
    </row>
    <row r="415" ht="12.75">
      <c r="D415" s="205"/>
    </row>
    <row r="416" ht="12.75">
      <c r="D416" s="205"/>
    </row>
    <row r="417" ht="12.75">
      <c r="D417" s="205"/>
    </row>
    <row r="418" ht="12.75">
      <c r="D418" s="205"/>
    </row>
    <row r="419" ht="12.75">
      <c r="D419" s="205"/>
    </row>
    <row r="420" ht="12.75">
      <c r="D420" s="205"/>
    </row>
    <row r="421" ht="12.75">
      <c r="D421" s="205"/>
    </row>
    <row r="422" ht="12.75">
      <c r="D422" s="205"/>
    </row>
    <row r="423" ht="12.75">
      <c r="D423" s="205"/>
    </row>
    <row r="424" ht="12.75">
      <c r="D424" s="205"/>
    </row>
    <row r="425" ht="12.75">
      <c r="D425" s="205"/>
    </row>
    <row r="426" ht="12.75">
      <c r="D426" s="205"/>
    </row>
    <row r="427" ht="12.75">
      <c r="D427" s="205"/>
    </row>
    <row r="428" ht="12.75">
      <c r="D428" s="205"/>
    </row>
    <row r="429" ht="12.75">
      <c r="D429" s="205"/>
    </row>
    <row r="430" ht="12.75">
      <c r="D430" s="205"/>
    </row>
    <row r="431" ht="12.75">
      <c r="D431" s="205"/>
    </row>
    <row r="432" ht="12.75">
      <c r="D432" s="205"/>
    </row>
    <row r="433" ht="12.75">
      <c r="D433" s="205"/>
    </row>
    <row r="434" ht="12.75">
      <c r="D434" s="205"/>
    </row>
    <row r="435" ht="12.75">
      <c r="D435" s="205"/>
    </row>
    <row r="436" ht="12.75">
      <c r="D436" s="205"/>
    </row>
    <row r="437" ht="12.75">
      <c r="D437" s="205"/>
    </row>
    <row r="438" ht="12.75">
      <c r="D438" s="205"/>
    </row>
    <row r="439" ht="12.75">
      <c r="D439" s="205"/>
    </row>
    <row r="440" ht="12.75">
      <c r="D440" s="205"/>
    </row>
    <row r="441" ht="12.75">
      <c r="D441" s="205"/>
    </row>
    <row r="442" ht="12.75">
      <c r="D442" s="205"/>
    </row>
    <row r="443" ht="12.75">
      <c r="D443" s="205"/>
    </row>
    <row r="444" ht="12.75">
      <c r="D444" s="205"/>
    </row>
    <row r="445" ht="12.75">
      <c r="D445" s="205"/>
    </row>
    <row r="446" ht="12.75">
      <c r="D446" s="205"/>
    </row>
    <row r="447" ht="12.75">
      <c r="D447" s="205"/>
    </row>
    <row r="448" ht="12.75">
      <c r="D448" s="205"/>
    </row>
    <row r="449" ht="12.75">
      <c r="D449" s="205"/>
    </row>
    <row r="450" ht="12.75">
      <c r="D450" s="205"/>
    </row>
    <row r="451" ht="12.75">
      <c r="D451" s="205"/>
    </row>
    <row r="452" ht="12.75">
      <c r="D452" s="205"/>
    </row>
    <row r="453" ht="12.75">
      <c r="D453" s="205"/>
    </row>
    <row r="454" ht="12.75">
      <c r="D454" s="205"/>
    </row>
    <row r="455" ht="12.75">
      <c r="D455" s="205"/>
    </row>
    <row r="456" ht="12.75">
      <c r="D456" s="205"/>
    </row>
    <row r="457" ht="12.75">
      <c r="D457" s="205"/>
    </row>
    <row r="458" ht="12.75">
      <c r="D458" s="205"/>
    </row>
    <row r="459" ht="12.75">
      <c r="D459" s="205"/>
    </row>
    <row r="460" ht="12.75">
      <c r="D460" s="205"/>
    </row>
    <row r="461" ht="12.75">
      <c r="D461" s="205"/>
    </row>
    <row r="462" ht="12.75">
      <c r="D462" s="205"/>
    </row>
    <row r="463" ht="12.75">
      <c r="D463" s="205"/>
    </row>
    <row r="464" ht="12.75">
      <c r="D464" s="205"/>
    </row>
    <row r="465" ht="12.75">
      <c r="D465" s="205"/>
    </row>
    <row r="466" ht="12.75">
      <c r="D466" s="205"/>
    </row>
    <row r="467" ht="12.75">
      <c r="D467" s="205"/>
    </row>
    <row r="468" ht="12.75">
      <c r="D468" s="205"/>
    </row>
    <row r="469" ht="12.75">
      <c r="D469" s="205"/>
    </row>
    <row r="470" ht="12.75">
      <c r="D470" s="205"/>
    </row>
    <row r="471" ht="12.75">
      <c r="D471" s="205"/>
    </row>
    <row r="472" ht="12.75">
      <c r="D472" s="205"/>
    </row>
    <row r="473" ht="12.75">
      <c r="D473" s="205"/>
    </row>
    <row r="474" ht="12.75">
      <c r="D474" s="205"/>
    </row>
    <row r="475" ht="12.75">
      <c r="D475" s="205"/>
    </row>
    <row r="476" ht="12.75">
      <c r="D476" s="205"/>
    </row>
    <row r="477" ht="12.75">
      <c r="D477" s="205"/>
    </row>
    <row r="478" ht="12.75">
      <c r="D478" s="205"/>
    </row>
    <row r="479" ht="12.75">
      <c r="D479" s="205"/>
    </row>
    <row r="480" ht="12.75">
      <c r="D480" s="205"/>
    </row>
    <row r="481" ht="12.75">
      <c r="D481" s="205"/>
    </row>
    <row r="482" ht="12.75">
      <c r="D482" s="205"/>
    </row>
    <row r="483" ht="12.75">
      <c r="D483" s="205"/>
    </row>
    <row r="484" ht="12.75">
      <c r="D484" s="205"/>
    </row>
    <row r="485" ht="12.75">
      <c r="D485" s="205"/>
    </row>
    <row r="486" ht="12.75">
      <c r="D486" s="205"/>
    </row>
    <row r="487" ht="12.75">
      <c r="D487" s="205"/>
    </row>
    <row r="488" ht="12.75">
      <c r="D488" s="205"/>
    </row>
    <row r="489" ht="12.75">
      <c r="D489" s="205"/>
    </row>
    <row r="490" ht="12.75">
      <c r="D490" s="205"/>
    </row>
    <row r="491" ht="12.75">
      <c r="D491" s="205"/>
    </row>
    <row r="492" ht="12.75">
      <c r="D492" s="205"/>
    </row>
    <row r="493" ht="12.75">
      <c r="D493" s="205"/>
    </row>
    <row r="494" ht="12.75">
      <c r="D494" s="205"/>
    </row>
    <row r="495" ht="12.75">
      <c r="D495" s="205"/>
    </row>
    <row r="496" ht="12.75">
      <c r="D496" s="205"/>
    </row>
    <row r="497" ht="12.75">
      <c r="D497" s="205"/>
    </row>
    <row r="498" ht="12.75">
      <c r="D498" s="205"/>
    </row>
    <row r="499" ht="12.75">
      <c r="D499" s="205"/>
    </row>
    <row r="500" ht="12.75">
      <c r="D500" s="205"/>
    </row>
    <row r="501" ht="12.75">
      <c r="D501" s="205"/>
    </row>
    <row r="502" ht="12.75">
      <c r="D502" s="205"/>
    </row>
    <row r="503" ht="12.75">
      <c r="D503" s="205"/>
    </row>
    <row r="504" ht="12.75">
      <c r="D504" s="205"/>
    </row>
    <row r="505" ht="12.75">
      <c r="D505" s="205"/>
    </row>
    <row r="506" ht="12.75">
      <c r="D506" s="205"/>
    </row>
    <row r="507" ht="12.75">
      <c r="D507" s="205"/>
    </row>
    <row r="508" ht="12.75">
      <c r="D508" s="205"/>
    </row>
    <row r="509" ht="12.75">
      <c r="D509" s="205"/>
    </row>
    <row r="510" ht="12.75">
      <c r="D510" s="205"/>
    </row>
    <row r="511" ht="12.75">
      <c r="D511" s="205"/>
    </row>
    <row r="512" ht="12.75">
      <c r="D512" s="205"/>
    </row>
    <row r="513" ht="12.75">
      <c r="D513" s="205"/>
    </row>
    <row r="514" ht="12.75">
      <c r="D514" s="205"/>
    </row>
    <row r="515" ht="12.75">
      <c r="D515" s="205"/>
    </row>
    <row r="516" ht="12.75">
      <c r="D516" s="205"/>
    </row>
    <row r="517" ht="12.75">
      <c r="D517" s="205"/>
    </row>
    <row r="518" ht="12.75">
      <c r="D518" s="205"/>
    </row>
    <row r="519" ht="12.75">
      <c r="D519" s="205"/>
    </row>
    <row r="520" ht="12.75">
      <c r="D520" s="205"/>
    </row>
    <row r="521" ht="12.75">
      <c r="D521" s="205"/>
    </row>
    <row r="522" ht="12.75">
      <c r="D522" s="205"/>
    </row>
    <row r="523" ht="12.75">
      <c r="D523" s="205"/>
    </row>
    <row r="524" ht="12.75">
      <c r="D524" s="205"/>
    </row>
    <row r="525" ht="12.75">
      <c r="D525" s="205"/>
    </row>
    <row r="526" ht="12.75">
      <c r="D526" s="205"/>
    </row>
    <row r="527" ht="12.75">
      <c r="D527" s="205"/>
    </row>
    <row r="528" ht="12.75">
      <c r="D528" s="205"/>
    </row>
    <row r="529" ht="12.75">
      <c r="D529" s="205"/>
    </row>
    <row r="530" ht="12.75">
      <c r="D530" s="205"/>
    </row>
    <row r="531" ht="12.75">
      <c r="D531" s="205"/>
    </row>
    <row r="532" ht="12.75">
      <c r="D532" s="205"/>
    </row>
    <row r="533" ht="12.75">
      <c r="D533" s="205"/>
    </row>
    <row r="534" ht="12.75">
      <c r="D534" s="205"/>
    </row>
    <row r="535" ht="12.75">
      <c r="D535" s="205"/>
    </row>
    <row r="536" ht="12.75">
      <c r="D536" s="205"/>
    </row>
    <row r="537" ht="12.75">
      <c r="D537" s="205"/>
    </row>
    <row r="538" ht="12.75">
      <c r="D538" s="205"/>
    </row>
    <row r="539" ht="12.75">
      <c r="D539" s="205"/>
    </row>
    <row r="540" ht="12.75">
      <c r="D540" s="205"/>
    </row>
    <row r="541" ht="12.75">
      <c r="D541" s="205"/>
    </row>
    <row r="542" ht="12.75">
      <c r="D542" s="205"/>
    </row>
    <row r="543" ht="12.75">
      <c r="D543" s="205"/>
    </row>
    <row r="544" ht="12.75">
      <c r="D544" s="205"/>
    </row>
    <row r="545" ht="12.75">
      <c r="D545" s="205"/>
    </row>
    <row r="546" ht="12.75">
      <c r="D546" s="205"/>
    </row>
    <row r="547" ht="12.75">
      <c r="D547" s="205"/>
    </row>
    <row r="548" ht="12.75">
      <c r="D548" s="205"/>
    </row>
    <row r="549" ht="12.75">
      <c r="D549" s="205"/>
    </row>
    <row r="550" ht="12.75">
      <c r="D550" s="205"/>
    </row>
    <row r="551" ht="12.75">
      <c r="D551" s="205"/>
    </row>
    <row r="552" ht="12.75">
      <c r="D552" s="205"/>
    </row>
    <row r="553" ht="12.75">
      <c r="D553" s="205"/>
    </row>
    <row r="554" ht="12.75">
      <c r="D554" s="205"/>
    </row>
    <row r="555" ht="12.75">
      <c r="D555" s="205"/>
    </row>
    <row r="556" ht="12.75">
      <c r="D556" s="205"/>
    </row>
    <row r="557" ht="12.75">
      <c r="D557" s="205"/>
    </row>
    <row r="558" ht="12.75">
      <c r="D558" s="205"/>
    </row>
    <row r="559" ht="12.75">
      <c r="D559" s="205"/>
    </row>
    <row r="560" ht="12.75">
      <c r="D560" s="205"/>
    </row>
    <row r="561" ht="12.75">
      <c r="D561" s="205"/>
    </row>
    <row r="562" ht="12.75">
      <c r="D562" s="205"/>
    </row>
    <row r="563" ht="12.75">
      <c r="D563" s="205"/>
    </row>
    <row r="564" ht="12.75">
      <c r="D564" s="205"/>
    </row>
    <row r="565" ht="12.75">
      <c r="D565" s="205"/>
    </row>
    <row r="566" ht="12.75">
      <c r="D566" s="205"/>
    </row>
    <row r="567" ht="12.75">
      <c r="D567" s="205"/>
    </row>
    <row r="568" ht="12.75">
      <c r="D568" s="205"/>
    </row>
    <row r="569" ht="12.75">
      <c r="D569" s="205"/>
    </row>
    <row r="570" ht="12.75">
      <c r="D570" s="205"/>
    </row>
    <row r="571" ht="12.75">
      <c r="D571" s="205"/>
    </row>
    <row r="572" ht="12.75">
      <c r="D572" s="205"/>
    </row>
    <row r="573" ht="12.75">
      <c r="D573" s="205"/>
    </row>
    <row r="574" ht="12.75">
      <c r="D574" s="205"/>
    </row>
    <row r="575" ht="12.75">
      <c r="D575" s="205"/>
    </row>
    <row r="576" ht="12.75">
      <c r="D576" s="205"/>
    </row>
    <row r="577" ht="12.75">
      <c r="D577" s="205"/>
    </row>
    <row r="578" ht="12.75">
      <c r="D578" s="205"/>
    </row>
    <row r="579" ht="12.75">
      <c r="D579" s="205"/>
    </row>
    <row r="580" ht="12.75">
      <c r="D580" s="205"/>
    </row>
    <row r="581" ht="12.75">
      <c r="D581" s="205"/>
    </row>
    <row r="582" ht="12.75">
      <c r="D582" s="205"/>
    </row>
    <row r="583" ht="12.75">
      <c r="D583" s="205"/>
    </row>
    <row r="584" ht="12.75">
      <c r="D584" s="205"/>
    </row>
    <row r="585" ht="12.75">
      <c r="D585" s="205"/>
    </row>
    <row r="586" ht="12.75">
      <c r="D586" s="205"/>
    </row>
    <row r="587" ht="12.75">
      <c r="D587" s="205"/>
    </row>
    <row r="588" ht="12.75">
      <c r="D588" s="205"/>
    </row>
    <row r="589" ht="12.75">
      <c r="D589" s="205"/>
    </row>
    <row r="590" ht="12.75">
      <c r="D590" s="205"/>
    </row>
    <row r="591" ht="12.75">
      <c r="D591" s="205"/>
    </row>
    <row r="592" ht="12.75">
      <c r="D592" s="205"/>
    </row>
    <row r="593" ht="12.75">
      <c r="D593" s="205"/>
    </row>
    <row r="594" ht="12.75">
      <c r="D594" s="205"/>
    </row>
    <row r="595" ht="12.75">
      <c r="D595" s="205"/>
    </row>
    <row r="596" ht="12.75">
      <c r="D596" s="205"/>
    </row>
    <row r="597" ht="12.75">
      <c r="D597" s="205"/>
    </row>
    <row r="598" ht="12.75">
      <c r="D598" s="205"/>
    </row>
    <row r="599" ht="12.75">
      <c r="D599" s="205"/>
    </row>
    <row r="600" ht="12.75">
      <c r="D600" s="205"/>
    </row>
    <row r="601" ht="12.75">
      <c r="D601" s="205"/>
    </row>
    <row r="602" ht="12.75">
      <c r="D602" s="205"/>
    </row>
    <row r="603" ht="12.75">
      <c r="D603" s="205"/>
    </row>
    <row r="604" ht="12.75">
      <c r="D604" s="205"/>
    </row>
    <row r="605" ht="12.75">
      <c r="D605" s="205"/>
    </row>
    <row r="606" ht="12.75">
      <c r="D606" s="205"/>
    </row>
    <row r="607" ht="12.75">
      <c r="D607" s="205"/>
    </row>
    <row r="608" ht="12.75">
      <c r="D608" s="205"/>
    </row>
    <row r="609" ht="12.75">
      <c r="D609" s="205"/>
    </row>
    <row r="610" ht="12.75">
      <c r="D610" s="205"/>
    </row>
    <row r="611" ht="12.75">
      <c r="D611" s="205"/>
    </row>
    <row r="612" ht="12.75">
      <c r="D612" s="205"/>
    </row>
    <row r="613" ht="12.75">
      <c r="D613" s="205"/>
    </row>
    <row r="614" ht="12.75">
      <c r="D614" s="205"/>
    </row>
    <row r="615" ht="12.75">
      <c r="D615" s="205"/>
    </row>
    <row r="616" ht="12.75">
      <c r="D616" s="205"/>
    </row>
    <row r="617" ht="12.75">
      <c r="D617" s="205"/>
    </row>
    <row r="618" ht="12.75">
      <c r="D618" s="205"/>
    </row>
    <row r="619" ht="12.75">
      <c r="D619" s="205"/>
    </row>
    <row r="620" ht="12.75">
      <c r="D620" s="205"/>
    </row>
    <row r="621" ht="12.75">
      <c r="D621" s="205"/>
    </row>
    <row r="622" ht="12.75">
      <c r="D622" s="205"/>
    </row>
    <row r="623" ht="12.75">
      <c r="D623" s="205"/>
    </row>
    <row r="624" ht="12.75">
      <c r="D624" s="205"/>
    </row>
    <row r="625" ht="12.75">
      <c r="D625" s="205"/>
    </row>
    <row r="626" ht="12.75">
      <c r="D626" s="205"/>
    </row>
    <row r="627" ht="12.75">
      <c r="D627" s="205"/>
    </row>
    <row r="628" ht="12.75">
      <c r="D628" s="205"/>
    </row>
    <row r="629" ht="12.75">
      <c r="D629" s="205"/>
    </row>
    <row r="630" ht="12.75">
      <c r="D630" s="205"/>
    </row>
    <row r="631" ht="12.75">
      <c r="D631" s="205"/>
    </row>
    <row r="632" ht="12.75">
      <c r="D632" s="205"/>
    </row>
    <row r="633" ht="12.75">
      <c r="D633" s="205"/>
    </row>
    <row r="634" ht="12.75">
      <c r="D634" s="205"/>
    </row>
    <row r="635" ht="12.75">
      <c r="D635" s="205"/>
    </row>
    <row r="636" ht="12.75">
      <c r="D636" s="205"/>
    </row>
    <row r="637" ht="12.75">
      <c r="D637" s="205"/>
    </row>
    <row r="638" ht="12.75">
      <c r="D638" s="205"/>
    </row>
    <row r="639" ht="12.75">
      <c r="D639" s="205"/>
    </row>
    <row r="640" ht="12.75">
      <c r="D640" s="205"/>
    </row>
    <row r="641" ht="12.75">
      <c r="D641" s="205"/>
    </row>
    <row r="642" ht="12.75">
      <c r="D642" s="205"/>
    </row>
    <row r="643" ht="12.75">
      <c r="D643" s="205"/>
    </row>
    <row r="644" ht="12.75">
      <c r="D644" s="205"/>
    </row>
    <row r="645" ht="12.75">
      <c r="D645" s="205"/>
    </row>
    <row r="646" ht="12.75">
      <c r="D646" s="205"/>
    </row>
    <row r="647" ht="12.75">
      <c r="D647" s="205"/>
    </row>
    <row r="648" ht="12.75">
      <c r="D648" s="205"/>
    </row>
    <row r="649" ht="12.75">
      <c r="D649" s="205"/>
    </row>
    <row r="650" ht="12.75">
      <c r="D650" s="205"/>
    </row>
    <row r="651" ht="12.75">
      <c r="D651" s="205"/>
    </row>
    <row r="652" ht="12.75">
      <c r="D652" s="205"/>
    </row>
    <row r="653" ht="12.75">
      <c r="D653" s="205"/>
    </row>
    <row r="654" ht="12.75">
      <c r="D654" s="205"/>
    </row>
    <row r="655" ht="12.75">
      <c r="D655" s="205"/>
    </row>
    <row r="656" ht="12.75">
      <c r="D656" s="205"/>
    </row>
    <row r="657" ht="12.75">
      <c r="D657" s="205"/>
    </row>
    <row r="658" ht="12.75">
      <c r="D658" s="205"/>
    </row>
    <row r="659" ht="12.75">
      <c r="D659" s="205"/>
    </row>
    <row r="660" ht="12.75">
      <c r="D660" s="205"/>
    </row>
    <row r="661" ht="12.75">
      <c r="D661" s="205"/>
    </row>
    <row r="662" ht="12.75">
      <c r="D662" s="205"/>
    </row>
    <row r="663" ht="12.75">
      <c r="D663" s="205"/>
    </row>
    <row r="664" ht="12.75">
      <c r="D664" s="205"/>
    </row>
    <row r="665" ht="12.75">
      <c r="D665" s="205"/>
    </row>
    <row r="666" ht="12.75">
      <c r="D666" s="205"/>
    </row>
    <row r="667" ht="12.75">
      <c r="D667" s="205"/>
    </row>
    <row r="668" ht="12.75">
      <c r="D668" s="205"/>
    </row>
    <row r="669" ht="12.75">
      <c r="D669" s="205"/>
    </row>
    <row r="670" ht="12.75">
      <c r="D670" s="205"/>
    </row>
    <row r="671" ht="12.75">
      <c r="D671" s="205"/>
    </row>
    <row r="672" ht="12.75">
      <c r="D672" s="205"/>
    </row>
    <row r="673" ht="12.75">
      <c r="D673" s="205"/>
    </row>
    <row r="674" ht="12.75">
      <c r="D674" s="205"/>
    </row>
    <row r="675" ht="12.75">
      <c r="D675" s="205"/>
    </row>
    <row r="676" ht="12.75">
      <c r="D676" s="205"/>
    </row>
    <row r="677" ht="12.75">
      <c r="D677" s="205"/>
    </row>
    <row r="678" ht="12.75">
      <c r="D678" s="205"/>
    </row>
    <row r="679" ht="12.75">
      <c r="D679" s="205"/>
    </row>
    <row r="680" ht="12.75">
      <c r="D680" s="205"/>
    </row>
    <row r="681" ht="12.75">
      <c r="D681" s="205"/>
    </row>
    <row r="682" ht="12.75">
      <c r="D682" s="205"/>
    </row>
    <row r="683" ht="12.75">
      <c r="D683" s="205"/>
    </row>
    <row r="684" ht="12.75">
      <c r="D684" s="205"/>
    </row>
    <row r="685" ht="12.75">
      <c r="D685" s="205"/>
    </row>
    <row r="686" ht="12.75">
      <c r="D686" s="205"/>
    </row>
    <row r="687" ht="12.75">
      <c r="D687" s="205"/>
    </row>
    <row r="688" ht="12.75">
      <c r="D688" s="205"/>
    </row>
    <row r="689" ht="12.75">
      <c r="D689" s="205"/>
    </row>
    <row r="690" ht="12.75">
      <c r="D690" s="205"/>
    </row>
    <row r="691" ht="12.75">
      <c r="D691" s="205"/>
    </row>
    <row r="692" ht="12.75">
      <c r="D692" s="205"/>
    </row>
    <row r="693" ht="12.75">
      <c r="D693" s="205"/>
    </row>
    <row r="694" ht="12.75">
      <c r="D694" s="205"/>
    </row>
    <row r="695" ht="12.75">
      <c r="D695" s="205"/>
    </row>
    <row r="696" ht="12.75">
      <c r="D696" s="205"/>
    </row>
    <row r="697" ht="12.75">
      <c r="D697" s="205"/>
    </row>
    <row r="698" ht="12.75">
      <c r="D698" s="205"/>
    </row>
    <row r="699" ht="12.75">
      <c r="D699" s="205"/>
    </row>
    <row r="700" ht="12.75">
      <c r="D700" s="205"/>
    </row>
    <row r="701" ht="12.75">
      <c r="D701" s="205"/>
    </row>
    <row r="702" ht="12.75">
      <c r="D702" s="205"/>
    </row>
    <row r="703" ht="12.75">
      <c r="D703" s="205"/>
    </row>
    <row r="704" ht="12.75">
      <c r="D704" s="205"/>
    </row>
    <row r="705" ht="12.75">
      <c r="D705" s="205"/>
    </row>
    <row r="706" ht="12.75">
      <c r="D706" s="205"/>
    </row>
    <row r="707" ht="12.75">
      <c r="D707" s="205"/>
    </row>
    <row r="708" ht="12.75">
      <c r="D708" s="205"/>
    </row>
    <row r="709" ht="12.75">
      <c r="D709" s="205"/>
    </row>
    <row r="710" ht="12.75">
      <c r="D710" s="205"/>
    </row>
    <row r="711" ht="12.75">
      <c r="D711" s="205"/>
    </row>
    <row r="712" ht="12.75">
      <c r="D712" s="205"/>
    </row>
    <row r="713" ht="12.75">
      <c r="D713" s="205"/>
    </row>
    <row r="714" ht="12.75">
      <c r="D714" s="205"/>
    </row>
    <row r="715" ht="12.75">
      <c r="D715" s="205"/>
    </row>
    <row r="716" ht="12.75">
      <c r="D716" s="205"/>
    </row>
    <row r="717" ht="12.75">
      <c r="D717" s="205"/>
    </row>
    <row r="718" ht="12.75">
      <c r="D718" s="205"/>
    </row>
    <row r="719" ht="12.75">
      <c r="D719" s="205"/>
    </row>
    <row r="720" ht="12.75">
      <c r="D720" s="205"/>
    </row>
    <row r="721" ht="12.75">
      <c r="D721" s="205"/>
    </row>
    <row r="722" ht="12.75">
      <c r="D722" s="205"/>
    </row>
    <row r="723" ht="12.75">
      <c r="D723" s="205"/>
    </row>
    <row r="724" ht="12.75">
      <c r="D724" s="205"/>
    </row>
    <row r="725" ht="12.75">
      <c r="D725" s="205"/>
    </row>
    <row r="726" ht="12.75">
      <c r="D726" s="205"/>
    </row>
    <row r="727" ht="12.75">
      <c r="D727" s="205"/>
    </row>
    <row r="728" ht="12.75">
      <c r="D728" s="205"/>
    </row>
    <row r="729" ht="12.75">
      <c r="D729" s="205"/>
    </row>
    <row r="730" ht="12.75">
      <c r="D730" s="205"/>
    </row>
    <row r="731" ht="12.75">
      <c r="D731" s="205"/>
    </row>
    <row r="732" ht="12.75">
      <c r="D732" s="205"/>
    </row>
    <row r="733" ht="12.75">
      <c r="D733" s="205"/>
    </row>
    <row r="734" ht="12.75">
      <c r="D734" s="205"/>
    </row>
    <row r="735" ht="12.75">
      <c r="D735" s="205"/>
    </row>
    <row r="736" ht="12.75">
      <c r="D736" s="205"/>
    </row>
    <row r="737" ht="12.75">
      <c r="D737" s="205"/>
    </row>
    <row r="738" ht="12.75">
      <c r="D738" s="205"/>
    </row>
    <row r="739" ht="12.75">
      <c r="D739" s="205"/>
    </row>
    <row r="740" ht="12.75">
      <c r="D740" s="205"/>
    </row>
    <row r="741" ht="12.75">
      <c r="D741" s="205"/>
    </row>
    <row r="742" ht="12.75">
      <c r="D742" s="205"/>
    </row>
    <row r="743" ht="12.75">
      <c r="D743" s="205"/>
    </row>
    <row r="744" ht="12.75">
      <c r="D744" s="205"/>
    </row>
    <row r="745" ht="12.75">
      <c r="D745" s="205"/>
    </row>
    <row r="746" ht="12.75">
      <c r="D746" s="205"/>
    </row>
    <row r="747" ht="12.75">
      <c r="D747" s="205"/>
    </row>
    <row r="748" ht="12.75">
      <c r="D748" s="205"/>
    </row>
    <row r="749" ht="12.75">
      <c r="D749" s="205"/>
    </row>
    <row r="750" ht="12.75">
      <c r="D750" s="205"/>
    </row>
    <row r="751" ht="12.75">
      <c r="D751" s="205"/>
    </row>
    <row r="752" ht="12.75">
      <c r="D752" s="205"/>
    </row>
    <row r="753" ht="12.75">
      <c r="D753" s="205"/>
    </row>
    <row r="754" ht="12.75">
      <c r="D754" s="205"/>
    </row>
    <row r="755" ht="12.75">
      <c r="D755" s="205"/>
    </row>
    <row r="756" ht="12.75">
      <c r="D756" s="205"/>
    </row>
    <row r="757" ht="12.75">
      <c r="D757" s="205"/>
    </row>
    <row r="758" ht="12.75">
      <c r="D758" s="205"/>
    </row>
    <row r="759" ht="12.75">
      <c r="D759" s="205"/>
    </row>
    <row r="760" ht="12.75">
      <c r="D760" s="205"/>
    </row>
    <row r="761" ht="12.75">
      <c r="D761" s="205"/>
    </row>
    <row r="762" ht="12.75">
      <c r="D762" s="205"/>
    </row>
    <row r="763" ht="12.75">
      <c r="D763" s="205"/>
    </row>
    <row r="764" ht="12.75">
      <c r="D764" s="205"/>
    </row>
    <row r="765" ht="12.75">
      <c r="D765" s="205"/>
    </row>
    <row r="766" ht="12.75">
      <c r="D766" s="205"/>
    </row>
    <row r="767" ht="12.75">
      <c r="D767" s="205"/>
    </row>
    <row r="768" ht="12.75">
      <c r="D768" s="205"/>
    </row>
    <row r="769" ht="12.75">
      <c r="D769" s="205"/>
    </row>
    <row r="770" ht="12.75">
      <c r="D770" s="205"/>
    </row>
    <row r="771" ht="12.75">
      <c r="D771" s="205"/>
    </row>
    <row r="772" ht="12.75">
      <c r="D772" s="205"/>
    </row>
    <row r="773" ht="12.75">
      <c r="D773" s="205"/>
    </row>
    <row r="774" ht="12.75">
      <c r="D774" s="205"/>
    </row>
    <row r="775" ht="12.75">
      <c r="D775" s="205"/>
    </row>
    <row r="776" ht="12.75">
      <c r="D776" s="205"/>
    </row>
    <row r="777" ht="12.75">
      <c r="D777" s="205"/>
    </row>
    <row r="778" ht="12.75">
      <c r="D778" s="205"/>
    </row>
    <row r="779" ht="12.75">
      <c r="D779" s="205"/>
    </row>
    <row r="780" ht="12.75">
      <c r="D780" s="205"/>
    </row>
    <row r="781" ht="12.75">
      <c r="D781" s="205"/>
    </row>
    <row r="782" ht="12.75">
      <c r="D782" s="205"/>
    </row>
    <row r="783" ht="12.75">
      <c r="D783" s="205"/>
    </row>
    <row r="784" ht="12.75">
      <c r="D784" s="205"/>
    </row>
    <row r="785" ht="12.75">
      <c r="D785" s="205"/>
    </row>
    <row r="786" ht="12.75">
      <c r="D786" s="205"/>
    </row>
    <row r="787" ht="12.75">
      <c r="D787" s="205"/>
    </row>
    <row r="788" ht="12.75">
      <c r="D788" s="205"/>
    </row>
    <row r="789" ht="12.75">
      <c r="D789" s="205"/>
    </row>
    <row r="790" ht="12.75">
      <c r="D790" s="205"/>
    </row>
    <row r="791" ht="12.75">
      <c r="D791" s="205"/>
    </row>
    <row r="792" ht="12.75">
      <c r="D792" s="205"/>
    </row>
    <row r="793" ht="12.75">
      <c r="D793" s="205"/>
    </row>
    <row r="794" ht="12.75">
      <c r="D794" s="205"/>
    </row>
    <row r="795" ht="12.75">
      <c r="D795" s="205"/>
    </row>
    <row r="796" ht="12.75">
      <c r="D796" s="205"/>
    </row>
    <row r="797" ht="12.75">
      <c r="D797" s="205"/>
    </row>
    <row r="798" ht="12.75">
      <c r="D798" s="205"/>
    </row>
    <row r="799" ht="12.75">
      <c r="D799" s="205"/>
    </row>
    <row r="800" ht="12.75">
      <c r="D800" s="205"/>
    </row>
    <row r="801" ht="12.75">
      <c r="D801" s="205"/>
    </row>
    <row r="802" ht="12.75">
      <c r="D802" s="205"/>
    </row>
    <row r="803" ht="12.75">
      <c r="D803" s="205"/>
    </row>
    <row r="804" ht="12.75">
      <c r="D804" s="205"/>
    </row>
    <row r="805" ht="12.75">
      <c r="D805" s="205"/>
    </row>
    <row r="806" ht="12.75">
      <c r="D806" s="205"/>
    </row>
    <row r="807" ht="12.75">
      <c r="D807" s="205"/>
    </row>
    <row r="808" ht="12.75">
      <c r="D808" s="205"/>
    </row>
    <row r="809" ht="12.75">
      <c r="D809" s="205"/>
    </row>
    <row r="810" ht="12.75">
      <c r="D810" s="205"/>
    </row>
    <row r="811" ht="12.75">
      <c r="D811" s="205"/>
    </row>
    <row r="812" ht="12.75">
      <c r="D812" s="205"/>
    </row>
    <row r="813" ht="12.75">
      <c r="D813" s="205"/>
    </row>
    <row r="814" ht="12.75">
      <c r="D814" s="205"/>
    </row>
    <row r="815" ht="12.75">
      <c r="D815" s="205"/>
    </row>
    <row r="816" ht="12.75">
      <c r="D816" s="205"/>
    </row>
    <row r="817" ht="12.75">
      <c r="D817" s="205"/>
    </row>
    <row r="818" ht="12.75">
      <c r="D818" s="205"/>
    </row>
    <row r="819" ht="12.75">
      <c r="D819" s="205"/>
    </row>
    <row r="820" ht="12.75">
      <c r="D820" s="205"/>
    </row>
    <row r="821" ht="12.75">
      <c r="D821" s="205"/>
    </row>
    <row r="822" ht="12.75">
      <c r="D822" s="205"/>
    </row>
    <row r="823" ht="12.75">
      <c r="D823" s="205"/>
    </row>
    <row r="824" ht="12.75">
      <c r="D824" s="205"/>
    </row>
    <row r="825" ht="12.75">
      <c r="D825" s="205"/>
    </row>
    <row r="826" ht="12.75">
      <c r="D826" s="205"/>
    </row>
    <row r="827" ht="12.75">
      <c r="D827" s="205"/>
    </row>
    <row r="828" ht="12.75">
      <c r="D828" s="205"/>
    </row>
    <row r="829" ht="12.75">
      <c r="D829" s="205"/>
    </row>
    <row r="830" ht="12.75">
      <c r="D830" s="205"/>
    </row>
    <row r="831" ht="12.75">
      <c r="D831" s="205"/>
    </row>
    <row r="832" ht="12.75">
      <c r="D832" s="205"/>
    </row>
    <row r="833" ht="12.75">
      <c r="D833" s="205"/>
    </row>
    <row r="834" ht="12.75">
      <c r="D834" s="205"/>
    </row>
    <row r="835" ht="12.75">
      <c r="D835" s="205"/>
    </row>
    <row r="836" ht="12.75">
      <c r="D836" s="205"/>
    </row>
    <row r="837" ht="12.75">
      <c r="D837" s="205"/>
    </row>
    <row r="838" ht="12.75">
      <c r="D838" s="205"/>
    </row>
    <row r="839" ht="12.75">
      <c r="D839" s="205"/>
    </row>
    <row r="840" ht="12.75">
      <c r="D840" s="205"/>
    </row>
    <row r="841" ht="12.75">
      <c r="D841" s="205"/>
    </row>
    <row r="842" ht="12.75">
      <c r="D842" s="205"/>
    </row>
    <row r="843" ht="12.75">
      <c r="D843" s="205"/>
    </row>
    <row r="844" ht="12.75">
      <c r="D844" s="205"/>
    </row>
    <row r="845" ht="12.75">
      <c r="D845" s="205"/>
    </row>
    <row r="846" ht="12.75">
      <c r="D846" s="205"/>
    </row>
    <row r="847" ht="12.75">
      <c r="D847" s="205"/>
    </row>
    <row r="848" ht="12.75">
      <c r="D848" s="205"/>
    </row>
    <row r="849" ht="12.75">
      <c r="D849" s="205"/>
    </row>
    <row r="850" ht="12.75">
      <c r="D850" s="205"/>
    </row>
    <row r="851" ht="12.75">
      <c r="D851" s="205"/>
    </row>
    <row r="852" ht="12.75">
      <c r="D852" s="205"/>
    </row>
    <row r="853" ht="12.75">
      <c r="D853" s="205"/>
    </row>
    <row r="854" ht="12.75">
      <c r="D854" s="205"/>
    </row>
    <row r="855" ht="12.75">
      <c r="D855" s="205"/>
    </row>
    <row r="856" ht="12.75">
      <c r="D856" s="205"/>
    </row>
    <row r="857" ht="12.75">
      <c r="D857" s="205"/>
    </row>
    <row r="858" ht="12.75">
      <c r="D858" s="205"/>
    </row>
    <row r="859" ht="12.75">
      <c r="D859" s="205"/>
    </row>
    <row r="860" ht="12.75">
      <c r="D860" s="205"/>
    </row>
    <row r="861" ht="12.75">
      <c r="D861" s="205"/>
    </row>
    <row r="862" ht="12.75">
      <c r="D862" s="205"/>
    </row>
    <row r="863" ht="12.75">
      <c r="D863" s="205"/>
    </row>
    <row r="864" ht="12.75">
      <c r="D864" s="205"/>
    </row>
    <row r="865" ht="12.75">
      <c r="D865" s="205"/>
    </row>
    <row r="866" ht="12.75">
      <c r="D866" s="205"/>
    </row>
    <row r="867" ht="12.75">
      <c r="D867" s="205"/>
    </row>
    <row r="868" ht="12.75">
      <c r="D868" s="205"/>
    </row>
    <row r="869" ht="12.75">
      <c r="D869" s="205"/>
    </row>
    <row r="870" ht="12.75">
      <c r="D870" s="205"/>
    </row>
    <row r="871" ht="12.75">
      <c r="D871" s="205"/>
    </row>
    <row r="872" ht="12.75">
      <c r="D872" s="205"/>
    </row>
    <row r="873" ht="12.75">
      <c r="D873" s="205"/>
    </row>
    <row r="874" ht="12.75">
      <c r="D874" s="205"/>
    </row>
    <row r="875" ht="12.75">
      <c r="D875" s="205"/>
    </row>
    <row r="876" ht="12.75">
      <c r="D876" s="205"/>
    </row>
    <row r="877" ht="12.75">
      <c r="D877" s="205"/>
    </row>
    <row r="878" ht="12.75">
      <c r="D878" s="205"/>
    </row>
    <row r="879" ht="12.75">
      <c r="D879" s="205"/>
    </row>
    <row r="880" ht="12.75">
      <c r="D880" s="205"/>
    </row>
    <row r="881" ht="12.75">
      <c r="D881" s="205"/>
    </row>
    <row r="882" ht="12.75">
      <c r="D882" s="205"/>
    </row>
    <row r="883" ht="12.75">
      <c r="D883" s="205"/>
    </row>
    <row r="884" ht="12.75">
      <c r="D884" s="205"/>
    </row>
    <row r="885" ht="12.75">
      <c r="D885" s="205"/>
    </row>
    <row r="886" ht="12.75">
      <c r="D886" s="205"/>
    </row>
    <row r="887" ht="12.75">
      <c r="D887" s="205"/>
    </row>
    <row r="888" ht="12.75">
      <c r="D888" s="205"/>
    </row>
    <row r="889" ht="12.75">
      <c r="D889" s="205"/>
    </row>
    <row r="890" ht="12.75">
      <c r="D890" s="205"/>
    </row>
    <row r="891" ht="12.75">
      <c r="D891" s="205"/>
    </row>
    <row r="892" ht="12.75">
      <c r="D892" s="205"/>
    </row>
    <row r="893" ht="12.75">
      <c r="D893" s="205"/>
    </row>
    <row r="894" ht="12.75">
      <c r="D894" s="205"/>
    </row>
    <row r="895" ht="12.75">
      <c r="D895" s="205"/>
    </row>
    <row r="896" ht="12.75">
      <c r="D896" s="205"/>
    </row>
    <row r="897" ht="12.75">
      <c r="D897" s="205"/>
    </row>
    <row r="898" ht="12.75">
      <c r="D898" s="205"/>
    </row>
    <row r="899" ht="12.75">
      <c r="D899" s="205"/>
    </row>
    <row r="900" ht="12.75">
      <c r="D900" s="205"/>
    </row>
    <row r="901" ht="12.75">
      <c r="D901" s="205"/>
    </row>
    <row r="902" ht="12.75">
      <c r="D902" s="205"/>
    </row>
    <row r="903" ht="12.75">
      <c r="D903" s="205"/>
    </row>
    <row r="904" ht="12.75">
      <c r="D904" s="205"/>
    </row>
    <row r="905" ht="12.75">
      <c r="D905" s="205"/>
    </row>
    <row r="906" ht="12.75">
      <c r="D906" s="205"/>
    </row>
    <row r="907" ht="12.75">
      <c r="D907" s="205"/>
    </row>
    <row r="908" ht="12.75">
      <c r="D908" s="205"/>
    </row>
    <row r="909" ht="12.75">
      <c r="D909" s="205"/>
    </row>
    <row r="910" ht="12.75">
      <c r="D910" s="205"/>
    </row>
    <row r="911" ht="12.75">
      <c r="D911" s="205"/>
    </row>
    <row r="912" ht="12.75">
      <c r="D912" s="205"/>
    </row>
    <row r="913" ht="12.75">
      <c r="D913" s="205"/>
    </row>
    <row r="914" ht="12.75">
      <c r="D914" s="205"/>
    </row>
    <row r="915" ht="12.75">
      <c r="D915" s="205"/>
    </row>
    <row r="916" ht="12.75">
      <c r="D916" s="205"/>
    </row>
    <row r="917" ht="12.75">
      <c r="D917" s="205"/>
    </row>
    <row r="918" ht="12.75">
      <c r="D918" s="205"/>
    </row>
    <row r="919" ht="12.75">
      <c r="D919" s="205"/>
    </row>
    <row r="920" ht="12.75">
      <c r="D920" s="205"/>
    </row>
    <row r="921" ht="12.75">
      <c r="D921" s="205"/>
    </row>
    <row r="922" ht="12.75">
      <c r="D922" s="205"/>
    </row>
    <row r="923" ht="12.75">
      <c r="D923" s="205"/>
    </row>
    <row r="924" ht="12.75">
      <c r="D924" s="205"/>
    </row>
    <row r="925" ht="12.75">
      <c r="D925" s="205"/>
    </row>
    <row r="926" ht="12.75">
      <c r="D926" s="205"/>
    </row>
    <row r="927" ht="12.75">
      <c r="D927" s="205"/>
    </row>
    <row r="928" ht="12.75">
      <c r="D928" s="205"/>
    </row>
    <row r="929" ht="12.75">
      <c r="D929" s="205"/>
    </row>
    <row r="930" ht="12.75">
      <c r="D930" s="205"/>
    </row>
    <row r="931" ht="12.75">
      <c r="D931" s="205"/>
    </row>
    <row r="932" ht="12.75">
      <c r="D932" s="205"/>
    </row>
    <row r="933" ht="12.75">
      <c r="D933" s="205"/>
    </row>
    <row r="934" ht="12.75">
      <c r="D934" s="205"/>
    </row>
    <row r="935" ht="12.75">
      <c r="D935" s="205"/>
    </row>
    <row r="936" ht="12.75">
      <c r="D936" s="205"/>
    </row>
    <row r="937" ht="12.75">
      <c r="D937" s="205"/>
    </row>
    <row r="938" ht="12.75">
      <c r="D938" s="205"/>
    </row>
    <row r="939" ht="12.75">
      <c r="D939" s="205"/>
    </row>
    <row r="940" ht="12.75">
      <c r="D940" s="205"/>
    </row>
    <row r="941" ht="12.75">
      <c r="D941" s="205"/>
    </row>
    <row r="942" ht="12.75">
      <c r="D942" s="205"/>
    </row>
    <row r="943" ht="12.75">
      <c r="D943" s="205"/>
    </row>
    <row r="944" ht="12.75">
      <c r="D944" s="205"/>
    </row>
    <row r="945" ht="12.75">
      <c r="D945" s="205"/>
    </row>
    <row r="946" ht="12.75">
      <c r="D946" s="205"/>
    </row>
    <row r="947" ht="12.75">
      <c r="D947" s="205"/>
    </row>
    <row r="948" ht="12.75">
      <c r="D948" s="205"/>
    </row>
    <row r="949" ht="12.75">
      <c r="D949" s="205"/>
    </row>
    <row r="950" ht="12.75">
      <c r="D950" s="205"/>
    </row>
    <row r="951" ht="12.75">
      <c r="D951" s="205"/>
    </row>
    <row r="952" ht="12.75">
      <c r="D952" s="205"/>
    </row>
    <row r="953" ht="12.75">
      <c r="D953" s="205"/>
    </row>
    <row r="954" ht="12.75">
      <c r="D954" s="205"/>
    </row>
    <row r="955" ht="12.75">
      <c r="D955" s="205"/>
    </row>
    <row r="956" ht="12.75">
      <c r="D956" s="205"/>
    </row>
    <row r="957" ht="12.75">
      <c r="D957" s="205"/>
    </row>
    <row r="958" ht="12.75">
      <c r="D958" s="205"/>
    </row>
    <row r="959" ht="12.75">
      <c r="D959" s="205"/>
    </row>
    <row r="960" ht="12.75">
      <c r="D960" s="205"/>
    </row>
    <row r="961" ht="12.75">
      <c r="D961" s="205"/>
    </row>
    <row r="962" ht="12.75">
      <c r="D962" s="205"/>
    </row>
    <row r="963" ht="12.75">
      <c r="D963" s="205"/>
    </row>
    <row r="964" ht="12.75">
      <c r="D964" s="205"/>
    </row>
    <row r="965" ht="12.75">
      <c r="D965" s="205"/>
    </row>
    <row r="966" ht="12.75">
      <c r="D966" s="205"/>
    </row>
    <row r="967" ht="12.75">
      <c r="D967" s="205"/>
    </row>
    <row r="968" ht="12.75">
      <c r="D968" s="205"/>
    </row>
    <row r="969" ht="12.75">
      <c r="D969" s="205"/>
    </row>
    <row r="970" ht="12.75">
      <c r="D970" s="205"/>
    </row>
    <row r="971" ht="12.75">
      <c r="D971" s="205"/>
    </row>
    <row r="972" ht="12.75">
      <c r="D972" s="205"/>
    </row>
    <row r="973" ht="12.75">
      <c r="D973" s="205"/>
    </row>
    <row r="974" ht="12.75">
      <c r="D974" s="205"/>
    </row>
    <row r="975" ht="12.75">
      <c r="D975" s="205"/>
    </row>
    <row r="976" ht="12.75">
      <c r="D976" s="205"/>
    </row>
    <row r="977" ht="12.75">
      <c r="D977" s="205"/>
    </row>
    <row r="978" ht="12.75">
      <c r="D978" s="205"/>
    </row>
    <row r="979" ht="12.75">
      <c r="D979" s="205"/>
    </row>
    <row r="980" ht="12.75">
      <c r="D980" s="205"/>
    </row>
    <row r="981" ht="12.75">
      <c r="D981" s="205"/>
    </row>
    <row r="982" ht="12.75">
      <c r="D982" s="205"/>
    </row>
    <row r="983" ht="12.75">
      <c r="D983" s="205"/>
    </row>
    <row r="984" ht="12.75">
      <c r="D984" s="205"/>
    </row>
    <row r="985" ht="12.75">
      <c r="D985" s="205"/>
    </row>
    <row r="986" ht="12.75">
      <c r="D986" s="205"/>
    </row>
    <row r="987" ht="12.75">
      <c r="D987" s="205"/>
    </row>
    <row r="988" ht="12.75">
      <c r="D988" s="205"/>
    </row>
    <row r="989" ht="12.75">
      <c r="D989" s="205"/>
    </row>
    <row r="990" ht="12.75">
      <c r="D990" s="205"/>
    </row>
    <row r="991" ht="12.75">
      <c r="D991" s="205"/>
    </row>
    <row r="992" ht="12.75">
      <c r="D992" s="205"/>
    </row>
    <row r="993" ht="12.75">
      <c r="D993" s="205"/>
    </row>
    <row r="994" ht="12.75">
      <c r="D994" s="205"/>
    </row>
    <row r="995" ht="12.75">
      <c r="D995" s="205"/>
    </row>
    <row r="996" ht="12.75">
      <c r="D996" s="205"/>
    </row>
    <row r="997" ht="12.75">
      <c r="D997" s="205"/>
    </row>
    <row r="998" ht="12.75">
      <c r="D998" s="205"/>
    </row>
    <row r="999" ht="12.75">
      <c r="D999" s="205"/>
    </row>
    <row r="1000" ht="12.75">
      <c r="D1000" s="205"/>
    </row>
    <row r="1001" ht="12.75">
      <c r="D1001" s="205"/>
    </row>
    <row r="1002" ht="12.75">
      <c r="D1002" s="205"/>
    </row>
    <row r="1003" ht="12.75">
      <c r="D1003" s="205"/>
    </row>
    <row r="1004" ht="12.75">
      <c r="D1004" s="205"/>
    </row>
    <row r="1005" ht="12.75">
      <c r="D1005" s="205"/>
    </row>
    <row r="1006" ht="12.75">
      <c r="D1006" s="205"/>
    </row>
    <row r="1007" ht="12.75">
      <c r="D1007" s="205"/>
    </row>
    <row r="1008" ht="12.75">
      <c r="D1008" s="205"/>
    </row>
    <row r="1009" ht="12.75">
      <c r="D1009" s="205"/>
    </row>
    <row r="1010" ht="12.75">
      <c r="D1010" s="205"/>
    </row>
    <row r="1011" ht="12.75">
      <c r="D1011" s="205"/>
    </row>
    <row r="1012" ht="12.75">
      <c r="D1012" s="205"/>
    </row>
    <row r="1013" ht="12.75">
      <c r="D1013" s="205"/>
    </row>
    <row r="1014" ht="12.75">
      <c r="D1014" s="205"/>
    </row>
    <row r="1015" ht="12.75">
      <c r="D1015" s="205"/>
    </row>
    <row r="1016" ht="12.75">
      <c r="D1016" s="205"/>
    </row>
    <row r="1017" ht="12.75">
      <c r="D1017" s="205"/>
    </row>
    <row r="1018" ht="12.75">
      <c r="D1018" s="205"/>
    </row>
    <row r="1019" ht="12.75">
      <c r="D1019" s="205"/>
    </row>
    <row r="1020" ht="12.75">
      <c r="D1020" s="205"/>
    </row>
    <row r="1021" ht="12.75">
      <c r="D1021" s="205"/>
    </row>
    <row r="1022" ht="12.75">
      <c r="D1022" s="205"/>
    </row>
    <row r="1023" ht="12.75">
      <c r="D1023" s="205"/>
    </row>
    <row r="1024" ht="12.75">
      <c r="D1024" s="205"/>
    </row>
    <row r="1025" ht="12.75">
      <c r="D1025" s="205"/>
    </row>
    <row r="1026" ht="12.75">
      <c r="D1026" s="205"/>
    </row>
    <row r="1027" ht="12.75">
      <c r="D1027" s="205"/>
    </row>
    <row r="1028" ht="12.75">
      <c r="D1028" s="205"/>
    </row>
    <row r="1029" ht="12.75">
      <c r="D1029" s="205"/>
    </row>
    <row r="1030" ht="12.75">
      <c r="D1030" s="205"/>
    </row>
    <row r="1031" ht="12.75">
      <c r="D1031" s="205"/>
    </row>
    <row r="1032" ht="12.75">
      <c r="D1032" s="205"/>
    </row>
    <row r="1033" ht="12.75">
      <c r="D1033" s="205"/>
    </row>
    <row r="1034" ht="12.75">
      <c r="D1034" s="205"/>
    </row>
    <row r="1035" ht="12.75">
      <c r="D1035" s="205"/>
    </row>
    <row r="1036" ht="12.75">
      <c r="D1036" s="205"/>
    </row>
    <row r="1037" ht="12.75">
      <c r="D1037" s="205"/>
    </row>
    <row r="1038" ht="12.75">
      <c r="D1038" s="205"/>
    </row>
    <row r="1039" ht="12.75">
      <c r="D1039" s="205"/>
    </row>
    <row r="1040" ht="12.75">
      <c r="D1040" s="205"/>
    </row>
    <row r="1041" ht="12.75">
      <c r="D1041" s="205"/>
    </row>
    <row r="1042" ht="12.75">
      <c r="D1042" s="205"/>
    </row>
    <row r="1043" ht="12.75">
      <c r="D1043" s="205"/>
    </row>
    <row r="1044" ht="12.75">
      <c r="D1044" s="205"/>
    </row>
    <row r="1045" ht="12.75">
      <c r="D1045" s="205"/>
    </row>
    <row r="1046" ht="12.75">
      <c r="D1046" s="205"/>
    </row>
    <row r="1047" ht="12.75">
      <c r="D1047" s="205"/>
    </row>
    <row r="1048" ht="12.75">
      <c r="D1048" s="205"/>
    </row>
    <row r="1049" ht="12.75">
      <c r="D1049" s="205"/>
    </row>
    <row r="1050" ht="12.75">
      <c r="D1050" s="205"/>
    </row>
    <row r="1051" ht="12.75">
      <c r="D1051" s="205"/>
    </row>
    <row r="1052" ht="12.75">
      <c r="D1052" s="205"/>
    </row>
    <row r="1053" ht="12.75">
      <c r="D1053" s="205"/>
    </row>
    <row r="1054" ht="12.75">
      <c r="D1054" s="205"/>
    </row>
    <row r="1055" ht="12.75">
      <c r="D1055" s="205"/>
    </row>
    <row r="1056" ht="12.75">
      <c r="D1056" s="205"/>
    </row>
    <row r="1057" ht="12.75">
      <c r="D1057" s="205"/>
    </row>
    <row r="1058" ht="12.75">
      <c r="D1058" s="205"/>
    </row>
    <row r="1059" ht="12.75">
      <c r="D1059" s="205"/>
    </row>
    <row r="1060" ht="12.75">
      <c r="D1060" s="205"/>
    </row>
    <row r="1061" ht="12.75">
      <c r="D1061" s="205"/>
    </row>
    <row r="1062" ht="12.75">
      <c r="D1062" s="205"/>
    </row>
    <row r="1063" ht="12.75">
      <c r="D1063" s="205"/>
    </row>
    <row r="1064" ht="12.75">
      <c r="D1064" s="205"/>
    </row>
    <row r="1065" ht="12.75">
      <c r="D1065" s="205"/>
    </row>
    <row r="1066" ht="12.75">
      <c r="D1066" s="205"/>
    </row>
    <row r="1067" ht="12.75">
      <c r="D1067" s="205"/>
    </row>
    <row r="1068" ht="12.75">
      <c r="D1068" s="205"/>
    </row>
    <row r="1069" ht="12.75">
      <c r="D1069" s="205"/>
    </row>
    <row r="1070" ht="12.75">
      <c r="D1070" s="205"/>
    </row>
    <row r="1071" ht="12.75">
      <c r="D1071" s="205"/>
    </row>
    <row r="1072" ht="12.75">
      <c r="D1072" s="205"/>
    </row>
    <row r="1073" ht="12.75">
      <c r="D1073" s="205"/>
    </row>
    <row r="1074" ht="12.75">
      <c r="D1074" s="205"/>
    </row>
    <row r="1075" ht="12.75">
      <c r="D1075" s="205"/>
    </row>
    <row r="1076" ht="12.75">
      <c r="D1076" s="205"/>
    </row>
    <row r="1077" ht="12.75">
      <c r="D1077" s="205"/>
    </row>
    <row r="1078" ht="12.75">
      <c r="D1078" s="205"/>
    </row>
    <row r="1079" ht="12.75">
      <c r="D1079" s="205"/>
    </row>
    <row r="1080" ht="12.75">
      <c r="D1080" s="205"/>
    </row>
    <row r="1081" ht="12.75">
      <c r="D1081" s="205"/>
    </row>
    <row r="1082" ht="12.75">
      <c r="D1082" s="205"/>
    </row>
    <row r="1083" ht="12.75">
      <c r="D1083" s="205"/>
    </row>
    <row r="1084" ht="12.75">
      <c r="D1084" s="205"/>
    </row>
    <row r="1085" ht="12.75">
      <c r="D1085" s="205"/>
    </row>
    <row r="1086" ht="12.75">
      <c r="D1086" s="205"/>
    </row>
    <row r="1087" ht="12.75">
      <c r="D1087" s="205"/>
    </row>
    <row r="1088" ht="12.75">
      <c r="D1088" s="205"/>
    </row>
    <row r="1089" ht="12.75">
      <c r="D1089" s="205"/>
    </row>
    <row r="1090" ht="12.75">
      <c r="D1090" s="205"/>
    </row>
    <row r="1091" ht="12.75">
      <c r="D1091" s="205"/>
    </row>
    <row r="1092" ht="12.75">
      <c r="D1092" s="205"/>
    </row>
    <row r="1093" ht="12.75">
      <c r="D1093" s="205"/>
    </row>
    <row r="1094" ht="12.75">
      <c r="D1094" s="205"/>
    </row>
    <row r="1095" ht="12.75">
      <c r="D1095" s="205"/>
    </row>
    <row r="1096" ht="12.75">
      <c r="D1096" s="205"/>
    </row>
    <row r="1097" ht="12.75">
      <c r="D1097" s="205"/>
    </row>
    <row r="1098" ht="12.75">
      <c r="D1098" s="205"/>
    </row>
    <row r="1099" ht="12.75">
      <c r="D1099" s="205"/>
    </row>
    <row r="1100" ht="12.75">
      <c r="D1100" s="205"/>
    </row>
    <row r="1101" ht="12.75">
      <c r="D1101" s="205"/>
    </row>
    <row r="1102" ht="12.75">
      <c r="D1102" s="205"/>
    </row>
    <row r="1103" ht="12.75">
      <c r="D1103" s="205"/>
    </row>
    <row r="1104" ht="12.75">
      <c r="D1104" s="205"/>
    </row>
    <row r="1105" ht="12.75">
      <c r="D1105" s="205"/>
    </row>
    <row r="1106" ht="12.75">
      <c r="D1106" s="205"/>
    </row>
    <row r="1107" ht="12.75">
      <c r="D1107" s="205"/>
    </row>
    <row r="1108" ht="12.75">
      <c r="D1108" s="205"/>
    </row>
    <row r="1109" ht="12.75">
      <c r="D1109" s="205"/>
    </row>
    <row r="1110" ht="12.75">
      <c r="D1110" s="205"/>
    </row>
    <row r="1111" ht="12.75">
      <c r="D1111" s="205"/>
    </row>
    <row r="1112" ht="12.75">
      <c r="D1112" s="205"/>
    </row>
    <row r="1113" ht="12.75">
      <c r="D1113" s="205"/>
    </row>
    <row r="1114" ht="12.75">
      <c r="D1114" s="205"/>
    </row>
    <row r="1115" ht="12.75">
      <c r="D1115" s="205"/>
    </row>
    <row r="1116" ht="12.75">
      <c r="D1116" s="205"/>
    </row>
    <row r="1117" ht="12.75">
      <c r="D1117" s="205"/>
    </row>
    <row r="1118" ht="12.75">
      <c r="D1118" s="205"/>
    </row>
    <row r="1119" ht="12.75">
      <c r="D1119" s="205"/>
    </row>
    <row r="1120" ht="12.75">
      <c r="D1120" s="205"/>
    </row>
    <row r="1121" ht="12.75">
      <c r="D1121" s="205"/>
    </row>
    <row r="1122" ht="12.75">
      <c r="D1122" s="205"/>
    </row>
    <row r="1123" ht="12.75">
      <c r="D1123" s="205"/>
    </row>
    <row r="1124" ht="12.75">
      <c r="D1124" s="205"/>
    </row>
    <row r="1125" ht="12.75">
      <c r="D1125" s="205"/>
    </row>
    <row r="1126" ht="12.75">
      <c r="D1126" s="205"/>
    </row>
    <row r="1127" ht="12.75">
      <c r="D1127" s="205"/>
    </row>
    <row r="1128" ht="12.75">
      <c r="D1128" s="205"/>
    </row>
    <row r="1129" ht="12.75">
      <c r="D1129" s="205"/>
    </row>
    <row r="1130" ht="12.75">
      <c r="D1130" s="205"/>
    </row>
    <row r="1131" ht="12.75">
      <c r="D1131" s="205"/>
    </row>
    <row r="1132" ht="12.75">
      <c r="D1132" s="205"/>
    </row>
    <row r="1133" ht="12.75">
      <c r="D1133" s="205"/>
    </row>
    <row r="1134" ht="12.75">
      <c r="D1134" s="205"/>
    </row>
    <row r="1135" ht="12.75">
      <c r="D1135" s="205"/>
    </row>
    <row r="1136" ht="12.75">
      <c r="D1136" s="205"/>
    </row>
    <row r="1137" ht="12.75">
      <c r="D1137" s="205"/>
    </row>
    <row r="1138" ht="12.75">
      <c r="D1138" s="205"/>
    </row>
    <row r="1139" ht="12.75">
      <c r="D1139" s="205"/>
    </row>
    <row r="1140" ht="12.75">
      <c r="D1140" s="205"/>
    </row>
    <row r="1141" ht="12.75">
      <c r="D1141" s="205"/>
    </row>
    <row r="1142" ht="12.75">
      <c r="D1142" s="205"/>
    </row>
    <row r="1143" ht="12.75">
      <c r="D1143" s="205"/>
    </row>
    <row r="1144" ht="12.75">
      <c r="D1144" s="205"/>
    </row>
    <row r="1145" ht="12.75">
      <c r="D1145" s="205"/>
    </row>
    <row r="1146" ht="12.75">
      <c r="D1146" s="205"/>
    </row>
    <row r="1147" ht="12.75">
      <c r="D1147" s="205"/>
    </row>
    <row r="1148" ht="12.75">
      <c r="D1148" s="205"/>
    </row>
    <row r="1149" ht="12.75">
      <c r="D1149" s="205"/>
    </row>
    <row r="1150" ht="12.75">
      <c r="D1150" s="205"/>
    </row>
    <row r="1151" ht="12.75">
      <c r="D1151" s="205"/>
    </row>
    <row r="1152" ht="12.75">
      <c r="D1152" s="205"/>
    </row>
    <row r="1153" ht="12.75">
      <c r="D1153" s="205"/>
    </row>
    <row r="1154" ht="12.75">
      <c r="D1154" s="205"/>
    </row>
    <row r="1155" ht="12.75">
      <c r="D1155" s="205"/>
    </row>
    <row r="1156" ht="12.75">
      <c r="D1156" s="205"/>
    </row>
    <row r="1157" ht="12.75">
      <c r="D1157" s="205"/>
    </row>
    <row r="1158" ht="12.75">
      <c r="D1158" s="205"/>
    </row>
    <row r="1159" ht="12.75">
      <c r="D1159" s="205"/>
    </row>
    <row r="1160" ht="12.75">
      <c r="D1160" s="205"/>
    </row>
    <row r="1161" ht="12.75">
      <c r="D1161" s="205"/>
    </row>
    <row r="1162" ht="12.75">
      <c r="D1162" s="205"/>
    </row>
    <row r="1163" ht="12.75">
      <c r="D1163" s="205"/>
    </row>
    <row r="1164" ht="12.75">
      <c r="D1164" s="205"/>
    </row>
    <row r="1165" ht="12.75">
      <c r="D1165" s="205"/>
    </row>
    <row r="1166" ht="12.75">
      <c r="D1166" s="205"/>
    </row>
    <row r="1167" ht="12.75">
      <c r="D1167" s="205"/>
    </row>
    <row r="1168" ht="12.75">
      <c r="D1168" s="205"/>
    </row>
    <row r="1169" ht="12.75">
      <c r="D1169" s="205"/>
    </row>
    <row r="1170" ht="12.75">
      <c r="D1170" s="205"/>
    </row>
    <row r="1171" ht="12.75">
      <c r="D1171" s="205"/>
    </row>
    <row r="1172" ht="12.75">
      <c r="D1172" s="205"/>
    </row>
    <row r="1173" ht="12.75">
      <c r="D1173" s="205"/>
    </row>
    <row r="1174" ht="12.75">
      <c r="D1174" s="205"/>
    </row>
    <row r="1175" ht="12.75">
      <c r="D1175" s="205"/>
    </row>
    <row r="1176" ht="12.75">
      <c r="D1176" s="205"/>
    </row>
    <row r="1177" ht="12.75">
      <c r="D1177" s="205"/>
    </row>
    <row r="1178" ht="12.75">
      <c r="D1178" s="205"/>
    </row>
    <row r="1179" ht="12.75">
      <c r="D1179" s="205"/>
    </row>
    <row r="1180" ht="12.75">
      <c r="D1180" s="205"/>
    </row>
    <row r="1181" ht="12.75">
      <c r="D1181" s="205"/>
    </row>
    <row r="1182" ht="12.75">
      <c r="D1182" s="205"/>
    </row>
    <row r="1183" ht="12.75">
      <c r="D1183" s="205"/>
    </row>
    <row r="1184" ht="12.75">
      <c r="D1184" s="205"/>
    </row>
    <row r="1185" ht="12.75">
      <c r="D1185" s="205"/>
    </row>
    <row r="1186" ht="12.75">
      <c r="D1186" s="205"/>
    </row>
    <row r="1187" ht="12.75">
      <c r="D1187" s="205"/>
    </row>
    <row r="1188" ht="12.75">
      <c r="D1188" s="205"/>
    </row>
    <row r="1189" ht="12.75">
      <c r="D1189" s="205"/>
    </row>
    <row r="1190" ht="12.75">
      <c r="D1190" s="205"/>
    </row>
    <row r="1191" ht="12.75">
      <c r="D1191" s="205"/>
    </row>
    <row r="1192" ht="12.75">
      <c r="D1192" s="205"/>
    </row>
    <row r="1193" ht="12.75">
      <c r="D1193" s="205"/>
    </row>
    <row r="1194" ht="12.75">
      <c r="D1194" s="205"/>
    </row>
    <row r="1195" ht="12.75">
      <c r="D1195" s="205"/>
    </row>
    <row r="1196" ht="12.75">
      <c r="D1196" s="205"/>
    </row>
    <row r="1197" ht="12.75">
      <c r="D1197" s="205"/>
    </row>
    <row r="1198" ht="12.75">
      <c r="D1198" s="205"/>
    </row>
    <row r="1199" ht="12.75">
      <c r="D1199" s="205"/>
    </row>
    <row r="1200" ht="12.75">
      <c r="D1200" s="205"/>
    </row>
    <row r="1201" ht="12.75">
      <c r="D1201" s="205"/>
    </row>
    <row r="1202" ht="12.75">
      <c r="D1202" s="205"/>
    </row>
    <row r="1203" ht="12.75">
      <c r="D1203" s="205"/>
    </row>
    <row r="1204" ht="12.75">
      <c r="D1204" s="205"/>
    </row>
    <row r="1205" ht="12.75">
      <c r="D1205" s="205"/>
    </row>
    <row r="1206" ht="12.75">
      <c r="D1206" s="205"/>
    </row>
    <row r="1207" ht="12.75">
      <c r="D1207" s="205"/>
    </row>
    <row r="1208" ht="12.75">
      <c r="D1208" s="205"/>
    </row>
    <row r="1209" ht="12.75">
      <c r="D1209" s="205"/>
    </row>
    <row r="1210" ht="12.75">
      <c r="D1210" s="205"/>
    </row>
    <row r="1211" ht="12.75">
      <c r="D1211" s="205"/>
    </row>
    <row r="1212" ht="12.75">
      <c r="D1212" s="205"/>
    </row>
    <row r="1213" ht="12.75">
      <c r="D1213" s="205"/>
    </row>
    <row r="1214" ht="12.75">
      <c r="D1214" s="205"/>
    </row>
    <row r="1215" ht="12.75">
      <c r="D1215" s="205"/>
    </row>
    <row r="1216" ht="12.75">
      <c r="D1216" s="205"/>
    </row>
    <row r="1217" ht="12.75">
      <c r="D1217" s="205"/>
    </row>
    <row r="1218" ht="12.75">
      <c r="D1218" s="205"/>
    </row>
    <row r="1219" ht="12.75">
      <c r="D1219" s="205"/>
    </row>
    <row r="1220" ht="12.75">
      <c r="D1220" s="205"/>
    </row>
    <row r="1221" ht="12.75">
      <c r="D1221" s="205"/>
    </row>
    <row r="1222" ht="12.75">
      <c r="D1222" s="205"/>
    </row>
    <row r="1223" ht="12.75">
      <c r="D1223" s="205"/>
    </row>
    <row r="1224" ht="12.75">
      <c r="D1224" s="205"/>
    </row>
    <row r="1225" ht="12.75">
      <c r="D1225" s="205"/>
    </row>
    <row r="1226" ht="12.75">
      <c r="D1226" s="205"/>
    </row>
    <row r="1227" ht="12.75">
      <c r="D1227" s="205"/>
    </row>
    <row r="1228" ht="12.75">
      <c r="D1228" s="205"/>
    </row>
    <row r="1229" ht="12.75">
      <c r="D1229" s="205"/>
    </row>
    <row r="1230" ht="12.75">
      <c r="D1230" s="205"/>
    </row>
    <row r="1231" ht="12.75">
      <c r="D1231" s="205"/>
    </row>
    <row r="1232" ht="12.75">
      <c r="D1232" s="205"/>
    </row>
    <row r="1233" ht="12.75">
      <c r="D1233" s="205"/>
    </row>
    <row r="1234" ht="12.75">
      <c r="D1234" s="205"/>
    </row>
    <row r="1235" ht="12.75">
      <c r="D1235" s="205"/>
    </row>
    <row r="1236" ht="12.75">
      <c r="D1236" s="205"/>
    </row>
    <row r="1237" ht="12.75">
      <c r="D1237" s="205"/>
    </row>
    <row r="1238" ht="12.75">
      <c r="D1238" s="205"/>
    </row>
    <row r="1239" ht="12.75">
      <c r="D1239" s="205"/>
    </row>
    <row r="1240" ht="12.75">
      <c r="D1240" s="205"/>
    </row>
    <row r="1241" ht="12.75">
      <c r="D1241" s="205"/>
    </row>
    <row r="1242" ht="12.75">
      <c r="D1242" s="205"/>
    </row>
    <row r="1243" ht="12.75">
      <c r="D1243" s="205"/>
    </row>
    <row r="1244" ht="12.75">
      <c r="D1244" s="205"/>
    </row>
    <row r="1245" ht="12.75">
      <c r="D1245" s="205"/>
    </row>
    <row r="1246" ht="12.75">
      <c r="D1246" s="205"/>
    </row>
    <row r="1247" ht="12.75">
      <c r="D1247" s="205"/>
    </row>
    <row r="1248" ht="12.75">
      <c r="D1248" s="205"/>
    </row>
    <row r="1249" ht="12.75">
      <c r="D1249" s="205"/>
    </row>
    <row r="1250" ht="12.75">
      <c r="D1250" s="205"/>
    </row>
    <row r="1251" ht="12.75">
      <c r="D1251" s="205"/>
    </row>
    <row r="1252" ht="12.75">
      <c r="D1252" s="205"/>
    </row>
    <row r="1253" ht="12.75">
      <c r="D1253" s="205"/>
    </row>
    <row r="1254" ht="12.75">
      <c r="D1254" s="205"/>
    </row>
    <row r="1255" ht="12.75">
      <c r="D1255" s="205"/>
    </row>
    <row r="1256" ht="12.75">
      <c r="D1256" s="205"/>
    </row>
    <row r="1257" ht="12.75">
      <c r="D1257" s="205"/>
    </row>
    <row r="1258" ht="12.75">
      <c r="D1258" s="205"/>
    </row>
    <row r="1259" ht="12.75">
      <c r="D1259" s="205"/>
    </row>
    <row r="1260" ht="12.75">
      <c r="D1260" s="205"/>
    </row>
    <row r="1261" ht="12.75">
      <c r="D1261" s="205"/>
    </row>
    <row r="1262" ht="12.75">
      <c r="D1262" s="205"/>
    </row>
    <row r="1263" ht="12.75">
      <c r="D1263" s="205"/>
    </row>
    <row r="1264" ht="12.75">
      <c r="D1264" s="205"/>
    </row>
    <row r="1265" ht="12.75">
      <c r="D1265" s="205"/>
    </row>
    <row r="1266" ht="12.75">
      <c r="D1266" s="205"/>
    </row>
    <row r="1267" ht="12.75">
      <c r="D1267" s="205"/>
    </row>
    <row r="1268" ht="12.75">
      <c r="D1268" s="205"/>
    </row>
    <row r="1269" ht="12.75">
      <c r="D1269" s="205"/>
    </row>
    <row r="1270" ht="12.75">
      <c r="D1270" s="205"/>
    </row>
    <row r="1271" ht="12.75">
      <c r="D1271" s="205"/>
    </row>
    <row r="1272" ht="12.75">
      <c r="D1272" s="205"/>
    </row>
    <row r="1273" ht="12.75">
      <c r="D1273" s="205"/>
    </row>
    <row r="1274" ht="12.75">
      <c r="D1274" s="205"/>
    </row>
    <row r="1275" ht="12.75">
      <c r="D1275" s="205"/>
    </row>
    <row r="1276" ht="12.75">
      <c r="D1276" s="205"/>
    </row>
    <row r="1277" ht="12.75">
      <c r="D1277" s="205"/>
    </row>
    <row r="1278" ht="12.75">
      <c r="D1278" s="205"/>
    </row>
    <row r="1279" ht="12.75">
      <c r="D1279" s="205"/>
    </row>
    <row r="1280" ht="12.75">
      <c r="D1280" s="205"/>
    </row>
    <row r="1281" ht="12.75">
      <c r="D1281" s="205"/>
    </row>
    <row r="1282" ht="12.75">
      <c r="D1282" s="205"/>
    </row>
    <row r="1283" ht="12.75">
      <c r="D1283" s="205"/>
    </row>
    <row r="1284" ht="12.75">
      <c r="D1284" s="205"/>
    </row>
    <row r="1285" ht="12.75">
      <c r="D1285" s="205"/>
    </row>
    <row r="1286" ht="12.75">
      <c r="D1286" s="205"/>
    </row>
    <row r="1287" ht="12.75">
      <c r="D1287" s="205"/>
    </row>
    <row r="1288" ht="12.75">
      <c r="D1288" s="205"/>
    </row>
    <row r="1289" ht="12.75">
      <c r="D1289" s="205"/>
    </row>
    <row r="1290" ht="12.75">
      <c r="D1290" s="205"/>
    </row>
    <row r="1291" ht="12.75">
      <c r="D1291" s="205"/>
    </row>
    <row r="1292" ht="12.75">
      <c r="D1292" s="205"/>
    </row>
    <row r="1293" ht="12.75">
      <c r="D1293" s="205"/>
    </row>
    <row r="1294" ht="12.75">
      <c r="D1294" s="205"/>
    </row>
    <row r="1295" ht="12.75">
      <c r="D1295" s="205"/>
    </row>
    <row r="1296" ht="12.75">
      <c r="D1296" s="205"/>
    </row>
    <row r="1297" ht="12.75">
      <c r="D1297" s="205"/>
    </row>
    <row r="1298" ht="12.75">
      <c r="D1298" s="205"/>
    </row>
    <row r="1299" ht="12.75">
      <c r="D1299" s="205"/>
    </row>
    <row r="1300" ht="12.75">
      <c r="D1300" s="205"/>
    </row>
    <row r="1301" ht="12.75">
      <c r="D1301" s="205"/>
    </row>
    <row r="1302" ht="12.75">
      <c r="D1302" s="205"/>
    </row>
    <row r="1303" ht="12.75">
      <c r="D1303" s="205"/>
    </row>
    <row r="1304" ht="12.75">
      <c r="D1304" s="205"/>
    </row>
    <row r="1305" ht="12.75">
      <c r="D1305" s="205"/>
    </row>
    <row r="1306" ht="12.75">
      <c r="D1306" s="205"/>
    </row>
    <row r="1307" ht="12.75">
      <c r="D1307" s="205"/>
    </row>
    <row r="1308" ht="12.75">
      <c r="D1308" s="205"/>
    </row>
    <row r="1309" ht="12.75">
      <c r="D1309" s="205"/>
    </row>
    <row r="1310" ht="12.75">
      <c r="D1310" s="205"/>
    </row>
    <row r="1311" ht="12.75">
      <c r="D1311" s="205"/>
    </row>
    <row r="1312" ht="12.75">
      <c r="D1312" s="205"/>
    </row>
    <row r="1313" ht="12.75">
      <c r="D1313" s="205"/>
    </row>
    <row r="1314" ht="12.75">
      <c r="D1314" s="205"/>
    </row>
    <row r="1315" ht="12.75">
      <c r="D1315" s="205"/>
    </row>
    <row r="1316" ht="12.75">
      <c r="D1316" s="205"/>
    </row>
    <row r="1317" ht="12.75">
      <c r="D1317" s="205"/>
    </row>
    <row r="1318" ht="12.75">
      <c r="D1318" s="205"/>
    </row>
    <row r="1319" ht="12.75">
      <c r="D1319" s="205"/>
    </row>
    <row r="1320" ht="12.75">
      <c r="D1320" s="205"/>
    </row>
    <row r="1321" ht="12.75">
      <c r="D1321" s="205"/>
    </row>
    <row r="1322" ht="12.75">
      <c r="D1322" s="205"/>
    </row>
    <row r="1323" ht="12.75">
      <c r="D1323" s="205"/>
    </row>
    <row r="1324" ht="12.75">
      <c r="D1324" s="205"/>
    </row>
    <row r="1325" ht="12.75">
      <c r="D1325" s="205"/>
    </row>
    <row r="1326" ht="12.75">
      <c r="D1326" s="205"/>
    </row>
    <row r="1327" ht="12.75">
      <c r="D1327" s="205"/>
    </row>
    <row r="1328" ht="12.75">
      <c r="D1328" s="205"/>
    </row>
    <row r="1329" ht="12.75">
      <c r="D1329" s="205"/>
    </row>
    <row r="1330" ht="12.75">
      <c r="D1330" s="205"/>
    </row>
    <row r="1331" ht="12.75">
      <c r="D1331" s="205"/>
    </row>
    <row r="1332" ht="12.75">
      <c r="D1332" s="205"/>
    </row>
    <row r="1333" ht="12.75">
      <c r="D1333" s="205"/>
    </row>
    <row r="1334" ht="12.75">
      <c r="D1334" s="205"/>
    </row>
    <row r="1335" ht="12.75">
      <c r="D1335" s="205"/>
    </row>
    <row r="1336" ht="12.75">
      <c r="D1336" s="205"/>
    </row>
    <row r="1337" ht="12.75">
      <c r="D1337" s="205"/>
    </row>
    <row r="1338" ht="12.75">
      <c r="D1338" s="205"/>
    </row>
    <row r="1339" ht="12.75">
      <c r="D1339" s="205"/>
    </row>
    <row r="1340" ht="12.75">
      <c r="D1340" s="205"/>
    </row>
    <row r="1341" ht="12.75">
      <c r="D1341" s="205"/>
    </row>
    <row r="1342" ht="12.75">
      <c r="D1342" s="205"/>
    </row>
    <row r="1343" ht="12.75">
      <c r="D1343" s="205"/>
    </row>
    <row r="1344" ht="12.75">
      <c r="D1344" s="205"/>
    </row>
    <row r="1345" ht="12.75">
      <c r="D1345" s="205"/>
    </row>
    <row r="1346" ht="12.75">
      <c r="D1346" s="205"/>
    </row>
    <row r="1347" ht="12.75">
      <c r="D1347" s="205"/>
    </row>
    <row r="1348" ht="12.75">
      <c r="D1348" s="205"/>
    </row>
    <row r="1349" ht="12.75">
      <c r="D1349" s="205"/>
    </row>
    <row r="1350" ht="12.75">
      <c r="D1350" s="205"/>
    </row>
    <row r="1351" ht="12.75">
      <c r="D1351" s="205"/>
    </row>
    <row r="1352" ht="12.75">
      <c r="D1352" s="205"/>
    </row>
    <row r="1353" ht="12.75">
      <c r="D1353" s="205"/>
    </row>
    <row r="1354" ht="12.75">
      <c r="D1354" s="205"/>
    </row>
    <row r="1355" ht="12.75">
      <c r="D1355" s="205"/>
    </row>
    <row r="1356" ht="12.75">
      <c r="D1356" s="205"/>
    </row>
    <row r="1357" ht="12.75">
      <c r="D1357" s="205"/>
    </row>
    <row r="1358" ht="12.75">
      <c r="D1358" s="205"/>
    </row>
    <row r="1359" ht="12.75">
      <c r="D1359" s="205"/>
    </row>
    <row r="1360" ht="12.75">
      <c r="D1360" s="205"/>
    </row>
    <row r="1361" ht="12.75">
      <c r="D1361" s="205"/>
    </row>
    <row r="1362" ht="12.75">
      <c r="D1362" s="205"/>
    </row>
    <row r="1363" ht="12.75">
      <c r="D1363" s="205"/>
    </row>
    <row r="1364" ht="12.75">
      <c r="D1364" s="205"/>
    </row>
    <row r="1365" ht="12.75">
      <c r="D1365" s="205"/>
    </row>
    <row r="1366" ht="12.75">
      <c r="D1366" s="205"/>
    </row>
    <row r="1367" ht="12.75">
      <c r="D1367" s="205"/>
    </row>
    <row r="1368" ht="12.75">
      <c r="D1368" s="205"/>
    </row>
    <row r="1369" ht="12.75">
      <c r="D1369" s="205"/>
    </row>
    <row r="1370" ht="12.75">
      <c r="D1370" s="205"/>
    </row>
    <row r="1371" ht="12.75">
      <c r="D1371" s="205"/>
    </row>
    <row r="1372" ht="12.75">
      <c r="D1372" s="205"/>
    </row>
    <row r="1373" ht="12.75">
      <c r="D1373" s="205"/>
    </row>
    <row r="1374" ht="12.75">
      <c r="D1374" s="205"/>
    </row>
    <row r="1375" ht="12.75">
      <c r="D1375" s="205"/>
    </row>
    <row r="1376" ht="12.75">
      <c r="D1376" s="205"/>
    </row>
    <row r="1377" ht="12.75">
      <c r="D1377" s="205"/>
    </row>
    <row r="1378" ht="12.75">
      <c r="D1378" s="205"/>
    </row>
    <row r="1379" ht="12.75">
      <c r="D1379" s="205"/>
    </row>
    <row r="1380" ht="12.75">
      <c r="D1380" s="205"/>
    </row>
    <row r="1381" ht="12.75">
      <c r="D1381" s="205"/>
    </row>
    <row r="1382" ht="12.75">
      <c r="D1382" s="205"/>
    </row>
    <row r="1383" ht="12.75">
      <c r="D1383" s="205"/>
    </row>
    <row r="1384" ht="12.75">
      <c r="D1384" s="205"/>
    </row>
    <row r="1385" ht="12.75">
      <c r="D1385" s="205"/>
    </row>
    <row r="1386" ht="12.75">
      <c r="D1386" s="205"/>
    </row>
    <row r="1387" ht="12.75">
      <c r="D1387" s="205"/>
    </row>
    <row r="1388" ht="12.75">
      <c r="D1388" s="205"/>
    </row>
    <row r="1389" ht="12.75">
      <c r="D1389" s="205"/>
    </row>
    <row r="1390" ht="12.75">
      <c r="D1390" s="205"/>
    </row>
    <row r="1391" ht="12.75">
      <c r="D1391" s="205"/>
    </row>
    <row r="1392" ht="12.75">
      <c r="D1392" s="205"/>
    </row>
    <row r="1393" ht="12.75">
      <c r="D1393" s="205"/>
    </row>
    <row r="1394" ht="12.75">
      <c r="D1394" s="205"/>
    </row>
    <row r="1395" ht="12.75">
      <c r="D1395" s="205"/>
    </row>
    <row r="1396" ht="12.75">
      <c r="D1396" s="205"/>
    </row>
    <row r="1397" ht="12.75">
      <c r="D1397" s="205"/>
    </row>
    <row r="1398" ht="12.75">
      <c r="D1398" s="205"/>
    </row>
    <row r="1399" ht="12.75">
      <c r="D1399" s="205"/>
    </row>
    <row r="1400" ht="12.75">
      <c r="D1400" s="205"/>
    </row>
    <row r="1401" ht="12.75">
      <c r="D1401" s="205"/>
    </row>
    <row r="1402" ht="12.75">
      <c r="D1402" s="205"/>
    </row>
    <row r="1403" ht="12.75">
      <c r="D1403" s="205"/>
    </row>
    <row r="1404" ht="12.75">
      <c r="D1404" s="205"/>
    </row>
    <row r="1405" ht="12.75">
      <c r="D1405" s="205"/>
    </row>
    <row r="1406" ht="12.75">
      <c r="D1406" s="205"/>
    </row>
    <row r="1407" ht="12.75">
      <c r="D1407" s="205"/>
    </row>
    <row r="1408" ht="12.75">
      <c r="D1408" s="205"/>
    </row>
    <row r="1409" ht="12.75">
      <c r="D1409" s="205"/>
    </row>
    <row r="1410" ht="12.75">
      <c r="D1410" s="205"/>
    </row>
    <row r="1411" ht="12.75">
      <c r="D1411" s="205"/>
    </row>
    <row r="1412" ht="12.75">
      <c r="D1412" s="205"/>
    </row>
    <row r="1413" ht="12.75">
      <c r="D1413" s="205"/>
    </row>
    <row r="1414" ht="12.75">
      <c r="D1414" s="205"/>
    </row>
    <row r="1415" ht="12.75">
      <c r="D1415" s="205"/>
    </row>
    <row r="1416" ht="12.75">
      <c r="D1416" s="205"/>
    </row>
    <row r="1417" ht="12.75">
      <c r="D1417" s="205"/>
    </row>
    <row r="1418" ht="12.75">
      <c r="D1418" s="205"/>
    </row>
    <row r="1419" ht="12.75">
      <c r="D1419" s="205"/>
    </row>
    <row r="1420" ht="12.75">
      <c r="D1420" s="205"/>
    </row>
    <row r="1421" ht="12.75">
      <c r="D1421" s="205"/>
    </row>
    <row r="1422" ht="12.75">
      <c r="D1422" s="205"/>
    </row>
    <row r="1423" ht="12.75">
      <c r="D1423" s="205"/>
    </row>
    <row r="1424" ht="12.75">
      <c r="D1424" s="205"/>
    </row>
    <row r="1425" ht="12.75">
      <c r="D1425" s="205"/>
    </row>
    <row r="1426" ht="12.75">
      <c r="D1426" s="205"/>
    </row>
    <row r="1427" ht="12.75">
      <c r="D1427" s="205"/>
    </row>
    <row r="1428" ht="12.75">
      <c r="D1428" s="205"/>
    </row>
    <row r="1429" ht="12.75">
      <c r="D1429" s="205"/>
    </row>
    <row r="1430" ht="12.75">
      <c r="D1430" s="205"/>
    </row>
    <row r="1431" ht="12.75">
      <c r="D1431" s="205"/>
    </row>
    <row r="1432" ht="12.75">
      <c r="D1432" s="205"/>
    </row>
    <row r="1433" ht="12.75">
      <c r="D1433" s="205"/>
    </row>
    <row r="1434" ht="12.75">
      <c r="D1434" s="205"/>
    </row>
    <row r="1435" ht="12.75">
      <c r="D1435" s="205"/>
    </row>
    <row r="1436" ht="12.75">
      <c r="D1436" s="205"/>
    </row>
    <row r="1437" ht="12.75">
      <c r="D1437" s="205"/>
    </row>
    <row r="1438" ht="12.75">
      <c r="D1438" s="205"/>
    </row>
    <row r="1439" ht="12.75">
      <c r="D1439" s="205"/>
    </row>
    <row r="1440" ht="12.75">
      <c r="D1440" s="205"/>
    </row>
    <row r="1441" ht="12.75">
      <c r="D1441" s="205"/>
    </row>
    <row r="1442" ht="12.75">
      <c r="D1442" s="205"/>
    </row>
    <row r="1443" ht="12.75">
      <c r="D1443" s="205"/>
    </row>
    <row r="1444" ht="12.75">
      <c r="D1444" s="205"/>
    </row>
    <row r="1445" ht="12.75">
      <c r="D1445" s="205"/>
    </row>
    <row r="1446" ht="12.75">
      <c r="D1446" s="205"/>
    </row>
    <row r="1447" ht="12.75">
      <c r="D1447" s="205"/>
    </row>
    <row r="1448" ht="12.75">
      <c r="D1448" s="205"/>
    </row>
    <row r="1449" ht="12.75">
      <c r="D1449" s="205"/>
    </row>
    <row r="1450" ht="12.75">
      <c r="D1450" s="205"/>
    </row>
    <row r="1451" ht="12.75">
      <c r="D1451" s="205"/>
    </row>
    <row r="1452" ht="12.75">
      <c r="D1452" s="205"/>
    </row>
    <row r="1453" ht="12.75">
      <c r="D1453" s="205"/>
    </row>
    <row r="1454" ht="12.75">
      <c r="D1454" s="205"/>
    </row>
    <row r="1455" ht="12.75">
      <c r="D1455" s="205"/>
    </row>
    <row r="1456" ht="12.75">
      <c r="D1456" s="205"/>
    </row>
    <row r="1457" ht="12.75">
      <c r="D1457" s="205"/>
    </row>
    <row r="1458" ht="12.75">
      <c r="D1458" s="205"/>
    </row>
    <row r="1459" ht="12.75">
      <c r="D1459" s="205"/>
    </row>
    <row r="1460" ht="12.75">
      <c r="D1460" s="205"/>
    </row>
    <row r="1461" ht="12.75">
      <c r="D1461" s="205"/>
    </row>
    <row r="1462" ht="12.75">
      <c r="D1462" s="205"/>
    </row>
    <row r="1463" ht="12.75">
      <c r="D1463" s="205"/>
    </row>
    <row r="1464" ht="12.75">
      <c r="D1464" s="205"/>
    </row>
    <row r="1465" ht="12.75">
      <c r="D1465" s="205"/>
    </row>
    <row r="1466" ht="12.75">
      <c r="D1466" s="205"/>
    </row>
    <row r="1467" ht="12.75">
      <c r="D1467" s="205"/>
    </row>
    <row r="1468" ht="12.75">
      <c r="D1468" s="205"/>
    </row>
    <row r="1469" ht="12.75">
      <c r="D1469" s="205"/>
    </row>
    <row r="1470" ht="12.75">
      <c r="D1470" s="205"/>
    </row>
    <row r="1471" ht="12.75">
      <c r="D1471" s="205"/>
    </row>
    <row r="1472" ht="12.75">
      <c r="D1472" s="205"/>
    </row>
    <row r="1473" ht="12.75">
      <c r="D1473" s="205"/>
    </row>
    <row r="1474" ht="12.75">
      <c r="D1474" s="205"/>
    </row>
    <row r="1475" ht="12.75">
      <c r="D1475" s="205"/>
    </row>
    <row r="1476" ht="12.75">
      <c r="D1476" s="205"/>
    </row>
    <row r="1477" ht="12.75">
      <c r="D1477" s="205"/>
    </row>
    <row r="1478" ht="12.75">
      <c r="D1478" s="205"/>
    </row>
    <row r="1479" ht="12.75">
      <c r="D1479" s="205"/>
    </row>
    <row r="1480" ht="12.75">
      <c r="D1480" s="205"/>
    </row>
    <row r="1481" ht="12.75">
      <c r="D1481" s="205"/>
    </row>
    <row r="1482" ht="12.75">
      <c r="D1482" s="205"/>
    </row>
    <row r="1483" ht="12.75">
      <c r="D1483" s="205"/>
    </row>
    <row r="1484" ht="12.75">
      <c r="D1484" s="205"/>
    </row>
    <row r="1485" ht="12.75">
      <c r="D1485" s="205"/>
    </row>
    <row r="1486" ht="12.75">
      <c r="D1486" s="205"/>
    </row>
    <row r="1487" ht="12.75">
      <c r="D1487" s="205"/>
    </row>
    <row r="1488" ht="12.75">
      <c r="D1488" s="205"/>
    </row>
    <row r="1489" ht="12.75">
      <c r="D1489" s="205"/>
    </row>
    <row r="1490" ht="12.75">
      <c r="D1490" s="205"/>
    </row>
    <row r="1491" ht="12.75">
      <c r="D1491" s="205"/>
    </row>
    <row r="1492" ht="12.75">
      <c r="D1492" s="205"/>
    </row>
    <row r="1493" ht="12.75">
      <c r="D1493" s="205"/>
    </row>
    <row r="1494" ht="12.75">
      <c r="D1494" s="205"/>
    </row>
    <row r="1495" ht="12.75">
      <c r="D1495" s="205"/>
    </row>
    <row r="1496" ht="12.75">
      <c r="D1496" s="205"/>
    </row>
    <row r="1497" ht="12.75">
      <c r="D1497" s="205"/>
    </row>
    <row r="1498" ht="12.75">
      <c r="D1498" s="205"/>
    </row>
    <row r="1499" ht="12.75">
      <c r="D1499" s="205"/>
    </row>
    <row r="1500" ht="12.75">
      <c r="D1500" s="205"/>
    </row>
    <row r="1501" ht="12.75">
      <c r="D1501" s="205"/>
    </row>
    <row r="1502" ht="12.75">
      <c r="D1502" s="205"/>
    </row>
    <row r="1503" ht="12.75">
      <c r="D1503" s="205"/>
    </row>
    <row r="1504" ht="12.75">
      <c r="D1504" s="205"/>
    </row>
    <row r="1505" ht="12.75">
      <c r="D1505" s="205"/>
    </row>
    <row r="1506" ht="12.75">
      <c r="D1506" s="205"/>
    </row>
    <row r="1507" ht="12.75">
      <c r="D1507" s="205"/>
    </row>
    <row r="1508" ht="12.75">
      <c r="D1508" s="205"/>
    </row>
    <row r="1509" ht="12.75">
      <c r="D1509" s="205"/>
    </row>
    <row r="1510" ht="12.75">
      <c r="D1510" s="205"/>
    </row>
    <row r="1511" ht="12.75">
      <c r="D1511" s="205"/>
    </row>
    <row r="1512" ht="12.75">
      <c r="D1512" s="205"/>
    </row>
    <row r="1513" ht="12.75">
      <c r="D1513" s="205"/>
    </row>
    <row r="1514" ht="12.75">
      <c r="D1514" s="205"/>
    </row>
    <row r="1515" ht="12.75">
      <c r="D1515" s="205"/>
    </row>
    <row r="1516" ht="12.75">
      <c r="D1516" s="205"/>
    </row>
    <row r="1517" ht="12.75">
      <c r="D1517" s="205"/>
    </row>
    <row r="1518" ht="12.75">
      <c r="D1518" s="205"/>
    </row>
    <row r="1519" ht="12.75">
      <c r="D1519" s="205"/>
    </row>
    <row r="1520" ht="12.75">
      <c r="D1520" s="205"/>
    </row>
    <row r="1521" ht="12.75">
      <c r="D1521" s="205"/>
    </row>
    <row r="1522" ht="12.75">
      <c r="D1522" s="205"/>
    </row>
    <row r="1523" ht="12.75">
      <c r="D1523" s="205"/>
    </row>
    <row r="1524" ht="12.75">
      <c r="D1524" s="205"/>
    </row>
    <row r="1525" ht="12.75">
      <c r="D1525" s="205"/>
    </row>
    <row r="1526" ht="12.75">
      <c r="D1526" s="205"/>
    </row>
    <row r="1527" ht="12.75">
      <c r="D1527" s="205"/>
    </row>
    <row r="1528" ht="12.75">
      <c r="D1528" s="205"/>
    </row>
    <row r="1529" ht="12.75">
      <c r="D1529" s="205"/>
    </row>
    <row r="1530" ht="12.75">
      <c r="D1530" s="205"/>
    </row>
    <row r="1531" ht="12.75">
      <c r="D1531" s="205"/>
    </row>
    <row r="1532" ht="12.75">
      <c r="D1532" s="205"/>
    </row>
    <row r="1533" ht="12.75">
      <c r="D1533" s="205"/>
    </row>
    <row r="1534" ht="12.75">
      <c r="D1534" s="205"/>
    </row>
    <row r="1535" ht="12.75">
      <c r="D1535" s="205"/>
    </row>
    <row r="1536" ht="12.75">
      <c r="D1536" s="205"/>
    </row>
    <row r="1537" ht="12.75">
      <c r="D1537" s="205"/>
    </row>
    <row r="1538" ht="12.75">
      <c r="D1538" s="205"/>
    </row>
    <row r="1539" ht="12.75">
      <c r="D1539" s="205"/>
    </row>
    <row r="1540" ht="12.75">
      <c r="D1540" s="205"/>
    </row>
    <row r="1541" ht="12.75">
      <c r="D1541" s="205"/>
    </row>
    <row r="1542" ht="12.75">
      <c r="D1542" s="205"/>
    </row>
    <row r="1543" ht="12.75">
      <c r="D1543" s="205"/>
    </row>
    <row r="1544" ht="12.75">
      <c r="D1544" s="205"/>
    </row>
    <row r="1545" ht="12.75">
      <c r="D1545" s="205"/>
    </row>
    <row r="1546" ht="12.75">
      <c r="D1546" s="205"/>
    </row>
    <row r="1547" ht="12.75">
      <c r="D1547" s="205"/>
    </row>
    <row r="1548" ht="12.75">
      <c r="D1548" s="205"/>
    </row>
    <row r="1549" ht="12.75">
      <c r="D1549" s="205"/>
    </row>
    <row r="1550" ht="12.75">
      <c r="D1550" s="205"/>
    </row>
    <row r="1551" ht="12.75">
      <c r="D1551" s="205"/>
    </row>
    <row r="1552" ht="12.75">
      <c r="D1552" s="205"/>
    </row>
    <row r="1553" ht="12.75">
      <c r="D1553" s="205"/>
    </row>
    <row r="1554" ht="12.75">
      <c r="D1554" s="205"/>
    </row>
    <row r="1555" ht="12.75">
      <c r="D1555" s="205"/>
    </row>
    <row r="1556" ht="12.75">
      <c r="D1556" s="205"/>
    </row>
    <row r="1557" ht="12.75">
      <c r="D1557" s="205"/>
    </row>
    <row r="1558" ht="12.75">
      <c r="D1558" s="205"/>
    </row>
    <row r="1559" ht="12.75">
      <c r="D1559" s="205"/>
    </row>
    <row r="1560" ht="12.75">
      <c r="D1560" s="205"/>
    </row>
    <row r="1561" ht="12.75">
      <c r="D1561" s="205"/>
    </row>
    <row r="1562" ht="12.75">
      <c r="D1562" s="205"/>
    </row>
    <row r="1563" ht="12.75">
      <c r="D1563" s="205"/>
    </row>
    <row r="1564" ht="12.75">
      <c r="D1564" s="205"/>
    </row>
    <row r="1565" ht="12.75">
      <c r="D1565" s="205"/>
    </row>
    <row r="1566" ht="12.75">
      <c r="D1566" s="205"/>
    </row>
    <row r="1567" ht="12.75">
      <c r="D1567" s="205"/>
    </row>
    <row r="1568" ht="12.75">
      <c r="D1568" s="205"/>
    </row>
    <row r="1569" ht="12.75">
      <c r="D1569" s="205"/>
    </row>
    <row r="1570" ht="12.75">
      <c r="D1570" s="205"/>
    </row>
    <row r="1571" ht="12.75">
      <c r="D1571" s="205"/>
    </row>
    <row r="1572" ht="12.75">
      <c r="D1572" s="205"/>
    </row>
    <row r="1573" ht="12.75">
      <c r="D1573" s="205"/>
    </row>
    <row r="1574" ht="12.75">
      <c r="D1574" s="205"/>
    </row>
    <row r="1575" ht="12.75">
      <c r="D1575" s="205"/>
    </row>
    <row r="1576" ht="12.75">
      <c r="D1576" s="205"/>
    </row>
    <row r="1577" ht="12.75">
      <c r="D1577" s="205"/>
    </row>
    <row r="1578" ht="12.75">
      <c r="D1578" s="205"/>
    </row>
    <row r="1579" ht="12.75">
      <c r="D1579" s="205"/>
    </row>
    <row r="1580" ht="12.75">
      <c r="D1580" s="205"/>
    </row>
    <row r="1581" ht="12.75">
      <c r="D1581" s="205"/>
    </row>
    <row r="1582" ht="12.75">
      <c r="D1582" s="205"/>
    </row>
    <row r="1583" ht="12.75">
      <c r="D1583" s="205"/>
    </row>
    <row r="1584" ht="12.75">
      <c r="D1584" s="205"/>
    </row>
    <row r="1585" ht="12.75">
      <c r="D1585" s="205"/>
    </row>
    <row r="1586" ht="12.75">
      <c r="D1586" s="205"/>
    </row>
    <row r="1587" ht="12.75">
      <c r="D1587" s="205"/>
    </row>
    <row r="1588" ht="12.75">
      <c r="D1588" s="205"/>
    </row>
    <row r="1589" ht="12.75">
      <c r="D1589" s="205"/>
    </row>
    <row r="1590" ht="12.75">
      <c r="D1590" s="205"/>
    </row>
    <row r="1591" ht="12.75">
      <c r="D1591" s="205"/>
    </row>
    <row r="1592" ht="12.75">
      <c r="D1592" s="205"/>
    </row>
    <row r="1593" ht="12.75">
      <c r="D1593" s="205"/>
    </row>
    <row r="1594" ht="12.75">
      <c r="D1594" s="205"/>
    </row>
    <row r="1595" ht="12.75">
      <c r="D1595" s="205"/>
    </row>
    <row r="1596" ht="12.75">
      <c r="D1596" s="205"/>
    </row>
    <row r="1597" ht="12.75">
      <c r="D1597" s="205"/>
    </row>
    <row r="1598" ht="12.75">
      <c r="D1598" s="205"/>
    </row>
    <row r="1599" ht="12.75">
      <c r="D1599" s="205"/>
    </row>
    <row r="1600" ht="12.75">
      <c r="D1600" s="205"/>
    </row>
    <row r="1601" ht="12.75">
      <c r="D1601" s="205"/>
    </row>
    <row r="1602" ht="12.75">
      <c r="D1602" s="205"/>
    </row>
    <row r="1603" ht="12.75">
      <c r="D1603" s="205"/>
    </row>
    <row r="1604" ht="12.75">
      <c r="D1604" s="205"/>
    </row>
    <row r="1605" ht="12.75">
      <c r="D1605" s="205"/>
    </row>
    <row r="1606" ht="12.75">
      <c r="D1606" s="205"/>
    </row>
    <row r="1607" ht="12.75">
      <c r="D1607" s="205"/>
    </row>
    <row r="1608" ht="12.75">
      <c r="D1608" s="205"/>
    </row>
    <row r="1609" ht="12.75">
      <c r="D1609" s="205"/>
    </row>
    <row r="1610" ht="12.75">
      <c r="D1610" s="205"/>
    </row>
    <row r="1611" ht="12.75">
      <c r="D1611" s="205"/>
    </row>
    <row r="1612" ht="12.75">
      <c r="D1612" s="205"/>
    </row>
    <row r="1613" ht="12.75">
      <c r="D1613" s="205"/>
    </row>
    <row r="1614" ht="12.75">
      <c r="D1614" s="205"/>
    </row>
    <row r="1615" ht="12.75">
      <c r="D1615" s="205"/>
    </row>
    <row r="1616" ht="12.75">
      <c r="D1616" s="205"/>
    </row>
    <row r="1617" ht="12.75">
      <c r="D1617" s="205"/>
    </row>
    <row r="1618" ht="12.75">
      <c r="D1618" s="205"/>
    </row>
    <row r="1619" ht="12.75">
      <c r="D1619" s="205"/>
    </row>
    <row r="1620" ht="12.75">
      <c r="D1620" s="205"/>
    </row>
    <row r="1621" ht="12.75">
      <c r="D1621" s="205"/>
    </row>
    <row r="1622" ht="12.75">
      <c r="D1622" s="205"/>
    </row>
    <row r="1623" ht="12.75">
      <c r="D1623" s="205"/>
    </row>
    <row r="1624" ht="12.75">
      <c r="D1624" s="205"/>
    </row>
    <row r="1625" ht="12.75">
      <c r="D1625" s="205"/>
    </row>
    <row r="1626" ht="12.75">
      <c r="D1626" s="205"/>
    </row>
    <row r="1627" ht="12.75">
      <c r="D1627" s="205"/>
    </row>
    <row r="1628" ht="12.75">
      <c r="D1628" s="205"/>
    </row>
    <row r="1629" ht="12.75">
      <c r="D1629" s="205"/>
    </row>
    <row r="1630" ht="12.75">
      <c r="D1630" s="205"/>
    </row>
    <row r="1631" ht="12.75">
      <c r="D1631" s="205"/>
    </row>
    <row r="1632" ht="12.75">
      <c r="D1632" s="205"/>
    </row>
    <row r="1633" ht="12.75">
      <c r="D1633" s="205"/>
    </row>
    <row r="1634" ht="12.75">
      <c r="D1634" s="205"/>
    </row>
    <row r="1635" ht="12.75">
      <c r="D1635" s="205"/>
    </row>
    <row r="1636" ht="12.75">
      <c r="D1636" s="205"/>
    </row>
    <row r="1637" ht="12.75">
      <c r="D1637" s="205"/>
    </row>
    <row r="1638" ht="12.75">
      <c r="D1638" s="205"/>
    </row>
    <row r="1639" ht="12.75">
      <c r="D1639" s="205"/>
    </row>
    <row r="1640" ht="12.75">
      <c r="D1640" s="205"/>
    </row>
    <row r="1641" ht="12.75">
      <c r="D1641" s="205"/>
    </row>
    <row r="1642" ht="12.75">
      <c r="D1642" s="205"/>
    </row>
    <row r="1643" ht="12.75">
      <c r="D1643" s="205"/>
    </row>
    <row r="1644" ht="12.75">
      <c r="D1644" s="205"/>
    </row>
    <row r="1645" ht="12.75">
      <c r="D1645" s="205"/>
    </row>
    <row r="1646" ht="12.75">
      <c r="D1646" s="205"/>
    </row>
    <row r="1647" ht="12.75">
      <c r="D1647" s="205"/>
    </row>
    <row r="1648" ht="12.75">
      <c r="D1648" s="205"/>
    </row>
    <row r="1649" ht="12.75">
      <c r="D1649" s="205"/>
    </row>
    <row r="1650" ht="12.75">
      <c r="D1650" s="205"/>
    </row>
    <row r="1651" ht="12.75">
      <c r="D1651" s="205"/>
    </row>
    <row r="1652" ht="12.75">
      <c r="D1652" s="205"/>
    </row>
    <row r="1653" ht="12.75">
      <c r="D1653" s="205"/>
    </row>
    <row r="1654" ht="12.75">
      <c r="D1654" s="205"/>
    </row>
    <row r="1655" ht="12.75">
      <c r="D1655" s="205"/>
    </row>
    <row r="1656" ht="12.75">
      <c r="D1656" s="205"/>
    </row>
    <row r="1657" ht="12.75">
      <c r="D1657" s="205"/>
    </row>
    <row r="1658" ht="12.75">
      <c r="D1658" s="205"/>
    </row>
    <row r="1659" ht="12.75">
      <c r="D1659" s="205"/>
    </row>
    <row r="1660" ht="12.75">
      <c r="D1660" s="205"/>
    </row>
    <row r="1661" ht="12.75">
      <c r="D1661" s="205"/>
    </row>
    <row r="1662" ht="12.75">
      <c r="D1662" s="205"/>
    </row>
    <row r="1663" ht="12.75">
      <c r="D1663" s="205"/>
    </row>
    <row r="1664" ht="12.75">
      <c r="D1664" s="205"/>
    </row>
    <row r="1665" ht="12.75">
      <c r="D1665" s="205"/>
    </row>
    <row r="1666" ht="12.75">
      <c r="D1666" s="205"/>
    </row>
    <row r="1667" ht="12.75">
      <c r="D1667" s="205"/>
    </row>
    <row r="1668" ht="12.75">
      <c r="D1668" s="205"/>
    </row>
    <row r="1669" ht="12.75">
      <c r="D1669" s="205"/>
    </row>
    <row r="1670" ht="12.75">
      <c r="D1670" s="205"/>
    </row>
    <row r="1671" ht="12.75">
      <c r="D1671" s="205"/>
    </row>
    <row r="1672" ht="12.75">
      <c r="D1672" s="205"/>
    </row>
    <row r="1673" ht="12.75">
      <c r="D1673" s="205"/>
    </row>
    <row r="1674" ht="12.75">
      <c r="D1674" s="205"/>
    </row>
    <row r="1675" ht="12.75">
      <c r="D1675" s="205"/>
    </row>
    <row r="1676" ht="12.75">
      <c r="D1676" s="205"/>
    </row>
    <row r="1677" ht="12.75">
      <c r="D1677" s="205"/>
    </row>
    <row r="1678" ht="12.75">
      <c r="D1678" s="205"/>
    </row>
    <row r="1679" ht="12.75">
      <c r="D1679" s="205"/>
    </row>
    <row r="1680" ht="12.75">
      <c r="D1680" s="205"/>
    </row>
    <row r="1681" ht="12.75">
      <c r="D1681" s="205"/>
    </row>
    <row r="1682" ht="12.75">
      <c r="D1682" s="205"/>
    </row>
    <row r="1683" ht="12.75">
      <c r="D1683" s="205"/>
    </row>
    <row r="1684" ht="12.75">
      <c r="D1684" s="205"/>
    </row>
    <row r="1685" ht="12.75">
      <c r="D1685" s="205"/>
    </row>
    <row r="1686" ht="12.75">
      <c r="D1686" s="205"/>
    </row>
    <row r="1687" ht="12.75">
      <c r="D1687" s="205"/>
    </row>
    <row r="1688" ht="12.75">
      <c r="D1688" s="205"/>
    </row>
    <row r="1689" ht="12.75">
      <c r="D1689" s="205"/>
    </row>
    <row r="1690" ht="12.75">
      <c r="D1690" s="205"/>
    </row>
    <row r="1691" ht="12.75">
      <c r="D1691" s="205"/>
    </row>
    <row r="1692" ht="12.75">
      <c r="D1692" s="205"/>
    </row>
    <row r="1693" ht="12.75">
      <c r="D1693" s="205"/>
    </row>
    <row r="1694" ht="12.75">
      <c r="D1694" s="205"/>
    </row>
    <row r="1695" ht="12.75">
      <c r="D1695" s="205"/>
    </row>
    <row r="1696" ht="12.75">
      <c r="D1696" s="205"/>
    </row>
    <row r="1697" ht="12.75">
      <c r="D1697" s="205"/>
    </row>
    <row r="1698" ht="12.75">
      <c r="D1698" s="205"/>
    </row>
    <row r="1699" ht="12.75">
      <c r="D1699" s="205"/>
    </row>
    <row r="1700" ht="12.75">
      <c r="D1700" s="205"/>
    </row>
    <row r="1701" ht="12.75">
      <c r="D1701" s="205"/>
    </row>
    <row r="1702" ht="12.75">
      <c r="D1702" s="205"/>
    </row>
    <row r="1703" ht="12.75">
      <c r="D1703" s="205"/>
    </row>
    <row r="1704" ht="12.75">
      <c r="D1704" s="205"/>
    </row>
    <row r="1705" ht="12.75">
      <c r="D1705" s="205"/>
    </row>
    <row r="1706" ht="12.75">
      <c r="D1706" s="205"/>
    </row>
    <row r="1707" ht="12.75">
      <c r="D1707" s="205"/>
    </row>
    <row r="1708" ht="12.75">
      <c r="D1708" s="205"/>
    </row>
    <row r="1709" ht="12.75">
      <c r="D1709" s="205"/>
    </row>
    <row r="1710" ht="12.75">
      <c r="D1710" s="205"/>
    </row>
    <row r="1711" ht="12.75">
      <c r="D1711" s="205"/>
    </row>
    <row r="1712" ht="12.75">
      <c r="D1712" s="205"/>
    </row>
    <row r="1713" ht="12.75">
      <c r="D1713" s="205"/>
    </row>
    <row r="1714" ht="12.75">
      <c r="D1714" s="205"/>
    </row>
    <row r="1715" ht="12.75">
      <c r="D1715" s="205"/>
    </row>
    <row r="1716" ht="12.75">
      <c r="D1716" s="205"/>
    </row>
    <row r="1717" ht="12.75">
      <c r="D1717" s="205"/>
    </row>
    <row r="1718" ht="12.75">
      <c r="D1718" s="205"/>
    </row>
    <row r="1719" ht="12.75">
      <c r="D1719" s="205"/>
    </row>
    <row r="1720" ht="12.75">
      <c r="D1720" s="205"/>
    </row>
    <row r="1721" ht="12.75">
      <c r="D1721" s="205"/>
    </row>
    <row r="1722" ht="12.75">
      <c r="D1722" s="205"/>
    </row>
    <row r="1723" ht="12.75">
      <c r="D1723" s="205"/>
    </row>
    <row r="1724" ht="12.75">
      <c r="D1724" s="205"/>
    </row>
    <row r="1725" ht="12.75">
      <c r="D1725" s="205"/>
    </row>
    <row r="1726" ht="12.75">
      <c r="D1726" s="205"/>
    </row>
    <row r="1727" ht="12.75">
      <c r="D1727" s="205"/>
    </row>
    <row r="1728" ht="12.75">
      <c r="D1728" s="205"/>
    </row>
    <row r="1729" ht="12.75">
      <c r="D1729" s="205"/>
    </row>
    <row r="1730" ht="12.75">
      <c r="D1730" s="205"/>
    </row>
    <row r="1731" ht="12.75">
      <c r="D1731" s="205"/>
    </row>
    <row r="1732" ht="12.75">
      <c r="D1732" s="205"/>
    </row>
    <row r="1733" ht="12.75">
      <c r="D1733" s="205"/>
    </row>
    <row r="1734" ht="12.75">
      <c r="D1734" s="205"/>
    </row>
    <row r="1735" ht="12.75">
      <c r="D1735" s="205"/>
    </row>
    <row r="1736" ht="12.75">
      <c r="D1736" s="205"/>
    </row>
    <row r="1737" ht="12.75">
      <c r="D1737" s="205"/>
    </row>
    <row r="1738" ht="12.75">
      <c r="D1738" s="205"/>
    </row>
    <row r="1739" ht="12.75">
      <c r="D1739" s="205"/>
    </row>
    <row r="1740" ht="12.75">
      <c r="D1740" s="205"/>
    </row>
    <row r="1741" ht="12.75">
      <c r="D1741" s="205"/>
    </row>
    <row r="1742" ht="12.75">
      <c r="D1742" s="205"/>
    </row>
    <row r="1743" ht="12.75">
      <c r="D1743" s="205"/>
    </row>
    <row r="1744" ht="12.75">
      <c r="D1744" s="205"/>
    </row>
    <row r="1745" ht="12.75">
      <c r="D1745" s="205"/>
    </row>
    <row r="1746" ht="12.75">
      <c r="D1746" s="205"/>
    </row>
    <row r="1747" ht="12.75">
      <c r="D1747" s="205"/>
    </row>
    <row r="1748" ht="12.75">
      <c r="D1748" s="205"/>
    </row>
    <row r="1749" ht="12.75">
      <c r="D1749" s="205"/>
    </row>
    <row r="1750" ht="12.75">
      <c r="D1750" s="205"/>
    </row>
    <row r="1751" ht="12.75">
      <c r="D1751" s="205"/>
    </row>
    <row r="1752" ht="12.75">
      <c r="D1752" s="205"/>
    </row>
    <row r="1753" ht="12.75">
      <c r="D1753" s="205"/>
    </row>
    <row r="1754" ht="12.75">
      <c r="D1754" s="205"/>
    </row>
    <row r="1755" ht="12.75">
      <c r="D1755" s="205"/>
    </row>
    <row r="1756" ht="12.75">
      <c r="D1756" s="205"/>
    </row>
    <row r="1757" ht="12.75">
      <c r="D1757" s="205"/>
    </row>
    <row r="1758" ht="12.75">
      <c r="D1758" s="205"/>
    </row>
    <row r="1759" ht="12.75">
      <c r="D1759" s="205"/>
    </row>
    <row r="1760" ht="12.75">
      <c r="D1760" s="205"/>
    </row>
    <row r="1761" ht="12.75">
      <c r="D1761" s="205"/>
    </row>
    <row r="1762" ht="12.75">
      <c r="D1762" s="205"/>
    </row>
    <row r="1763" ht="12.75">
      <c r="D1763" s="205"/>
    </row>
    <row r="1764" ht="12.75">
      <c r="D1764" s="205"/>
    </row>
    <row r="1765" ht="12.75">
      <c r="D1765" s="205"/>
    </row>
    <row r="1766" ht="12.75">
      <c r="D1766" s="205"/>
    </row>
    <row r="1767" ht="12.75">
      <c r="D1767" s="205"/>
    </row>
    <row r="1768" ht="12.75">
      <c r="D1768" s="205"/>
    </row>
    <row r="1769" ht="12.75">
      <c r="D1769" s="205"/>
    </row>
    <row r="1770" ht="12.75">
      <c r="D1770" s="205"/>
    </row>
    <row r="1771" ht="12.75">
      <c r="D1771" s="205"/>
    </row>
    <row r="1772" ht="12.75">
      <c r="D1772" s="205"/>
    </row>
    <row r="1773" ht="12.75">
      <c r="D1773" s="205"/>
    </row>
    <row r="1774" ht="12.75">
      <c r="D1774" s="205"/>
    </row>
    <row r="1775" ht="12.75">
      <c r="D1775" s="205"/>
    </row>
    <row r="1776" ht="12.75">
      <c r="D1776" s="205"/>
    </row>
    <row r="1777" ht="12.75">
      <c r="D1777" s="205"/>
    </row>
    <row r="1778" ht="12.75">
      <c r="D1778" s="205"/>
    </row>
    <row r="1779" ht="12.75">
      <c r="D1779" s="205"/>
    </row>
    <row r="1780" ht="12.75">
      <c r="D1780" s="205"/>
    </row>
    <row r="1781" ht="12.75">
      <c r="D1781" s="205"/>
    </row>
    <row r="1782" ht="12.75">
      <c r="D1782" s="205"/>
    </row>
    <row r="1783" ht="12.75">
      <c r="D1783" s="205"/>
    </row>
    <row r="1784" ht="12.75">
      <c r="D1784" s="205"/>
    </row>
    <row r="1785" ht="12.75">
      <c r="D1785" s="205"/>
    </row>
    <row r="1786" ht="12.75">
      <c r="D1786" s="205"/>
    </row>
    <row r="1787" ht="12.75">
      <c r="D1787" s="205"/>
    </row>
    <row r="1788" ht="12.75">
      <c r="D1788" s="205"/>
    </row>
    <row r="1789" ht="12.75">
      <c r="D1789" s="205"/>
    </row>
    <row r="1790" ht="12.75">
      <c r="D1790" s="205"/>
    </row>
    <row r="1791" ht="12.75">
      <c r="D1791" s="205"/>
    </row>
    <row r="1792" ht="12.75">
      <c r="D1792" s="205"/>
    </row>
    <row r="1793" ht="12.75">
      <c r="D1793" s="205"/>
    </row>
    <row r="1794" ht="12.75">
      <c r="D1794" s="205"/>
    </row>
    <row r="1795" ht="12.75">
      <c r="D1795" s="205"/>
    </row>
    <row r="1796" ht="12.75">
      <c r="D1796" s="205"/>
    </row>
    <row r="1797" ht="12.75">
      <c r="D1797" s="205"/>
    </row>
    <row r="1798" ht="12.75">
      <c r="D1798" s="205"/>
    </row>
    <row r="1799" ht="12.75">
      <c r="D1799" s="205"/>
    </row>
    <row r="1800" ht="12.75">
      <c r="D1800" s="205"/>
    </row>
    <row r="1801" ht="12.75">
      <c r="D1801" s="205"/>
    </row>
    <row r="1802" ht="12.75">
      <c r="D1802" s="205"/>
    </row>
    <row r="1803" ht="12.75">
      <c r="D1803" s="205"/>
    </row>
    <row r="1804" ht="12.75">
      <c r="D1804" s="205"/>
    </row>
    <row r="1805" ht="12.75">
      <c r="D1805" s="205"/>
    </row>
    <row r="1806" ht="12.75">
      <c r="D1806" s="205"/>
    </row>
    <row r="1807" ht="12.75">
      <c r="D1807" s="205"/>
    </row>
    <row r="1808" ht="12.75">
      <c r="D1808" s="205"/>
    </row>
    <row r="1809" ht="12.75">
      <c r="D1809" s="205"/>
    </row>
    <row r="1810" ht="12.75">
      <c r="D1810" s="205"/>
    </row>
    <row r="1811" ht="12.75">
      <c r="D1811" s="205"/>
    </row>
    <row r="1812" ht="12.75">
      <c r="D1812" s="205"/>
    </row>
    <row r="1813" ht="12.75">
      <c r="D1813" s="205"/>
    </row>
    <row r="1814" ht="12.75">
      <c r="D1814" s="205"/>
    </row>
    <row r="1815" ht="12.75">
      <c r="D1815" s="205"/>
    </row>
    <row r="1816" ht="12.75">
      <c r="D1816" s="205"/>
    </row>
    <row r="1817" ht="12.75">
      <c r="D1817" s="205"/>
    </row>
    <row r="1818" ht="12.75">
      <c r="D1818" s="205"/>
    </row>
    <row r="1819" ht="12.75">
      <c r="D1819" s="205"/>
    </row>
    <row r="1820" ht="12.75">
      <c r="D1820" s="205"/>
    </row>
    <row r="1821" ht="12.75">
      <c r="D1821" s="205"/>
    </row>
    <row r="1822" ht="12.75">
      <c r="D1822" s="205"/>
    </row>
    <row r="1823" ht="12.75">
      <c r="D1823" s="205"/>
    </row>
    <row r="1824" ht="12.75">
      <c r="D1824" s="205"/>
    </row>
    <row r="1825" ht="12.75">
      <c r="D1825" s="205"/>
    </row>
    <row r="1826" ht="12.75">
      <c r="D1826" s="205"/>
    </row>
    <row r="1827" ht="12.75">
      <c r="D1827" s="205"/>
    </row>
    <row r="1828" ht="12.75">
      <c r="D1828" s="205"/>
    </row>
    <row r="1829" ht="12.75">
      <c r="D1829" s="205"/>
    </row>
    <row r="1830" ht="12.75">
      <c r="D1830" s="205"/>
    </row>
    <row r="1831" ht="12.75">
      <c r="D1831" s="205"/>
    </row>
    <row r="1832" ht="12.75">
      <c r="D1832" s="205"/>
    </row>
    <row r="1833" ht="12.75">
      <c r="D1833" s="205"/>
    </row>
    <row r="1834" ht="12.75">
      <c r="D1834" s="205"/>
    </row>
    <row r="1835" ht="12.75">
      <c r="D1835" s="205"/>
    </row>
    <row r="1836" ht="12.75">
      <c r="D1836" s="205"/>
    </row>
    <row r="1837" ht="12.75">
      <c r="D1837" s="205"/>
    </row>
    <row r="1838" ht="12.75">
      <c r="D1838" s="205"/>
    </row>
    <row r="1839" ht="12.75">
      <c r="D1839" s="205"/>
    </row>
    <row r="1840" ht="12.75">
      <c r="D1840" s="205"/>
    </row>
    <row r="1841" ht="12.75">
      <c r="D1841" s="205"/>
    </row>
    <row r="1842" ht="12.75">
      <c r="D1842" s="205"/>
    </row>
    <row r="1843" ht="12.75">
      <c r="D1843" s="205"/>
    </row>
    <row r="1844" ht="12.75">
      <c r="D1844" s="205"/>
    </row>
    <row r="1845" ht="12.75">
      <c r="D1845" s="205"/>
    </row>
    <row r="1846" ht="12.75">
      <c r="D1846" s="205"/>
    </row>
    <row r="1847" ht="12.75">
      <c r="D1847" s="205"/>
    </row>
    <row r="1848" ht="12.75">
      <c r="D1848" s="205"/>
    </row>
    <row r="1849" ht="12.75">
      <c r="D1849" s="205"/>
    </row>
    <row r="1850" ht="12.75">
      <c r="D1850" s="205"/>
    </row>
    <row r="1851" ht="12.75">
      <c r="D1851" s="205"/>
    </row>
    <row r="1852" ht="12.75">
      <c r="D1852" s="205"/>
    </row>
    <row r="1853" ht="12.75">
      <c r="D1853" s="205"/>
    </row>
    <row r="1854" ht="12.75">
      <c r="D1854" s="205"/>
    </row>
    <row r="1855" ht="12.75">
      <c r="D1855" s="205"/>
    </row>
    <row r="1856" ht="12.75">
      <c r="D1856" s="205"/>
    </row>
    <row r="1857" ht="12.75">
      <c r="D1857" s="205"/>
    </row>
    <row r="1858" ht="12.75">
      <c r="D1858" s="205"/>
    </row>
    <row r="1859" ht="12.75">
      <c r="D1859" s="205"/>
    </row>
    <row r="1860" ht="12.75">
      <c r="D1860" s="205"/>
    </row>
    <row r="1861" ht="12.75">
      <c r="D1861" s="205"/>
    </row>
    <row r="1862" ht="12.75">
      <c r="D1862" s="205"/>
    </row>
    <row r="1863" ht="12.75">
      <c r="D1863" s="205"/>
    </row>
    <row r="1864" ht="12.75">
      <c r="D1864" s="205"/>
    </row>
    <row r="1865" ht="12.75">
      <c r="D1865" s="205"/>
    </row>
    <row r="1866" ht="12.75">
      <c r="D1866" s="205"/>
    </row>
    <row r="1867" ht="12.75">
      <c r="D1867" s="205"/>
    </row>
    <row r="1868" ht="12.75">
      <c r="D1868" s="205"/>
    </row>
    <row r="1869" ht="12.75">
      <c r="D1869" s="205"/>
    </row>
    <row r="1870" ht="12.75">
      <c r="D1870" s="205"/>
    </row>
    <row r="1871" ht="12.75">
      <c r="D1871" s="205"/>
    </row>
    <row r="1872" ht="12.75">
      <c r="D1872" s="205"/>
    </row>
    <row r="1873" ht="12.75">
      <c r="D1873" s="205"/>
    </row>
    <row r="1874" ht="12.75">
      <c r="D1874" s="205"/>
    </row>
    <row r="1875" ht="12.75">
      <c r="D1875" s="205"/>
    </row>
    <row r="1876" ht="12.75">
      <c r="D1876" s="205"/>
    </row>
    <row r="1877" ht="12.75">
      <c r="D1877" s="205"/>
    </row>
    <row r="1878" ht="12.75">
      <c r="D1878" s="205"/>
    </row>
    <row r="1879" ht="12.75">
      <c r="D1879" s="205"/>
    </row>
    <row r="1880" ht="12.75">
      <c r="D1880" s="205"/>
    </row>
    <row r="1881" ht="12.75">
      <c r="D1881" s="205"/>
    </row>
    <row r="1882" ht="12.75">
      <c r="D1882" s="205"/>
    </row>
    <row r="1883" ht="12.75">
      <c r="D1883" s="205"/>
    </row>
    <row r="1884" ht="12.75">
      <c r="D1884" s="205"/>
    </row>
    <row r="1885" ht="12.75">
      <c r="D1885" s="205"/>
    </row>
    <row r="1886" ht="12.75">
      <c r="D1886" s="205"/>
    </row>
    <row r="1887" ht="12.75">
      <c r="D1887" s="205"/>
    </row>
    <row r="1888" ht="12.75">
      <c r="D1888" s="205"/>
    </row>
    <row r="1889" ht="12.75">
      <c r="D1889" s="205"/>
    </row>
    <row r="1890" ht="12.75">
      <c r="D1890" s="205"/>
    </row>
    <row r="1891" ht="12.75">
      <c r="D1891" s="205"/>
    </row>
    <row r="1892" ht="12.75">
      <c r="D1892" s="205"/>
    </row>
    <row r="1893" ht="12.75">
      <c r="D1893" s="205"/>
    </row>
    <row r="1894" ht="12.75">
      <c r="D1894" s="205"/>
    </row>
    <row r="1895" ht="12.75">
      <c r="D1895" s="205"/>
    </row>
    <row r="1896" ht="12.75">
      <c r="D1896" s="205"/>
    </row>
    <row r="1897" ht="12.75">
      <c r="D1897" s="205"/>
    </row>
    <row r="1898" ht="12.75">
      <c r="D1898" s="205"/>
    </row>
    <row r="1899" ht="12.75">
      <c r="D1899" s="205"/>
    </row>
    <row r="1900" ht="12.75">
      <c r="D1900" s="205"/>
    </row>
    <row r="1901" ht="12.75">
      <c r="D1901" s="205"/>
    </row>
    <row r="1902" ht="12.75">
      <c r="D1902" s="205"/>
    </row>
    <row r="1903" ht="12.75">
      <c r="D1903" s="205"/>
    </row>
    <row r="1904" ht="12.75">
      <c r="D1904" s="205"/>
    </row>
    <row r="1905" ht="12.75">
      <c r="D1905" s="205"/>
    </row>
    <row r="1906" ht="12.75">
      <c r="D1906" s="205"/>
    </row>
    <row r="1907" ht="12.75">
      <c r="D1907" s="205"/>
    </row>
    <row r="1908" ht="12.75">
      <c r="D1908" s="205"/>
    </row>
    <row r="1909" ht="12.75">
      <c r="D1909" s="205"/>
    </row>
    <row r="1910" ht="12.75">
      <c r="D1910" s="205"/>
    </row>
    <row r="1911" ht="12.75">
      <c r="D1911" s="205"/>
    </row>
    <row r="1912" ht="12.75">
      <c r="D1912" s="205"/>
    </row>
    <row r="1913" ht="12.75">
      <c r="D1913" s="205"/>
    </row>
    <row r="1914" ht="12.75">
      <c r="D1914" s="205"/>
    </row>
    <row r="1915" ht="12.75">
      <c r="D1915" s="205"/>
    </row>
    <row r="1916" ht="12.75">
      <c r="D1916" s="205"/>
    </row>
    <row r="1917" ht="12.75">
      <c r="D1917" s="205"/>
    </row>
    <row r="1918" ht="12.75">
      <c r="D1918" s="205"/>
    </row>
    <row r="1919" ht="12.75">
      <c r="D1919" s="205"/>
    </row>
    <row r="1920" ht="12.75">
      <c r="D1920" s="205"/>
    </row>
    <row r="1921" ht="12.75">
      <c r="D1921" s="205"/>
    </row>
    <row r="1922" ht="12.75">
      <c r="D1922" s="205"/>
    </row>
    <row r="1923" ht="12.75">
      <c r="D1923" s="205"/>
    </row>
    <row r="1924" ht="12.75">
      <c r="D1924" s="205"/>
    </row>
    <row r="1925" ht="12.75">
      <c r="D1925" s="205"/>
    </row>
    <row r="1926" ht="12.75">
      <c r="D1926" s="205"/>
    </row>
    <row r="1927" ht="12.75">
      <c r="D1927" s="205"/>
    </row>
    <row r="1928" ht="12.75">
      <c r="D1928" s="205"/>
    </row>
    <row r="1929" ht="12.75">
      <c r="D1929" s="205"/>
    </row>
    <row r="1930" ht="12.75">
      <c r="D1930" s="205"/>
    </row>
    <row r="1931" ht="12.75">
      <c r="D1931" s="205"/>
    </row>
    <row r="1932" ht="12.75">
      <c r="D1932" s="205"/>
    </row>
    <row r="1933" ht="12.75">
      <c r="D1933" s="205"/>
    </row>
    <row r="1934" ht="12.75">
      <c r="D1934" s="205"/>
    </row>
    <row r="1935" ht="12.75">
      <c r="D1935" s="205"/>
    </row>
    <row r="1936" ht="12.75">
      <c r="D1936" s="205"/>
    </row>
    <row r="1937" ht="12.75">
      <c r="D1937" s="205"/>
    </row>
    <row r="1938" ht="12.75">
      <c r="D1938" s="205"/>
    </row>
    <row r="1939" ht="12.75">
      <c r="D1939" s="205"/>
    </row>
    <row r="1940" ht="12.75">
      <c r="D1940" s="205"/>
    </row>
    <row r="1941" ht="12.75">
      <c r="D1941" s="205"/>
    </row>
    <row r="1942" ht="12.75">
      <c r="D1942" s="205"/>
    </row>
    <row r="1943" ht="12.75">
      <c r="D1943" s="205"/>
    </row>
    <row r="1944" ht="12.75">
      <c r="D1944" s="205"/>
    </row>
    <row r="1945" ht="12.75">
      <c r="D1945" s="205"/>
    </row>
    <row r="1946" ht="12.75">
      <c r="D1946" s="205"/>
    </row>
    <row r="1947" ht="12.75">
      <c r="D1947" s="205"/>
    </row>
    <row r="1948" ht="12.75">
      <c r="D1948" s="205"/>
    </row>
    <row r="1949" ht="12.75">
      <c r="D1949" s="205"/>
    </row>
    <row r="1950" ht="12.75">
      <c r="D1950" s="205"/>
    </row>
    <row r="1951" ht="12.75">
      <c r="D1951" s="205"/>
    </row>
    <row r="1952" ht="12.75">
      <c r="D1952" s="205"/>
    </row>
    <row r="1953" ht="12.75">
      <c r="D1953" s="205"/>
    </row>
    <row r="1954" ht="12.75">
      <c r="D1954" s="205"/>
    </row>
    <row r="1955" ht="12.75">
      <c r="D1955" s="205"/>
    </row>
    <row r="1956" ht="12.75">
      <c r="D1956" s="205"/>
    </row>
    <row r="1957" ht="12.75">
      <c r="D1957" s="205"/>
    </row>
    <row r="1958" ht="12.75">
      <c r="D1958" s="205"/>
    </row>
    <row r="1959" ht="12.75">
      <c r="D1959" s="205"/>
    </row>
    <row r="1960" ht="12.75">
      <c r="D1960" s="205"/>
    </row>
    <row r="1961" ht="12.75">
      <c r="D1961" s="205"/>
    </row>
    <row r="1962" ht="12.75">
      <c r="D1962" s="205"/>
    </row>
    <row r="1963" ht="12.75">
      <c r="D1963" s="205"/>
    </row>
    <row r="1964" ht="12.75">
      <c r="D1964" s="205"/>
    </row>
    <row r="1965" ht="12.75">
      <c r="D1965" s="205"/>
    </row>
    <row r="1966" ht="12.75">
      <c r="D1966" s="205"/>
    </row>
    <row r="1967" ht="12.75">
      <c r="D1967" s="205"/>
    </row>
    <row r="1968" ht="12.75">
      <c r="D1968" s="205"/>
    </row>
    <row r="1969" ht="12.75">
      <c r="D1969" s="205"/>
    </row>
    <row r="1970" ht="12.75">
      <c r="D1970" s="205"/>
    </row>
    <row r="1971" ht="12.75">
      <c r="D1971" s="205"/>
    </row>
    <row r="1972" ht="12.75">
      <c r="D1972" s="205"/>
    </row>
    <row r="1973" ht="12.75">
      <c r="D1973" s="205"/>
    </row>
    <row r="1974" ht="12.75">
      <c r="D1974" s="205"/>
    </row>
    <row r="1975" ht="12.75">
      <c r="D1975" s="205"/>
    </row>
    <row r="1976" ht="12.75">
      <c r="D1976" s="205"/>
    </row>
    <row r="1977" ht="12.75">
      <c r="D1977" s="205"/>
    </row>
    <row r="1978" ht="12.75">
      <c r="D1978" s="205"/>
    </row>
    <row r="1979" ht="12.75">
      <c r="D1979" s="205"/>
    </row>
    <row r="1980" ht="12.75">
      <c r="D1980" s="205"/>
    </row>
    <row r="1981" ht="12.75">
      <c r="D1981" s="205"/>
    </row>
    <row r="1982" ht="12.75">
      <c r="D1982" s="205"/>
    </row>
    <row r="1983" ht="12.75">
      <c r="D1983" s="205"/>
    </row>
    <row r="1984" ht="12.75">
      <c r="D1984" s="205"/>
    </row>
    <row r="1985" ht="12.75">
      <c r="D1985" s="205"/>
    </row>
    <row r="1986" ht="12.75">
      <c r="D1986" s="205"/>
    </row>
    <row r="1987" ht="12.75">
      <c r="D1987" s="205"/>
    </row>
    <row r="1988" ht="12.75">
      <c r="D1988" s="205"/>
    </row>
    <row r="1989" ht="12.75">
      <c r="D1989" s="205"/>
    </row>
    <row r="1990" ht="12.75">
      <c r="D1990" s="205"/>
    </row>
    <row r="1991" ht="12.75">
      <c r="D1991" s="205"/>
    </row>
    <row r="1992" ht="12.75">
      <c r="D1992" s="205"/>
    </row>
    <row r="1993" ht="12.75">
      <c r="D1993" s="205"/>
    </row>
    <row r="1994" ht="12.75">
      <c r="D1994" s="205"/>
    </row>
    <row r="1995" ht="12.75">
      <c r="D1995" s="205"/>
    </row>
    <row r="1996" ht="12.75">
      <c r="D1996" s="205"/>
    </row>
    <row r="1997" ht="12.75">
      <c r="D1997" s="205"/>
    </row>
    <row r="1998" ht="12.75">
      <c r="D1998" s="205"/>
    </row>
    <row r="1999" ht="12.75">
      <c r="D1999" s="205"/>
    </row>
    <row r="2000" ht="12.75">
      <c r="D2000" s="205"/>
    </row>
    <row r="2001" ht="12.75">
      <c r="D2001" s="205"/>
    </row>
    <row r="2002" ht="12.75">
      <c r="D2002" s="205"/>
    </row>
    <row r="2003" ht="12.75">
      <c r="D2003" s="205"/>
    </row>
    <row r="2004" ht="12.75">
      <c r="D2004" s="205"/>
    </row>
    <row r="2005" ht="12.75">
      <c r="D2005" s="205"/>
    </row>
    <row r="2006" ht="12.75">
      <c r="D2006" s="205"/>
    </row>
    <row r="2007" ht="12.75">
      <c r="D2007" s="205"/>
    </row>
    <row r="2008" ht="12.75">
      <c r="D2008" s="205"/>
    </row>
    <row r="2009" ht="12.75">
      <c r="D2009" s="205"/>
    </row>
    <row r="2010" ht="12.75">
      <c r="D2010" s="205"/>
    </row>
    <row r="2011" ht="12.75">
      <c r="D2011" s="205"/>
    </row>
    <row r="2012" ht="12.75">
      <c r="D2012" s="205"/>
    </row>
    <row r="2013" ht="12.75">
      <c r="D2013" s="205"/>
    </row>
    <row r="2014" ht="12.75">
      <c r="D2014" s="205"/>
    </row>
    <row r="2015" ht="12.75">
      <c r="D2015" s="205"/>
    </row>
    <row r="2016" ht="12.75">
      <c r="D2016" s="205"/>
    </row>
    <row r="2017" ht="12.75">
      <c r="D2017" s="205"/>
    </row>
    <row r="2018" ht="12.75">
      <c r="D2018" s="205"/>
    </row>
    <row r="2019" ht="12.75">
      <c r="D2019" s="205"/>
    </row>
    <row r="2020" ht="12.75">
      <c r="D2020" s="205"/>
    </row>
    <row r="2021" ht="12.75">
      <c r="D2021" s="205"/>
    </row>
    <row r="2022" ht="12.75">
      <c r="D2022" s="205"/>
    </row>
    <row r="2023" ht="12.75">
      <c r="D2023" s="205"/>
    </row>
    <row r="2024" ht="12.75">
      <c r="D2024" s="205"/>
    </row>
    <row r="2025" ht="12.75">
      <c r="D2025" s="205"/>
    </row>
    <row r="2026" ht="12.75">
      <c r="D2026" s="205"/>
    </row>
    <row r="2027" ht="12.75">
      <c r="D2027" s="205"/>
    </row>
    <row r="2028" ht="12.75">
      <c r="D2028" s="205"/>
    </row>
    <row r="2029" ht="12.75">
      <c r="D2029" s="205"/>
    </row>
    <row r="2030" ht="12.75">
      <c r="D2030" s="205"/>
    </row>
    <row r="2031" ht="12.75">
      <c r="D2031" s="205"/>
    </row>
    <row r="2032" ht="12.75">
      <c r="D2032" s="205"/>
    </row>
    <row r="2033" ht="12.75">
      <c r="D2033" s="205"/>
    </row>
    <row r="2034" ht="12.75">
      <c r="D2034" s="205"/>
    </row>
    <row r="2035" ht="12.75">
      <c r="D2035" s="205"/>
    </row>
    <row r="2036" ht="12.75">
      <c r="D2036" s="205"/>
    </row>
    <row r="2037" ht="12.75">
      <c r="D2037" s="205"/>
    </row>
    <row r="2038" ht="12.75">
      <c r="D2038" s="205"/>
    </row>
    <row r="2039" ht="12.75">
      <c r="D2039" s="205"/>
    </row>
    <row r="2040" ht="12.75">
      <c r="D2040" s="205"/>
    </row>
    <row r="2041" ht="12.75">
      <c r="D2041" s="205"/>
    </row>
    <row r="2042" ht="12.75">
      <c r="D2042" s="205"/>
    </row>
    <row r="2043" ht="12.75">
      <c r="D2043" s="205"/>
    </row>
    <row r="2044" ht="12.75">
      <c r="D2044" s="205"/>
    </row>
    <row r="2045" ht="12.75">
      <c r="D2045" s="205"/>
    </row>
    <row r="2046" ht="12.75">
      <c r="D2046" s="205"/>
    </row>
    <row r="2047" ht="12.75">
      <c r="D2047" s="205"/>
    </row>
    <row r="2048" ht="12.75">
      <c r="D2048" s="205"/>
    </row>
    <row r="2049" ht="12.75">
      <c r="D2049" s="205"/>
    </row>
    <row r="2050" ht="12.75">
      <c r="D2050" s="205"/>
    </row>
    <row r="2051" ht="12.75">
      <c r="D2051" s="205"/>
    </row>
    <row r="2052" ht="12.75">
      <c r="D2052" s="205"/>
    </row>
    <row r="2053" ht="12.75">
      <c r="D2053" s="205"/>
    </row>
    <row r="2054" ht="12.75">
      <c r="D2054" s="205"/>
    </row>
    <row r="2055" ht="12.75">
      <c r="D2055" s="205"/>
    </row>
    <row r="2056" ht="12.75">
      <c r="D2056" s="205"/>
    </row>
    <row r="2057" ht="12.75">
      <c r="D2057" s="205"/>
    </row>
    <row r="2058" ht="12.75">
      <c r="D2058" s="205"/>
    </row>
    <row r="2059" ht="12.75">
      <c r="D2059" s="205"/>
    </row>
    <row r="2060" ht="12.75">
      <c r="D2060" s="205"/>
    </row>
    <row r="2061" ht="12.75">
      <c r="D2061" s="205"/>
    </row>
    <row r="2062" ht="12.75">
      <c r="D2062" s="205"/>
    </row>
    <row r="2063" ht="12.75">
      <c r="D2063" s="205"/>
    </row>
    <row r="2064" ht="12.75">
      <c r="D2064" s="205"/>
    </row>
    <row r="2065" ht="12.75">
      <c r="D2065" s="205"/>
    </row>
    <row r="2066" ht="12.75">
      <c r="D2066" s="205"/>
    </row>
    <row r="2067" ht="12.75">
      <c r="D2067" s="205"/>
    </row>
    <row r="2068" ht="12.75">
      <c r="D2068" s="205"/>
    </row>
    <row r="2069" ht="12.75">
      <c r="D2069" s="205"/>
    </row>
    <row r="2070" ht="12.75">
      <c r="D2070" s="205"/>
    </row>
    <row r="2071" ht="12.75">
      <c r="D2071" s="205"/>
    </row>
    <row r="2072" ht="12.75">
      <c r="D2072" s="205"/>
    </row>
    <row r="2073" ht="12.75">
      <c r="D2073" s="205"/>
    </row>
    <row r="2074" ht="12.75">
      <c r="D2074" s="205"/>
    </row>
    <row r="2075" ht="12.75">
      <c r="D2075" s="205"/>
    </row>
    <row r="2076" ht="12.75">
      <c r="D2076" s="205"/>
    </row>
    <row r="2077" ht="12.75">
      <c r="D2077" s="205"/>
    </row>
    <row r="2078" ht="12.75">
      <c r="D2078" s="205"/>
    </row>
    <row r="2079" ht="12.75">
      <c r="D2079" s="205"/>
    </row>
    <row r="2080" ht="12.75">
      <c r="D2080" s="205"/>
    </row>
    <row r="2081" ht="12.75">
      <c r="D2081" s="205"/>
    </row>
    <row r="2082" ht="12.75">
      <c r="D2082" s="205"/>
    </row>
    <row r="2083" ht="12.75">
      <c r="D2083" s="205"/>
    </row>
    <row r="2084" ht="12.75">
      <c r="D2084" s="205"/>
    </row>
    <row r="2085" ht="12.75">
      <c r="D2085" s="205"/>
    </row>
    <row r="2086" ht="12.75">
      <c r="D2086" s="205"/>
    </row>
    <row r="2087" ht="12.75">
      <c r="D2087" s="205"/>
    </row>
    <row r="2088" ht="12.75">
      <c r="D2088" s="205"/>
    </row>
    <row r="2089" ht="12.75">
      <c r="D2089" s="205"/>
    </row>
    <row r="2090" ht="12.75">
      <c r="D2090" s="205"/>
    </row>
    <row r="2091" ht="12.75">
      <c r="D2091" s="205"/>
    </row>
    <row r="2092" ht="12.75">
      <c r="D2092" s="205"/>
    </row>
    <row r="2093" ht="12.75">
      <c r="D2093" s="205"/>
    </row>
    <row r="2094" ht="12.75">
      <c r="D2094" s="205"/>
    </row>
    <row r="2095" ht="12.75">
      <c r="D2095" s="205"/>
    </row>
    <row r="2096" ht="12.75">
      <c r="D2096" s="205"/>
    </row>
    <row r="2097" ht="12.75">
      <c r="D2097" s="205"/>
    </row>
    <row r="2098" ht="12.75">
      <c r="D2098" s="205"/>
    </row>
    <row r="2099" ht="12.75">
      <c r="D2099" s="205"/>
    </row>
    <row r="2100" ht="12.75">
      <c r="D2100" s="205"/>
    </row>
    <row r="2101" ht="12.75">
      <c r="D2101" s="205"/>
    </row>
    <row r="2102" ht="12.75">
      <c r="D2102" s="205"/>
    </row>
    <row r="2103" ht="12.75">
      <c r="D2103" s="205"/>
    </row>
    <row r="2104" ht="12.75">
      <c r="D2104" s="205"/>
    </row>
    <row r="2105" ht="12.75">
      <c r="D2105" s="205"/>
    </row>
    <row r="2106" ht="12.75">
      <c r="D2106" s="205"/>
    </row>
    <row r="2107" ht="12.75">
      <c r="D2107" s="205"/>
    </row>
    <row r="2108" ht="12.75">
      <c r="D2108" s="205"/>
    </row>
    <row r="2109" ht="12.75">
      <c r="D2109" s="205"/>
    </row>
    <row r="2110" ht="12.75">
      <c r="D2110" s="205"/>
    </row>
    <row r="2111" ht="12.75">
      <c r="D2111" s="205"/>
    </row>
    <row r="2112" ht="12.75">
      <c r="D2112" s="205"/>
    </row>
    <row r="2113" ht="12.75">
      <c r="D2113" s="205"/>
    </row>
    <row r="2114" ht="12.75">
      <c r="D2114" s="205"/>
    </row>
    <row r="2115" ht="12.75">
      <c r="D2115" s="205"/>
    </row>
    <row r="2116" ht="12.75">
      <c r="D2116" s="205"/>
    </row>
    <row r="2117" ht="12.75">
      <c r="D2117" s="205"/>
    </row>
    <row r="2118" ht="12.75">
      <c r="D2118" s="205"/>
    </row>
    <row r="2119" ht="12.75">
      <c r="D2119" s="205"/>
    </row>
    <row r="2120" ht="12.75">
      <c r="D2120" s="205"/>
    </row>
    <row r="2121" ht="12.75">
      <c r="D2121" s="205"/>
    </row>
    <row r="2122" ht="12.75">
      <c r="D2122" s="205"/>
    </row>
    <row r="2123" ht="12.75">
      <c r="D2123" s="205"/>
    </row>
    <row r="2124" ht="12.75">
      <c r="D2124" s="205"/>
    </row>
    <row r="2125" ht="12.75">
      <c r="D2125" s="205"/>
    </row>
    <row r="2126" ht="12.75">
      <c r="D2126" s="205"/>
    </row>
    <row r="2127" ht="12.75">
      <c r="D2127" s="205"/>
    </row>
    <row r="2128" ht="12.75">
      <c r="D2128" s="205"/>
    </row>
    <row r="2129" ht="12.75">
      <c r="D2129" s="205"/>
    </row>
    <row r="2130" ht="12.75">
      <c r="D2130" s="205"/>
    </row>
    <row r="2131" ht="12.75">
      <c r="D2131" s="205"/>
    </row>
    <row r="2132" ht="12.75">
      <c r="D2132" s="205"/>
    </row>
    <row r="2133" ht="12.75">
      <c r="D2133" s="205"/>
    </row>
    <row r="2134" ht="12.75">
      <c r="D2134" s="205"/>
    </row>
    <row r="2135" ht="12.75">
      <c r="D2135" s="205"/>
    </row>
    <row r="2136" ht="12.75">
      <c r="D2136" s="205"/>
    </row>
    <row r="2137" ht="12.75">
      <c r="D2137" s="205"/>
    </row>
    <row r="2138" ht="12.75">
      <c r="D2138" s="205"/>
    </row>
    <row r="2139" ht="12.75">
      <c r="D2139" s="205"/>
    </row>
    <row r="2140" ht="12.75">
      <c r="D2140" s="205"/>
    </row>
    <row r="2141" ht="12.75">
      <c r="D2141" s="205"/>
    </row>
    <row r="2142" ht="12.75">
      <c r="D2142" s="205"/>
    </row>
    <row r="2143" ht="12.75">
      <c r="D2143" s="205"/>
    </row>
    <row r="2144" ht="12.75">
      <c r="D2144" s="205"/>
    </row>
    <row r="2145" ht="12.75">
      <c r="D2145" s="205"/>
    </row>
    <row r="2146" ht="12.75">
      <c r="D2146" s="205"/>
    </row>
    <row r="2147" ht="12.75">
      <c r="D2147" s="205"/>
    </row>
    <row r="2148" ht="12.75">
      <c r="D2148" s="205"/>
    </row>
    <row r="2149" ht="12.75">
      <c r="D2149" s="205"/>
    </row>
    <row r="2150" ht="12.75">
      <c r="D2150" s="205"/>
    </row>
    <row r="2151" ht="12.75">
      <c r="D2151" s="205"/>
    </row>
    <row r="2152" ht="12.75">
      <c r="D2152" s="205"/>
    </row>
    <row r="2153" ht="12.75">
      <c r="D2153" s="205"/>
    </row>
    <row r="2154" ht="12.75">
      <c r="D2154" s="205"/>
    </row>
    <row r="2155" ht="12.75">
      <c r="D2155" s="205"/>
    </row>
    <row r="2156" ht="12.75">
      <c r="D2156" s="205"/>
    </row>
    <row r="2157" ht="12.75">
      <c r="D2157" s="205"/>
    </row>
    <row r="2158" ht="12.75">
      <c r="D2158" s="205"/>
    </row>
    <row r="2159" ht="12.75">
      <c r="D2159" s="205"/>
    </row>
    <row r="2160" ht="12.75">
      <c r="D2160" s="205"/>
    </row>
    <row r="2161" ht="12.75">
      <c r="D2161" s="205"/>
    </row>
    <row r="2162" ht="12.75">
      <c r="D2162" s="205"/>
    </row>
    <row r="2163" ht="12.75">
      <c r="D2163" s="205"/>
    </row>
    <row r="2164" ht="12.75">
      <c r="D2164" s="205"/>
    </row>
    <row r="2165" ht="12.75">
      <c r="D2165" s="205"/>
    </row>
    <row r="2166" ht="12.75">
      <c r="D2166" s="205"/>
    </row>
    <row r="2167" ht="12.75">
      <c r="D2167" s="205"/>
    </row>
    <row r="2168" ht="12.75">
      <c r="D2168" s="205"/>
    </row>
    <row r="2169" ht="12.75">
      <c r="D2169" s="205"/>
    </row>
    <row r="2170" ht="12.75">
      <c r="D2170" s="205"/>
    </row>
    <row r="2171" ht="12.75">
      <c r="D2171" s="205"/>
    </row>
    <row r="2172" ht="12.75">
      <c r="D2172" s="205"/>
    </row>
    <row r="2173" ht="12.75">
      <c r="D2173" s="205"/>
    </row>
    <row r="2174" ht="12.75">
      <c r="D2174" s="205"/>
    </row>
    <row r="2175" ht="12.75">
      <c r="D2175" s="205"/>
    </row>
    <row r="2176" ht="12.75">
      <c r="D2176" s="205"/>
    </row>
    <row r="2177" ht="12.75">
      <c r="D2177" s="205"/>
    </row>
    <row r="2178" ht="12.75">
      <c r="D2178" s="205"/>
    </row>
    <row r="2179" ht="12.75">
      <c r="D2179" s="205"/>
    </row>
    <row r="2180" ht="12.75">
      <c r="D2180" s="205"/>
    </row>
    <row r="2181" ht="12.75">
      <c r="D2181" s="205"/>
    </row>
    <row r="2182" ht="12.75">
      <c r="D2182" s="205"/>
    </row>
    <row r="2183" ht="12.75">
      <c r="D2183" s="205"/>
    </row>
    <row r="2184" ht="12.75">
      <c r="D2184" s="205"/>
    </row>
    <row r="2185" ht="12.75">
      <c r="D2185" s="205"/>
    </row>
    <row r="2186" ht="12.75">
      <c r="D2186" s="205"/>
    </row>
    <row r="2187" ht="12.75">
      <c r="D2187" s="205"/>
    </row>
    <row r="2188" ht="12.75">
      <c r="D2188" s="205"/>
    </row>
    <row r="2189" ht="12.75">
      <c r="D2189" s="205"/>
    </row>
    <row r="2190" ht="12.75">
      <c r="D2190" s="205"/>
    </row>
    <row r="2191" ht="12.75">
      <c r="D2191" s="205"/>
    </row>
    <row r="2192" ht="12.75">
      <c r="D2192" s="205"/>
    </row>
    <row r="2193" ht="12.75">
      <c r="D2193" s="205"/>
    </row>
    <row r="2194" ht="12.75">
      <c r="D2194" s="205"/>
    </row>
    <row r="2195" ht="12.75">
      <c r="D2195" s="205"/>
    </row>
    <row r="2196" ht="12.75">
      <c r="D2196" s="205"/>
    </row>
    <row r="2197" ht="12.75">
      <c r="D2197" s="205"/>
    </row>
    <row r="2198" ht="12.75">
      <c r="D2198" s="205"/>
    </row>
    <row r="2199" ht="12.75">
      <c r="D2199" s="205"/>
    </row>
    <row r="2200" ht="12.75">
      <c r="D2200" s="205"/>
    </row>
    <row r="2201" ht="12.75">
      <c r="D2201" s="205"/>
    </row>
    <row r="2202" ht="12.75">
      <c r="D2202" s="205"/>
    </row>
    <row r="2203" ht="12.75">
      <c r="D2203" s="205"/>
    </row>
    <row r="2204" ht="12.75">
      <c r="D2204" s="205"/>
    </row>
    <row r="2205" ht="12.75">
      <c r="D2205" s="205"/>
    </row>
    <row r="2206" ht="12.75">
      <c r="D2206" s="205"/>
    </row>
    <row r="2207" ht="12.75">
      <c r="D2207" s="205"/>
    </row>
    <row r="2208" ht="12.75">
      <c r="D2208" s="205"/>
    </row>
    <row r="2209" ht="12.75">
      <c r="D2209" s="205"/>
    </row>
    <row r="2210" ht="12.75">
      <c r="D2210" s="205"/>
    </row>
    <row r="2211" ht="12.75">
      <c r="D2211" s="205"/>
    </row>
    <row r="2212" ht="12.75">
      <c r="D2212" s="205"/>
    </row>
    <row r="2213" ht="12.75">
      <c r="D2213" s="205"/>
    </row>
    <row r="2214" ht="12.75">
      <c r="D2214" s="205"/>
    </row>
    <row r="2215" ht="12.75">
      <c r="D2215" s="205"/>
    </row>
    <row r="2216" ht="12.75">
      <c r="D2216" s="205"/>
    </row>
    <row r="2217" ht="12.75">
      <c r="D2217" s="205"/>
    </row>
    <row r="2218" ht="12.75">
      <c r="D2218" s="205"/>
    </row>
    <row r="2219" ht="12.75">
      <c r="D2219" s="205"/>
    </row>
    <row r="2220" ht="12.75">
      <c r="D2220" s="205"/>
    </row>
    <row r="2221" ht="12.75">
      <c r="D2221" s="205"/>
    </row>
    <row r="2222" ht="12.75">
      <c r="D2222" s="205"/>
    </row>
    <row r="2223" ht="12.75">
      <c r="D2223" s="205"/>
    </row>
    <row r="2224" ht="12.75">
      <c r="D2224" s="205"/>
    </row>
    <row r="2225" ht="12.75">
      <c r="D2225" s="205"/>
    </row>
    <row r="2226" ht="12.75">
      <c r="D2226" s="205"/>
    </row>
    <row r="2227" ht="12.75">
      <c r="D2227" s="205"/>
    </row>
    <row r="2228" ht="12.75">
      <c r="D2228" s="205"/>
    </row>
    <row r="2229" ht="12.75">
      <c r="D2229" s="205"/>
    </row>
    <row r="2230" ht="12.75">
      <c r="D2230" s="205"/>
    </row>
    <row r="2231" ht="12.75">
      <c r="D2231" s="205"/>
    </row>
    <row r="2232" ht="12.75">
      <c r="D2232" s="205"/>
    </row>
    <row r="2233" ht="12.75">
      <c r="D2233" s="205"/>
    </row>
    <row r="2234" ht="12.75">
      <c r="D2234" s="205"/>
    </row>
    <row r="2235" ht="12.75">
      <c r="D2235" s="205"/>
    </row>
    <row r="2236" ht="12.75">
      <c r="D2236" s="205"/>
    </row>
    <row r="2237" ht="12.75">
      <c r="D2237" s="205"/>
    </row>
    <row r="2238" ht="12.75">
      <c r="D2238" s="205"/>
    </row>
    <row r="2239" ht="12.75">
      <c r="D2239" s="205"/>
    </row>
    <row r="2240" ht="12.75">
      <c r="D2240" s="205"/>
    </row>
    <row r="2241" ht="12.75">
      <c r="D2241" s="205"/>
    </row>
    <row r="2242" ht="12.75">
      <c r="D2242" s="205"/>
    </row>
    <row r="2243" ht="12.75">
      <c r="D2243" s="205"/>
    </row>
    <row r="2244" ht="12.75">
      <c r="D2244" s="205"/>
    </row>
    <row r="2245" ht="12.75">
      <c r="D2245" s="205"/>
    </row>
    <row r="2246" ht="12.75">
      <c r="D2246" s="205"/>
    </row>
    <row r="2247" ht="12.75">
      <c r="D2247" s="205"/>
    </row>
    <row r="2248" ht="12.75">
      <c r="D2248" s="205"/>
    </row>
    <row r="2249" ht="12.75">
      <c r="D2249" s="205"/>
    </row>
    <row r="2250" ht="12.75">
      <c r="D2250" s="205"/>
    </row>
    <row r="2251" ht="12.75">
      <c r="D2251" s="205"/>
    </row>
    <row r="2252" ht="12.75">
      <c r="D2252" s="205"/>
    </row>
    <row r="2253" ht="12.75">
      <c r="D2253" s="205"/>
    </row>
    <row r="2254" ht="12.75">
      <c r="D2254" s="205"/>
    </row>
    <row r="2255" ht="12.75">
      <c r="D2255" s="205"/>
    </row>
    <row r="2256" ht="12.75">
      <c r="D2256" s="205"/>
    </row>
    <row r="2257" ht="12.75">
      <c r="D2257" s="205"/>
    </row>
    <row r="2258" ht="12.75">
      <c r="D2258" s="205"/>
    </row>
    <row r="2259" ht="12.75">
      <c r="D2259" s="205"/>
    </row>
    <row r="2260" ht="12.75">
      <c r="D2260" s="205"/>
    </row>
    <row r="2261" ht="12.75">
      <c r="D2261" s="205"/>
    </row>
    <row r="2262" ht="12.75">
      <c r="D2262" s="205"/>
    </row>
    <row r="2263" ht="12.75">
      <c r="D2263" s="205"/>
    </row>
    <row r="2264" ht="12.75">
      <c r="D2264" s="205"/>
    </row>
    <row r="2265" ht="12.75">
      <c r="D2265" s="205"/>
    </row>
    <row r="2266" ht="12.75">
      <c r="D2266" s="205"/>
    </row>
    <row r="2267" ht="12.75">
      <c r="D2267" s="205"/>
    </row>
    <row r="2268" ht="12.75">
      <c r="D2268" s="205"/>
    </row>
    <row r="2269" ht="12.75">
      <c r="D2269" s="205"/>
    </row>
    <row r="2270" ht="12.75">
      <c r="D2270" s="205"/>
    </row>
    <row r="2271" ht="12.75">
      <c r="D2271" s="205"/>
    </row>
    <row r="2272" ht="12.75">
      <c r="D2272" s="205"/>
    </row>
    <row r="2273" ht="12.75">
      <c r="D2273" s="205"/>
    </row>
    <row r="2274" ht="12.75">
      <c r="D2274" s="205"/>
    </row>
    <row r="2275" ht="12.75">
      <c r="D2275" s="205"/>
    </row>
    <row r="2276" ht="12.75">
      <c r="D2276" s="205"/>
    </row>
    <row r="2277" ht="12.75">
      <c r="D2277" s="205"/>
    </row>
    <row r="2278" ht="12.75">
      <c r="D2278" s="205"/>
    </row>
    <row r="2279" ht="12.75">
      <c r="D2279" s="205"/>
    </row>
    <row r="2280" ht="12.75">
      <c r="D2280" s="205"/>
    </row>
    <row r="2281" ht="12.75">
      <c r="D2281" s="205"/>
    </row>
    <row r="2282" ht="12.75">
      <c r="D2282" s="205"/>
    </row>
    <row r="2283" ht="12.75">
      <c r="D2283" s="205"/>
    </row>
    <row r="2284" ht="12.75">
      <c r="D2284" s="205"/>
    </row>
    <row r="2285" ht="12.75">
      <c r="D2285" s="205"/>
    </row>
    <row r="2286" ht="12.75">
      <c r="D2286" s="205"/>
    </row>
    <row r="2287" ht="12.75">
      <c r="D2287" s="205"/>
    </row>
    <row r="2288" ht="12.75">
      <c r="D2288" s="205"/>
    </row>
    <row r="2289" ht="12.75">
      <c r="D2289" s="205"/>
    </row>
    <row r="2290" ht="12.75">
      <c r="D2290" s="205"/>
    </row>
    <row r="2291" ht="12.75">
      <c r="D2291" s="205"/>
    </row>
    <row r="2292" ht="12.75">
      <c r="D2292" s="205"/>
    </row>
    <row r="2293" ht="12.75">
      <c r="D2293" s="205"/>
    </row>
    <row r="2294" ht="12.75">
      <c r="D2294" s="205"/>
    </row>
    <row r="2295" ht="12.75">
      <c r="D2295" s="205"/>
    </row>
    <row r="2296" ht="12.75">
      <c r="D2296" s="205"/>
    </row>
    <row r="2297" ht="12.75">
      <c r="D2297" s="205"/>
    </row>
    <row r="2298" ht="12.75">
      <c r="D2298" s="205"/>
    </row>
    <row r="2299" ht="12.75">
      <c r="D2299" s="205"/>
    </row>
    <row r="2300" ht="12.75">
      <c r="D2300" s="205"/>
    </row>
    <row r="2301" ht="12.75">
      <c r="D2301" s="205"/>
    </row>
    <row r="2302" ht="12.75">
      <c r="D2302" s="205"/>
    </row>
    <row r="2303" ht="12.75">
      <c r="D2303" s="205"/>
    </row>
    <row r="2304" ht="12.75">
      <c r="D2304" s="205"/>
    </row>
    <row r="2305" ht="12.75">
      <c r="D2305" s="205"/>
    </row>
    <row r="2306" ht="12.75">
      <c r="D2306" s="205"/>
    </row>
    <row r="2307" ht="12.75">
      <c r="D2307" s="205"/>
    </row>
    <row r="2308" ht="12.75">
      <c r="D2308" s="205"/>
    </row>
    <row r="2309" ht="12.75">
      <c r="D2309" s="205"/>
    </row>
    <row r="2310" ht="12.75">
      <c r="D2310" s="205"/>
    </row>
    <row r="2311" ht="12.75">
      <c r="D2311" s="205"/>
    </row>
    <row r="2312" ht="12.75">
      <c r="D2312" s="205"/>
    </row>
    <row r="2313" ht="12.75">
      <c r="D2313" s="205"/>
    </row>
    <row r="2314" ht="12.75">
      <c r="D2314" s="205"/>
    </row>
    <row r="2315" ht="12.75">
      <c r="D2315" s="205"/>
    </row>
    <row r="2316" ht="12.75">
      <c r="D2316" s="205"/>
    </row>
    <row r="2317" ht="12.75">
      <c r="D2317" s="205"/>
    </row>
    <row r="2318" ht="12.75">
      <c r="D2318" s="205"/>
    </row>
    <row r="2319" ht="12.75">
      <c r="D2319" s="205"/>
    </row>
    <row r="2320" ht="12.75">
      <c r="D2320" s="205"/>
    </row>
    <row r="2321" ht="12.75">
      <c r="D2321" s="205"/>
    </row>
    <row r="2322" ht="12.75">
      <c r="D2322" s="205"/>
    </row>
    <row r="2323" ht="12.75">
      <c r="D2323" s="205"/>
    </row>
    <row r="2324" ht="12.75">
      <c r="D2324" s="205"/>
    </row>
    <row r="2325" ht="12.75">
      <c r="D2325" s="205"/>
    </row>
    <row r="2326" ht="12.75">
      <c r="D2326" s="205"/>
    </row>
    <row r="2327" ht="12.75">
      <c r="D2327" s="205"/>
    </row>
    <row r="2328" ht="12.75">
      <c r="D2328" s="205"/>
    </row>
    <row r="2329" ht="12.75">
      <c r="D2329" s="205"/>
    </row>
    <row r="2330" ht="12.75">
      <c r="D2330" s="205"/>
    </row>
    <row r="2331" ht="12.75">
      <c r="D2331" s="205"/>
    </row>
    <row r="2332" ht="12.75">
      <c r="D2332" s="205"/>
    </row>
    <row r="2333" ht="12.75">
      <c r="D2333" s="205"/>
    </row>
    <row r="2334" ht="12.75">
      <c r="D2334" s="205"/>
    </row>
    <row r="2335" ht="12.75">
      <c r="D2335" s="205"/>
    </row>
    <row r="2336" ht="12.75">
      <c r="D2336" s="205"/>
    </row>
    <row r="2337" ht="12.75">
      <c r="D2337" s="205"/>
    </row>
    <row r="2338" ht="12.75">
      <c r="D2338" s="205"/>
    </row>
    <row r="2339" ht="12.75">
      <c r="D2339" s="205"/>
    </row>
    <row r="2340" ht="12.75">
      <c r="D2340" s="205"/>
    </row>
    <row r="2341" ht="12.75">
      <c r="D2341" s="205"/>
    </row>
    <row r="2342" ht="12.75">
      <c r="D2342" s="205"/>
    </row>
    <row r="2343" ht="12.75">
      <c r="D2343" s="205"/>
    </row>
    <row r="2344" ht="12.75">
      <c r="D2344" s="205"/>
    </row>
    <row r="2345" ht="12.75">
      <c r="D2345" s="205"/>
    </row>
    <row r="2346" ht="12.75">
      <c r="D2346" s="205"/>
    </row>
    <row r="2347" ht="12.75">
      <c r="D2347" s="205"/>
    </row>
    <row r="2348" ht="12.75">
      <c r="D2348" s="205"/>
    </row>
    <row r="2349" ht="12.75">
      <c r="D2349" s="205"/>
    </row>
    <row r="2350" ht="12.75">
      <c r="D2350" s="205"/>
    </row>
    <row r="2351" ht="12.75">
      <c r="D2351" s="205"/>
    </row>
    <row r="2352" ht="12.75">
      <c r="D2352" s="205"/>
    </row>
    <row r="2353" ht="12.75">
      <c r="D2353" s="205"/>
    </row>
    <row r="2354" ht="12.75">
      <c r="D2354" s="205"/>
    </row>
    <row r="2355" ht="12.75">
      <c r="D2355" s="205"/>
    </row>
    <row r="2356" ht="12.75">
      <c r="D2356" s="205"/>
    </row>
    <row r="2357" ht="12.75">
      <c r="D2357" s="205"/>
    </row>
    <row r="2358" ht="12.75">
      <c r="D2358" s="205"/>
    </row>
    <row r="2359" ht="12.75">
      <c r="D2359" s="205"/>
    </row>
    <row r="2360" ht="12.75">
      <c r="D2360" s="205"/>
    </row>
    <row r="2361" ht="12.75">
      <c r="D2361" s="205"/>
    </row>
    <row r="2362" ht="12.75">
      <c r="D2362" s="205"/>
    </row>
    <row r="2363" ht="12.75">
      <c r="D2363" s="205"/>
    </row>
    <row r="2364" ht="12.75">
      <c r="D2364" s="205"/>
    </row>
    <row r="2365" ht="12.75">
      <c r="D2365" s="205"/>
    </row>
    <row r="2366" ht="12.75">
      <c r="D2366" s="205"/>
    </row>
    <row r="2367" ht="12.75">
      <c r="D2367" s="205"/>
    </row>
    <row r="2368" ht="12.75">
      <c r="D2368" s="205"/>
    </row>
    <row r="2369" ht="12.75">
      <c r="D2369" s="205"/>
    </row>
    <row r="2370" ht="12.75">
      <c r="D2370" s="205"/>
    </row>
    <row r="2371" ht="12.75">
      <c r="D2371" s="205"/>
    </row>
    <row r="2372" ht="12.75">
      <c r="D2372" s="205"/>
    </row>
    <row r="2373" ht="12.75">
      <c r="D2373" s="205"/>
    </row>
    <row r="2374" ht="12.75">
      <c r="D2374" s="205"/>
    </row>
    <row r="2375" ht="12.75">
      <c r="D2375" s="205"/>
    </row>
    <row r="2376" ht="12.75">
      <c r="D2376" s="205"/>
    </row>
    <row r="2377" ht="12.75">
      <c r="D2377" s="205"/>
    </row>
    <row r="2378" ht="12.75">
      <c r="D2378" s="205"/>
    </row>
    <row r="2379" ht="12.75">
      <c r="D2379" s="205"/>
    </row>
    <row r="2380" ht="12.75">
      <c r="D2380" s="205"/>
    </row>
    <row r="2381" ht="12.75">
      <c r="D2381" s="205"/>
    </row>
    <row r="2382" ht="12.75">
      <c r="D2382" s="205"/>
    </row>
    <row r="2383" ht="12.75">
      <c r="D2383" s="205"/>
    </row>
    <row r="2384" ht="12.75">
      <c r="D2384" s="205"/>
    </row>
    <row r="2385" ht="12.75">
      <c r="D2385" s="205"/>
    </row>
    <row r="2386" ht="12.75">
      <c r="D2386" s="205"/>
    </row>
    <row r="2387" ht="12.75">
      <c r="D2387" s="205"/>
    </row>
    <row r="2388" ht="12.75">
      <c r="D2388" s="205"/>
    </row>
    <row r="2389" ht="12.75">
      <c r="D2389" s="205"/>
    </row>
    <row r="2390" ht="12.75">
      <c r="D2390" s="205"/>
    </row>
    <row r="2391" ht="12.75">
      <c r="D2391" s="205"/>
    </row>
    <row r="2392" ht="12.75">
      <c r="D2392" s="205"/>
    </row>
    <row r="2393" ht="12.75">
      <c r="D2393" s="205"/>
    </row>
    <row r="2394" ht="12.75">
      <c r="D2394" s="205"/>
    </row>
    <row r="2395" ht="12.75">
      <c r="D2395" s="205"/>
    </row>
    <row r="2396" ht="12.75">
      <c r="D2396" s="205"/>
    </row>
    <row r="2397" ht="12.75">
      <c r="D2397" s="205"/>
    </row>
    <row r="2398" ht="12.75">
      <c r="D2398" s="205"/>
    </row>
    <row r="2399" ht="12.75">
      <c r="D2399" s="205"/>
    </row>
    <row r="2400" ht="12.75">
      <c r="D2400" s="205"/>
    </row>
    <row r="2401" ht="12.75">
      <c r="D2401" s="205"/>
    </row>
    <row r="2402" ht="12.75">
      <c r="D2402" s="205"/>
    </row>
    <row r="2403" ht="12.75">
      <c r="D2403" s="205"/>
    </row>
    <row r="2404" ht="12.75">
      <c r="D2404" s="205"/>
    </row>
    <row r="2405" ht="12.75">
      <c r="D2405" s="205"/>
    </row>
    <row r="2406" ht="12.75">
      <c r="D2406" s="205"/>
    </row>
    <row r="2407" ht="12.75">
      <c r="D2407" s="205"/>
    </row>
    <row r="2408" ht="12.75">
      <c r="D2408" s="205"/>
    </row>
    <row r="2409" ht="12.75">
      <c r="D2409" s="205"/>
    </row>
    <row r="2410" ht="12.75">
      <c r="D2410" s="205"/>
    </row>
    <row r="2411" ht="12.75">
      <c r="D2411" s="205"/>
    </row>
    <row r="2412" ht="12.75">
      <c r="D2412" s="205"/>
    </row>
    <row r="2413" ht="12.75">
      <c r="D2413" s="205"/>
    </row>
    <row r="2414" ht="12.75">
      <c r="D2414" s="205"/>
    </row>
    <row r="2415" ht="12.75">
      <c r="D2415" s="205"/>
    </row>
    <row r="2416" ht="12.75">
      <c r="D2416" s="205"/>
    </row>
    <row r="2417" ht="12.75">
      <c r="D2417" s="205"/>
    </row>
    <row r="2418" ht="12.75">
      <c r="D2418" s="205"/>
    </row>
    <row r="2419" ht="12.75">
      <c r="D2419" s="205"/>
    </row>
    <row r="2420" ht="12.75">
      <c r="D2420" s="205"/>
    </row>
    <row r="2421" ht="12.75">
      <c r="D2421" s="205"/>
    </row>
    <row r="2422" ht="12.75">
      <c r="D2422" s="205"/>
    </row>
    <row r="2423" ht="12.75">
      <c r="D2423" s="205"/>
    </row>
    <row r="2424" ht="12.75">
      <c r="D2424" s="205"/>
    </row>
    <row r="2425" ht="12.75">
      <c r="D2425" s="205"/>
    </row>
    <row r="2426" ht="12.75">
      <c r="D2426" s="205"/>
    </row>
    <row r="2427" ht="12.75">
      <c r="D2427" s="205"/>
    </row>
    <row r="2428" ht="12.75">
      <c r="D2428" s="205"/>
    </row>
    <row r="2429" ht="12.75">
      <c r="D2429" s="205"/>
    </row>
    <row r="2430" ht="12.75">
      <c r="D2430" s="205"/>
    </row>
    <row r="2431" ht="12.75">
      <c r="D2431" s="205"/>
    </row>
    <row r="2432" ht="12.75">
      <c r="D2432" s="205"/>
    </row>
    <row r="2433" ht="12.75">
      <c r="D2433" s="205"/>
    </row>
    <row r="2434" ht="12.75">
      <c r="D2434" s="205"/>
    </row>
    <row r="2435" ht="12.75">
      <c r="D2435" s="205"/>
    </row>
    <row r="2436" ht="12.75">
      <c r="D2436" s="205"/>
    </row>
    <row r="2437" ht="12.75">
      <c r="D2437" s="205"/>
    </row>
    <row r="2438" ht="12.75">
      <c r="D2438" s="205"/>
    </row>
    <row r="2439" ht="12.75">
      <c r="D2439" s="205"/>
    </row>
    <row r="2440" ht="12.75">
      <c r="D2440" s="205"/>
    </row>
    <row r="2441" ht="12.75">
      <c r="D2441" s="205"/>
    </row>
    <row r="2442" ht="12.75">
      <c r="D2442" s="205"/>
    </row>
    <row r="2443" ht="12.75">
      <c r="D2443" s="205"/>
    </row>
    <row r="2444" ht="12.75">
      <c r="D2444" s="205"/>
    </row>
    <row r="2445" ht="12.75">
      <c r="D2445" s="205"/>
    </row>
    <row r="2446" ht="12.75">
      <c r="D2446" s="205"/>
    </row>
    <row r="2447" ht="12.75">
      <c r="D2447" s="205"/>
    </row>
    <row r="2448" ht="12.75">
      <c r="D2448" s="205"/>
    </row>
    <row r="2449" ht="12.75">
      <c r="D2449" s="205"/>
    </row>
    <row r="2450" ht="12.75">
      <c r="D2450" s="205"/>
    </row>
    <row r="2451" ht="12.75">
      <c r="D2451" s="205"/>
    </row>
    <row r="2452" ht="12.75">
      <c r="D2452" s="205"/>
    </row>
    <row r="2453" ht="12.75">
      <c r="D2453" s="205"/>
    </row>
    <row r="2454" ht="12.75">
      <c r="D2454" s="205"/>
    </row>
    <row r="2455" ht="12.75">
      <c r="D2455" s="205"/>
    </row>
    <row r="2456" ht="12.75">
      <c r="D2456" s="205"/>
    </row>
    <row r="2457" ht="12.75">
      <c r="D2457" s="205"/>
    </row>
    <row r="2458" ht="12.75">
      <c r="D2458" s="205"/>
    </row>
    <row r="2459" ht="12.75">
      <c r="D2459" s="205"/>
    </row>
    <row r="2460" ht="12.75">
      <c r="D2460" s="205"/>
    </row>
    <row r="2461" ht="12.75">
      <c r="D2461" s="205"/>
    </row>
    <row r="2462" ht="12.75">
      <c r="D2462" s="205"/>
    </row>
    <row r="2463" ht="12.75">
      <c r="D2463" s="205"/>
    </row>
    <row r="2464" ht="12.75">
      <c r="D2464" s="205"/>
    </row>
    <row r="2465" ht="12.75">
      <c r="D2465" s="205"/>
    </row>
    <row r="2466" ht="12.75">
      <c r="D2466" s="205"/>
    </row>
    <row r="2467" ht="12.75">
      <c r="D2467" s="205"/>
    </row>
    <row r="2468" ht="12.75">
      <c r="D2468" s="205"/>
    </row>
    <row r="2469" ht="12.75">
      <c r="D2469" s="205"/>
    </row>
    <row r="2470" ht="12.75">
      <c r="D2470" s="205"/>
    </row>
    <row r="2471" ht="12.75">
      <c r="D2471" s="205"/>
    </row>
    <row r="2472" ht="12.75">
      <c r="D2472" s="205"/>
    </row>
    <row r="2473" ht="12.75">
      <c r="D2473" s="205"/>
    </row>
    <row r="2474" ht="12.75">
      <c r="D2474" s="205"/>
    </row>
    <row r="2475" ht="12.75">
      <c r="D2475" s="205"/>
    </row>
    <row r="2476" ht="12.75">
      <c r="D2476" s="205"/>
    </row>
    <row r="2477" ht="12.75">
      <c r="D2477" s="205"/>
    </row>
    <row r="2478" ht="12.75">
      <c r="D2478" s="205"/>
    </row>
    <row r="2479" ht="12.75">
      <c r="D2479" s="205"/>
    </row>
    <row r="2480" ht="12.75">
      <c r="D2480" s="205"/>
    </row>
    <row r="2481" ht="12.75">
      <c r="D2481" s="205"/>
    </row>
    <row r="2482" ht="12.75">
      <c r="D2482" s="205"/>
    </row>
    <row r="2483" ht="12.75">
      <c r="D2483" s="205"/>
    </row>
    <row r="2484" ht="12.75">
      <c r="D2484" s="205"/>
    </row>
    <row r="2485" ht="12.75">
      <c r="D2485" s="205"/>
    </row>
    <row r="2486" ht="12.75">
      <c r="D2486" s="205"/>
    </row>
    <row r="2487" ht="12.75">
      <c r="D2487" s="205"/>
    </row>
    <row r="2488" ht="12.75">
      <c r="D2488" s="205"/>
    </row>
    <row r="2489" ht="12.75">
      <c r="D2489" s="205"/>
    </row>
    <row r="2490" ht="12.75">
      <c r="D2490" s="205"/>
    </row>
    <row r="2491" ht="12.75">
      <c r="D2491" s="205"/>
    </row>
    <row r="2492" ht="12.75">
      <c r="D2492" s="205"/>
    </row>
    <row r="2493" ht="12.75">
      <c r="D2493" s="205"/>
    </row>
    <row r="2494" ht="12.75">
      <c r="D2494" s="205"/>
    </row>
    <row r="2495" ht="12.75">
      <c r="D2495" s="205"/>
    </row>
    <row r="2496" ht="12.75">
      <c r="D2496" s="205"/>
    </row>
    <row r="2497" ht="12.75">
      <c r="D2497" s="205"/>
    </row>
    <row r="2498" ht="12.75">
      <c r="D2498" s="205"/>
    </row>
    <row r="2499" ht="12.75">
      <c r="D2499" s="205"/>
    </row>
    <row r="2500" ht="12.75">
      <c r="D2500" s="205"/>
    </row>
    <row r="2501" ht="12.75">
      <c r="D2501" s="205"/>
    </row>
    <row r="2502" ht="12.75">
      <c r="D2502" s="205"/>
    </row>
    <row r="2503" ht="12.75">
      <c r="D2503" s="205"/>
    </row>
    <row r="2504" ht="12.75">
      <c r="D2504" s="205"/>
    </row>
    <row r="2505" ht="12.75">
      <c r="D2505" s="205"/>
    </row>
    <row r="2506" ht="12.75">
      <c r="D2506" s="205"/>
    </row>
    <row r="2507" ht="12.75">
      <c r="D2507" s="205"/>
    </row>
    <row r="2508" ht="12.75">
      <c r="D2508" s="205"/>
    </row>
    <row r="2509" ht="12.75">
      <c r="D2509" s="205"/>
    </row>
    <row r="2510" ht="12.75">
      <c r="D2510" s="205"/>
    </row>
    <row r="2511" ht="12.75">
      <c r="D2511" s="205"/>
    </row>
    <row r="2512" ht="12.75">
      <c r="D2512" s="205"/>
    </row>
    <row r="2513" ht="12.75">
      <c r="D2513" s="205"/>
    </row>
    <row r="2514" ht="12.75">
      <c r="D2514" s="205"/>
    </row>
    <row r="2515" ht="12.75">
      <c r="D2515" s="205"/>
    </row>
    <row r="2516" ht="12.75">
      <c r="D2516" s="205"/>
    </row>
    <row r="2517" ht="12.75">
      <c r="D2517" s="205"/>
    </row>
    <row r="2518" ht="12.75">
      <c r="D2518" s="205"/>
    </row>
    <row r="2519" ht="12.75">
      <c r="D2519" s="205"/>
    </row>
    <row r="2520" ht="12.75">
      <c r="D2520" s="205"/>
    </row>
    <row r="2521" ht="12.75">
      <c r="D2521" s="205"/>
    </row>
    <row r="2522" ht="12.75">
      <c r="D2522" s="205"/>
    </row>
    <row r="2523" ht="12.75">
      <c r="D2523" s="205"/>
    </row>
    <row r="2524" ht="12.75">
      <c r="D2524" s="205"/>
    </row>
    <row r="2525" ht="12.75">
      <c r="D2525" s="205"/>
    </row>
    <row r="2526" ht="12.75">
      <c r="D2526" s="205"/>
    </row>
    <row r="2527" ht="12.75">
      <c r="D2527" s="205"/>
    </row>
    <row r="2528" ht="12.75">
      <c r="D2528" s="205"/>
    </row>
    <row r="2529" ht="12.75">
      <c r="D2529" s="205"/>
    </row>
    <row r="2530" ht="12.75">
      <c r="D2530" s="205"/>
    </row>
    <row r="2531" ht="12.75">
      <c r="D2531" s="205"/>
    </row>
    <row r="2532" ht="12.75">
      <c r="D2532" s="205"/>
    </row>
    <row r="2533" ht="12.75">
      <c r="D2533" s="205"/>
    </row>
    <row r="2534" ht="12.75">
      <c r="D2534" s="205"/>
    </row>
    <row r="2535" ht="12.75">
      <c r="D2535" s="205"/>
    </row>
    <row r="2536" ht="12.75">
      <c r="D2536" s="205"/>
    </row>
    <row r="2537" ht="12.75">
      <c r="D2537" s="205"/>
    </row>
    <row r="2538" ht="12.75">
      <c r="D2538" s="205"/>
    </row>
    <row r="2539" ht="12.75">
      <c r="D2539" s="205"/>
    </row>
    <row r="2540" ht="12.75">
      <c r="D2540" s="205"/>
    </row>
    <row r="2541" ht="12.75">
      <c r="D2541" s="205"/>
    </row>
    <row r="2542" ht="12.75">
      <c r="D2542" s="205"/>
    </row>
    <row r="2543" ht="12.75">
      <c r="D2543" s="205"/>
    </row>
    <row r="2544" ht="12.75">
      <c r="D2544" s="205"/>
    </row>
    <row r="2545" ht="12.75">
      <c r="D2545" s="205"/>
    </row>
    <row r="2546" ht="12.75">
      <c r="D2546" s="205"/>
    </row>
    <row r="2547" ht="12.75">
      <c r="D2547" s="205"/>
    </row>
    <row r="2548" ht="12.75">
      <c r="D2548" s="205"/>
    </row>
    <row r="2549" ht="12.75">
      <c r="D2549" s="205"/>
    </row>
    <row r="2550" ht="12.75">
      <c r="D2550" s="205"/>
    </row>
    <row r="2551" ht="12.75">
      <c r="D2551" s="205"/>
    </row>
    <row r="2552" ht="12.75">
      <c r="D2552" s="205"/>
    </row>
    <row r="2553" ht="12.75">
      <c r="D2553" s="205"/>
    </row>
    <row r="2554" ht="12.75">
      <c r="D2554" s="205"/>
    </row>
    <row r="2555" ht="12.75">
      <c r="D2555" s="205"/>
    </row>
    <row r="2556" ht="12.75">
      <c r="D2556" s="205"/>
    </row>
    <row r="2557" ht="12.75">
      <c r="D2557" s="205"/>
    </row>
    <row r="2558" ht="12.75">
      <c r="D2558" s="205"/>
    </row>
    <row r="2559" ht="12.75">
      <c r="D2559" s="205"/>
    </row>
    <row r="2560" ht="12.75">
      <c r="D2560" s="205"/>
    </row>
    <row r="2561" ht="12.75">
      <c r="D2561" s="205"/>
    </row>
    <row r="2562" ht="12.75">
      <c r="D2562" s="205"/>
    </row>
    <row r="2563" ht="12.75">
      <c r="D2563" s="205"/>
    </row>
    <row r="2564" ht="12.75">
      <c r="D2564" s="205"/>
    </row>
    <row r="2565" ht="12.75">
      <c r="D2565" s="205"/>
    </row>
    <row r="2566" ht="12.75">
      <c r="D2566" s="205"/>
    </row>
    <row r="2567" ht="12.75">
      <c r="D2567" s="205"/>
    </row>
    <row r="2568" ht="12.75">
      <c r="D2568" s="205"/>
    </row>
    <row r="2569" ht="12.75">
      <c r="D2569" s="205"/>
    </row>
    <row r="2570" ht="12.75">
      <c r="D2570" s="205"/>
    </row>
    <row r="2571" ht="12.75">
      <c r="D2571" s="205"/>
    </row>
    <row r="2572" ht="12.75">
      <c r="D2572" s="205"/>
    </row>
    <row r="2573" ht="12.75">
      <c r="D2573" s="205"/>
    </row>
    <row r="2574" ht="12.75">
      <c r="D2574" s="205"/>
    </row>
    <row r="2575" ht="12.75">
      <c r="D2575" s="205"/>
    </row>
    <row r="2576" ht="12.75">
      <c r="D2576" s="205"/>
    </row>
    <row r="2577" ht="12.75">
      <c r="D2577" s="205"/>
    </row>
    <row r="2578" ht="12.75">
      <c r="D2578" s="205"/>
    </row>
    <row r="2579" ht="12.75">
      <c r="D2579" s="205"/>
    </row>
    <row r="2580" ht="12.75">
      <c r="D2580" s="205"/>
    </row>
    <row r="2581" ht="12.75">
      <c r="D2581" s="205"/>
    </row>
    <row r="2582" ht="12.75">
      <c r="D2582" s="205"/>
    </row>
    <row r="2583" ht="12.75">
      <c r="D2583" s="205"/>
    </row>
    <row r="2584" ht="12.75">
      <c r="D2584" s="205"/>
    </row>
    <row r="2585" ht="12.75">
      <c r="D2585" s="205"/>
    </row>
    <row r="2586" ht="12.75">
      <c r="D2586" s="205"/>
    </row>
    <row r="2587" ht="12.75">
      <c r="D2587" s="205"/>
    </row>
    <row r="2588" ht="12.75">
      <c r="D2588" s="205"/>
    </row>
    <row r="2589" ht="12.75">
      <c r="D2589" s="205"/>
    </row>
    <row r="2590" ht="12.75">
      <c r="D2590" s="205"/>
    </row>
    <row r="2591" ht="12.75">
      <c r="D2591" s="205"/>
    </row>
    <row r="2592" ht="12.75">
      <c r="D2592" s="205"/>
    </row>
    <row r="2593" ht="12.75">
      <c r="D2593" s="205"/>
    </row>
    <row r="2594" ht="12.75">
      <c r="D2594" s="205"/>
    </row>
    <row r="2595" ht="12.75">
      <c r="D2595" s="205"/>
    </row>
    <row r="2596" ht="12.75">
      <c r="D2596" s="205"/>
    </row>
    <row r="2597" ht="12.75">
      <c r="D2597" s="205"/>
    </row>
    <row r="2598" ht="12.75">
      <c r="D2598" s="205"/>
    </row>
    <row r="2599" ht="12.75">
      <c r="D2599" s="205"/>
    </row>
    <row r="2600" ht="12.75">
      <c r="D2600" s="205"/>
    </row>
    <row r="2601" ht="12.75">
      <c r="D2601" s="205"/>
    </row>
    <row r="2602" ht="12.75">
      <c r="D2602" s="205"/>
    </row>
    <row r="2603" ht="12.75">
      <c r="D2603" s="205"/>
    </row>
    <row r="2604" ht="12.75">
      <c r="D2604" s="205"/>
    </row>
    <row r="2605" ht="12.75">
      <c r="D2605" s="205"/>
    </row>
    <row r="2606" ht="12.75">
      <c r="D2606" s="205"/>
    </row>
    <row r="2607" ht="12.75">
      <c r="D2607" s="205"/>
    </row>
    <row r="2608" ht="12.75">
      <c r="D2608" s="205"/>
    </row>
    <row r="2609" ht="12.75">
      <c r="D2609" s="205"/>
    </row>
    <row r="2610" ht="12.75">
      <c r="D2610" s="205"/>
    </row>
    <row r="2611" ht="12.75">
      <c r="D2611" s="205"/>
    </row>
    <row r="2612" ht="12.75">
      <c r="D2612" s="205"/>
    </row>
    <row r="2613" ht="12.75">
      <c r="D2613" s="205"/>
    </row>
    <row r="2614" ht="12.75">
      <c r="D2614" s="205"/>
    </row>
    <row r="2615" ht="12.75">
      <c r="D2615" s="205"/>
    </row>
    <row r="2616" ht="12.75">
      <c r="D2616" s="205"/>
    </row>
    <row r="2617" ht="12.75">
      <c r="D2617" s="205"/>
    </row>
    <row r="2618" ht="12.75">
      <c r="D2618" s="205"/>
    </row>
    <row r="2619" ht="12.75">
      <c r="D2619" s="205"/>
    </row>
    <row r="2620" ht="12.75">
      <c r="D2620" s="205"/>
    </row>
    <row r="2621" ht="12.75">
      <c r="D2621" s="205"/>
    </row>
    <row r="2622" ht="12.75">
      <c r="D2622" s="205"/>
    </row>
    <row r="2623" ht="12.75">
      <c r="D2623" s="205"/>
    </row>
    <row r="2624" ht="12.75">
      <c r="D2624" s="205"/>
    </row>
    <row r="2625" ht="12.75">
      <c r="D2625" s="205"/>
    </row>
    <row r="2626" ht="12.75">
      <c r="D2626" s="205"/>
    </row>
    <row r="2627" ht="12.75">
      <c r="D2627" s="205"/>
    </row>
    <row r="2628" ht="12.75">
      <c r="D2628" s="205"/>
    </row>
    <row r="2629" ht="12.75">
      <c r="D2629" s="205"/>
    </row>
    <row r="2630" ht="12.75">
      <c r="D2630" s="205"/>
    </row>
    <row r="2631" ht="12.75">
      <c r="D2631" s="205"/>
    </row>
    <row r="2632" ht="12.75">
      <c r="D2632" s="205"/>
    </row>
    <row r="2633" ht="12.75">
      <c r="D2633" s="205"/>
    </row>
    <row r="2634" ht="12.75">
      <c r="D2634" s="205"/>
    </row>
    <row r="2635" ht="12.75">
      <c r="D2635" s="205"/>
    </row>
    <row r="2636" ht="12.75">
      <c r="D2636" s="205"/>
    </row>
    <row r="2637" ht="12.75">
      <c r="D2637" s="205"/>
    </row>
    <row r="2638" ht="12.75">
      <c r="D2638" s="205"/>
    </row>
    <row r="2639" ht="12.75">
      <c r="D2639" s="205"/>
    </row>
    <row r="2640" ht="12.75">
      <c r="D2640" s="205"/>
    </row>
    <row r="2641" ht="12.75">
      <c r="D2641" s="205"/>
    </row>
    <row r="2642" ht="12.75">
      <c r="D2642" s="205"/>
    </row>
    <row r="2643" ht="12.75">
      <c r="D2643" s="205"/>
    </row>
    <row r="2644" ht="12.75">
      <c r="D2644" s="205"/>
    </row>
    <row r="2645" ht="12.75">
      <c r="D2645" s="205"/>
    </row>
    <row r="2646" ht="12.75">
      <c r="D2646" s="205"/>
    </row>
    <row r="2647" ht="12.75">
      <c r="D2647" s="205"/>
    </row>
    <row r="2648" ht="12.75">
      <c r="D2648" s="205"/>
    </row>
    <row r="2649" ht="12.75">
      <c r="D2649" s="205"/>
    </row>
    <row r="2650" ht="12.75">
      <c r="D2650" s="205"/>
    </row>
    <row r="2651" ht="12.75">
      <c r="D2651" s="205"/>
    </row>
    <row r="2652" ht="12.75">
      <c r="D2652" s="205"/>
    </row>
    <row r="2653" ht="12.75">
      <c r="D2653" s="205"/>
    </row>
    <row r="2654" ht="12.75">
      <c r="D2654" s="205"/>
    </row>
    <row r="2655" ht="12.75">
      <c r="D2655" s="205"/>
    </row>
    <row r="2656" ht="12.75">
      <c r="D2656" s="205"/>
    </row>
    <row r="2657" ht="12.75">
      <c r="D2657" s="205"/>
    </row>
    <row r="2658" ht="12.75">
      <c r="D2658" s="205"/>
    </row>
    <row r="2659" ht="12.75">
      <c r="D2659" s="205"/>
    </row>
    <row r="2660" ht="12.75">
      <c r="D2660" s="205"/>
    </row>
    <row r="2661" ht="12.75">
      <c r="D2661" s="205"/>
    </row>
    <row r="2662" ht="12.75">
      <c r="D2662" s="205"/>
    </row>
    <row r="2663" ht="12.75">
      <c r="D2663" s="205"/>
    </row>
    <row r="2664" ht="12.75">
      <c r="D2664" s="205"/>
    </row>
    <row r="2665" ht="12.75">
      <c r="D2665" s="205"/>
    </row>
    <row r="2666" ht="12.75">
      <c r="D2666" s="205"/>
    </row>
    <row r="2667" ht="12.75">
      <c r="D2667" s="205"/>
    </row>
    <row r="2668" ht="12.75">
      <c r="D2668" s="205"/>
    </row>
    <row r="2669" ht="12.75">
      <c r="D2669" s="205"/>
    </row>
    <row r="2670" ht="12.75">
      <c r="D2670" s="205"/>
    </row>
    <row r="2671" ht="12.75">
      <c r="D2671" s="205"/>
    </row>
    <row r="2672" ht="12.75">
      <c r="D2672" s="205"/>
    </row>
    <row r="2673" ht="12.75">
      <c r="D2673" s="205"/>
    </row>
    <row r="2674" ht="12.75">
      <c r="D2674" s="205"/>
    </row>
    <row r="2675" ht="12.75">
      <c r="D2675" s="205"/>
    </row>
    <row r="2676" ht="12.75">
      <c r="D2676" s="205"/>
    </row>
    <row r="2677" ht="12.75">
      <c r="D2677" s="205"/>
    </row>
    <row r="2678" ht="12.75">
      <c r="D2678" s="205"/>
    </row>
    <row r="2679" ht="12.75">
      <c r="D2679" s="205"/>
    </row>
    <row r="2680" ht="12.75">
      <c r="D2680" s="205"/>
    </row>
    <row r="2681" ht="12.75">
      <c r="D2681" s="205"/>
    </row>
    <row r="2682" ht="12.75">
      <c r="D2682" s="205"/>
    </row>
    <row r="2683" ht="12.75">
      <c r="D2683" s="205"/>
    </row>
    <row r="2684" ht="12.75">
      <c r="D2684" s="205"/>
    </row>
    <row r="2685" ht="12.75">
      <c r="D2685" s="205"/>
    </row>
    <row r="2686" ht="12.75">
      <c r="D2686" s="205"/>
    </row>
    <row r="2687" ht="12.75">
      <c r="D2687" s="205"/>
    </row>
    <row r="2688" ht="12.75">
      <c r="D2688" s="205"/>
    </row>
    <row r="2689" ht="12.75">
      <c r="D2689" s="205"/>
    </row>
    <row r="2690" ht="12.75">
      <c r="D2690" s="205"/>
    </row>
    <row r="2691" ht="12.75">
      <c r="D2691" s="205"/>
    </row>
    <row r="2692" ht="12.75">
      <c r="D2692" s="205"/>
    </row>
    <row r="2693" ht="12.75">
      <c r="D2693" s="205"/>
    </row>
    <row r="2694" ht="12.75">
      <c r="D2694" s="205"/>
    </row>
    <row r="2695" ht="12.75">
      <c r="D2695" s="205"/>
    </row>
    <row r="2696" ht="12.75">
      <c r="D2696" s="205"/>
    </row>
    <row r="2697" ht="12.75">
      <c r="D2697" s="205"/>
    </row>
    <row r="2698" ht="12.75">
      <c r="D2698" s="205"/>
    </row>
    <row r="2699" ht="12.75">
      <c r="D2699" s="205"/>
    </row>
    <row r="2700" ht="12.75">
      <c r="D2700" s="205"/>
    </row>
    <row r="2701" ht="12.75">
      <c r="D2701" s="205"/>
    </row>
    <row r="2702" ht="12.75">
      <c r="D2702" s="205"/>
    </row>
    <row r="2703" ht="12.75">
      <c r="D2703" s="205"/>
    </row>
    <row r="2704" ht="12.75">
      <c r="D2704" s="205"/>
    </row>
    <row r="2705" ht="12.75">
      <c r="D2705" s="205"/>
    </row>
    <row r="2706" ht="12.75">
      <c r="D2706" s="205"/>
    </row>
    <row r="2707" ht="12.75">
      <c r="D2707" s="205"/>
    </row>
    <row r="2708" ht="12.75">
      <c r="D2708" s="205"/>
    </row>
    <row r="2709" ht="12.75">
      <c r="D2709" s="205"/>
    </row>
    <row r="2710" ht="12.75">
      <c r="D2710" s="205"/>
    </row>
    <row r="2711" ht="12.75">
      <c r="D2711" s="205"/>
    </row>
    <row r="2712" ht="12.75">
      <c r="D2712" s="205"/>
    </row>
    <row r="2713" ht="12.75">
      <c r="D2713" s="205"/>
    </row>
    <row r="2714" ht="12.75">
      <c r="D2714" s="205"/>
    </row>
    <row r="2715" ht="12.75">
      <c r="D2715" s="205"/>
    </row>
    <row r="2716" ht="12.75">
      <c r="D2716" s="205"/>
    </row>
    <row r="2717" ht="12.75">
      <c r="D2717" s="205"/>
    </row>
    <row r="2718" ht="12.75">
      <c r="D2718" s="205"/>
    </row>
    <row r="2719" ht="12.75">
      <c r="D2719" s="205"/>
    </row>
    <row r="2720" ht="12.75">
      <c r="D2720" s="205"/>
    </row>
    <row r="2721" ht="12.75">
      <c r="D2721" s="205"/>
    </row>
    <row r="2722" ht="12.75">
      <c r="D2722" s="205"/>
    </row>
    <row r="2723" ht="12.75">
      <c r="D2723" s="205"/>
    </row>
    <row r="2724" ht="12.75">
      <c r="D2724" s="205"/>
    </row>
    <row r="2725" ht="12.75">
      <c r="D2725" s="205"/>
    </row>
    <row r="2726" ht="12.75">
      <c r="D2726" s="205"/>
    </row>
    <row r="2727" ht="12.75">
      <c r="D2727" s="205"/>
    </row>
    <row r="2728" ht="12.75">
      <c r="D2728" s="205"/>
    </row>
    <row r="2729" ht="12.75">
      <c r="D2729" s="205"/>
    </row>
    <row r="2730" ht="12.75">
      <c r="D2730" s="205"/>
    </row>
    <row r="2731" ht="12.75">
      <c r="D2731" s="205"/>
    </row>
    <row r="2732" ht="12.75">
      <c r="D2732" s="205"/>
    </row>
    <row r="2733" ht="12.75">
      <c r="D2733" s="205"/>
    </row>
    <row r="2734" ht="12.75">
      <c r="D2734" s="205"/>
    </row>
    <row r="2735" ht="12.75">
      <c r="D2735" s="205"/>
    </row>
    <row r="2736" ht="12.75">
      <c r="D2736" s="205"/>
    </row>
    <row r="2737" ht="12.75">
      <c r="D2737" s="205"/>
    </row>
    <row r="2738" ht="12.75">
      <c r="D2738" s="205"/>
    </row>
    <row r="2739" ht="12.75">
      <c r="D2739" s="205"/>
    </row>
    <row r="2740" ht="12.75">
      <c r="D2740" s="205"/>
    </row>
    <row r="2741" ht="12.75">
      <c r="D2741" s="205"/>
    </row>
    <row r="2742" ht="12.75">
      <c r="D2742" s="205"/>
    </row>
    <row r="2743" ht="12.75">
      <c r="D2743" s="205"/>
    </row>
    <row r="2744" ht="12.75">
      <c r="D2744" s="205"/>
    </row>
    <row r="2745" ht="12.75">
      <c r="D2745" s="205"/>
    </row>
    <row r="2746" ht="12.75">
      <c r="D2746" s="205"/>
    </row>
    <row r="2747" ht="12.75">
      <c r="D2747" s="205"/>
    </row>
    <row r="2748" ht="12.75">
      <c r="D2748" s="205"/>
    </row>
    <row r="2749" ht="12.75">
      <c r="D2749" s="205"/>
    </row>
    <row r="2750" ht="12.75">
      <c r="D2750" s="205"/>
    </row>
    <row r="2751" ht="12.75">
      <c r="D2751" s="205"/>
    </row>
    <row r="2752" ht="12.75">
      <c r="D2752" s="205"/>
    </row>
    <row r="2753" ht="12.75">
      <c r="D2753" s="205"/>
    </row>
    <row r="2754" ht="12.75">
      <c r="D2754" s="205"/>
    </row>
    <row r="2755" ht="12.75">
      <c r="D2755" s="205"/>
    </row>
    <row r="2756" ht="12.75">
      <c r="D2756" s="205"/>
    </row>
    <row r="2757" ht="12.75">
      <c r="D2757" s="205"/>
    </row>
    <row r="2758" ht="12.75">
      <c r="D2758" s="205"/>
    </row>
    <row r="2759" ht="12.75">
      <c r="D2759" s="205"/>
    </row>
    <row r="2760" ht="12.75">
      <c r="D2760" s="205"/>
    </row>
    <row r="2761" ht="12.75">
      <c r="D2761" s="205"/>
    </row>
    <row r="2762" ht="12.75">
      <c r="D2762" s="205"/>
    </row>
    <row r="2763" ht="12.75">
      <c r="D2763" s="205"/>
    </row>
    <row r="2764" ht="12.75">
      <c r="D2764" s="205"/>
    </row>
    <row r="2765" ht="12.75">
      <c r="D2765" s="205"/>
    </row>
    <row r="2766" ht="12.75">
      <c r="D2766" s="205"/>
    </row>
    <row r="2767" ht="12.75">
      <c r="D2767" s="205"/>
    </row>
    <row r="2768" ht="12.75">
      <c r="D2768" s="205"/>
    </row>
    <row r="2769" ht="12.75">
      <c r="D2769" s="205"/>
    </row>
    <row r="2770" ht="12.75">
      <c r="D2770" s="205"/>
    </row>
    <row r="2771" ht="12.75">
      <c r="D2771" s="205"/>
    </row>
    <row r="2772" ht="12.75">
      <c r="D2772" s="205"/>
    </row>
    <row r="2773" ht="12.75">
      <c r="D2773" s="205"/>
    </row>
    <row r="2774" ht="12.75">
      <c r="D2774" s="205"/>
    </row>
    <row r="2775" ht="12.75">
      <c r="D2775" s="205"/>
    </row>
    <row r="2776" ht="12.75">
      <c r="D2776" s="205"/>
    </row>
    <row r="2777" ht="12.75">
      <c r="D2777" s="205"/>
    </row>
    <row r="2778" ht="12.75">
      <c r="D2778" s="205"/>
    </row>
    <row r="2779" ht="12.75">
      <c r="D2779" s="205"/>
    </row>
    <row r="2780" ht="12.75">
      <c r="D2780" s="205"/>
    </row>
    <row r="2781" ht="12.75">
      <c r="D2781" s="205"/>
    </row>
    <row r="2782" ht="12.75">
      <c r="D2782" s="205"/>
    </row>
    <row r="2783" ht="12.75">
      <c r="D2783" s="205"/>
    </row>
    <row r="2784" ht="12.75">
      <c r="D2784" s="205"/>
    </row>
    <row r="2785" ht="12.75">
      <c r="D2785" s="205"/>
    </row>
    <row r="2786" ht="12.75">
      <c r="D2786" s="205"/>
    </row>
    <row r="2787" ht="12.75">
      <c r="D2787" s="205"/>
    </row>
    <row r="2788" ht="12.75">
      <c r="D2788" s="205"/>
    </row>
    <row r="2789" ht="12.75">
      <c r="D2789" s="205"/>
    </row>
    <row r="2790" ht="12.75">
      <c r="D2790" s="205"/>
    </row>
    <row r="2791" ht="12.75">
      <c r="D2791" s="205"/>
    </row>
    <row r="2792" ht="12.75">
      <c r="D2792" s="205"/>
    </row>
    <row r="2793" ht="12.75">
      <c r="D2793" s="205"/>
    </row>
    <row r="2794" ht="12.75">
      <c r="D2794" s="205"/>
    </row>
    <row r="2795" ht="12.75">
      <c r="D2795" s="205"/>
    </row>
    <row r="2796" ht="12.75">
      <c r="D2796" s="205"/>
    </row>
    <row r="2797" ht="12.75">
      <c r="D2797" s="205"/>
    </row>
    <row r="2798" ht="12.75">
      <c r="D2798" s="205"/>
    </row>
    <row r="2799" ht="12.75">
      <c r="D2799" s="205"/>
    </row>
    <row r="2800" ht="12.75">
      <c r="D2800" s="205"/>
    </row>
    <row r="2801" ht="12.75">
      <c r="D2801" s="205"/>
    </row>
    <row r="2802" ht="12.75">
      <c r="D2802" s="205"/>
    </row>
    <row r="2803" ht="12.75">
      <c r="D2803" s="205"/>
    </row>
    <row r="2804" ht="12.75">
      <c r="D2804" s="205"/>
    </row>
    <row r="2805" ht="12.75">
      <c r="D2805" s="205"/>
    </row>
    <row r="2806" ht="12.75">
      <c r="D2806" s="205"/>
    </row>
    <row r="2807" ht="12.75">
      <c r="D2807" s="205"/>
    </row>
    <row r="2808" ht="12.75">
      <c r="D2808" s="205"/>
    </row>
    <row r="2809" ht="12.75">
      <c r="D2809" s="205"/>
    </row>
    <row r="2810" ht="12.75">
      <c r="D2810" s="205"/>
    </row>
    <row r="2811" ht="12.75">
      <c r="D2811" s="205"/>
    </row>
    <row r="2812" ht="12.75">
      <c r="D2812" s="205"/>
    </row>
    <row r="2813" ht="12.75">
      <c r="D2813" s="205"/>
    </row>
    <row r="2814" ht="12.75">
      <c r="D2814" s="205"/>
    </row>
    <row r="2815" ht="12.75">
      <c r="D2815" s="205"/>
    </row>
    <row r="2816" ht="12.75">
      <c r="D2816" s="205"/>
    </row>
    <row r="2817" ht="12.75">
      <c r="D2817" s="205"/>
    </row>
    <row r="2818" ht="12.75">
      <c r="D2818" s="205"/>
    </row>
    <row r="2819" ht="12.75">
      <c r="D2819" s="205"/>
    </row>
    <row r="2820" ht="12.75">
      <c r="D2820" s="205"/>
    </row>
    <row r="2821" ht="12.75">
      <c r="D2821" s="205"/>
    </row>
    <row r="2822" ht="12.75">
      <c r="D2822" s="205"/>
    </row>
    <row r="2823" ht="12.75">
      <c r="D2823" s="205"/>
    </row>
    <row r="2824" ht="12.75">
      <c r="D2824" s="205"/>
    </row>
    <row r="2825" ht="12.75">
      <c r="D2825" s="205"/>
    </row>
    <row r="2826" ht="12.75">
      <c r="D2826" s="205"/>
    </row>
    <row r="2827" ht="12.75">
      <c r="D2827" s="205"/>
    </row>
    <row r="2828" ht="12.75">
      <c r="D2828" s="205"/>
    </row>
    <row r="2829" ht="12.75">
      <c r="D2829" s="205"/>
    </row>
    <row r="2830" ht="12.75">
      <c r="D2830" s="205"/>
    </row>
    <row r="2831" ht="12.75">
      <c r="D2831" s="205"/>
    </row>
    <row r="2832" ht="12.75">
      <c r="D2832" s="205"/>
    </row>
    <row r="2833" ht="12.75">
      <c r="D2833" s="205"/>
    </row>
    <row r="2834" ht="12.75">
      <c r="D2834" s="205"/>
    </row>
    <row r="2835" ht="12.75">
      <c r="D2835" s="205"/>
    </row>
    <row r="2836" ht="12.75">
      <c r="D2836" s="205"/>
    </row>
    <row r="2837" ht="12.75">
      <c r="D2837" s="205"/>
    </row>
    <row r="2838" ht="12.75">
      <c r="D2838" s="205"/>
    </row>
    <row r="2839" ht="12.75">
      <c r="D2839" s="205"/>
    </row>
    <row r="2840" ht="12.75">
      <c r="D2840" s="205"/>
    </row>
    <row r="2841" ht="12.75">
      <c r="D2841" s="205"/>
    </row>
    <row r="2842" ht="12.75">
      <c r="D2842" s="205"/>
    </row>
    <row r="2843" ht="12.75">
      <c r="D2843" s="205"/>
    </row>
    <row r="2844" ht="12.75">
      <c r="D2844" s="205"/>
    </row>
    <row r="2845" ht="12.75">
      <c r="D2845" s="205"/>
    </row>
    <row r="2846" ht="12.75">
      <c r="D2846" s="205"/>
    </row>
    <row r="2847" ht="12.75">
      <c r="D2847" s="205"/>
    </row>
    <row r="2848" ht="12.75">
      <c r="D2848" s="205"/>
    </row>
    <row r="2849" ht="12.75">
      <c r="D2849" s="205"/>
    </row>
    <row r="2850" ht="12.75">
      <c r="D2850" s="205"/>
    </row>
    <row r="2851" ht="12.75">
      <c r="D2851" s="205"/>
    </row>
    <row r="2852" ht="12.75">
      <c r="D2852" s="205"/>
    </row>
    <row r="2853" ht="12.75">
      <c r="D2853" s="205"/>
    </row>
    <row r="2854" ht="12.75">
      <c r="D2854" s="205"/>
    </row>
    <row r="2855" ht="12.75">
      <c r="D2855" s="205"/>
    </row>
    <row r="2856" ht="12.75">
      <c r="D2856" s="205"/>
    </row>
    <row r="2857" ht="12.75">
      <c r="D2857" s="205"/>
    </row>
    <row r="2858" ht="12.75">
      <c r="D2858" s="205"/>
    </row>
    <row r="2859" ht="12.75">
      <c r="D2859" s="205"/>
    </row>
    <row r="2860" ht="12.75">
      <c r="D2860" s="205"/>
    </row>
    <row r="2861" ht="12.75">
      <c r="D2861" s="205"/>
    </row>
    <row r="2862" ht="12.75">
      <c r="D2862" s="205"/>
    </row>
    <row r="2863" ht="12.75">
      <c r="D2863" s="205"/>
    </row>
    <row r="2864" ht="12.75">
      <c r="D2864" s="205"/>
    </row>
    <row r="2865" ht="12.75">
      <c r="D2865" s="205"/>
    </row>
    <row r="2866" ht="12.75">
      <c r="D2866" s="205"/>
    </row>
    <row r="2867" ht="12.75">
      <c r="D2867" s="205"/>
    </row>
    <row r="2868" ht="12.75">
      <c r="D2868" s="205"/>
    </row>
    <row r="2869" ht="12.75">
      <c r="D2869" s="205"/>
    </row>
    <row r="2870" ht="12.75">
      <c r="D2870" s="205"/>
    </row>
    <row r="2871" ht="12.75">
      <c r="D2871" s="205"/>
    </row>
    <row r="2872" ht="12.75">
      <c r="D2872" s="205"/>
    </row>
    <row r="2873" ht="12.75">
      <c r="D2873" s="205"/>
    </row>
    <row r="2874" ht="12.75">
      <c r="D2874" s="205"/>
    </row>
    <row r="2875" ht="12.75">
      <c r="D2875" s="205"/>
    </row>
    <row r="2876" ht="12.75">
      <c r="D2876" s="205"/>
    </row>
    <row r="2877" ht="12.75">
      <c r="D2877" s="205"/>
    </row>
    <row r="2878" ht="12.75">
      <c r="D2878" s="205"/>
    </row>
    <row r="2879" ht="12.75">
      <c r="D2879" s="205"/>
    </row>
    <row r="2880" ht="12.75">
      <c r="D2880" s="205"/>
    </row>
    <row r="2881" ht="12.75">
      <c r="D2881" s="205"/>
    </row>
    <row r="2882" ht="12.75">
      <c r="D2882" s="205"/>
    </row>
    <row r="2883" ht="12.75">
      <c r="D2883" s="205"/>
    </row>
    <row r="2884" ht="12.75">
      <c r="D2884" s="205"/>
    </row>
    <row r="2885" ht="12.75">
      <c r="D2885" s="205"/>
    </row>
    <row r="2886" ht="12.75">
      <c r="D2886" s="205"/>
    </row>
    <row r="2887" ht="12.75">
      <c r="D2887" s="205"/>
    </row>
    <row r="2888" ht="12.75">
      <c r="D2888" s="205"/>
    </row>
    <row r="2889" ht="12.75">
      <c r="D2889" s="205"/>
    </row>
    <row r="2890" ht="12.75">
      <c r="D2890" s="205"/>
    </row>
    <row r="2891" ht="12.75">
      <c r="D2891" s="205"/>
    </row>
    <row r="2892" ht="12.75">
      <c r="D2892" s="205"/>
    </row>
    <row r="2893" ht="12.75">
      <c r="D2893" s="205"/>
    </row>
    <row r="2894" ht="12.75">
      <c r="D2894" s="205"/>
    </row>
    <row r="2895" ht="12.75">
      <c r="D2895" s="205"/>
    </row>
    <row r="2896" ht="12.75">
      <c r="D2896" s="205"/>
    </row>
    <row r="2897" ht="12.75">
      <c r="D2897" s="205"/>
    </row>
    <row r="2898" ht="12.75">
      <c r="D2898" s="205"/>
    </row>
    <row r="2899" ht="12.75">
      <c r="D2899" s="205"/>
    </row>
    <row r="2900" ht="12.75">
      <c r="D2900" s="205"/>
    </row>
    <row r="2901" ht="12.75">
      <c r="D2901" s="205"/>
    </row>
    <row r="2902" ht="12.75">
      <c r="D2902" s="205"/>
    </row>
    <row r="2903" ht="12.75">
      <c r="D2903" s="205"/>
    </row>
    <row r="2904" ht="12.75">
      <c r="D2904" s="205"/>
    </row>
    <row r="2905" ht="12.75">
      <c r="D2905" s="205"/>
    </row>
    <row r="2906" ht="12.75">
      <c r="D2906" s="205"/>
    </row>
    <row r="2907" ht="12.75">
      <c r="D2907" s="205"/>
    </row>
    <row r="2908" ht="12.75">
      <c r="D2908" s="205"/>
    </row>
    <row r="2909" ht="12.75">
      <c r="D2909" s="205"/>
    </row>
    <row r="2910" ht="12.75">
      <c r="D2910" s="205"/>
    </row>
    <row r="2911" ht="12.75">
      <c r="D2911" s="205"/>
    </row>
    <row r="2912" ht="12.75">
      <c r="D2912" s="205"/>
    </row>
    <row r="2913" ht="12.75">
      <c r="D2913" s="205"/>
    </row>
    <row r="2914" ht="12.75">
      <c r="D2914" s="205"/>
    </row>
    <row r="2915" ht="12.75">
      <c r="D2915" s="205"/>
    </row>
    <row r="2916" ht="12.75">
      <c r="D2916" s="205"/>
    </row>
    <row r="2917" ht="12.75">
      <c r="D2917" s="205"/>
    </row>
    <row r="2918" ht="12.75">
      <c r="D2918" s="205"/>
    </row>
    <row r="2919" ht="12.75">
      <c r="D2919" s="205"/>
    </row>
    <row r="2920" ht="12.75">
      <c r="D2920" s="205"/>
    </row>
    <row r="2921" ht="12.75">
      <c r="D2921" s="205"/>
    </row>
    <row r="2922" ht="12.75">
      <c r="D2922" s="205"/>
    </row>
    <row r="2923" ht="12.75">
      <c r="D2923" s="205"/>
    </row>
    <row r="2924" ht="12.75">
      <c r="D2924" s="205"/>
    </row>
    <row r="2925" ht="12.75">
      <c r="D2925" s="205"/>
    </row>
    <row r="2926" ht="12.75">
      <c r="D2926" s="205"/>
    </row>
    <row r="2927" ht="12.75">
      <c r="D2927" s="205"/>
    </row>
    <row r="2928" ht="12.75">
      <c r="D2928" s="205"/>
    </row>
    <row r="2929" ht="12.75">
      <c r="D2929" s="205"/>
    </row>
    <row r="2930" ht="12.75">
      <c r="D2930" s="205"/>
    </row>
    <row r="2931" ht="12.75">
      <c r="D2931" s="205"/>
    </row>
    <row r="2932" ht="12.75">
      <c r="D2932" s="205"/>
    </row>
    <row r="2933" ht="12.75">
      <c r="D2933" s="205"/>
    </row>
    <row r="2934" ht="12.75">
      <c r="D2934" s="205"/>
    </row>
    <row r="2935" ht="12.75">
      <c r="D2935" s="205"/>
    </row>
    <row r="2936" ht="12.75">
      <c r="D2936" s="205"/>
    </row>
    <row r="2937" ht="12.75">
      <c r="D2937" s="205"/>
    </row>
    <row r="2938" ht="12.75">
      <c r="D2938" s="205"/>
    </row>
    <row r="2939" ht="12.75">
      <c r="D2939" s="205"/>
    </row>
    <row r="2940" ht="12.75">
      <c r="D2940" s="205"/>
    </row>
    <row r="2941" ht="12.75">
      <c r="D2941" s="205"/>
    </row>
    <row r="2942" ht="12.75">
      <c r="D2942" s="205"/>
    </row>
    <row r="2943" ht="12.75">
      <c r="D2943" s="205"/>
    </row>
    <row r="2944" ht="12.75">
      <c r="D2944" s="205"/>
    </row>
    <row r="2945" ht="12.75">
      <c r="D2945" s="205"/>
    </row>
    <row r="2946" ht="12.75">
      <c r="D2946" s="205"/>
    </row>
    <row r="2947" ht="12.75">
      <c r="D2947" s="205"/>
    </row>
    <row r="2948" ht="12.75">
      <c r="D2948" s="205"/>
    </row>
    <row r="2949" ht="12.75">
      <c r="D2949" s="205"/>
    </row>
    <row r="2950" ht="12.75">
      <c r="D2950" s="205"/>
    </row>
    <row r="2951" ht="12.75">
      <c r="D2951" s="205"/>
    </row>
    <row r="2952" ht="12.75">
      <c r="D2952" s="205"/>
    </row>
    <row r="2953" ht="12.75">
      <c r="D2953" s="205"/>
    </row>
    <row r="2954" ht="12.75">
      <c r="D2954" s="205"/>
    </row>
    <row r="2955" ht="12.75">
      <c r="D2955" s="205"/>
    </row>
    <row r="2956" ht="12.75">
      <c r="D2956" s="205"/>
    </row>
    <row r="2957" ht="12.75">
      <c r="D2957" s="205"/>
    </row>
    <row r="2958" ht="12.75">
      <c r="D2958" s="205"/>
    </row>
    <row r="2959" ht="12.75">
      <c r="D2959" s="205"/>
    </row>
    <row r="2960" ht="12.75">
      <c r="D2960" s="205"/>
    </row>
    <row r="2961" ht="12.75">
      <c r="D2961" s="205"/>
    </row>
    <row r="2962" ht="12.75">
      <c r="D2962" s="205"/>
    </row>
    <row r="2963" ht="12.75">
      <c r="D2963" s="205"/>
    </row>
    <row r="2964" ht="12.75">
      <c r="D2964" s="205"/>
    </row>
    <row r="2965" ht="12.75">
      <c r="D2965" s="205"/>
    </row>
    <row r="2966" ht="12.75">
      <c r="D2966" s="205"/>
    </row>
    <row r="2967" ht="12.75">
      <c r="D2967" s="205"/>
    </row>
    <row r="2968" ht="12.75">
      <c r="D2968" s="205"/>
    </row>
    <row r="2969" ht="12.75">
      <c r="D2969" s="205"/>
    </row>
    <row r="2970" ht="12.75">
      <c r="D2970" s="205"/>
    </row>
    <row r="2971" ht="12.75">
      <c r="D2971" s="205"/>
    </row>
    <row r="2972" ht="12.75">
      <c r="D2972" s="205"/>
    </row>
    <row r="2973" ht="12.75">
      <c r="D2973" s="205"/>
    </row>
    <row r="2974" ht="12.75">
      <c r="D2974" s="205"/>
    </row>
    <row r="2975" ht="12.75">
      <c r="D2975" s="205"/>
    </row>
    <row r="2976" ht="12.75">
      <c r="D2976" s="205"/>
    </row>
    <row r="2977" ht="12.75">
      <c r="D2977" s="205"/>
    </row>
    <row r="2978" ht="12.75">
      <c r="D2978" s="205"/>
    </row>
    <row r="2979" ht="12.75">
      <c r="D2979" s="205"/>
    </row>
    <row r="2980" ht="12.75">
      <c r="D2980" s="205"/>
    </row>
    <row r="2981" ht="12.75">
      <c r="D2981" s="205"/>
    </row>
    <row r="2982" ht="12.75">
      <c r="D2982" s="205"/>
    </row>
    <row r="2983" ht="12.75">
      <c r="D2983" s="205"/>
    </row>
    <row r="2984" ht="12.75">
      <c r="D2984" s="205"/>
    </row>
    <row r="2985" ht="12.75">
      <c r="D2985" s="205"/>
    </row>
    <row r="2986" ht="12.75">
      <c r="D2986" s="205"/>
    </row>
    <row r="2987" ht="12.75">
      <c r="D2987" s="205"/>
    </row>
    <row r="2988" ht="12.75">
      <c r="D2988" s="205"/>
    </row>
    <row r="2989" ht="12.75">
      <c r="D2989" s="205"/>
    </row>
    <row r="2990" ht="12.75">
      <c r="D2990" s="205"/>
    </row>
    <row r="2991" ht="12.75">
      <c r="D2991" s="205"/>
    </row>
    <row r="2992" ht="12.75">
      <c r="D2992" s="205"/>
    </row>
    <row r="2993" ht="12.75">
      <c r="D2993" s="205"/>
    </row>
    <row r="2994" ht="12.75">
      <c r="D2994" s="205"/>
    </row>
    <row r="2995" ht="12.75">
      <c r="D2995" s="205"/>
    </row>
    <row r="2996" ht="12.75">
      <c r="D2996" s="205"/>
    </row>
    <row r="2997" ht="12.75">
      <c r="D2997" s="205"/>
    </row>
    <row r="2998" ht="12.75">
      <c r="D2998" s="205"/>
    </row>
    <row r="2999" ht="12.75">
      <c r="D2999" s="205"/>
    </row>
    <row r="3000" ht="12.75">
      <c r="D3000" s="205"/>
    </row>
    <row r="3001" ht="12.75">
      <c r="D3001" s="205"/>
    </row>
    <row r="3002" ht="12.75">
      <c r="D3002" s="205"/>
    </row>
    <row r="3003" ht="12.75">
      <c r="D3003" s="205"/>
    </row>
    <row r="3004" ht="12.75">
      <c r="D3004" s="205"/>
    </row>
    <row r="3005" ht="12.75">
      <c r="D3005" s="205"/>
    </row>
    <row r="3006" ht="12.75">
      <c r="D3006" s="205"/>
    </row>
    <row r="3007" ht="12.75">
      <c r="D3007" s="205"/>
    </row>
    <row r="3008" ht="12.75">
      <c r="D3008" s="205"/>
    </row>
    <row r="3009" ht="12.75">
      <c r="D3009" s="205"/>
    </row>
    <row r="3010" ht="12.75">
      <c r="D3010" s="205"/>
    </row>
    <row r="3011" ht="12.75">
      <c r="D3011" s="205"/>
    </row>
    <row r="3012" ht="12.75">
      <c r="D3012" s="205"/>
    </row>
    <row r="3013" ht="12.75">
      <c r="D3013" s="205"/>
    </row>
    <row r="3014" ht="12.75">
      <c r="D3014" s="205"/>
    </row>
    <row r="3015" ht="12.75">
      <c r="D3015" s="205"/>
    </row>
    <row r="3016" ht="12.75">
      <c r="D3016" s="205"/>
    </row>
    <row r="3017" ht="12.75">
      <c r="D3017" s="205"/>
    </row>
    <row r="3018" ht="12.75">
      <c r="D3018" s="205"/>
    </row>
    <row r="3019" ht="12.75">
      <c r="D3019" s="205"/>
    </row>
    <row r="3020" ht="12.75">
      <c r="D3020" s="205"/>
    </row>
    <row r="3021" ht="12.75">
      <c r="D3021" s="205"/>
    </row>
    <row r="3022" ht="12.75">
      <c r="D3022" s="205"/>
    </row>
    <row r="3023" ht="12.75">
      <c r="D3023" s="205"/>
    </row>
    <row r="3024" ht="12.75">
      <c r="D3024" s="205"/>
    </row>
    <row r="3025" ht="12.75">
      <c r="D3025" s="205"/>
    </row>
    <row r="3026" ht="12.75">
      <c r="D3026" s="205"/>
    </row>
    <row r="3027" ht="12.75">
      <c r="D3027" s="205"/>
    </row>
    <row r="3028" ht="12.75">
      <c r="D3028" s="205"/>
    </row>
    <row r="3029" ht="12.75">
      <c r="D3029" s="205"/>
    </row>
    <row r="3030" ht="12.75">
      <c r="D3030" s="205"/>
    </row>
    <row r="3031" ht="12.75">
      <c r="D3031" s="205"/>
    </row>
    <row r="3032" ht="12.75">
      <c r="D3032" s="205"/>
    </row>
    <row r="3033" ht="12.75">
      <c r="D3033" s="205"/>
    </row>
    <row r="3034" ht="12.75">
      <c r="D3034" s="205"/>
    </row>
    <row r="3035" ht="12.75">
      <c r="D3035" s="205"/>
    </row>
    <row r="3036" ht="12.75">
      <c r="D3036" s="205"/>
    </row>
    <row r="3037" ht="12.75">
      <c r="D3037" s="205"/>
    </row>
    <row r="3038" ht="12.75">
      <c r="D3038" s="205"/>
    </row>
    <row r="3039" ht="12.75">
      <c r="D3039" s="205"/>
    </row>
    <row r="3040" ht="12.75">
      <c r="D3040" s="205"/>
    </row>
    <row r="3041" ht="12.75">
      <c r="D3041" s="205"/>
    </row>
    <row r="3042" ht="12.75">
      <c r="D3042" s="205"/>
    </row>
    <row r="3043" ht="12.75">
      <c r="D3043" s="205"/>
    </row>
    <row r="3044" ht="12.75">
      <c r="D3044" s="205"/>
    </row>
    <row r="3045" ht="12.75">
      <c r="D3045" s="205"/>
    </row>
    <row r="3046" ht="12.75">
      <c r="D3046" s="205"/>
    </row>
    <row r="3047" ht="12.75">
      <c r="D3047" s="205"/>
    </row>
    <row r="3048" ht="12.75">
      <c r="D3048" s="205"/>
    </row>
    <row r="3049" ht="12.75">
      <c r="D3049" s="205"/>
    </row>
    <row r="3050" ht="12.75">
      <c r="D3050" s="205"/>
    </row>
    <row r="3051" ht="12.75">
      <c r="D3051" s="205"/>
    </row>
    <row r="3052" ht="12.75">
      <c r="D3052" s="205"/>
    </row>
    <row r="3053" ht="12.75">
      <c r="D3053" s="205"/>
    </row>
    <row r="3054" ht="12.75">
      <c r="D3054" s="205"/>
    </row>
    <row r="3055" ht="12.75">
      <c r="D3055" s="205"/>
    </row>
    <row r="3056" ht="12.75">
      <c r="D3056" s="205"/>
    </row>
    <row r="3057" ht="12.75">
      <c r="D3057" s="205"/>
    </row>
    <row r="3058" ht="12.75">
      <c r="D3058" s="205"/>
    </row>
    <row r="3059" ht="12.75">
      <c r="D3059" s="205"/>
    </row>
    <row r="3060" ht="12.75">
      <c r="D3060" s="205"/>
    </row>
    <row r="3061" ht="12.75">
      <c r="D3061" s="205"/>
    </row>
    <row r="3062" ht="12.75">
      <c r="D3062" s="205"/>
    </row>
    <row r="3063" ht="12.75">
      <c r="D3063" s="205"/>
    </row>
    <row r="3064" ht="12.75">
      <c r="D3064" s="205"/>
    </row>
    <row r="3065" ht="12.75">
      <c r="D3065" s="205"/>
    </row>
    <row r="3066" ht="12.75">
      <c r="D3066" s="205"/>
    </row>
    <row r="3067" ht="12.75">
      <c r="D3067" s="205"/>
    </row>
    <row r="3068" ht="12.75">
      <c r="D3068" s="205"/>
    </row>
    <row r="3069" ht="12.75">
      <c r="D3069" s="205"/>
    </row>
    <row r="3070" ht="12.75">
      <c r="D3070" s="205"/>
    </row>
    <row r="3071" ht="12.75">
      <c r="D3071" s="205"/>
    </row>
    <row r="3072" ht="12.75">
      <c r="D3072" s="205"/>
    </row>
    <row r="3073" ht="12.75">
      <c r="D3073" s="205"/>
    </row>
    <row r="3074" ht="12.75">
      <c r="D3074" s="205"/>
    </row>
    <row r="3075" ht="12.75">
      <c r="D3075" s="205"/>
    </row>
    <row r="3076" ht="12.75">
      <c r="D3076" s="205"/>
    </row>
    <row r="3077" ht="12.75">
      <c r="D3077" s="205"/>
    </row>
    <row r="3078" ht="12.75">
      <c r="D3078" s="205"/>
    </row>
    <row r="3079" ht="12.75">
      <c r="D3079" s="205"/>
    </row>
    <row r="3080" ht="12.75">
      <c r="D3080" s="205"/>
    </row>
    <row r="3081" ht="12.75">
      <c r="D3081" s="205"/>
    </row>
    <row r="3082" ht="12.75">
      <c r="D3082" s="205"/>
    </row>
    <row r="3083" ht="12.75">
      <c r="D3083" s="205"/>
    </row>
    <row r="3084" ht="12.75">
      <c r="D3084" s="205"/>
    </row>
    <row r="3085" ht="12.75">
      <c r="D3085" s="205"/>
    </row>
    <row r="3086" ht="12.75">
      <c r="D3086" s="205"/>
    </row>
    <row r="3087" ht="12.75">
      <c r="D3087" s="205"/>
    </row>
    <row r="3088" ht="12.75">
      <c r="D3088" s="205"/>
    </row>
    <row r="3089" ht="12.75">
      <c r="D3089" s="205"/>
    </row>
    <row r="3090" ht="12.75">
      <c r="D3090" s="205"/>
    </row>
    <row r="3091" ht="12.75">
      <c r="D3091" s="205"/>
    </row>
    <row r="3092" ht="12.75">
      <c r="D3092" s="205"/>
    </row>
    <row r="3093" ht="12.75">
      <c r="D3093" s="205"/>
    </row>
    <row r="3094" ht="12.75">
      <c r="D3094" s="205"/>
    </row>
    <row r="3095" ht="12.75">
      <c r="D3095" s="205"/>
    </row>
    <row r="3096" ht="12.75">
      <c r="D3096" s="205"/>
    </row>
    <row r="3097" ht="12.75">
      <c r="D3097" s="205"/>
    </row>
    <row r="3098" ht="12.75">
      <c r="D3098" s="205"/>
    </row>
    <row r="3099" ht="12.75">
      <c r="D3099" s="205"/>
    </row>
    <row r="3100" ht="12.75">
      <c r="D3100" s="205"/>
    </row>
    <row r="3101" ht="12.75">
      <c r="D3101" s="205"/>
    </row>
    <row r="3102" ht="12.75">
      <c r="D3102" s="205"/>
    </row>
    <row r="3103" ht="12.75">
      <c r="D3103" s="205"/>
    </row>
    <row r="3104" ht="12.75">
      <c r="D3104" s="205"/>
    </row>
    <row r="3105" ht="12.75">
      <c r="D3105" s="205"/>
    </row>
    <row r="3106" ht="12.75">
      <c r="D3106" s="205"/>
    </row>
    <row r="3107" ht="12.75">
      <c r="D3107" s="205"/>
    </row>
    <row r="3108" ht="12.75">
      <c r="D3108" s="205"/>
    </row>
    <row r="3109" ht="12.75">
      <c r="D3109" s="205"/>
    </row>
    <row r="3110" ht="12.75">
      <c r="D3110" s="205"/>
    </row>
    <row r="3111" ht="12.75">
      <c r="D3111" s="205"/>
    </row>
    <row r="3112" ht="12.75">
      <c r="D3112" s="205"/>
    </row>
    <row r="3113" ht="12.75">
      <c r="D3113" s="205"/>
    </row>
    <row r="3114" ht="12.75">
      <c r="D3114" s="205"/>
    </row>
    <row r="3115" ht="12.75">
      <c r="D3115" s="205"/>
    </row>
    <row r="3116" ht="12.75">
      <c r="D3116" s="205"/>
    </row>
    <row r="3117" ht="12.75">
      <c r="D3117" s="205"/>
    </row>
    <row r="3118" ht="12.75">
      <c r="D3118" s="205"/>
    </row>
    <row r="3119" ht="12.75">
      <c r="D3119" s="205"/>
    </row>
    <row r="3120" ht="12.75">
      <c r="D3120" s="205"/>
    </row>
    <row r="3121" ht="12.75">
      <c r="D3121" s="205"/>
    </row>
    <row r="3122" ht="12.75">
      <c r="D3122" s="205"/>
    </row>
    <row r="3123" ht="12.75">
      <c r="D3123" s="205"/>
    </row>
    <row r="3124" ht="12.75">
      <c r="D3124" s="205"/>
    </row>
    <row r="3125" ht="12.75">
      <c r="D3125" s="205"/>
    </row>
    <row r="3126" ht="12.75">
      <c r="D3126" s="205"/>
    </row>
    <row r="3127" ht="12.75">
      <c r="D3127" s="205"/>
    </row>
    <row r="3128" ht="12.75">
      <c r="D3128" s="205"/>
    </row>
    <row r="3129" ht="12.75">
      <c r="D3129" s="205"/>
    </row>
    <row r="3130" ht="12.75">
      <c r="D3130" s="205"/>
    </row>
    <row r="3131" ht="12.75">
      <c r="D3131" s="205"/>
    </row>
    <row r="3132" ht="12.75">
      <c r="D3132" s="205"/>
    </row>
    <row r="3133" ht="12.75">
      <c r="D3133" s="205"/>
    </row>
    <row r="3134" ht="12.75">
      <c r="D3134" s="205"/>
    </row>
    <row r="3135" ht="12.75">
      <c r="D3135" s="205"/>
    </row>
    <row r="3136" ht="12.75">
      <c r="D3136" s="205"/>
    </row>
    <row r="3137" ht="12.75">
      <c r="D3137" s="205"/>
    </row>
    <row r="3138" ht="12.75">
      <c r="D3138" s="205"/>
    </row>
    <row r="3139" ht="12.75">
      <c r="D3139" s="205"/>
    </row>
    <row r="3140" ht="12.75">
      <c r="D3140" s="205"/>
    </row>
    <row r="3141" ht="12.75">
      <c r="D3141" s="205"/>
    </row>
    <row r="3142" ht="12.75">
      <c r="D3142" s="205"/>
    </row>
    <row r="3143" ht="12.75">
      <c r="D3143" s="205"/>
    </row>
    <row r="3144" ht="12.75">
      <c r="D3144" s="205"/>
    </row>
    <row r="3145" ht="12.75">
      <c r="D3145" s="205"/>
    </row>
    <row r="3146" ht="12.75">
      <c r="D3146" s="205"/>
    </row>
    <row r="3147" ht="12.75">
      <c r="D3147" s="205"/>
    </row>
    <row r="3148" ht="12.75">
      <c r="D3148" s="205"/>
    </row>
    <row r="3149" ht="12.75">
      <c r="D3149" s="205"/>
    </row>
    <row r="3150" ht="12.75">
      <c r="D3150" s="205"/>
    </row>
    <row r="3151" ht="12.75">
      <c r="D3151" s="205"/>
    </row>
    <row r="3152" ht="12.75">
      <c r="D3152" s="205"/>
    </row>
    <row r="3153" ht="12.75">
      <c r="D3153" s="205"/>
    </row>
    <row r="3154" ht="12.75">
      <c r="D3154" s="205"/>
    </row>
    <row r="3155" ht="12.75">
      <c r="D3155" s="205"/>
    </row>
    <row r="3156" ht="12.75">
      <c r="D3156" s="205"/>
    </row>
    <row r="3157" ht="12.75">
      <c r="D3157" s="205"/>
    </row>
    <row r="3158" ht="12.75">
      <c r="D3158" s="205"/>
    </row>
    <row r="3159" ht="12.75">
      <c r="D3159" s="205"/>
    </row>
    <row r="3160" ht="12.75">
      <c r="D3160" s="205"/>
    </row>
    <row r="3161" ht="12.75">
      <c r="D3161" s="205"/>
    </row>
    <row r="3162" ht="12.75">
      <c r="D3162" s="205"/>
    </row>
    <row r="3163" ht="12.75">
      <c r="D3163" s="205"/>
    </row>
    <row r="3164" ht="12.75">
      <c r="D3164" s="205"/>
    </row>
    <row r="3165" ht="12.75">
      <c r="D3165" s="205"/>
    </row>
    <row r="3166" ht="12.75">
      <c r="D3166" s="205"/>
    </row>
    <row r="3167" ht="12.75">
      <c r="D3167" s="205"/>
    </row>
    <row r="3168" ht="12.75">
      <c r="D3168" s="205"/>
    </row>
    <row r="3169" ht="12.75">
      <c r="D3169" s="205"/>
    </row>
    <row r="3170" ht="12.75">
      <c r="D3170" s="205"/>
    </row>
    <row r="3171" ht="12.75">
      <c r="D3171" s="205"/>
    </row>
    <row r="3172" ht="12.75">
      <c r="D3172" s="205"/>
    </row>
    <row r="3173" ht="12.75">
      <c r="D3173" s="205"/>
    </row>
    <row r="3174" ht="12.75">
      <c r="D3174" s="205"/>
    </row>
    <row r="3175" ht="12.75">
      <c r="D3175" s="205"/>
    </row>
    <row r="3176" ht="12.75">
      <c r="D3176" s="205"/>
    </row>
    <row r="3177" ht="12.75">
      <c r="D3177" s="205"/>
    </row>
    <row r="3178" ht="12.75">
      <c r="D3178" s="205"/>
    </row>
    <row r="3179" ht="12.75">
      <c r="D3179" s="205"/>
    </row>
    <row r="3180" ht="12.75">
      <c r="D3180" s="205"/>
    </row>
    <row r="3181" ht="12.75">
      <c r="D3181" s="205"/>
    </row>
    <row r="3182" ht="12.75">
      <c r="D3182" s="205"/>
    </row>
    <row r="3183" ht="12.75">
      <c r="D3183" s="205"/>
    </row>
    <row r="3184" ht="12.75">
      <c r="D3184" s="205"/>
    </row>
    <row r="3185" ht="12.75">
      <c r="D3185" s="205"/>
    </row>
    <row r="3186" ht="12.75">
      <c r="D3186" s="205"/>
    </row>
    <row r="3187" ht="12.75">
      <c r="D3187" s="205"/>
    </row>
    <row r="3188" ht="12.75">
      <c r="D3188" s="205"/>
    </row>
    <row r="3189" ht="12.75">
      <c r="D3189" s="205"/>
    </row>
    <row r="3190" ht="12.75">
      <c r="D3190" s="205"/>
    </row>
    <row r="3191" ht="12.75">
      <c r="D3191" s="205"/>
    </row>
    <row r="3192" ht="12.75">
      <c r="D3192" s="205"/>
    </row>
    <row r="3193" ht="12.75">
      <c r="D3193" s="205"/>
    </row>
    <row r="3194" ht="12.75">
      <c r="D3194" s="205"/>
    </row>
    <row r="3195" ht="12.75">
      <c r="D3195" s="205"/>
    </row>
    <row r="3196" ht="12.75">
      <c r="D3196" s="205"/>
    </row>
    <row r="3197" ht="12.75">
      <c r="D3197" s="205"/>
    </row>
    <row r="3198" ht="12.75">
      <c r="D3198" s="205"/>
    </row>
    <row r="3199" ht="12.75">
      <c r="D3199" s="205"/>
    </row>
    <row r="3200" ht="12.75">
      <c r="D3200" s="205"/>
    </row>
    <row r="3201" ht="12.75">
      <c r="D3201" s="205"/>
    </row>
    <row r="3202" ht="12.75">
      <c r="D3202" s="205"/>
    </row>
    <row r="3203" ht="12.75">
      <c r="D3203" s="205"/>
    </row>
    <row r="3204" ht="12.75">
      <c r="D3204" s="205"/>
    </row>
    <row r="3205" ht="12.75">
      <c r="D3205" s="205"/>
    </row>
    <row r="3206" ht="12.75">
      <c r="D3206" s="205"/>
    </row>
    <row r="3207" ht="12.75">
      <c r="D3207" s="205"/>
    </row>
    <row r="3208" ht="12.75">
      <c r="D3208" s="205"/>
    </row>
    <row r="3209" ht="12.75">
      <c r="D3209" s="205"/>
    </row>
    <row r="3210" ht="12.75">
      <c r="D3210" s="205"/>
    </row>
    <row r="3211" ht="12.75">
      <c r="D3211" s="205"/>
    </row>
    <row r="3212" ht="12.75">
      <c r="D3212" s="205"/>
    </row>
    <row r="3213" ht="12.75">
      <c r="D3213" s="205"/>
    </row>
    <row r="3214" ht="12.75">
      <c r="D3214" s="205"/>
    </row>
    <row r="3215" ht="12.75">
      <c r="D3215" s="205"/>
    </row>
    <row r="3216" ht="12.75">
      <c r="D3216" s="205"/>
    </row>
    <row r="3217" ht="12.75">
      <c r="D3217" s="205"/>
    </row>
    <row r="3218" ht="12.75">
      <c r="D3218" s="205"/>
    </row>
    <row r="3219" ht="12.75">
      <c r="D3219" s="205"/>
    </row>
    <row r="3220" ht="12.75">
      <c r="D3220" s="205"/>
    </row>
    <row r="3221" ht="12.75">
      <c r="D3221" s="205"/>
    </row>
    <row r="3222" ht="12.75">
      <c r="D3222" s="205"/>
    </row>
    <row r="3223" ht="12.75">
      <c r="D3223" s="205"/>
    </row>
    <row r="3224" ht="12.75">
      <c r="D3224" s="205"/>
    </row>
    <row r="3225" ht="12.75">
      <c r="D3225" s="205"/>
    </row>
    <row r="3226" ht="12.75">
      <c r="D3226" s="205"/>
    </row>
    <row r="3227" ht="12.75">
      <c r="D3227" s="205"/>
    </row>
    <row r="3228" ht="12.75">
      <c r="D3228" s="205"/>
    </row>
    <row r="3229" ht="12.75">
      <c r="D3229" s="205"/>
    </row>
    <row r="3230" ht="12.75">
      <c r="D3230" s="205"/>
    </row>
    <row r="3231" ht="12.75">
      <c r="D3231" s="205"/>
    </row>
    <row r="3232" ht="12.75">
      <c r="D3232" s="205"/>
    </row>
    <row r="3233" ht="12.75">
      <c r="D3233" s="205"/>
    </row>
    <row r="3234" ht="12.75">
      <c r="D3234" s="205"/>
    </row>
    <row r="3235" ht="12.75">
      <c r="D3235" s="205"/>
    </row>
    <row r="3236" ht="12.75">
      <c r="D3236" s="205"/>
    </row>
    <row r="3237" ht="12.75">
      <c r="D3237" s="205"/>
    </row>
    <row r="3238" ht="12.75">
      <c r="D3238" s="205"/>
    </row>
    <row r="3239" ht="12.75">
      <c r="D3239" s="205"/>
    </row>
    <row r="3240" ht="12.75">
      <c r="D3240" s="205"/>
    </row>
    <row r="3241" ht="12.75">
      <c r="D3241" s="205"/>
    </row>
    <row r="3242" ht="12.75">
      <c r="D3242" s="205"/>
    </row>
    <row r="3243" ht="12.75">
      <c r="D3243" s="205"/>
    </row>
    <row r="3244" ht="12.75">
      <c r="D3244" s="205"/>
    </row>
    <row r="3245" ht="12.75">
      <c r="D3245" s="205"/>
    </row>
    <row r="3246" ht="12.75">
      <c r="D3246" s="205"/>
    </row>
    <row r="3247" ht="12.75">
      <c r="D3247" s="205"/>
    </row>
    <row r="3248" ht="12.75">
      <c r="D3248" s="205"/>
    </row>
    <row r="3249" ht="12.75">
      <c r="D3249" s="205"/>
    </row>
    <row r="3250" ht="12.75">
      <c r="D3250" s="205"/>
    </row>
    <row r="3251" ht="12.75">
      <c r="D3251" s="205"/>
    </row>
    <row r="3252" ht="12.75">
      <c r="D3252" s="205"/>
    </row>
    <row r="3253" ht="12.75">
      <c r="D3253" s="205"/>
    </row>
    <row r="3254" ht="12.75">
      <c r="D3254" s="205"/>
    </row>
    <row r="3255" ht="12.75">
      <c r="D3255" s="205"/>
    </row>
    <row r="3256" ht="12.75">
      <c r="D3256" s="205"/>
    </row>
    <row r="3257" ht="12.75">
      <c r="D3257" s="205"/>
    </row>
    <row r="3258" ht="12.75">
      <c r="D3258" s="205"/>
    </row>
    <row r="3259" ht="12.75">
      <c r="D3259" s="205"/>
    </row>
    <row r="3260" ht="12.75">
      <c r="D3260" s="205"/>
    </row>
    <row r="3261" ht="12.75">
      <c r="D3261" s="205"/>
    </row>
    <row r="3262" ht="12.75">
      <c r="D3262" s="205"/>
    </row>
    <row r="3263" ht="12.75">
      <c r="D3263" s="205"/>
    </row>
    <row r="3264" ht="12.75">
      <c r="D3264" s="205"/>
    </row>
    <row r="3265" ht="12.75">
      <c r="D3265" s="205"/>
    </row>
    <row r="3266" ht="12.75">
      <c r="D3266" s="205"/>
    </row>
    <row r="3267" ht="12.75">
      <c r="D3267" s="205"/>
    </row>
    <row r="3268" ht="12.75">
      <c r="D3268" s="205"/>
    </row>
    <row r="3269" ht="12.75">
      <c r="D3269" s="205"/>
    </row>
    <row r="3270" ht="12.75">
      <c r="D3270" s="205"/>
    </row>
    <row r="3271" ht="12.75">
      <c r="D3271" s="205"/>
    </row>
    <row r="3272" ht="12.75">
      <c r="D3272" s="205"/>
    </row>
    <row r="3273" ht="12.75">
      <c r="D3273" s="205"/>
    </row>
    <row r="3274" ht="12.75">
      <c r="D3274" s="205"/>
    </row>
    <row r="3275" ht="12.75">
      <c r="D3275" s="205"/>
    </row>
    <row r="3276" ht="12.75">
      <c r="D3276" s="205"/>
    </row>
    <row r="3277" ht="12.75">
      <c r="D3277" s="205"/>
    </row>
    <row r="3278" ht="12.75">
      <c r="D3278" s="205"/>
    </row>
    <row r="3279" ht="12.75">
      <c r="D3279" s="205"/>
    </row>
    <row r="3280" ht="12.75">
      <c r="D3280" s="205"/>
    </row>
    <row r="3281" ht="12.75">
      <c r="D3281" s="205"/>
    </row>
    <row r="3282" ht="12.75">
      <c r="D3282" s="205"/>
    </row>
    <row r="3283" ht="12.75">
      <c r="D3283" s="205"/>
    </row>
    <row r="3284" ht="12.75">
      <c r="D3284" s="205"/>
    </row>
    <row r="3285" ht="12.75">
      <c r="D3285" s="205"/>
    </row>
    <row r="3286" ht="12.75">
      <c r="D3286" s="205"/>
    </row>
    <row r="3287" ht="12.75">
      <c r="D3287" s="205"/>
    </row>
    <row r="3288" ht="12.75">
      <c r="D3288" s="205"/>
    </row>
    <row r="3289" ht="12.75">
      <c r="D3289" s="205"/>
    </row>
    <row r="3290" ht="12.75">
      <c r="D3290" s="205"/>
    </row>
    <row r="3291" ht="12.75">
      <c r="D3291" s="205"/>
    </row>
    <row r="3292" ht="12.75">
      <c r="D3292" s="205"/>
    </row>
    <row r="3293" ht="12.75">
      <c r="D3293" s="205"/>
    </row>
    <row r="3294" ht="12.75">
      <c r="D3294" s="205"/>
    </row>
    <row r="3295" ht="12.75">
      <c r="D3295" s="205"/>
    </row>
    <row r="3296" ht="12.75">
      <c r="D3296" s="205"/>
    </row>
    <row r="3297" ht="12.75">
      <c r="D3297" s="205"/>
    </row>
    <row r="3298" ht="12.75">
      <c r="D3298" s="205"/>
    </row>
    <row r="3299" ht="12.75">
      <c r="D3299" s="205"/>
    </row>
    <row r="3300" ht="12.75">
      <c r="D3300" s="205"/>
    </row>
    <row r="3301" ht="12.75">
      <c r="D3301" s="205"/>
    </row>
    <row r="3302" ht="12.75">
      <c r="D3302" s="205"/>
    </row>
    <row r="3303" ht="12.75">
      <c r="D3303" s="205"/>
    </row>
    <row r="3304" ht="12.75">
      <c r="D3304" s="205"/>
    </row>
    <row r="3305" ht="12.75">
      <c r="D3305" s="205"/>
    </row>
    <row r="3306" ht="12.75">
      <c r="D3306" s="205"/>
    </row>
    <row r="3307" ht="12.75">
      <c r="D3307" s="205"/>
    </row>
    <row r="3308" ht="12.75">
      <c r="D3308" s="205"/>
    </row>
    <row r="3309" ht="12.75">
      <c r="D3309" s="205"/>
    </row>
    <row r="3310" ht="12.75">
      <c r="D3310" s="205"/>
    </row>
    <row r="3311" ht="12.75">
      <c r="D3311" s="205"/>
    </row>
    <row r="3312" ht="12.75">
      <c r="D3312" s="205"/>
    </row>
    <row r="3313" ht="12.75">
      <c r="D3313" s="205"/>
    </row>
    <row r="3314" ht="12.75">
      <c r="D3314" s="205"/>
    </row>
    <row r="3315" ht="12.75">
      <c r="D3315" s="205"/>
    </row>
    <row r="3316" ht="12.75">
      <c r="D3316" s="205"/>
    </row>
    <row r="3317" ht="12.75">
      <c r="D3317" s="205"/>
    </row>
    <row r="3318" ht="12.75">
      <c r="D3318" s="205"/>
    </row>
    <row r="3319" ht="12.75">
      <c r="D3319" s="205"/>
    </row>
    <row r="3320" ht="12.75">
      <c r="D3320" s="205"/>
    </row>
    <row r="3321" ht="12.75">
      <c r="D3321" s="205"/>
    </row>
    <row r="3322" ht="12.75">
      <c r="D3322" s="205"/>
    </row>
    <row r="3323" ht="12.75">
      <c r="D3323" s="205"/>
    </row>
    <row r="3324" ht="12.75">
      <c r="D3324" s="205"/>
    </row>
    <row r="3325" ht="12.75">
      <c r="D3325" s="205"/>
    </row>
    <row r="3326" ht="12.75">
      <c r="D3326" s="205"/>
    </row>
    <row r="3327" ht="12.75">
      <c r="D3327" s="205"/>
    </row>
    <row r="3328" ht="12.75">
      <c r="D3328" s="205"/>
    </row>
    <row r="3329" ht="12.75">
      <c r="D3329" s="205"/>
    </row>
    <row r="3330" ht="12.75">
      <c r="D3330" s="205"/>
    </row>
    <row r="3331" ht="12.75">
      <c r="D3331" s="205"/>
    </row>
    <row r="3332" ht="12.75">
      <c r="D3332" s="205"/>
    </row>
    <row r="3333" ht="12.75">
      <c r="D3333" s="205"/>
    </row>
    <row r="3334" ht="12.75">
      <c r="D3334" s="205"/>
    </row>
    <row r="3335" ht="12.75">
      <c r="D3335" s="205"/>
    </row>
    <row r="3336" ht="12.75">
      <c r="D3336" s="205"/>
    </row>
    <row r="3337" ht="12.75">
      <c r="D3337" s="205"/>
    </row>
    <row r="3338" ht="12.75">
      <c r="D3338" s="205"/>
    </row>
    <row r="3339" ht="12.75">
      <c r="D3339" s="205"/>
    </row>
    <row r="3340" ht="12.75">
      <c r="D3340" s="205"/>
    </row>
    <row r="3341" ht="12.75">
      <c r="D3341" s="205"/>
    </row>
    <row r="3342" ht="12.75">
      <c r="D3342" s="205"/>
    </row>
    <row r="3343" ht="12.75">
      <c r="D3343" s="205"/>
    </row>
    <row r="3344" ht="12.75">
      <c r="D3344" s="205"/>
    </row>
    <row r="3345" ht="12.75">
      <c r="D3345" s="205"/>
    </row>
    <row r="3346" ht="12.75">
      <c r="D3346" s="205"/>
    </row>
    <row r="3347" ht="12.75">
      <c r="D3347" s="205"/>
    </row>
    <row r="3348" ht="12.75">
      <c r="D3348" s="205"/>
    </row>
    <row r="3349" ht="12.75">
      <c r="D3349" s="205"/>
    </row>
    <row r="3350" ht="12.75">
      <c r="D3350" s="205"/>
    </row>
    <row r="3351" ht="12.75">
      <c r="D3351" s="205"/>
    </row>
    <row r="3352" ht="12.75">
      <c r="D3352" s="205"/>
    </row>
    <row r="3353" ht="12.75">
      <c r="D3353" s="205"/>
    </row>
    <row r="3354" ht="12.75">
      <c r="D3354" s="205"/>
    </row>
    <row r="3355" ht="12.75">
      <c r="D3355" s="205"/>
    </row>
    <row r="3356" ht="12.75">
      <c r="D3356" s="205"/>
    </row>
    <row r="3357" ht="12.75">
      <c r="D3357" s="205"/>
    </row>
    <row r="3358" ht="12.75">
      <c r="D3358" s="205"/>
    </row>
    <row r="3359" ht="12.75">
      <c r="D3359" s="205"/>
    </row>
    <row r="3360" ht="12.75">
      <c r="D3360" s="205"/>
    </row>
    <row r="3361" ht="12.75">
      <c r="D3361" s="205"/>
    </row>
    <row r="3362" ht="12.75">
      <c r="D3362" s="205"/>
    </row>
    <row r="3363" ht="12.75">
      <c r="D3363" s="205"/>
    </row>
    <row r="3364" ht="12.75">
      <c r="D3364" s="205"/>
    </row>
    <row r="3365" ht="12.75">
      <c r="D3365" s="205"/>
    </row>
    <row r="3366" ht="12.75">
      <c r="D3366" s="205"/>
    </row>
    <row r="3367" ht="12.75">
      <c r="D3367" s="205"/>
    </row>
    <row r="3368" ht="12.75">
      <c r="D3368" s="205"/>
    </row>
    <row r="3369" ht="12.75">
      <c r="D3369" s="205"/>
    </row>
    <row r="3370" ht="12.75">
      <c r="D3370" s="205"/>
    </row>
    <row r="3371" ht="12.75">
      <c r="D3371" s="205"/>
    </row>
    <row r="3372" ht="12.75">
      <c r="D3372" s="205"/>
    </row>
    <row r="3373" ht="12.75">
      <c r="D3373" s="205"/>
    </row>
    <row r="3374" ht="12.75">
      <c r="D3374" s="205"/>
    </row>
    <row r="3375" ht="12.75">
      <c r="D3375" s="205"/>
    </row>
    <row r="3376" ht="12.75">
      <c r="D3376" s="205"/>
    </row>
    <row r="3377" ht="12.75">
      <c r="D3377" s="205"/>
    </row>
    <row r="3378" ht="12.75">
      <c r="D3378" s="205"/>
    </row>
    <row r="3379" ht="12.75">
      <c r="D3379" s="205"/>
    </row>
    <row r="3380" ht="12.75">
      <c r="D3380" s="205"/>
    </row>
    <row r="3381" ht="12.75">
      <c r="D3381" s="205"/>
    </row>
    <row r="3382" ht="12.75">
      <c r="D3382" s="205"/>
    </row>
    <row r="3383" ht="12.75">
      <c r="D3383" s="205"/>
    </row>
    <row r="3384" ht="12.75">
      <c r="D3384" s="205"/>
    </row>
    <row r="3385" ht="12.75">
      <c r="D3385" s="205"/>
    </row>
    <row r="3386" ht="12.75">
      <c r="D3386" s="205"/>
    </row>
    <row r="3387" ht="12.75">
      <c r="D3387" s="205"/>
    </row>
    <row r="3388" ht="12.75">
      <c r="D3388" s="205"/>
    </row>
    <row r="3389" ht="12.75">
      <c r="D3389" s="205"/>
    </row>
    <row r="3390" ht="12.75">
      <c r="D3390" s="205"/>
    </row>
    <row r="3391" ht="12.75">
      <c r="D3391" s="205"/>
    </row>
    <row r="3392" ht="12.75">
      <c r="D3392" s="205"/>
    </row>
    <row r="3393" ht="12.75">
      <c r="D3393" s="205"/>
    </row>
    <row r="3394" ht="12.75">
      <c r="D3394" s="205"/>
    </row>
    <row r="3395" ht="12.75">
      <c r="D3395" s="205"/>
    </row>
    <row r="3396" ht="12.75">
      <c r="D3396" s="205"/>
    </row>
    <row r="3397" ht="12.75">
      <c r="D3397" s="205"/>
    </row>
    <row r="3398" ht="12.75">
      <c r="D3398" s="205"/>
    </row>
    <row r="3399" ht="12.75">
      <c r="D3399" s="205"/>
    </row>
    <row r="3400" ht="12.75">
      <c r="D3400" s="205"/>
    </row>
    <row r="3401" ht="12.75">
      <c r="D3401" s="205"/>
    </row>
    <row r="3402" ht="12.75">
      <c r="D3402" s="205"/>
    </row>
    <row r="3403" ht="12.75">
      <c r="D3403" s="205"/>
    </row>
    <row r="3404" ht="12.75">
      <c r="D3404" s="205"/>
    </row>
    <row r="3405" ht="12.75">
      <c r="D3405" s="205"/>
    </row>
    <row r="3406" ht="12.75">
      <c r="D3406" s="205"/>
    </row>
    <row r="3407" ht="12.75">
      <c r="D3407" s="205"/>
    </row>
    <row r="3408" ht="12.75">
      <c r="D3408" s="205"/>
    </row>
    <row r="3409" ht="12.75">
      <c r="D3409" s="205"/>
    </row>
    <row r="3410" ht="12.75">
      <c r="D3410" s="205"/>
    </row>
    <row r="3411" ht="12.75">
      <c r="D3411" s="205"/>
    </row>
    <row r="3412" ht="12.75">
      <c r="D3412" s="205"/>
    </row>
    <row r="3413" ht="12.75">
      <c r="D3413" s="205"/>
    </row>
    <row r="3414" ht="12.75">
      <c r="D3414" s="205"/>
    </row>
    <row r="3415" ht="12.75">
      <c r="D3415" s="205"/>
    </row>
    <row r="3416" ht="12.75">
      <c r="D3416" s="205"/>
    </row>
    <row r="3417" ht="12.75">
      <c r="D3417" s="205"/>
    </row>
    <row r="3418" ht="12.75">
      <c r="D3418" s="205"/>
    </row>
    <row r="3419" ht="12.75">
      <c r="D3419" s="205"/>
    </row>
    <row r="3420" ht="12.75">
      <c r="D3420" s="205"/>
    </row>
    <row r="3421" ht="12.75">
      <c r="D3421" s="205"/>
    </row>
    <row r="3422" ht="12.75">
      <c r="D3422" s="205"/>
    </row>
    <row r="3423" ht="12.75">
      <c r="D3423" s="205"/>
    </row>
    <row r="3424" ht="12.75">
      <c r="D3424" s="205"/>
    </row>
    <row r="3425" ht="12.75">
      <c r="D3425" s="205"/>
    </row>
    <row r="3426" ht="12.75">
      <c r="D3426" s="205"/>
    </row>
    <row r="3427" ht="12.75">
      <c r="D3427" s="205"/>
    </row>
    <row r="3428" ht="12.75">
      <c r="D3428" s="205"/>
    </row>
    <row r="3429" ht="12.75">
      <c r="D3429" s="205"/>
    </row>
    <row r="3430" ht="12.75">
      <c r="D3430" s="205"/>
    </row>
    <row r="3431" ht="12.75">
      <c r="D3431" s="205"/>
    </row>
    <row r="3432" ht="12.75">
      <c r="D3432" s="205"/>
    </row>
    <row r="3433" ht="12.75">
      <c r="D3433" s="205"/>
    </row>
    <row r="3434" ht="12.75">
      <c r="D3434" s="205"/>
    </row>
    <row r="3435" ht="12.75">
      <c r="D3435" s="205"/>
    </row>
    <row r="3436" ht="12.75">
      <c r="D3436" s="205"/>
    </row>
    <row r="3437" ht="12.75">
      <c r="D3437" s="205"/>
    </row>
    <row r="3438" ht="12.75">
      <c r="D3438" s="205"/>
    </row>
    <row r="3439" ht="12.75">
      <c r="D3439" s="205"/>
    </row>
    <row r="3440" ht="12.75">
      <c r="D3440" s="205"/>
    </row>
    <row r="3441" ht="12.75">
      <c r="D3441" s="205"/>
    </row>
    <row r="3442" ht="12.75">
      <c r="D3442" s="205"/>
    </row>
    <row r="3443" ht="12.75">
      <c r="D3443" s="205"/>
    </row>
    <row r="3444" ht="12.75">
      <c r="D3444" s="205"/>
    </row>
    <row r="3445" ht="12.75">
      <c r="D3445" s="205"/>
    </row>
    <row r="3446" ht="12.75">
      <c r="D3446" s="205"/>
    </row>
    <row r="3447" ht="12.75">
      <c r="D3447" s="205"/>
    </row>
    <row r="3448" ht="12.75">
      <c r="D3448" s="205"/>
    </row>
    <row r="3449" ht="12.75">
      <c r="D3449" s="205"/>
    </row>
    <row r="3450" ht="12.75">
      <c r="D3450" s="205"/>
    </row>
    <row r="3451" ht="12.75">
      <c r="D3451" s="205"/>
    </row>
    <row r="3452" ht="12.75">
      <c r="D3452" s="205"/>
    </row>
    <row r="3453" ht="12.75">
      <c r="D3453" s="205"/>
    </row>
    <row r="3454" ht="12.75">
      <c r="D3454" s="205"/>
    </row>
    <row r="3455" ht="12.75">
      <c r="D3455" s="205"/>
    </row>
    <row r="3456" ht="12.75">
      <c r="D3456" s="205"/>
    </row>
    <row r="3457" ht="12.75">
      <c r="D3457" s="205"/>
    </row>
    <row r="3458" ht="12.75">
      <c r="D3458" s="205"/>
    </row>
    <row r="3459" ht="12.75">
      <c r="D3459" s="205"/>
    </row>
    <row r="3460" ht="12.75">
      <c r="D3460" s="205"/>
    </row>
    <row r="3461" ht="12.75">
      <c r="D3461" s="205"/>
    </row>
    <row r="3462" ht="12.75">
      <c r="D3462" s="205"/>
    </row>
    <row r="3463" ht="12.75">
      <c r="D3463" s="205"/>
    </row>
    <row r="3464" ht="12.75">
      <c r="D3464" s="205"/>
    </row>
    <row r="3465" ht="12.75">
      <c r="D3465" s="205"/>
    </row>
    <row r="3466" ht="12.75">
      <c r="D3466" s="205"/>
    </row>
    <row r="3467" ht="12.75">
      <c r="D3467" s="205"/>
    </row>
    <row r="3468" ht="12.75">
      <c r="D3468" s="205"/>
    </row>
    <row r="3469" ht="12.75">
      <c r="D3469" s="205"/>
    </row>
    <row r="3470" ht="12.75">
      <c r="D3470" s="205"/>
    </row>
    <row r="3471" ht="12.75">
      <c r="D3471" s="205"/>
    </row>
    <row r="3472" ht="12.75">
      <c r="D3472" s="205"/>
    </row>
    <row r="3473" ht="12.75">
      <c r="D3473" s="205"/>
    </row>
    <row r="3474" ht="12.75">
      <c r="D3474" s="205"/>
    </row>
    <row r="3475" ht="12.75">
      <c r="D3475" s="205"/>
    </row>
    <row r="3476" ht="12.75">
      <c r="D3476" s="205"/>
    </row>
    <row r="3477" ht="12.75">
      <c r="D3477" s="205"/>
    </row>
    <row r="3478" ht="12.75">
      <c r="D3478" s="205"/>
    </row>
    <row r="3479" ht="12.75">
      <c r="D3479" s="205"/>
    </row>
    <row r="3480" ht="12.75">
      <c r="D3480" s="205"/>
    </row>
    <row r="3481" ht="12.75">
      <c r="D3481" s="205"/>
    </row>
    <row r="3482" ht="12.75">
      <c r="D3482" s="205"/>
    </row>
    <row r="3483" ht="12.75">
      <c r="D3483" s="205"/>
    </row>
    <row r="3484" ht="12.75">
      <c r="D3484" s="205"/>
    </row>
    <row r="3485" ht="12.75">
      <c r="D3485" s="205"/>
    </row>
    <row r="3486" ht="12.75">
      <c r="D3486" s="205"/>
    </row>
    <row r="3487" ht="12.75">
      <c r="D3487" s="205"/>
    </row>
    <row r="3488" ht="12.75">
      <c r="D3488" s="205"/>
    </row>
    <row r="3489" ht="12.75">
      <c r="D3489" s="205"/>
    </row>
    <row r="3490" ht="12.75">
      <c r="D3490" s="205"/>
    </row>
    <row r="3491" ht="12.75">
      <c r="D3491" s="205"/>
    </row>
    <row r="3492" ht="12.75">
      <c r="D3492" s="205"/>
    </row>
    <row r="3493" ht="12.75">
      <c r="D3493" s="205"/>
    </row>
    <row r="3494" ht="12.75">
      <c r="D3494" s="205"/>
    </row>
    <row r="3495" ht="12.75">
      <c r="D3495" s="205"/>
    </row>
    <row r="3496" ht="12.75">
      <c r="D3496" s="205"/>
    </row>
    <row r="3497" ht="12.75">
      <c r="D3497" s="205"/>
    </row>
    <row r="3498" ht="12.75">
      <c r="D3498" s="205"/>
    </row>
    <row r="3499" ht="12.75">
      <c r="D3499" s="205"/>
    </row>
    <row r="3500" ht="12.75">
      <c r="D3500" s="205"/>
    </row>
    <row r="3501" ht="12.75">
      <c r="D3501" s="205"/>
    </row>
    <row r="3502" ht="12.75">
      <c r="D3502" s="205"/>
    </row>
    <row r="3503" ht="12.75">
      <c r="D3503" s="205"/>
    </row>
    <row r="3504" ht="12.75">
      <c r="D3504" s="205"/>
    </row>
    <row r="3505" ht="12.75">
      <c r="D3505" s="205"/>
    </row>
    <row r="3506" ht="12.75">
      <c r="D3506" s="205"/>
    </row>
    <row r="3507" ht="12.75">
      <c r="D3507" s="205"/>
    </row>
    <row r="3508" ht="12.75">
      <c r="D3508" s="205"/>
    </row>
    <row r="3509" ht="12.75">
      <c r="D3509" s="205"/>
    </row>
    <row r="3510" ht="12.75">
      <c r="D3510" s="205"/>
    </row>
    <row r="3511" ht="12.75">
      <c r="D3511" s="205"/>
    </row>
    <row r="3512" ht="12.75">
      <c r="D3512" s="205"/>
    </row>
    <row r="3513" ht="12.75">
      <c r="D3513" s="205"/>
    </row>
    <row r="3514" ht="12.75">
      <c r="D3514" s="205"/>
    </row>
    <row r="3515" ht="12.75">
      <c r="D3515" s="205"/>
    </row>
    <row r="3516" ht="12.75">
      <c r="D3516" s="205"/>
    </row>
    <row r="3517" ht="12.75">
      <c r="D3517" s="205"/>
    </row>
    <row r="3518" ht="12.75">
      <c r="D3518" s="205"/>
    </row>
    <row r="3519" ht="12.75">
      <c r="D3519" s="205"/>
    </row>
    <row r="3520" ht="12.75">
      <c r="D3520" s="205"/>
    </row>
    <row r="3521" ht="12.75">
      <c r="D3521" s="205"/>
    </row>
    <row r="3522" ht="12.75">
      <c r="D3522" s="205"/>
    </row>
    <row r="3523" ht="12.75">
      <c r="D3523" s="205"/>
    </row>
    <row r="3524" ht="12.75">
      <c r="D3524" s="205"/>
    </row>
    <row r="3525" ht="12.75">
      <c r="D3525" s="205"/>
    </row>
    <row r="3526" ht="12.75">
      <c r="D3526" s="205"/>
    </row>
    <row r="3527" ht="12.75">
      <c r="D3527" s="205"/>
    </row>
    <row r="3528" ht="12.75">
      <c r="D3528" s="205"/>
    </row>
    <row r="3529" ht="12.75">
      <c r="D3529" s="205"/>
    </row>
    <row r="3530" ht="12.75">
      <c r="D3530" s="205"/>
    </row>
    <row r="3531" ht="12.75">
      <c r="D3531" s="205"/>
    </row>
    <row r="3532" ht="12.75">
      <c r="D3532" s="205"/>
    </row>
    <row r="3533" ht="12.75">
      <c r="D3533" s="205"/>
    </row>
    <row r="3534" ht="12.75">
      <c r="D3534" s="205"/>
    </row>
    <row r="3535" ht="12.75">
      <c r="D3535" s="205"/>
    </row>
    <row r="3536" ht="12.75">
      <c r="D3536" s="205"/>
    </row>
    <row r="3537" ht="12.75">
      <c r="D3537" s="205"/>
    </row>
    <row r="3538" ht="12.75">
      <c r="D3538" s="205"/>
    </row>
    <row r="3539" ht="12.75">
      <c r="D3539" s="205"/>
    </row>
    <row r="3540" ht="12.75">
      <c r="D3540" s="205"/>
    </row>
    <row r="3541" ht="12.75">
      <c r="D3541" s="205"/>
    </row>
    <row r="3542" ht="12.75">
      <c r="D3542" s="205"/>
    </row>
    <row r="3543" ht="12.75">
      <c r="D3543" s="205"/>
    </row>
    <row r="3544" ht="12.75">
      <c r="D3544" s="205"/>
    </row>
    <row r="3545" ht="12.75">
      <c r="D3545" s="205"/>
    </row>
    <row r="3546" ht="12.75">
      <c r="D3546" s="205"/>
    </row>
    <row r="3547" ht="12.75">
      <c r="D3547" s="205"/>
    </row>
    <row r="3548" ht="12.75">
      <c r="D3548" s="205"/>
    </row>
    <row r="3549" ht="12.75">
      <c r="D3549" s="205"/>
    </row>
    <row r="3550" ht="12.75">
      <c r="D3550" s="205"/>
    </row>
    <row r="3551" ht="12.75">
      <c r="D3551" s="205"/>
    </row>
    <row r="3552" ht="12.75">
      <c r="D3552" s="205"/>
    </row>
    <row r="3553" ht="12.75">
      <c r="D3553" s="205"/>
    </row>
    <row r="3554" ht="12.75">
      <c r="D3554" s="205"/>
    </row>
    <row r="3555" ht="12.75">
      <c r="D3555" s="205"/>
    </row>
    <row r="3556" ht="12.75">
      <c r="D3556" s="205"/>
    </row>
    <row r="3557" ht="12.75">
      <c r="D3557" s="205"/>
    </row>
    <row r="3558" ht="12.75">
      <c r="D3558" s="205"/>
    </row>
    <row r="3559" ht="12.75">
      <c r="D3559" s="205"/>
    </row>
    <row r="3560" ht="12.75">
      <c r="D3560" s="205"/>
    </row>
    <row r="3561" ht="12.75">
      <c r="D3561" s="205"/>
    </row>
    <row r="3562" ht="12.75">
      <c r="D3562" s="205"/>
    </row>
    <row r="3563" ht="12.75">
      <c r="D3563" s="205"/>
    </row>
    <row r="3564" ht="12.75">
      <c r="D3564" s="205"/>
    </row>
    <row r="3565" ht="12.75">
      <c r="D3565" s="205"/>
    </row>
    <row r="3566" ht="12.75">
      <c r="D3566" s="205"/>
    </row>
    <row r="3567" ht="12.75">
      <c r="D3567" s="205"/>
    </row>
    <row r="3568" ht="12.75">
      <c r="D3568" s="205"/>
    </row>
    <row r="3569" ht="12.75">
      <c r="D3569" s="205"/>
    </row>
    <row r="3570" ht="12.75">
      <c r="D3570" s="205"/>
    </row>
    <row r="3571" ht="12.75">
      <c r="D3571" s="205"/>
    </row>
    <row r="3572" ht="12.75">
      <c r="D3572" s="205"/>
    </row>
    <row r="3573" ht="12.75">
      <c r="D3573" s="205"/>
    </row>
    <row r="3574" ht="12.75">
      <c r="D3574" s="205"/>
    </row>
    <row r="3575" ht="12.75">
      <c r="D3575" s="205"/>
    </row>
    <row r="3576" ht="12.75">
      <c r="D3576" s="205"/>
    </row>
    <row r="3577" ht="12.75">
      <c r="D3577" s="205"/>
    </row>
    <row r="3578" ht="12.75">
      <c r="D3578" s="205"/>
    </row>
    <row r="3579" ht="12.75">
      <c r="D3579" s="205"/>
    </row>
    <row r="3580" ht="12.75">
      <c r="D3580" s="205"/>
    </row>
    <row r="3581" ht="12.75">
      <c r="D3581" s="205"/>
    </row>
    <row r="3582" ht="12.75">
      <c r="D3582" s="205"/>
    </row>
    <row r="3583" ht="12.75">
      <c r="D3583" s="205"/>
    </row>
    <row r="3584" ht="12.75">
      <c r="D3584" s="205"/>
    </row>
    <row r="3585" ht="12.75">
      <c r="D3585" s="205"/>
    </row>
    <row r="3586" ht="12.75">
      <c r="D3586" s="205"/>
    </row>
    <row r="3587" ht="12.75">
      <c r="D3587" s="205"/>
    </row>
    <row r="3588" ht="12.75">
      <c r="D3588" s="205"/>
    </row>
    <row r="3589" ht="12.75">
      <c r="D3589" s="205"/>
    </row>
    <row r="3590" ht="12.75">
      <c r="D3590" s="205"/>
    </row>
    <row r="3591" ht="12.75">
      <c r="D3591" s="205"/>
    </row>
    <row r="3592" ht="12.75">
      <c r="D3592" s="205"/>
    </row>
    <row r="3593" ht="12.75">
      <c r="D3593" s="205"/>
    </row>
    <row r="3594" ht="12.75">
      <c r="D3594" s="205"/>
    </row>
    <row r="3595" ht="12.75">
      <c r="D3595" s="205"/>
    </row>
    <row r="3596" ht="12.75">
      <c r="D3596" s="205"/>
    </row>
    <row r="3597" ht="12.75">
      <c r="D3597" s="205"/>
    </row>
    <row r="3598" ht="12.75">
      <c r="D3598" s="205"/>
    </row>
    <row r="3599" ht="12.75">
      <c r="D3599" s="205"/>
    </row>
    <row r="3600" ht="12.75">
      <c r="D3600" s="205"/>
    </row>
    <row r="3601" ht="12.75">
      <c r="D3601" s="205"/>
    </row>
    <row r="3602" ht="12.75">
      <c r="D3602" s="205"/>
    </row>
    <row r="3603" ht="12.75">
      <c r="D3603" s="205"/>
    </row>
    <row r="3604" ht="12.75">
      <c r="D3604" s="205"/>
    </row>
    <row r="3605" ht="12.75">
      <c r="D3605" s="205"/>
    </row>
    <row r="3606" ht="12.75">
      <c r="D3606" s="205"/>
    </row>
    <row r="3607" ht="12.75">
      <c r="D3607" s="205"/>
    </row>
    <row r="3608" ht="12.75">
      <c r="D3608" s="205"/>
    </row>
    <row r="3609" ht="12.75">
      <c r="D3609" s="205"/>
    </row>
    <row r="3610" ht="12.75">
      <c r="D3610" s="205"/>
    </row>
    <row r="3611" ht="12.75">
      <c r="D3611" s="205"/>
    </row>
    <row r="3612" ht="12.75">
      <c r="D3612" s="205"/>
    </row>
    <row r="3613" ht="12.75">
      <c r="D3613" s="205"/>
    </row>
    <row r="3614" ht="12.75">
      <c r="D3614" s="205"/>
    </row>
    <row r="3615" ht="12.75">
      <c r="D3615" s="205"/>
    </row>
    <row r="3616" ht="12.75">
      <c r="D3616" s="205"/>
    </row>
    <row r="3617" ht="12.75">
      <c r="D3617" s="205"/>
    </row>
    <row r="3618" ht="12.75">
      <c r="D3618" s="205"/>
    </row>
    <row r="3619" ht="12.75">
      <c r="D3619" s="205"/>
    </row>
    <row r="3620" ht="12.75">
      <c r="D3620" s="205"/>
    </row>
    <row r="3621" ht="12.75">
      <c r="D3621" s="205"/>
    </row>
    <row r="3622" ht="12.75">
      <c r="D3622" s="205"/>
    </row>
    <row r="3623" ht="12.75">
      <c r="D3623" s="205"/>
    </row>
    <row r="3624" ht="12.75">
      <c r="D3624" s="205"/>
    </row>
    <row r="3625" ht="12.75">
      <c r="D3625" s="205"/>
    </row>
    <row r="3626" ht="12.75">
      <c r="D3626" s="205"/>
    </row>
    <row r="3627" ht="12.75">
      <c r="D3627" s="205"/>
    </row>
    <row r="3628" ht="12.75">
      <c r="D3628" s="205"/>
    </row>
    <row r="3629" ht="12.75">
      <c r="D3629" s="205"/>
    </row>
    <row r="3630" ht="12.75">
      <c r="D3630" s="205"/>
    </row>
    <row r="3631" ht="12.75">
      <c r="D3631" s="205"/>
    </row>
    <row r="3632" ht="12.75">
      <c r="D3632" s="205"/>
    </row>
    <row r="3633" ht="12.75">
      <c r="D3633" s="205"/>
    </row>
    <row r="3634" ht="12.75">
      <c r="D3634" s="205"/>
    </row>
    <row r="3635" ht="12.75">
      <c r="D3635" s="205"/>
    </row>
    <row r="3636" ht="12.75">
      <c r="D3636" s="205"/>
    </row>
    <row r="3637" ht="12.75">
      <c r="D3637" s="205"/>
    </row>
    <row r="3638" ht="12.75">
      <c r="D3638" s="205"/>
    </row>
    <row r="3639" ht="12.75">
      <c r="D3639" s="205"/>
    </row>
    <row r="3640" ht="12.75">
      <c r="D3640" s="205"/>
    </row>
    <row r="3641" ht="12.75">
      <c r="D3641" s="205"/>
    </row>
    <row r="3642" ht="12.75">
      <c r="D3642" s="205"/>
    </row>
    <row r="3643" ht="12.75">
      <c r="D3643" s="205"/>
    </row>
    <row r="3644" ht="12.75">
      <c r="D3644" s="205"/>
    </row>
    <row r="3645" ht="12.75">
      <c r="D3645" s="205"/>
    </row>
    <row r="3646" ht="12.75">
      <c r="D3646" s="205"/>
    </row>
    <row r="3647" ht="12.75">
      <c r="D3647" s="205"/>
    </row>
    <row r="3648" ht="12.75">
      <c r="D3648" s="205"/>
    </row>
    <row r="3649" ht="12.75">
      <c r="D3649" s="205"/>
    </row>
    <row r="3650" ht="12.75">
      <c r="D3650" s="205"/>
    </row>
    <row r="3651" ht="12.75">
      <c r="D3651" s="205"/>
    </row>
    <row r="3652" ht="12.75">
      <c r="D3652" s="205"/>
    </row>
    <row r="3653" ht="12.75">
      <c r="D3653" s="205"/>
    </row>
    <row r="3654" ht="12.75">
      <c r="D3654" s="205"/>
    </row>
    <row r="3655" ht="12.75">
      <c r="D3655" s="205"/>
    </row>
    <row r="3656" ht="12.75">
      <c r="D3656" s="205"/>
    </row>
    <row r="3657" ht="12.75">
      <c r="D3657" s="205"/>
    </row>
    <row r="3658" ht="12.75">
      <c r="D3658" s="205"/>
    </row>
    <row r="3659" ht="12.75">
      <c r="D3659" s="205"/>
    </row>
    <row r="3660" ht="12.75">
      <c r="D3660" s="205"/>
    </row>
    <row r="3661" ht="12.75">
      <c r="D3661" s="205"/>
    </row>
    <row r="3662" ht="12.75">
      <c r="D3662" s="205"/>
    </row>
    <row r="3663" ht="12.75">
      <c r="D3663" s="205"/>
    </row>
    <row r="3664" ht="12.75">
      <c r="D3664" s="205"/>
    </row>
    <row r="3665" ht="12.75">
      <c r="D3665" s="205"/>
    </row>
    <row r="3666" ht="12.75">
      <c r="D3666" s="205"/>
    </row>
    <row r="3667" ht="12.75">
      <c r="D3667" s="205"/>
    </row>
    <row r="3668" ht="12.75">
      <c r="D3668" s="205"/>
    </row>
    <row r="3669" ht="12.75">
      <c r="D3669" s="205"/>
    </row>
    <row r="3670" ht="12.75">
      <c r="D3670" s="205"/>
    </row>
    <row r="3671" ht="12.75">
      <c r="D3671" s="205"/>
    </row>
    <row r="3672" ht="12.75">
      <c r="D3672" s="205"/>
    </row>
    <row r="3673" ht="12.75">
      <c r="D3673" s="205"/>
    </row>
    <row r="3674" ht="12.75">
      <c r="D3674" s="205"/>
    </row>
    <row r="3675" ht="12.75">
      <c r="D3675" s="205"/>
    </row>
    <row r="3676" ht="12.75">
      <c r="D3676" s="205"/>
    </row>
    <row r="3677" ht="12.75">
      <c r="D3677" s="205"/>
    </row>
    <row r="3678" ht="12.75">
      <c r="D3678" s="205"/>
    </row>
    <row r="3679" ht="12.75">
      <c r="D3679" s="205"/>
    </row>
    <row r="3680" ht="12.75">
      <c r="D3680" s="205"/>
    </row>
    <row r="3681" ht="12.75">
      <c r="D3681" s="205"/>
    </row>
    <row r="3682" ht="12.75">
      <c r="D3682" s="205"/>
    </row>
    <row r="3683" ht="12.75">
      <c r="D3683" s="205"/>
    </row>
    <row r="3684" ht="12.75">
      <c r="D3684" s="205"/>
    </row>
    <row r="3685" ht="12.75">
      <c r="D3685" s="205"/>
    </row>
    <row r="3686" ht="12.75">
      <c r="D3686" s="205"/>
    </row>
    <row r="3687" ht="12.75">
      <c r="D3687" s="205"/>
    </row>
    <row r="3688" ht="12.75">
      <c r="D3688" s="205"/>
    </row>
    <row r="3689" ht="12.75">
      <c r="D3689" s="205"/>
    </row>
    <row r="3690" ht="12.75">
      <c r="D3690" s="205"/>
    </row>
    <row r="3691" ht="12.75">
      <c r="D3691" s="205"/>
    </row>
    <row r="3692" ht="12.75">
      <c r="D3692" s="205"/>
    </row>
    <row r="3693" ht="12.75">
      <c r="D3693" s="205"/>
    </row>
    <row r="3694" ht="12.75">
      <c r="D3694" s="205"/>
    </row>
    <row r="3695" ht="12.75">
      <c r="D3695" s="205"/>
    </row>
    <row r="3696" ht="12.75">
      <c r="D3696" s="205"/>
    </row>
    <row r="3697" ht="12.75">
      <c r="D3697" s="205"/>
    </row>
    <row r="3698" ht="12.75">
      <c r="D3698" s="205"/>
    </row>
    <row r="3699" ht="12.75">
      <c r="D3699" s="205"/>
    </row>
    <row r="3700" ht="12.75">
      <c r="D3700" s="205"/>
    </row>
    <row r="3701" ht="12.75">
      <c r="D3701" s="205"/>
    </row>
    <row r="3702" ht="12.75">
      <c r="D3702" s="205"/>
    </row>
    <row r="3703" ht="12.75">
      <c r="D3703" s="205"/>
    </row>
    <row r="3704" ht="12.75">
      <c r="D3704" s="205"/>
    </row>
    <row r="3705" ht="12.75">
      <c r="D3705" s="205"/>
    </row>
    <row r="3706" ht="12.75">
      <c r="D3706" s="205"/>
    </row>
    <row r="3707" ht="12.75">
      <c r="D3707" s="205"/>
    </row>
    <row r="3708" ht="12.75">
      <c r="D3708" s="205"/>
    </row>
    <row r="3709" ht="12.75">
      <c r="D3709" s="205"/>
    </row>
    <row r="3710" ht="12.75">
      <c r="D3710" s="205"/>
    </row>
    <row r="3711" ht="12.75">
      <c r="D3711" s="205"/>
    </row>
    <row r="3712" ht="12.75">
      <c r="D3712" s="205"/>
    </row>
    <row r="3713" ht="12.75">
      <c r="D3713" s="205"/>
    </row>
    <row r="3714" ht="12.75">
      <c r="D3714" s="205"/>
    </row>
    <row r="3715" ht="12.75">
      <c r="D3715" s="205"/>
    </row>
    <row r="3716" ht="12.75">
      <c r="D3716" s="205"/>
    </row>
    <row r="3717" ht="12.75">
      <c r="D3717" s="205"/>
    </row>
    <row r="3718" ht="12.75">
      <c r="D3718" s="205"/>
    </row>
    <row r="3719" ht="12.75">
      <c r="D3719" s="205"/>
    </row>
    <row r="3720" ht="12.75">
      <c r="D3720" s="205"/>
    </row>
    <row r="3721" ht="12.75">
      <c r="D3721" s="205"/>
    </row>
    <row r="3722" ht="12.75">
      <c r="D3722" s="205"/>
    </row>
    <row r="3723" ht="12.75">
      <c r="D3723" s="205"/>
    </row>
    <row r="3724" ht="12.75">
      <c r="D3724" s="205"/>
    </row>
    <row r="3725" ht="12.75">
      <c r="D3725" s="205"/>
    </row>
    <row r="3726" ht="12.75">
      <c r="D3726" s="205"/>
    </row>
    <row r="3727" ht="12.75">
      <c r="D3727" s="205"/>
    </row>
    <row r="3728" ht="12.75">
      <c r="D3728" s="205"/>
    </row>
    <row r="3729" ht="12.75">
      <c r="D3729" s="205"/>
    </row>
    <row r="3730" ht="12.75">
      <c r="D3730" s="205"/>
    </row>
    <row r="3731" ht="12.75">
      <c r="D3731" s="205"/>
    </row>
    <row r="3732" ht="12.75">
      <c r="D3732" s="205"/>
    </row>
    <row r="3733" ht="12.75">
      <c r="D3733" s="205"/>
    </row>
    <row r="3734" ht="12.75">
      <c r="D3734" s="205"/>
    </row>
    <row r="3735" ht="12.75">
      <c r="D3735" s="205"/>
    </row>
    <row r="3736" ht="12.75">
      <c r="D3736" s="205"/>
    </row>
    <row r="3737" ht="12.75">
      <c r="D3737" s="205"/>
    </row>
    <row r="3738" ht="12.75">
      <c r="D3738" s="205"/>
    </row>
    <row r="3739" ht="12.75">
      <c r="D3739" s="205"/>
    </row>
    <row r="3740" ht="12.75">
      <c r="D3740" s="205"/>
    </row>
    <row r="3741" ht="12.75">
      <c r="D3741" s="205"/>
    </row>
    <row r="3742" ht="12.75">
      <c r="D3742" s="205"/>
    </row>
    <row r="3743" ht="12.75">
      <c r="D3743" s="205"/>
    </row>
    <row r="3744" ht="12.75">
      <c r="D3744" s="205"/>
    </row>
    <row r="3745" ht="12.75">
      <c r="D3745" s="205"/>
    </row>
    <row r="3746" ht="12.75">
      <c r="D3746" s="205"/>
    </row>
    <row r="3747" ht="12.75">
      <c r="D3747" s="205"/>
    </row>
    <row r="3748" ht="12.75">
      <c r="D3748" s="205"/>
    </row>
    <row r="3749" ht="12.75">
      <c r="D3749" s="205"/>
    </row>
    <row r="3750" ht="12.75">
      <c r="D3750" s="205"/>
    </row>
    <row r="3751" ht="12.75">
      <c r="D3751" s="205"/>
    </row>
    <row r="3752" ht="12.75">
      <c r="D3752" s="205"/>
    </row>
    <row r="3753" ht="12.75">
      <c r="D3753" s="205"/>
    </row>
    <row r="3754" ht="12.75">
      <c r="D3754" s="205"/>
    </row>
    <row r="3755" ht="12.75">
      <c r="D3755" s="205"/>
    </row>
    <row r="3756" ht="12.75">
      <c r="D3756" s="205"/>
    </row>
    <row r="3757" ht="12.75">
      <c r="D3757" s="205"/>
    </row>
    <row r="3758" ht="12.75">
      <c r="D3758" s="205"/>
    </row>
    <row r="3759" ht="12.75">
      <c r="D3759" s="205"/>
    </row>
    <row r="3760" ht="12.75">
      <c r="D3760" s="205"/>
    </row>
    <row r="3761" ht="12.75">
      <c r="D3761" s="205"/>
    </row>
    <row r="3762" ht="12.75">
      <c r="D3762" s="205"/>
    </row>
    <row r="3763" ht="12.75">
      <c r="D3763" s="205"/>
    </row>
    <row r="3764" ht="12.75">
      <c r="D3764" s="205"/>
    </row>
    <row r="3765" ht="12.75">
      <c r="D3765" s="205"/>
    </row>
    <row r="3766" ht="12.75">
      <c r="D3766" s="205"/>
    </row>
    <row r="3767" ht="12.75">
      <c r="D3767" s="205"/>
    </row>
    <row r="3768" ht="12.75">
      <c r="D3768" s="205"/>
    </row>
    <row r="3769" ht="12.75">
      <c r="D3769" s="205"/>
    </row>
    <row r="3770" ht="12.75">
      <c r="D3770" s="205"/>
    </row>
    <row r="3771" ht="12.75">
      <c r="D3771" s="205"/>
    </row>
    <row r="3772" ht="12.75">
      <c r="D3772" s="205"/>
    </row>
    <row r="3773" ht="12.75">
      <c r="D3773" s="205"/>
    </row>
    <row r="3774" ht="12.75">
      <c r="D3774" s="205"/>
    </row>
    <row r="3775" ht="12.75">
      <c r="D3775" s="205"/>
    </row>
    <row r="3776" ht="12.75">
      <c r="D3776" s="205"/>
    </row>
    <row r="3777" ht="12.75">
      <c r="D3777" s="205"/>
    </row>
    <row r="3778" ht="12.75">
      <c r="D3778" s="205"/>
    </row>
    <row r="3779" ht="12.75">
      <c r="D3779" s="205"/>
    </row>
    <row r="3780" ht="12.75">
      <c r="D3780" s="205"/>
    </row>
    <row r="3781" ht="12.75">
      <c r="D3781" s="205"/>
    </row>
    <row r="3782" ht="12.75">
      <c r="D3782" s="205"/>
    </row>
    <row r="3783" ht="12.75">
      <c r="D3783" s="205"/>
    </row>
    <row r="3784" ht="12.75">
      <c r="D3784" s="205"/>
    </row>
    <row r="3785" ht="12.75">
      <c r="D3785" s="205"/>
    </row>
    <row r="3786" ht="12.75">
      <c r="D3786" s="205"/>
    </row>
    <row r="3787" ht="12.75">
      <c r="D3787" s="205"/>
    </row>
    <row r="3788" ht="12.75">
      <c r="D3788" s="205"/>
    </row>
    <row r="3789" ht="12.75">
      <c r="D3789" s="205"/>
    </row>
    <row r="3790" ht="12.75">
      <c r="D3790" s="205"/>
    </row>
    <row r="3791" ht="12.75">
      <c r="D3791" s="205"/>
    </row>
    <row r="3792" ht="12.75">
      <c r="D3792" s="205"/>
    </row>
    <row r="3793" ht="12.75">
      <c r="D3793" s="205"/>
    </row>
    <row r="3794" ht="12.75">
      <c r="D3794" s="205"/>
    </row>
    <row r="3795" ht="12.75">
      <c r="D3795" s="205"/>
    </row>
    <row r="3796" ht="12.75">
      <c r="D3796" s="205"/>
    </row>
    <row r="3797" ht="12.75">
      <c r="D3797" s="205"/>
    </row>
    <row r="3798" ht="12.75">
      <c r="D3798" s="205"/>
    </row>
    <row r="3799" ht="12.75">
      <c r="D3799" s="205"/>
    </row>
    <row r="3800" ht="12.75">
      <c r="D3800" s="205"/>
    </row>
    <row r="3801" ht="12.75">
      <c r="D3801" s="205"/>
    </row>
    <row r="3802" ht="12.75">
      <c r="D3802" s="205"/>
    </row>
    <row r="3803" ht="12.75">
      <c r="D3803" s="205"/>
    </row>
    <row r="3804" ht="12.75">
      <c r="D3804" s="205"/>
    </row>
    <row r="3805" ht="12.75">
      <c r="D3805" s="205"/>
    </row>
    <row r="3806" ht="12.75">
      <c r="D3806" s="205"/>
    </row>
    <row r="3807" ht="12.75">
      <c r="D3807" s="205"/>
    </row>
    <row r="3808" ht="12.75">
      <c r="D3808" s="205"/>
    </row>
    <row r="3809" ht="12.75">
      <c r="D3809" s="205"/>
    </row>
    <row r="3810" ht="12.75">
      <c r="D3810" s="205"/>
    </row>
    <row r="3811" ht="12.75">
      <c r="D3811" s="205"/>
    </row>
    <row r="3812" ht="12.75">
      <c r="D3812" s="205"/>
    </row>
    <row r="3813" ht="12.75">
      <c r="D3813" s="205"/>
    </row>
    <row r="3814" ht="12.75">
      <c r="D3814" s="205"/>
    </row>
    <row r="3815" ht="12.75">
      <c r="D3815" s="205"/>
    </row>
    <row r="3816" ht="12.75">
      <c r="D3816" s="205"/>
    </row>
    <row r="3817" ht="12.75">
      <c r="D3817" s="205"/>
    </row>
    <row r="3818" ht="12.75">
      <c r="D3818" s="205"/>
    </row>
    <row r="3819" ht="12.75">
      <c r="D3819" s="205"/>
    </row>
    <row r="3820" ht="12.75">
      <c r="D3820" s="205"/>
    </row>
    <row r="3821" ht="12.75">
      <c r="D3821" s="205"/>
    </row>
    <row r="3822" ht="12.75">
      <c r="D3822" s="205"/>
    </row>
    <row r="3823" ht="12.75">
      <c r="D3823" s="205"/>
    </row>
    <row r="3824" ht="12.75">
      <c r="D3824" s="205"/>
    </row>
    <row r="3825" ht="12.75">
      <c r="D3825" s="205"/>
    </row>
    <row r="3826" ht="12.75">
      <c r="D3826" s="205"/>
    </row>
    <row r="3827" ht="12.75">
      <c r="D3827" s="205"/>
    </row>
    <row r="3828" ht="12.75">
      <c r="D3828" s="205"/>
    </row>
    <row r="3829" ht="12.75">
      <c r="D3829" s="205"/>
    </row>
    <row r="3830" ht="12.75">
      <c r="D3830" s="205"/>
    </row>
    <row r="3831" ht="12.75">
      <c r="D3831" s="205"/>
    </row>
    <row r="3832" ht="12.75">
      <c r="D3832" s="205"/>
    </row>
    <row r="3833" ht="12.75">
      <c r="D3833" s="205"/>
    </row>
    <row r="3834" ht="12.75">
      <c r="D3834" s="205"/>
    </row>
    <row r="3835" ht="12.75">
      <c r="D3835" s="205"/>
    </row>
    <row r="3836" ht="12.75">
      <c r="D3836" s="205"/>
    </row>
    <row r="3837" ht="12.75">
      <c r="D3837" s="205"/>
    </row>
    <row r="3838" ht="12.75">
      <c r="D3838" s="205"/>
    </row>
    <row r="3839" ht="12.75">
      <c r="D3839" s="205"/>
    </row>
    <row r="3840" ht="12.75">
      <c r="D3840" s="205"/>
    </row>
    <row r="3841" ht="12.75">
      <c r="D3841" s="205"/>
    </row>
    <row r="3842" ht="12.75">
      <c r="D3842" s="205"/>
    </row>
    <row r="3843" ht="12.75">
      <c r="D3843" s="205"/>
    </row>
    <row r="3844" ht="12.75">
      <c r="D3844" s="205"/>
    </row>
    <row r="3845" ht="12.75">
      <c r="D3845" s="205"/>
    </row>
    <row r="3846" ht="12.75">
      <c r="D3846" s="205"/>
    </row>
    <row r="3847" ht="12.75">
      <c r="D3847" s="205"/>
    </row>
    <row r="3848" ht="12.75">
      <c r="D3848" s="205"/>
    </row>
    <row r="3849" ht="12.75">
      <c r="D3849" s="205"/>
    </row>
    <row r="3850" ht="12.75">
      <c r="D3850" s="205"/>
    </row>
    <row r="3851" ht="12.75">
      <c r="D3851" s="205"/>
    </row>
    <row r="3852" ht="12.75">
      <c r="D3852" s="205"/>
    </row>
    <row r="3853" ht="12.75">
      <c r="D3853" s="205"/>
    </row>
    <row r="3854" ht="12.75">
      <c r="D3854" s="205"/>
    </row>
    <row r="3855" ht="12.75">
      <c r="D3855" s="205"/>
    </row>
    <row r="3856" ht="12.75">
      <c r="D3856" s="205"/>
    </row>
    <row r="3857" ht="12.75">
      <c r="D3857" s="205"/>
    </row>
    <row r="3858" ht="12.75">
      <c r="D3858" s="205"/>
    </row>
    <row r="3859" ht="12.75">
      <c r="D3859" s="205"/>
    </row>
    <row r="3860" ht="12.75">
      <c r="D3860" s="205"/>
    </row>
    <row r="3861" ht="12.75">
      <c r="D3861" s="205"/>
    </row>
    <row r="3862" ht="12.75">
      <c r="D3862" s="205"/>
    </row>
    <row r="3863" ht="12.75">
      <c r="D3863" s="205"/>
    </row>
    <row r="3864" ht="12.75">
      <c r="D3864" s="205"/>
    </row>
    <row r="3865" ht="12.75">
      <c r="D3865" s="205"/>
    </row>
    <row r="3866" ht="12.75">
      <c r="D3866" s="205"/>
    </row>
    <row r="3867" ht="12.75">
      <c r="D3867" s="205"/>
    </row>
    <row r="3868" ht="12.75">
      <c r="D3868" s="205"/>
    </row>
    <row r="3869" ht="12.75">
      <c r="D3869" s="205"/>
    </row>
    <row r="3870" ht="12.75">
      <c r="D3870" s="205"/>
    </row>
    <row r="3871" ht="12.75">
      <c r="D3871" s="205"/>
    </row>
    <row r="3872" ht="12.75">
      <c r="D3872" s="205"/>
    </row>
    <row r="3873" ht="12.75">
      <c r="D3873" s="205"/>
    </row>
    <row r="3874" ht="12.75">
      <c r="D3874" s="205"/>
    </row>
    <row r="3875" ht="12.75">
      <c r="D3875" s="205"/>
    </row>
    <row r="3876" ht="12.75">
      <c r="D3876" s="205"/>
    </row>
    <row r="3877" ht="12.75">
      <c r="D3877" s="205"/>
    </row>
    <row r="3878" ht="12.75">
      <c r="D3878" s="205"/>
    </row>
    <row r="3879" ht="12.75">
      <c r="D3879" s="205"/>
    </row>
    <row r="3880" ht="12.75">
      <c r="D3880" s="205"/>
    </row>
    <row r="3881" ht="12.75">
      <c r="D3881" s="205"/>
    </row>
    <row r="3882" ht="12.75">
      <c r="D3882" s="205"/>
    </row>
    <row r="3883" ht="12.75">
      <c r="D3883" s="205"/>
    </row>
    <row r="3884" ht="12.75">
      <c r="D3884" s="205"/>
    </row>
    <row r="3885" ht="12.75">
      <c r="D3885" s="205"/>
    </row>
    <row r="3886" ht="12.75">
      <c r="D3886" s="205"/>
    </row>
    <row r="3887" ht="12.75">
      <c r="D3887" s="205"/>
    </row>
    <row r="3888" ht="12.75">
      <c r="D3888" s="205"/>
    </row>
    <row r="3889" ht="12.75">
      <c r="D3889" s="205"/>
    </row>
    <row r="3890" ht="12.75">
      <c r="D3890" s="205"/>
    </row>
    <row r="3891" ht="12.75">
      <c r="D3891" s="205"/>
    </row>
    <row r="3892" ht="12.75">
      <c r="D3892" s="205"/>
    </row>
    <row r="3893" ht="12.75">
      <c r="D3893" s="205"/>
    </row>
    <row r="3894" ht="12.75">
      <c r="D3894" s="205"/>
    </row>
    <row r="3895" ht="12.75">
      <c r="D3895" s="205"/>
    </row>
    <row r="3896" ht="12.75">
      <c r="D3896" s="205"/>
    </row>
    <row r="3897" ht="12.75">
      <c r="D3897" s="205"/>
    </row>
    <row r="3898" ht="12.75">
      <c r="D3898" s="205"/>
    </row>
    <row r="3899" ht="12.75">
      <c r="D3899" s="205"/>
    </row>
    <row r="3900" ht="12.75">
      <c r="D3900" s="205"/>
    </row>
    <row r="3901" ht="12.75">
      <c r="D3901" s="205"/>
    </row>
    <row r="3902" ht="12.75">
      <c r="D3902" s="205"/>
    </row>
    <row r="3903" ht="12.75">
      <c r="D3903" s="205"/>
    </row>
    <row r="3904" ht="12.75">
      <c r="D3904" s="205"/>
    </row>
    <row r="3905" ht="12.75">
      <c r="D3905" s="205"/>
    </row>
    <row r="3906" ht="12.75">
      <c r="D3906" s="205"/>
    </row>
    <row r="3907" ht="12.75">
      <c r="D3907" s="205"/>
    </row>
    <row r="3908" ht="12.75">
      <c r="D3908" s="205"/>
    </row>
    <row r="3909" ht="12.75">
      <c r="D3909" s="205"/>
    </row>
    <row r="3910" ht="12.75">
      <c r="D3910" s="205"/>
    </row>
    <row r="3911" ht="12.75">
      <c r="D3911" s="205"/>
    </row>
    <row r="3912" ht="12.75">
      <c r="D3912" s="205"/>
    </row>
    <row r="3913" ht="12.75">
      <c r="D3913" s="205"/>
    </row>
    <row r="3914" ht="12.75">
      <c r="D3914" s="205"/>
    </row>
    <row r="3915" ht="12.75">
      <c r="D3915" s="205"/>
    </row>
    <row r="3916" ht="12.75">
      <c r="D3916" s="205"/>
    </row>
    <row r="3917" ht="12.75">
      <c r="D3917" s="205"/>
    </row>
    <row r="3918" ht="12.75">
      <c r="D3918" s="205"/>
    </row>
    <row r="3919" ht="12.75">
      <c r="D3919" s="205"/>
    </row>
    <row r="3920" ht="12.75">
      <c r="D3920" s="205"/>
    </row>
    <row r="3921" ht="12.75">
      <c r="D3921" s="205"/>
    </row>
    <row r="3922" ht="12.75">
      <c r="D3922" s="205"/>
    </row>
    <row r="3923" ht="12.75">
      <c r="D3923" s="205"/>
    </row>
    <row r="3924" ht="12.75">
      <c r="D3924" s="205"/>
    </row>
    <row r="3925" ht="12.75">
      <c r="D3925" s="205"/>
    </row>
    <row r="3926" ht="12.75">
      <c r="D3926" s="205"/>
    </row>
    <row r="3927" ht="12.75">
      <c r="D3927" s="205"/>
    </row>
    <row r="3928" ht="12.75">
      <c r="D3928" s="205"/>
    </row>
    <row r="3929" ht="12.75">
      <c r="D3929" s="205"/>
    </row>
    <row r="3930" ht="12.75">
      <c r="D3930" s="205"/>
    </row>
    <row r="3931" ht="12.75">
      <c r="D3931" s="205"/>
    </row>
    <row r="3932" ht="12.75">
      <c r="D3932" s="205"/>
    </row>
    <row r="3933" ht="12.75">
      <c r="D3933" s="205"/>
    </row>
    <row r="3934" ht="12.75">
      <c r="D3934" s="205"/>
    </row>
    <row r="3935" ht="12.75">
      <c r="D3935" s="205"/>
    </row>
    <row r="3936" ht="12.75">
      <c r="D3936" s="205"/>
    </row>
    <row r="3937" ht="12.75">
      <c r="D3937" s="205"/>
    </row>
    <row r="3938" ht="12.75">
      <c r="D3938" s="205"/>
    </row>
    <row r="3939" ht="12.75">
      <c r="D3939" s="205"/>
    </row>
    <row r="3940" ht="12.75">
      <c r="D3940" s="205"/>
    </row>
    <row r="3941" ht="12.75">
      <c r="D3941" s="205"/>
    </row>
    <row r="3942" ht="12.75">
      <c r="D3942" s="205"/>
    </row>
    <row r="3943" ht="12.75">
      <c r="D3943" s="205"/>
    </row>
    <row r="3944" ht="12.75">
      <c r="D3944" s="205"/>
    </row>
    <row r="3945" ht="12.75">
      <c r="D3945" s="205"/>
    </row>
    <row r="3946" ht="12.75">
      <c r="D3946" s="205"/>
    </row>
    <row r="3947" ht="12.75">
      <c r="D3947" s="205"/>
    </row>
    <row r="3948" ht="12.75">
      <c r="D3948" s="205"/>
    </row>
    <row r="3949" ht="12.75">
      <c r="D3949" s="205"/>
    </row>
    <row r="3950" ht="12.75">
      <c r="D3950" s="205"/>
    </row>
    <row r="3951" ht="12.75">
      <c r="D3951" s="205"/>
    </row>
    <row r="3952" ht="12.75">
      <c r="D3952" s="205"/>
    </row>
    <row r="3953" ht="12.75">
      <c r="D3953" s="205"/>
    </row>
    <row r="3954" ht="12.75">
      <c r="D3954" s="205"/>
    </row>
    <row r="3955" ht="12.75">
      <c r="D3955" s="205"/>
    </row>
    <row r="3956" ht="12.75">
      <c r="D3956" s="205"/>
    </row>
    <row r="3957" ht="12.75">
      <c r="D3957" s="205"/>
    </row>
    <row r="3958" ht="12.75">
      <c r="D3958" s="205"/>
    </row>
    <row r="3959" ht="12.75">
      <c r="D3959" s="205"/>
    </row>
    <row r="3960" ht="12.75">
      <c r="D3960" s="205"/>
    </row>
    <row r="3961" ht="12.75">
      <c r="D3961" s="205"/>
    </row>
    <row r="3962" ht="12.75">
      <c r="D3962" s="205"/>
    </row>
    <row r="3963" ht="12.75">
      <c r="D3963" s="205"/>
    </row>
    <row r="3964" ht="12.75">
      <c r="D3964" s="205"/>
    </row>
    <row r="3965" ht="12.75">
      <c r="D3965" s="205"/>
    </row>
    <row r="3966" ht="12.75">
      <c r="D3966" s="205"/>
    </row>
    <row r="3967" ht="12.75">
      <c r="D3967" s="205"/>
    </row>
    <row r="3968" ht="12.75">
      <c r="D3968" s="205"/>
    </row>
    <row r="3969" ht="12.75">
      <c r="D3969" s="205"/>
    </row>
    <row r="3970" ht="12.75">
      <c r="D3970" s="205"/>
    </row>
    <row r="3971" ht="12.75">
      <c r="D3971" s="205"/>
    </row>
    <row r="3972" ht="12.75">
      <c r="D3972" s="205"/>
    </row>
    <row r="3973" ht="12.75">
      <c r="D3973" s="205"/>
    </row>
    <row r="3974" ht="12.75">
      <c r="D3974" s="205"/>
    </row>
    <row r="3975" ht="12.75">
      <c r="D3975" s="205"/>
    </row>
    <row r="3976" ht="12.75">
      <c r="D3976" s="205"/>
    </row>
    <row r="3977" ht="12.75">
      <c r="D3977" s="205"/>
    </row>
    <row r="3978" ht="12.75">
      <c r="D3978" s="205"/>
    </row>
    <row r="3979" ht="12.75">
      <c r="D3979" s="205"/>
    </row>
    <row r="3980" ht="12.75">
      <c r="D3980" s="205"/>
    </row>
    <row r="3981" ht="12.75">
      <c r="D3981" s="205"/>
    </row>
    <row r="3982" ht="12.75">
      <c r="D3982" s="205"/>
    </row>
    <row r="3983" ht="12.75">
      <c r="D3983" s="205"/>
    </row>
    <row r="3984" ht="12.75">
      <c r="D3984" s="205"/>
    </row>
    <row r="3985" ht="12.75">
      <c r="D3985" s="205"/>
    </row>
    <row r="3986" ht="12.75">
      <c r="D3986" s="205"/>
    </row>
    <row r="3987" ht="12.75">
      <c r="D3987" s="205"/>
    </row>
    <row r="3988" ht="12.75">
      <c r="D3988" s="205"/>
    </row>
    <row r="3989" ht="12.75">
      <c r="D3989" s="205"/>
    </row>
    <row r="3990" ht="12.75">
      <c r="D3990" s="205"/>
    </row>
    <row r="3991" ht="12.75">
      <c r="D3991" s="205"/>
    </row>
    <row r="3992" ht="12.75">
      <c r="D3992" s="205"/>
    </row>
    <row r="3993" ht="12.75">
      <c r="D3993" s="205"/>
    </row>
    <row r="3994" ht="12.75">
      <c r="D3994" s="205"/>
    </row>
    <row r="3995" ht="12.75">
      <c r="D3995" s="205"/>
    </row>
    <row r="3996" ht="12.75">
      <c r="D3996" s="205"/>
    </row>
    <row r="3997" ht="12.75">
      <c r="D3997" s="205"/>
    </row>
    <row r="3998" ht="12.75">
      <c r="D3998" s="205"/>
    </row>
    <row r="3999" ht="12.75">
      <c r="D3999" s="205"/>
    </row>
    <row r="4000" ht="12.75">
      <c r="D4000" s="205"/>
    </row>
    <row r="4001" ht="12.75">
      <c r="D4001" s="205"/>
    </row>
    <row r="4002" ht="12.75">
      <c r="D4002" s="205"/>
    </row>
    <row r="4003" ht="12.75">
      <c r="D4003" s="205"/>
    </row>
    <row r="4004" ht="12.75">
      <c r="D4004" s="205"/>
    </row>
    <row r="4005" ht="12.75">
      <c r="D4005" s="205"/>
    </row>
    <row r="4006" ht="12.75">
      <c r="D4006" s="205"/>
    </row>
    <row r="4007" ht="12.75">
      <c r="D4007" s="205"/>
    </row>
    <row r="4008" ht="12.75">
      <c r="D4008" s="205"/>
    </row>
    <row r="4009" ht="12.75">
      <c r="D4009" s="205"/>
    </row>
    <row r="4010" ht="12.75">
      <c r="D4010" s="205"/>
    </row>
    <row r="4011" ht="12.75">
      <c r="D4011" s="205"/>
    </row>
    <row r="4012" ht="12.75">
      <c r="D4012" s="205"/>
    </row>
    <row r="4013" ht="12.75">
      <c r="D4013" s="205"/>
    </row>
    <row r="4014" ht="12.75">
      <c r="D4014" s="205"/>
    </row>
    <row r="4015" ht="12.75">
      <c r="D4015" s="205"/>
    </row>
    <row r="4016" ht="12.75">
      <c r="D4016" s="205"/>
    </row>
    <row r="4017" ht="12.75">
      <c r="D4017" s="205"/>
    </row>
    <row r="4018" ht="12.75">
      <c r="D4018" s="205"/>
    </row>
    <row r="4019" ht="12.75">
      <c r="D4019" s="205"/>
    </row>
    <row r="4020" ht="12.75">
      <c r="D4020" s="205"/>
    </row>
    <row r="4021" ht="12.75">
      <c r="D4021" s="205"/>
    </row>
    <row r="4022" ht="12.75">
      <c r="D4022" s="205"/>
    </row>
    <row r="4023" ht="12.75">
      <c r="D4023" s="205"/>
    </row>
    <row r="4024" ht="12.75">
      <c r="D4024" s="205"/>
    </row>
    <row r="4025" ht="12.75">
      <c r="D4025" s="205"/>
    </row>
    <row r="4026" ht="12.75">
      <c r="D4026" s="205"/>
    </row>
    <row r="4027" ht="12.75">
      <c r="D4027" s="205"/>
    </row>
    <row r="4028" ht="12.75">
      <c r="D4028" s="205"/>
    </row>
    <row r="4029" ht="12.75">
      <c r="D4029" s="205"/>
    </row>
    <row r="4030" ht="12.75">
      <c r="D4030" s="205"/>
    </row>
    <row r="4031" ht="12.75">
      <c r="D4031" s="205"/>
    </row>
    <row r="4032" ht="12.75">
      <c r="D4032" s="205"/>
    </row>
    <row r="4033" ht="12.75">
      <c r="D4033" s="205"/>
    </row>
    <row r="4034" ht="12.75">
      <c r="D4034" s="205"/>
    </row>
    <row r="4035" ht="12.75">
      <c r="D4035" s="205"/>
    </row>
    <row r="4036" ht="12.75">
      <c r="D4036" s="205"/>
    </row>
    <row r="4037" ht="12.75">
      <c r="D4037" s="205"/>
    </row>
    <row r="4038" ht="12.75">
      <c r="D4038" s="205"/>
    </row>
    <row r="4039" ht="12.75">
      <c r="D4039" s="205"/>
    </row>
    <row r="4040" ht="12.75">
      <c r="D4040" s="205"/>
    </row>
    <row r="4041" ht="12.75">
      <c r="D4041" s="205"/>
    </row>
    <row r="4042" ht="12.75">
      <c r="D4042" s="205"/>
    </row>
    <row r="4043" ht="12.75">
      <c r="D4043" s="205"/>
    </row>
    <row r="4044" ht="12.75">
      <c r="D4044" s="205"/>
    </row>
    <row r="4045" ht="12.75">
      <c r="D4045" s="205"/>
    </row>
    <row r="4046" ht="12.75">
      <c r="D4046" s="205"/>
    </row>
    <row r="4047" ht="12.75">
      <c r="D4047" s="205"/>
    </row>
    <row r="4048" ht="12.75">
      <c r="D4048" s="205"/>
    </row>
    <row r="4049" ht="12.75">
      <c r="D4049" s="205"/>
    </row>
    <row r="4050" ht="12.75">
      <c r="D4050" s="205"/>
    </row>
    <row r="4051" ht="12.75">
      <c r="D4051" s="205"/>
    </row>
    <row r="4052" ht="12.75">
      <c r="D4052" s="205"/>
    </row>
    <row r="4053" ht="12.75">
      <c r="D4053" s="205"/>
    </row>
    <row r="4054" ht="12.75">
      <c r="D4054" s="205"/>
    </row>
    <row r="4055" ht="12.75">
      <c r="D4055" s="205"/>
    </row>
    <row r="4056" ht="12.75">
      <c r="D4056" s="205"/>
    </row>
    <row r="4057" ht="12.75">
      <c r="D4057" s="205"/>
    </row>
    <row r="4058" ht="12.75">
      <c r="D4058" s="205"/>
    </row>
    <row r="4059" ht="12.75">
      <c r="D4059" s="205"/>
    </row>
    <row r="4060" ht="12.75">
      <c r="D4060" s="205"/>
    </row>
    <row r="4061" ht="12.75">
      <c r="D4061" s="205"/>
    </row>
    <row r="4062" ht="12.75">
      <c r="D4062" s="205"/>
    </row>
    <row r="4063" ht="12.75">
      <c r="D4063" s="205"/>
    </row>
    <row r="4064" ht="12.75">
      <c r="D4064" s="205"/>
    </row>
    <row r="4065" ht="12.75">
      <c r="D4065" s="205"/>
    </row>
    <row r="4066" ht="12.75">
      <c r="D4066" s="205"/>
    </row>
    <row r="4067" ht="12.75">
      <c r="D4067" s="205"/>
    </row>
    <row r="4068" ht="12.75">
      <c r="D4068" s="205"/>
    </row>
    <row r="4069" ht="12.75">
      <c r="D4069" s="205"/>
    </row>
    <row r="4070" ht="12.75">
      <c r="D4070" s="205"/>
    </row>
    <row r="4071" ht="12.75">
      <c r="D4071" s="205"/>
    </row>
    <row r="4072" ht="12.75">
      <c r="D4072" s="205"/>
    </row>
    <row r="4073" ht="12.75">
      <c r="D4073" s="205"/>
    </row>
    <row r="4074" ht="12.75">
      <c r="D4074" s="205"/>
    </row>
    <row r="4075" ht="12.75">
      <c r="D4075" s="205"/>
    </row>
    <row r="4076" ht="12.75">
      <c r="D4076" s="205"/>
    </row>
    <row r="4077" ht="12.75">
      <c r="D4077" s="205"/>
    </row>
    <row r="4078" ht="12.75">
      <c r="D4078" s="205"/>
    </row>
    <row r="4079" ht="12.75">
      <c r="D4079" s="205"/>
    </row>
    <row r="4080" ht="12.75">
      <c r="D4080" s="205"/>
    </row>
    <row r="4081" ht="12.75">
      <c r="D4081" s="205"/>
    </row>
    <row r="4082" ht="12.75">
      <c r="D4082" s="205"/>
    </row>
    <row r="4083" ht="12.75">
      <c r="D4083" s="205"/>
    </row>
    <row r="4084" ht="12.75">
      <c r="D4084" s="205"/>
    </row>
    <row r="4085" ht="12.75">
      <c r="D4085" s="205"/>
    </row>
    <row r="4086" ht="12.75">
      <c r="D4086" s="205"/>
    </row>
    <row r="4087" ht="12.75">
      <c r="D4087" s="205"/>
    </row>
    <row r="4088" ht="12.75">
      <c r="D4088" s="205"/>
    </row>
    <row r="4089" ht="12.75">
      <c r="D4089" s="205"/>
    </row>
    <row r="4090" ht="12.75">
      <c r="D4090" s="205"/>
    </row>
    <row r="4091" ht="12.75">
      <c r="D4091" s="205"/>
    </row>
    <row r="4092" ht="12.75">
      <c r="D4092" s="205"/>
    </row>
    <row r="4093" ht="12.75">
      <c r="D4093" s="205"/>
    </row>
    <row r="4094" ht="12.75">
      <c r="D4094" s="205"/>
    </row>
    <row r="4095" ht="12.75">
      <c r="D4095" s="205"/>
    </row>
    <row r="4096" ht="12.75">
      <c r="D4096" s="205"/>
    </row>
    <row r="4097" ht="12.75">
      <c r="D4097" s="205"/>
    </row>
    <row r="4098" ht="12.75">
      <c r="D4098" s="205"/>
    </row>
    <row r="4099" ht="12.75">
      <c r="D4099" s="205"/>
    </row>
    <row r="4100" ht="12.75">
      <c r="D4100" s="205"/>
    </row>
    <row r="4101" ht="12.75">
      <c r="D4101" s="205"/>
    </row>
    <row r="4102" ht="12.75">
      <c r="D4102" s="205"/>
    </row>
    <row r="4103" ht="12.75">
      <c r="D4103" s="205"/>
    </row>
    <row r="4104" ht="12.75">
      <c r="D4104" s="205"/>
    </row>
    <row r="4105" ht="12.75">
      <c r="D4105" s="205"/>
    </row>
    <row r="4106" ht="12.75">
      <c r="D4106" s="205"/>
    </row>
    <row r="4107" ht="12.75">
      <c r="D4107" s="205"/>
    </row>
    <row r="4108" ht="12.75">
      <c r="D4108" s="205"/>
    </row>
    <row r="4109" ht="12.75">
      <c r="D4109" s="205"/>
    </row>
    <row r="4110" ht="12.75">
      <c r="D4110" s="205"/>
    </row>
    <row r="4111" ht="12.75">
      <c r="D4111" s="205"/>
    </row>
    <row r="4112" ht="12.75">
      <c r="D4112" s="205"/>
    </row>
    <row r="4113" ht="12.75">
      <c r="D4113" s="205"/>
    </row>
    <row r="4114" ht="12.75">
      <c r="D4114" s="205"/>
    </row>
    <row r="4115" ht="12.75">
      <c r="D4115" s="205"/>
    </row>
    <row r="4116" ht="12.75">
      <c r="D4116" s="205"/>
    </row>
    <row r="4117" ht="12.75">
      <c r="D4117" s="205"/>
    </row>
    <row r="4118" ht="12.75">
      <c r="D4118" s="205"/>
    </row>
    <row r="4119" ht="12.75">
      <c r="D4119" s="205"/>
    </row>
    <row r="4120" ht="12.75">
      <c r="D4120" s="205"/>
    </row>
    <row r="4121" ht="12.75">
      <c r="D4121" s="205"/>
    </row>
    <row r="4122" ht="12.75">
      <c r="D4122" s="205"/>
    </row>
    <row r="4123" ht="12.75">
      <c r="D4123" s="205"/>
    </row>
    <row r="4124" ht="12.75">
      <c r="D4124" s="205"/>
    </row>
    <row r="4125" ht="12.75">
      <c r="D4125" s="205"/>
    </row>
    <row r="4126" ht="12.75">
      <c r="D4126" s="205"/>
    </row>
    <row r="4127" ht="12.75">
      <c r="D4127" s="205"/>
    </row>
    <row r="4128" ht="12.75">
      <c r="D4128" s="205"/>
    </row>
    <row r="4129" ht="12.75">
      <c r="D4129" s="205"/>
    </row>
    <row r="4130" ht="12.75">
      <c r="D4130" s="205"/>
    </row>
    <row r="4131" ht="12.75">
      <c r="D4131" s="205"/>
    </row>
    <row r="4132" ht="12.75">
      <c r="D4132" s="205"/>
    </row>
    <row r="4133" ht="12.75">
      <c r="D4133" s="205"/>
    </row>
    <row r="4134" ht="12.75">
      <c r="D4134" s="205"/>
    </row>
    <row r="4135" ht="12.75">
      <c r="D4135" s="205"/>
    </row>
    <row r="4136" ht="12.75">
      <c r="D4136" s="205"/>
    </row>
    <row r="4137" ht="12.75">
      <c r="D4137" s="205"/>
    </row>
    <row r="4138" ht="12.75">
      <c r="D4138" s="205"/>
    </row>
    <row r="4139" ht="12.75">
      <c r="D4139" s="205"/>
    </row>
    <row r="4140" ht="12.75">
      <c r="D4140" s="205"/>
    </row>
    <row r="4141" ht="12.75">
      <c r="D4141" s="205"/>
    </row>
    <row r="4142" ht="12.75">
      <c r="D4142" s="205"/>
    </row>
    <row r="4143" ht="12.75">
      <c r="D4143" s="205"/>
    </row>
    <row r="4144" ht="12.75">
      <c r="D4144" s="205"/>
    </row>
    <row r="4145" ht="12.75">
      <c r="D4145" s="205"/>
    </row>
    <row r="4146" ht="12.75">
      <c r="D4146" s="205"/>
    </row>
    <row r="4147" ht="12.75">
      <c r="D4147" s="205"/>
    </row>
    <row r="4148" ht="12.75">
      <c r="D4148" s="205"/>
    </row>
    <row r="4149" ht="12.75">
      <c r="D4149" s="205"/>
    </row>
    <row r="4150" ht="12.75">
      <c r="D4150" s="205"/>
    </row>
    <row r="4151" ht="12.75">
      <c r="D4151" s="205"/>
    </row>
    <row r="4152" ht="12.75">
      <c r="D4152" s="205"/>
    </row>
    <row r="4153" ht="12.75">
      <c r="D4153" s="205"/>
    </row>
    <row r="4154" ht="12.75">
      <c r="D4154" s="205"/>
    </row>
    <row r="4155" ht="12.75">
      <c r="D4155" s="205"/>
    </row>
    <row r="4156" ht="12.75">
      <c r="D4156" s="205"/>
    </row>
    <row r="4157" ht="12.75">
      <c r="D4157" s="205"/>
    </row>
    <row r="4158" ht="12.75">
      <c r="D4158" s="205"/>
    </row>
    <row r="4159" ht="12.75">
      <c r="D4159" s="205"/>
    </row>
    <row r="4160" ht="12.75">
      <c r="D4160" s="205"/>
    </row>
    <row r="4161" ht="12.75">
      <c r="D4161" s="205"/>
    </row>
    <row r="4162" ht="12.75">
      <c r="D4162" s="205"/>
    </row>
    <row r="4163" ht="12.75">
      <c r="D4163" s="205"/>
    </row>
    <row r="4164" ht="12.75">
      <c r="D4164" s="205"/>
    </row>
    <row r="4165" ht="12.75">
      <c r="D4165" s="205"/>
    </row>
    <row r="4166" ht="12.75">
      <c r="D4166" s="205"/>
    </row>
    <row r="4167" ht="12.75">
      <c r="D4167" s="205"/>
    </row>
    <row r="4168" ht="12.75">
      <c r="D4168" s="205"/>
    </row>
    <row r="4169" ht="12.75">
      <c r="D4169" s="205"/>
    </row>
    <row r="4170" ht="12.75">
      <c r="D4170" s="205"/>
    </row>
    <row r="4171" ht="12.75">
      <c r="D4171" s="205"/>
    </row>
    <row r="4172" ht="12.75">
      <c r="D4172" s="205"/>
    </row>
    <row r="4173" ht="12.75">
      <c r="D4173" s="205"/>
    </row>
    <row r="4174" ht="12.75">
      <c r="D4174" s="205"/>
    </row>
    <row r="4175" ht="12.75">
      <c r="D4175" s="205"/>
    </row>
    <row r="4176" ht="12.75">
      <c r="D4176" s="205"/>
    </row>
    <row r="4177" ht="12.75">
      <c r="D4177" s="205"/>
    </row>
    <row r="4178" ht="12.75">
      <c r="D4178" s="205"/>
    </row>
    <row r="4179" ht="12.75">
      <c r="D4179" s="205"/>
    </row>
    <row r="4180" ht="12.75">
      <c r="D4180" s="205"/>
    </row>
    <row r="4181" ht="12.75">
      <c r="D4181" s="205"/>
    </row>
    <row r="4182" ht="12.75">
      <c r="D4182" s="205"/>
    </row>
    <row r="4183" ht="12.75">
      <c r="D4183" s="205"/>
    </row>
    <row r="4184" ht="12.75">
      <c r="D4184" s="205"/>
    </row>
    <row r="4185" ht="12.75">
      <c r="D4185" s="205"/>
    </row>
    <row r="4186" ht="12.75">
      <c r="D4186" s="205"/>
    </row>
    <row r="4187" ht="12.75">
      <c r="D4187" s="205"/>
    </row>
    <row r="4188" ht="12.75">
      <c r="D4188" s="205"/>
    </row>
    <row r="4189" ht="12.75">
      <c r="D4189" s="205"/>
    </row>
    <row r="4190" ht="12.75">
      <c r="D4190" s="205"/>
    </row>
    <row r="4191" ht="12.75">
      <c r="D4191" s="205"/>
    </row>
    <row r="4192" ht="12.75">
      <c r="D4192" s="205"/>
    </row>
    <row r="4193" ht="12.75">
      <c r="D4193" s="205"/>
    </row>
    <row r="4194" ht="12.75">
      <c r="D4194" s="205"/>
    </row>
    <row r="4195" ht="12.75">
      <c r="D4195" s="205"/>
    </row>
    <row r="4196" ht="12.75">
      <c r="D4196" s="205"/>
    </row>
    <row r="4197" ht="12.75">
      <c r="D4197" s="205"/>
    </row>
    <row r="4198" ht="12.75">
      <c r="D4198" s="205"/>
    </row>
    <row r="4199" ht="12.75">
      <c r="D4199" s="205"/>
    </row>
    <row r="4200" ht="12.75">
      <c r="D4200" s="205"/>
    </row>
    <row r="4201" ht="12.75">
      <c r="D4201" s="205"/>
    </row>
    <row r="4202" ht="12.75">
      <c r="D4202" s="205"/>
    </row>
    <row r="4203" ht="12.75">
      <c r="D4203" s="205"/>
    </row>
    <row r="4204" ht="12.75">
      <c r="D4204" s="205"/>
    </row>
    <row r="4205" ht="12.75">
      <c r="D4205" s="205"/>
    </row>
    <row r="4206" ht="12.75">
      <c r="D4206" s="205"/>
    </row>
    <row r="4207" ht="12.75">
      <c r="D4207" s="205"/>
    </row>
    <row r="4208" ht="12.75">
      <c r="D4208" s="205"/>
    </row>
    <row r="4209" ht="12.75">
      <c r="D4209" s="205"/>
    </row>
    <row r="4210" ht="12.75">
      <c r="D4210" s="205"/>
    </row>
    <row r="4211" ht="12.75">
      <c r="D4211" s="205"/>
    </row>
    <row r="4212" ht="12.75">
      <c r="D4212" s="205"/>
    </row>
    <row r="4213" ht="12.75">
      <c r="D4213" s="205"/>
    </row>
    <row r="4214" ht="12.75">
      <c r="D4214" s="205"/>
    </row>
    <row r="4215" ht="12.75">
      <c r="D4215" s="205"/>
    </row>
    <row r="4216" ht="12.75">
      <c r="D4216" s="205"/>
    </row>
    <row r="4217" ht="12.75">
      <c r="D4217" s="205"/>
    </row>
    <row r="4218" ht="12.75">
      <c r="D4218" s="205"/>
    </row>
    <row r="4219" ht="12.75">
      <c r="D4219" s="205"/>
    </row>
    <row r="4220" ht="12.75">
      <c r="D4220" s="205"/>
    </row>
    <row r="4221" ht="12.75">
      <c r="D4221" s="205"/>
    </row>
    <row r="4222" ht="12.75">
      <c r="D4222" s="205"/>
    </row>
    <row r="4223" ht="12.75">
      <c r="D4223" s="205"/>
    </row>
    <row r="4224" ht="12.75">
      <c r="D4224" s="205"/>
    </row>
    <row r="4225" ht="12.75">
      <c r="D4225" s="205"/>
    </row>
    <row r="4226" ht="12.75">
      <c r="D4226" s="205"/>
    </row>
    <row r="4227" ht="12.75">
      <c r="D4227" s="205"/>
    </row>
    <row r="4228" ht="12.75">
      <c r="D4228" s="205"/>
    </row>
    <row r="4229" ht="12.75">
      <c r="D4229" s="205"/>
    </row>
    <row r="4230" ht="12.75">
      <c r="D4230" s="205"/>
    </row>
    <row r="4231" ht="12.75">
      <c r="D4231" s="205"/>
    </row>
    <row r="4232" ht="12.75">
      <c r="D4232" s="205"/>
    </row>
    <row r="4233" ht="12.75">
      <c r="D4233" s="205"/>
    </row>
    <row r="4234" ht="12.75">
      <c r="D4234" s="205"/>
    </row>
    <row r="4235" ht="12.75">
      <c r="D4235" s="205"/>
    </row>
    <row r="4236" ht="12.75">
      <c r="D4236" s="205"/>
    </row>
    <row r="4237" ht="12.75">
      <c r="D4237" s="205"/>
    </row>
    <row r="4238" ht="12.75">
      <c r="D4238" s="205"/>
    </row>
    <row r="4239" ht="12.75">
      <c r="D4239" s="205"/>
    </row>
    <row r="4240" ht="12.75">
      <c r="D4240" s="205"/>
    </row>
    <row r="4241" ht="12.75">
      <c r="D4241" s="205"/>
    </row>
    <row r="4242" ht="12.75">
      <c r="D4242" s="205"/>
    </row>
    <row r="4243" ht="12.75">
      <c r="D4243" s="205"/>
    </row>
    <row r="4244" ht="12.75">
      <c r="D4244" s="205"/>
    </row>
    <row r="4245" ht="12.75">
      <c r="D4245" s="205"/>
    </row>
    <row r="4246" ht="12.75">
      <c r="D4246" s="205"/>
    </row>
    <row r="4247" ht="12.75">
      <c r="D4247" s="205"/>
    </row>
    <row r="4248" ht="12.75">
      <c r="D4248" s="205"/>
    </row>
    <row r="4249" ht="12.75">
      <c r="D4249" s="205"/>
    </row>
    <row r="4250" ht="12.75">
      <c r="D4250" s="205"/>
    </row>
    <row r="4251" ht="12.75">
      <c r="D4251" s="205"/>
    </row>
    <row r="4252" ht="12.75">
      <c r="D4252" s="205"/>
    </row>
    <row r="4253" ht="12.75">
      <c r="D4253" s="205"/>
    </row>
    <row r="4254" ht="12.75">
      <c r="D4254" s="205"/>
    </row>
    <row r="4255" ht="12.75">
      <c r="D4255" s="205"/>
    </row>
    <row r="4256" ht="12.75">
      <c r="D4256" s="205"/>
    </row>
    <row r="4257" ht="12.75">
      <c r="D4257" s="205"/>
    </row>
    <row r="4258" ht="12.75">
      <c r="D4258" s="205"/>
    </row>
    <row r="4259" ht="12.75">
      <c r="D4259" s="205"/>
    </row>
    <row r="4260" ht="12.75">
      <c r="D4260" s="205"/>
    </row>
    <row r="4261" ht="12.75">
      <c r="D4261" s="205"/>
    </row>
    <row r="4262" ht="12.75">
      <c r="D4262" s="205"/>
    </row>
    <row r="4263" ht="12.75">
      <c r="D4263" s="205"/>
    </row>
    <row r="4264" ht="12.75">
      <c r="D4264" s="205"/>
    </row>
    <row r="4265" ht="12.75">
      <c r="D4265" s="205"/>
    </row>
    <row r="4266" ht="12.75">
      <c r="D4266" s="205"/>
    </row>
    <row r="4267" ht="12.75">
      <c r="D4267" s="205"/>
    </row>
    <row r="4268" ht="12.75">
      <c r="D4268" s="205"/>
    </row>
    <row r="4269" ht="12.75">
      <c r="D4269" s="205"/>
    </row>
    <row r="4270" ht="12.75">
      <c r="D4270" s="205"/>
    </row>
    <row r="4271" ht="12.75">
      <c r="D4271" s="205"/>
    </row>
    <row r="4272" ht="12.75">
      <c r="D4272" s="205"/>
    </row>
    <row r="4273" ht="12.75">
      <c r="D4273" s="205"/>
    </row>
    <row r="4274" ht="12.75">
      <c r="D4274" s="205"/>
    </row>
    <row r="4275" ht="12.75">
      <c r="D4275" s="205"/>
    </row>
    <row r="4276" ht="12.75">
      <c r="D4276" s="205"/>
    </row>
    <row r="4277" ht="12.75">
      <c r="D4277" s="205"/>
    </row>
    <row r="4278" ht="12.75">
      <c r="D4278" s="205"/>
    </row>
    <row r="4279" ht="12.75">
      <c r="D4279" s="205"/>
    </row>
    <row r="4280" ht="12.75">
      <c r="D4280" s="205"/>
    </row>
    <row r="4281" ht="12.75">
      <c r="D4281" s="205"/>
    </row>
    <row r="4282" ht="12.75">
      <c r="D4282" s="205"/>
    </row>
    <row r="4283" ht="12.75">
      <c r="D4283" s="205"/>
    </row>
    <row r="4284" ht="12.75">
      <c r="D4284" s="205"/>
    </row>
    <row r="4285" ht="12.75">
      <c r="D4285" s="205"/>
    </row>
    <row r="4286" ht="12.75">
      <c r="D4286" s="205"/>
    </row>
    <row r="4287" ht="12.75">
      <c r="D4287" s="205"/>
    </row>
    <row r="4288" ht="12.75">
      <c r="D4288" s="205"/>
    </row>
    <row r="4289" ht="12.75">
      <c r="D4289" s="205"/>
    </row>
    <row r="4290" ht="12.75">
      <c r="D4290" s="205"/>
    </row>
    <row r="4291" ht="12.75">
      <c r="D4291" s="205"/>
    </row>
    <row r="4292" ht="12.75">
      <c r="D4292" s="205"/>
    </row>
    <row r="4293" ht="12.75">
      <c r="D4293" s="205"/>
    </row>
    <row r="4294" ht="12.75">
      <c r="D4294" s="205"/>
    </row>
    <row r="4295" ht="12.75">
      <c r="D4295" s="205"/>
    </row>
    <row r="4296" ht="12.75">
      <c r="D4296" s="205"/>
    </row>
    <row r="4297" ht="12.75">
      <c r="D4297" s="205"/>
    </row>
    <row r="4298" ht="12.75">
      <c r="D4298" s="205"/>
    </row>
    <row r="4299" ht="12.75">
      <c r="D4299" s="205"/>
    </row>
    <row r="4300" ht="12.75">
      <c r="D4300" s="205"/>
    </row>
    <row r="4301" ht="12.75">
      <c r="D4301" s="205"/>
    </row>
    <row r="4302" ht="12.75">
      <c r="D4302" s="205"/>
    </row>
    <row r="4303" ht="12.75">
      <c r="D4303" s="205"/>
    </row>
    <row r="4304" ht="12.75">
      <c r="D4304" s="205"/>
    </row>
    <row r="4305" ht="12.75">
      <c r="D4305" s="205"/>
    </row>
    <row r="4306" ht="12.75">
      <c r="D4306" s="205"/>
    </row>
    <row r="4307" ht="12.75">
      <c r="D4307" s="205"/>
    </row>
    <row r="4308" ht="12.75">
      <c r="D4308" s="205"/>
    </row>
    <row r="4309" ht="12.75">
      <c r="D4309" s="205"/>
    </row>
    <row r="4310" ht="12.75">
      <c r="D4310" s="205"/>
    </row>
    <row r="4311" ht="12.75">
      <c r="D4311" s="205"/>
    </row>
    <row r="4312" ht="12.75">
      <c r="D4312" s="205"/>
    </row>
    <row r="4313" ht="12.75">
      <c r="D4313" s="205"/>
    </row>
    <row r="4314" ht="12.75">
      <c r="D4314" s="205"/>
    </row>
    <row r="4315" ht="12.75">
      <c r="D4315" s="205"/>
    </row>
    <row r="4316" ht="12.75">
      <c r="D4316" s="205"/>
    </row>
    <row r="4317" ht="12.75">
      <c r="D4317" s="205"/>
    </row>
    <row r="4318" ht="12.75">
      <c r="D4318" s="205"/>
    </row>
    <row r="4319" ht="12.75">
      <c r="D4319" s="205"/>
    </row>
    <row r="4320" ht="12.75">
      <c r="D4320" s="205"/>
    </row>
    <row r="4321" ht="12.75">
      <c r="D4321" s="205"/>
    </row>
    <row r="4322" ht="12.75">
      <c r="D4322" s="205"/>
    </row>
    <row r="4323" ht="12.75">
      <c r="D4323" s="205"/>
    </row>
    <row r="4324" ht="12.75">
      <c r="D4324" s="205"/>
    </row>
    <row r="4325" ht="12.75">
      <c r="D4325" s="205"/>
    </row>
    <row r="4326" ht="12.75">
      <c r="D4326" s="205"/>
    </row>
    <row r="4327" ht="12.75">
      <c r="D4327" s="205"/>
    </row>
    <row r="4328" ht="12.75">
      <c r="D4328" s="205"/>
    </row>
    <row r="4329" ht="12.75">
      <c r="D4329" s="205"/>
    </row>
    <row r="4330" ht="12.75">
      <c r="D4330" s="205"/>
    </row>
    <row r="4331" ht="12.75">
      <c r="D4331" s="205"/>
    </row>
    <row r="4332" ht="12.75">
      <c r="D4332" s="205"/>
    </row>
    <row r="4333" ht="12.75">
      <c r="D4333" s="205"/>
    </row>
    <row r="4334" ht="12.75">
      <c r="D4334" s="205"/>
    </row>
    <row r="4335" ht="12.75">
      <c r="D4335" s="205"/>
    </row>
    <row r="4336" ht="12.75">
      <c r="D4336" s="205"/>
    </row>
    <row r="4337" ht="12.75">
      <c r="D4337" s="205"/>
    </row>
    <row r="4338" ht="12.75">
      <c r="D4338" s="205"/>
    </row>
    <row r="4339" ht="12.75">
      <c r="D4339" s="205"/>
    </row>
    <row r="4340" ht="12.75">
      <c r="D4340" s="205"/>
    </row>
    <row r="4341" ht="12.75">
      <c r="D4341" s="205"/>
    </row>
    <row r="4342" ht="12.75">
      <c r="D4342" s="205"/>
    </row>
    <row r="4343" ht="12.75">
      <c r="D4343" s="205"/>
    </row>
    <row r="4344" ht="12.75">
      <c r="D4344" s="205"/>
    </row>
    <row r="4345" ht="12.75">
      <c r="D4345" s="205"/>
    </row>
    <row r="4346" ht="12.75">
      <c r="D4346" s="205"/>
    </row>
    <row r="4347" ht="12.75">
      <c r="D4347" s="205"/>
    </row>
    <row r="4348" ht="12.75">
      <c r="D4348" s="205"/>
    </row>
    <row r="4349" ht="12.75">
      <c r="D4349" s="205"/>
    </row>
    <row r="4350" ht="12.75">
      <c r="D4350" s="205"/>
    </row>
    <row r="4351" ht="12.75">
      <c r="D4351" s="205"/>
    </row>
    <row r="4352" ht="12.75">
      <c r="D4352" s="205"/>
    </row>
    <row r="4353" ht="12.75">
      <c r="D4353" s="205"/>
    </row>
    <row r="4354" ht="12.75">
      <c r="D4354" s="205"/>
    </row>
    <row r="4355" ht="12.75">
      <c r="D4355" s="205"/>
    </row>
    <row r="4356" ht="12.75">
      <c r="D4356" s="205"/>
    </row>
    <row r="4357" ht="12.75">
      <c r="D4357" s="205"/>
    </row>
    <row r="4358" ht="12.75">
      <c r="D4358" s="205"/>
    </row>
    <row r="4359" ht="12.75">
      <c r="D4359" s="205"/>
    </row>
    <row r="4360" ht="12.75">
      <c r="D4360" s="205"/>
    </row>
    <row r="4361" ht="12.75">
      <c r="D4361" s="205"/>
    </row>
    <row r="4362" ht="12.75">
      <c r="D4362" s="205"/>
    </row>
    <row r="4363" ht="12.75">
      <c r="D4363" s="205"/>
    </row>
    <row r="4364" ht="12.75">
      <c r="D4364" s="205"/>
    </row>
    <row r="4365" ht="12.75">
      <c r="D4365" s="205"/>
    </row>
    <row r="4366" ht="12.75">
      <c r="D4366" s="205"/>
    </row>
    <row r="4367" ht="12.75">
      <c r="D4367" s="205"/>
    </row>
    <row r="4368" ht="12.75">
      <c r="D4368" s="205"/>
    </row>
    <row r="4369" ht="12.75">
      <c r="D4369" s="205"/>
    </row>
    <row r="4370" ht="12.75">
      <c r="D4370" s="205"/>
    </row>
    <row r="4371" ht="12.75">
      <c r="D4371" s="205"/>
    </row>
    <row r="4372" ht="12.75">
      <c r="D4372" s="205"/>
    </row>
    <row r="4373" ht="12.75">
      <c r="D4373" s="205"/>
    </row>
    <row r="4374" ht="12.75">
      <c r="D4374" s="205"/>
    </row>
    <row r="4375" ht="12.75">
      <c r="D4375" s="205"/>
    </row>
    <row r="4376" ht="12.75">
      <c r="D4376" s="205"/>
    </row>
    <row r="4377" ht="12.75">
      <c r="D4377" s="205"/>
    </row>
    <row r="4378" ht="12.75">
      <c r="D4378" s="205"/>
    </row>
    <row r="4379" ht="12.75">
      <c r="D4379" s="205"/>
    </row>
    <row r="4380" ht="12.75">
      <c r="D4380" s="205"/>
    </row>
    <row r="4381" ht="12.75">
      <c r="D4381" s="205"/>
    </row>
    <row r="4382" ht="12.75">
      <c r="D4382" s="205"/>
    </row>
    <row r="4383" ht="12.75">
      <c r="D4383" s="205"/>
    </row>
    <row r="4384" ht="12.75">
      <c r="D4384" s="205"/>
    </row>
    <row r="4385" ht="12.75">
      <c r="D4385" s="205"/>
    </row>
    <row r="4386" ht="12.75">
      <c r="D4386" s="205"/>
    </row>
    <row r="4387" ht="12.75">
      <c r="D4387" s="205"/>
    </row>
    <row r="4388" ht="12.75">
      <c r="D4388" s="205"/>
    </row>
    <row r="4389" ht="12.75">
      <c r="D4389" s="205"/>
    </row>
    <row r="4390" ht="12.75">
      <c r="D4390" s="205"/>
    </row>
    <row r="4391" ht="12.75">
      <c r="D4391" s="205"/>
    </row>
    <row r="4392" ht="12.75">
      <c r="D4392" s="205"/>
    </row>
    <row r="4393" ht="12.75">
      <c r="D4393" s="205"/>
    </row>
    <row r="4394" ht="12.75">
      <c r="D4394" s="205"/>
    </row>
    <row r="4395" ht="12.75">
      <c r="D4395" s="205"/>
    </row>
    <row r="4396" ht="12.75">
      <c r="D4396" s="205"/>
    </row>
    <row r="4397" ht="12.75">
      <c r="D4397" s="205"/>
    </row>
    <row r="4398" ht="12.75">
      <c r="D4398" s="205"/>
    </row>
    <row r="4399" ht="12.75">
      <c r="D4399" s="205"/>
    </row>
    <row r="4400" ht="12.75">
      <c r="D4400" s="205"/>
    </row>
    <row r="4401" ht="12.75">
      <c r="D4401" s="205"/>
    </row>
    <row r="4402" ht="12.75">
      <c r="D4402" s="205"/>
    </row>
    <row r="4403" ht="12.75">
      <c r="D4403" s="205"/>
    </row>
    <row r="4404" ht="12.75">
      <c r="D4404" s="205"/>
    </row>
    <row r="4405" ht="12.75">
      <c r="D4405" s="205"/>
    </row>
    <row r="4406" ht="12.75">
      <c r="D4406" s="205"/>
    </row>
    <row r="4407" ht="12.75">
      <c r="D4407" s="205"/>
    </row>
    <row r="4408" ht="12.75">
      <c r="D4408" s="205"/>
    </row>
    <row r="4409" ht="12.75">
      <c r="D4409" s="205"/>
    </row>
    <row r="4410" ht="12.75">
      <c r="D4410" s="205"/>
    </row>
    <row r="4411" ht="12.75">
      <c r="D4411" s="205"/>
    </row>
    <row r="4412" ht="12.75">
      <c r="D4412" s="205"/>
    </row>
    <row r="4413" ht="12.75">
      <c r="D4413" s="205"/>
    </row>
    <row r="4414" ht="12.75">
      <c r="D4414" s="205"/>
    </row>
    <row r="4415" ht="12.75">
      <c r="D4415" s="205"/>
    </row>
    <row r="4416" ht="12.75">
      <c r="D4416" s="205"/>
    </row>
    <row r="4417" ht="12.75">
      <c r="D4417" s="205"/>
    </row>
    <row r="4418" ht="12.75">
      <c r="D4418" s="205"/>
    </row>
    <row r="4419" ht="12.75">
      <c r="D4419" s="205"/>
    </row>
    <row r="4420" ht="12.75">
      <c r="D4420" s="205"/>
    </row>
    <row r="4421" ht="12.75">
      <c r="D4421" s="205"/>
    </row>
    <row r="4422" ht="12.75">
      <c r="D4422" s="205"/>
    </row>
    <row r="4423" ht="12.75">
      <c r="D4423" s="205"/>
    </row>
    <row r="4424" ht="12.75">
      <c r="D4424" s="205"/>
    </row>
    <row r="4425" ht="12.75">
      <c r="D4425" s="205"/>
    </row>
    <row r="4426" ht="12.75">
      <c r="D4426" s="205"/>
    </row>
    <row r="4427" ht="12.75">
      <c r="D4427" s="205"/>
    </row>
    <row r="4428" ht="12.75">
      <c r="D4428" s="205"/>
    </row>
    <row r="4429" ht="12.75">
      <c r="D4429" s="205"/>
    </row>
    <row r="4430" ht="12.75">
      <c r="D4430" s="205"/>
    </row>
    <row r="4431" ht="12.75">
      <c r="D4431" s="205"/>
    </row>
    <row r="4432" ht="12.75">
      <c r="D4432" s="205"/>
    </row>
    <row r="4433" ht="12.75">
      <c r="D4433" s="205"/>
    </row>
    <row r="4434" ht="12.75">
      <c r="D4434" s="205"/>
    </row>
    <row r="4435" ht="12.75">
      <c r="D4435" s="205"/>
    </row>
    <row r="4436" ht="12.75">
      <c r="D4436" s="205"/>
    </row>
    <row r="4437" ht="12.75">
      <c r="D4437" s="205"/>
    </row>
    <row r="4438" ht="12.75">
      <c r="D4438" s="205"/>
    </row>
    <row r="4439" ht="12.75">
      <c r="D4439" s="205"/>
    </row>
    <row r="4440" ht="12.75">
      <c r="D4440" s="205"/>
    </row>
    <row r="4441" ht="12.75">
      <c r="D4441" s="205"/>
    </row>
    <row r="4442" ht="12.75">
      <c r="D4442" s="205"/>
    </row>
    <row r="4443" ht="12.75">
      <c r="D4443" s="205"/>
    </row>
    <row r="4444" ht="12.75">
      <c r="D4444" s="205"/>
    </row>
    <row r="4445" ht="12.75">
      <c r="D4445" s="205"/>
    </row>
    <row r="4446" ht="12.75">
      <c r="D4446" s="205"/>
    </row>
    <row r="4447" ht="12.75">
      <c r="D4447" s="205"/>
    </row>
    <row r="4448" ht="12.75">
      <c r="D4448" s="205"/>
    </row>
    <row r="4449" ht="12.75">
      <c r="D4449" s="205"/>
    </row>
    <row r="4450" ht="12.75">
      <c r="D4450" s="205"/>
    </row>
    <row r="4451" ht="12.75">
      <c r="D4451" s="205"/>
    </row>
    <row r="4452" ht="12.75">
      <c r="D4452" s="205"/>
    </row>
    <row r="4453" ht="12.75">
      <c r="D4453" s="205"/>
    </row>
    <row r="4454" ht="12.75">
      <c r="D4454" s="205"/>
    </row>
    <row r="4455" ht="12.75">
      <c r="D4455" s="205"/>
    </row>
    <row r="4456" ht="12.75">
      <c r="D4456" s="205"/>
    </row>
    <row r="4457" ht="12.75">
      <c r="D4457" s="205"/>
    </row>
    <row r="4458" ht="12.75">
      <c r="D4458" s="205"/>
    </row>
    <row r="4459" ht="12.75">
      <c r="D4459" s="205"/>
    </row>
    <row r="4460" ht="12.75">
      <c r="D4460" s="205"/>
    </row>
    <row r="4461" ht="12.75">
      <c r="D4461" s="205"/>
    </row>
    <row r="4462" ht="12.75">
      <c r="D4462" s="205"/>
    </row>
    <row r="4463" ht="12.75">
      <c r="D4463" s="205"/>
    </row>
    <row r="4464" ht="12.75">
      <c r="D4464" s="205"/>
    </row>
    <row r="4465" ht="12.75">
      <c r="D4465" s="205"/>
    </row>
    <row r="4466" ht="12.75">
      <c r="D4466" s="205"/>
    </row>
    <row r="4467" ht="12.75">
      <c r="D4467" s="205"/>
    </row>
    <row r="4468" ht="12.75">
      <c r="D4468" s="205"/>
    </row>
    <row r="4469" ht="12.75">
      <c r="D4469" s="205"/>
    </row>
    <row r="4470" ht="12.75">
      <c r="D4470" s="205"/>
    </row>
    <row r="4471" ht="12.75">
      <c r="D4471" s="205"/>
    </row>
    <row r="4472" ht="12.75">
      <c r="D4472" s="205"/>
    </row>
    <row r="4473" ht="12.75">
      <c r="D4473" s="205"/>
    </row>
    <row r="4474" ht="12.75">
      <c r="D4474" s="205"/>
    </row>
    <row r="4475" ht="12.75">
      <c r="D4475" s="205"/>
    </row>
    <row r="4476" ht="12.75">
      <c r="D4476" s="205"/>
    </row>
    <row r="4477" ht="12.75">
      <c r="D4477" s="205"/>
    </row>
    <row r="4478" ht="12.75">
      <c r="D4478" s="205"/>
    </row>
    <row r="4479" ht="12.75">
      <c r="D4479" s="205"/>
    </row>
    <row r="4480" ht="12.75">
      <c r="D4480" s="205"/>
    </row>
    <row r="4481" ht="12.75">
      <c r="D4481" s="205"/>
    </row>
    <row r="4482" ht="12.75">
      <c r="D4482" s="205"/>
    </row>
    <row r="4483" ht="12.75">
      <c r="D4483" s="205"/>
    </row>
    <row r="4484" ht="12.75">
      <c r="D4484" s="205"/>
    </row>
    <row r="4485" ht="12.75">
      <c r="D4485" s="205"/>
    </row>
    <row r="4486" ht="12.75">
      <c r="D4486" s="205"/>
    </row>
    <row r="4487" ht="12.75">
      <c r="D4487" s="205"/>
    </row>
    <row r="4488" ht="12.75">
      <c r="D4488" s="205"/>
    </row>
    <row r="4489" ht="12.75">
      <c r="D4489" s="205"/>
    </row>
    <row r="4490" ht="12.75">
      <c r="D4490" s="205"/>
    </row>
    <row r="4491" ht="12.75">
      <c r="D4491" s="205"/>
    </row>
    <row r="4492" ht="12.75">
      <c r="D4492" s="205"/>
    </row>
    <row r="4493" ht="12.75">
      <c r="D4493" s="205"/>
    </row>
    <row r="4494" ht="12.75">
      <c r="D4494" s="205"/>
    </row>
    <row r="4495" ht="12.75">
      <c r="D4495" s="205"/>
    </row>
    <row r="4496" ht="12.75">
      <c r="D4496" s="205"/>
    </row>
    <row r="4497" ht="12.75">
      <c r="D4497" s="205"/>
    </row>
    <row r="4498" ht="12.75">
      <c r="D4498" s="205"/>
    </row>
    <row r="4499" ht="12.75">
      <c r="D4499" s="205"/>
    </row>
    <row r="4500" ht="12.75">
      <c r="D4500" s="205"/>
    </row>
    <row r="4501" ht="12.75">
      <c r="D4501" s="205"/>
    </row>
    <row r="4502" ht="12.75">
      <c r="D4502" s="205"/>
    </row>
    <row r="4503" ht="12.75">
      <c r="D4503" s="205"/>
    </row>
    <row r="4504" ht="12.75">
      <c r="D4504" s="205"/>
    </row>
    <row r="4505" ht="12.75">
      <c r="D4505" s="205"/>
    </row>
    <row r="4506" ht="12.75">
      <c r="D4506" s="205"/>
    </row>
    <row r="4507" ht="12.75">
      <c r="D4507" s="205"/>
    </row>
    <row r="4508" ht="12.75">
      <c r="D4508" s="205"/>
    </row>
    <row r="4509" ht="12.75">
      <c r="D4509" s="205"/>
    </row>
    <row r="4510" ht="12.75">
      <c r="D4510" s="205"/>
    </row>
    <row r="4511" ht="12.75">
      <c r="D4511" s="205"/>
    </row>
    <row r="4512" ht="12.75">
      <c r="D4512" s="205"/>
    </row>
    <row r="4513" ht="12.75">
      <c r="D4513" s="205"/>
    </row>
    <row r="4514" ht="12.75">
      <c r="D4514" s="205"/>
    </row>
    <row r="4515" ht="12.75">
      <c r="D4515" s="205"/>
    </row>
    <row r="4516" ht="12.75">
      <c r="D4516" s="205"/>
    </row>
    <row r="4517" ht="12.75">
      <c r="D4517" s="205"/>
    </row>
    <row r="4518" ht="12.75">
      <c r="D4518" s="205"/>
    </row>
    <row r="4519" ht="12.75">
      <c r="D4519" s="205"/>
    </row>
    <row r="4520" ht="12.75">
      <c r="D4520" s="205"/>
    </row>
    <row r="4521" ht="12.75">
      <c r="D4521" s="205"/>
    </row>
    <row r="4522" ht="12.75">
      <c r="D4522" s="205"/>
    </row>
    <row r="4523" ht="12.75">
      <c r="D4523" s="205"/>
    </row>
    <row r="4524" ht="12.75">
      <c r="D4524" s="205"/>
    </row>
    <row r="4525" ht="12.75">
      <c r="D4525" s="205"/>
    </row>
    <row r="4526" ht="12.75">
      <c r="D4526" s="205"/>
    </row>
    <row r="4527" ht="12.75">
      <c r="D4527" s="205"/>
    </row>
    <row r="4528" ht="12.75">
      <c r="D4528" s="205"/>
    </row>
    <row r="4529" ht="12.75">
      <c r="D4529" s="205"/>
    </row>
    <row r="4530" ht="12.75">
      <c r="D4530" s="205"/>
    </row>
    <row r="4531" ht="12.75">
      <c r="D4531" s="205"/>
    </row>
    <row r="4532" ht="12.75">
      <c r="D4532" s="205"/>
    </row>
    <row r="4533" ht="12.75">
      <c r="D4533" s="205"/>
    </row>
    <row r="4534" ht="12.75">
      <c r="D4534" s="205"/>
    </row>
    <row r="4535" ht="12.75">
      <c r="D4535" s="205"/>
    </row>
    <row r="4536" ht="12.75">
      <c r="D4536" s="205"/>
    </row>
    <row r="4537" ht="12.75">
      <c r="D4537" s="205"/>
    </row>
    <row r="4538" ht="12.75">
      <c r="D4538" s="205"/>
    </row>
    <row r="4539" ht="12.75">
      <c r="D4539" s="205"/>
    </row>
    <row r="4540" ht="12.75">
      <c r="D4540" s="205"/>
    </row>
    <row r="4541" ht="12.75">
      <c r="D4541" s="205"/>
    </row>
    <row r="4542" ht="12.75">
      <c r="D4542" s="205"/>
    </row>
    <row r="4543" ht="12.75">
      <c r="D4543" s="205"/>
    </row>
    <row r="4544" ht="12.75">
      <c r="D4544" s="205"/>
    </row>
    <row r="4545" ht="12.75">
      <c r="D4545" s="205"/>
    </row>
    <row r="4546" ht="12.75">
      <c r="D4546" s="205"/>
    </row>
    <row r="4547" ht="12.75">
      <c r="D4547" s="205"/>
    </row>
    <row r="4548" ht="12.75">
      <c r="D4548" s="205"/>
    </row>
    <row r="4549" ht="12.75">
      <c r="D4549" s="205"/>
    </row>
    <row r="4550" ht="12.75">
      <c r="D4550" s="205"/>
    </row>
    <row r="4551" ht="12.75">
      <c r="D4551" s="205"/>
    </row>
    <row r="4552" ht="12.75">
      <c r="D4552" s="205"/>
    </row>
    <row r="4553" ht="12.75">
      <c r="D4553" s="205"/>
    </row>
    <row r="4554" ht="12.75">
      <c r="D4554" s="205"/>
    </row>
    <row r="4555" ht="12.75">
      <c r="D4555" s="205"/>
    </row>
    <row r="4556" ht="12.75">
      <c r="D4556" s="205"/>
    </row>
    <row r="4557" ht="12.75">
      <c r="D4557" s="205"/>
    </row>
    <row r="4558" ht="12.75">
      <c r="D4558" s="205"/>
    </row>
    <row r="4559" ht="12.75">
      <c r="D4559" s="205"/>
    </row>
    <row r="4560" ht="12.75">
      <c r="D4560" s="205"/>
    </row>
    <row r="4561" ht="12.75">
      <c r="D4561" s="205"/>
    </row>
    <row r="4562" ht="12.75">
      <c r="D4562" s="205"/>
    </row>
    <row r="4563" ht="12.75">
      <c r="D4563" s="205"/>
    </row>
    <row r="4564" ht="12.75">
      <c r="D4564" s="205"/>
    </row>
    <row r="4565" ht="12.75">
      <c r="D4565" s="205"/>
    </row>
    <row r="4566" ht="12.75">
      <c r="D4566" s="205"/>
    </row>
    <row r="4567" ht="12.75">
      <c r="D4567" s="205"/>
    </row>
    <row r="4568" ht="12.75">
      <c r="D4568" s="205"/>
    </row>
    <row r="4569" ht="12.75">
      <c r="D4569" s="205"/>
    </row>
    <row r="4570" ht="12.75">
      <c r="D4570" s="205"/>
    </row>
    <row r="4571" ht="12.75">
      <c r="D4571" s="205"/>
    </row>
    <row r="4572" ht="12.75">
      <c r="D4572" s="205"/>
    </row>
    <row r="4573" ht="12.75">
      <c r="D4573" s="205"/>
    </row>
    <row r="4574" ht="12.75">
      <c r="D4574" s="205"/>
    </row>
    <row r="4575" ht="12.75">
      <c r="D4575" s="205"/>
    </row>
    <row r="4576" ht="12.75">
      <c r="D4576" s="205"/>
    </row>
    <row r="4577" ht="12.75">
      <c r="D4577" s="205"/>
    </row>
    <row r="4578" ht="12.75">
      <c r="D4578" s="205"/>
    </row>
    <row r="4579" ht="12.75">
      <c r="D4579" s="205"/>
    </row>
    <row r="4580" ht="12.75">
      <c r="D4580" s="205"/>
    </row>
    <row r="4581" ht="12.75">
      <c r="D4581" s="205"/>
    </row>
    <row r="4582" ht="12.75">
      <c r="D4582" s="205"/>
    </row>
    <row r="4583" ht="12.75">
      <c r="D4583" s="205"/>
    </row>
    <row r="4584" ht="12.75">
      <c r="D4584" s="205"/>
    </row>
    <row r="4585" ht="12.75">
      <c r="D4585" s="205"/>
    </row>
    <row r="4586" ht="12.75">
      <c r="D4586" s="205"/>
    </row>
    <row r="4587" ht="12.75">
      <c r="D4587" s="205"/>
    </row>
    <row r="4588" ht="12.75">
      <c r="D4588" s="205"/>
    </row>
    <row r="4589" ht="12.75">
      <c r="D4589" s="205"/>
    </row>
    <row r="4590" ht="12.75">
      <c r="D4590" s="205"/>
    </row>
    <row r="4591" ht="12.75">
      <c r="D4591" s="205"/>
    </row>
    <row r="4592" ht="12.75">
      <c r="D4592" s="205"/>
    </row>
    <row r="4593" ht="12.75">
      <c r="D4593" s="205"/>
    </row>
    <row r="4594" ht="12.75">
      <c r="D4594" s="205"/>
    </row>
    <row r="4595" ht="12.75">
      <c r="D4595" s="205"/>
    </row>
    <row r="4596" ht="12.75">
      <c r="D4596" s="205"/>
    </row>
    <row r="4597" ht="12.75">
      <c r="D4597" s="205"/>
    </row>
    <row r="4598" ht="12.75">
      <c r="D4598" s="205"/>
    </row>
    <row r="4599" ht="12.75">
      <c r="D4599" s="205"/>
    </row>
    <row r="4600" ht="12.75">
      <c r="D4600" s="205"/>
    </row>
    <row r="4601" ht="12.75">
      <c r="D4601" s="205"/>
    </row>
    <row r="4602" ht="12.75">
      <c r="D4602" s="205"/>
    </row>
    <row r="4603" ht="12.75">
      <c r="D4603" s="205"/>
    </row>
    <row r="4604" ht="12.75">
      <c r="D4604" s="205"/>
    </row>
    <row r="4605" ht="12.75">
      <c r="D4605" s="205"/>
    </row>
    <row r="4606" ht="12.75">
      <c r="D4606" s="205"/>
    </row>
    <row r="4607" ht="12.75">
      <c r="D4607" s="205"/>
    </row>
    <row r="4608" ht="12.75">
      <c r="D4608" s="205"/>
    </row>
    <row r="4609" ht="12.75">
      <c r="D4609" s="205"/>
    </row>
    <row r="4610" ht="12.75">
      <c r="D4610" s="205"/>
    </row>
    <row r="4611" ht="12.75">
      <c r="D4611" s="205"/>
    </row>
    <row r="4612" ht="12.75">
      <c r="D4612" s="205"/>
    </row>
    <row r="4613" ht="12.75">
      <c r="D4613" s="205"/>
    </row>
    <row r="4614" ht="12.75">
      <c r="D4614" s="205"/>
    </row>
    <row r="4615" ht="12.75">
      <c r="D4615" s="205"/>
    </row>
    <row r="4616" ht="12.75">
      <c r="D4616" s="205"/>
    </row>
    <row r="4617" ht="12.75">
      <c r="D4617" s="205"/>
    </row>
    <row r="4618" ht="12.75">
      <c r="D4618" s="205"/>
    </row>
    <row r="4619" ht="12.75">
      <c r="D4619" s="205"/>
    </row>
    <row r="4620" ht="12.75">
      <c r="D4620" s="205"/>
    </row>
    <row r="4621" ht="12.75">
      <c r="D4621" s="205"/>
    </row>
    <row r="4622" ht="12.75">
      <c r="D4622" s="205"/>
    </row>
    <row r="4623" ht="12.75">
      <c r="D4623" s="205"/>
    </row>
    <row r="4624" ht="12.75">
      <c r="D4624" s="205"/>
    </row>
    <row r="4625" ht="12.75">
      <c r="D4625" s="205"/>
    </row>
    <row r="4626" ht="12.75">
      <c r="D4626" s="205"/>
    </row>
    <row r="4627" ht="12.75">
      <c r="D4627" s="205"/>
    </row>
    <row r="4628" ht="12.75">
      <c r="D4628" s="205"/>
    </row>
    <row r="4629" ht="12.75">
      <c r="D4629" s="205"/>
    </row>
    <row r="4630" ht="12.75">
      <c r="D4630" s="205"/>
    </row>
    <row r="4631" ht="12.75">
      <c r="D4631" s="205"/>
    </row>
    <row r="4632" ht="12.75">
      <c r="D4632" s="205"/>
    </row>
    <row r="4633" ht="12.75">
      <c r="D4633" s="205"/>
    </row>
    <row r="4634" ht="12.75">
      <c r="D4634" s="205"/>
    </row>
    <row r="4635" ht="12.75">
      <c r="D4635" s="205"/>
    </row>
    <row r="4636" ht="12.75">
      <c r="D4636" s="205"/>
    </row>
    <row r="4637" ht="12.75">
      <c r="D4637" s="205"/>
    </row>
    <row r="4638" ht="12.75">
      <c r="D4638" s="205"/>
    </row>
    <row r="4639" ht="12.75">
      <c r="D4639" s="205"/>
    </row>
    <row r="4640" ht="12.75">
      <c r="D4640" s="205"/>
    </row>
    <row r="4641" ht="12.75">
      <c r="D4641" s="205"/>
    </row>
    <row r="4642" ht="12.75">
      <c r="D4642" s="205"/>
    </row>
    <row r="4643" ht="12.75">
      <c r="D4643" s="205"/>
    </row>
    <row r="4644" ht="12.75">
      <c r="D4644" s="205"/>
    </row>
    <row r="4645" ht="12.75">
      <c r="D4645" s="205"/>
    </row>
    <row r="4646" ht="12.75">
      <c r="D4646" s="205"/>
    </row>
    <row r="4647" ht="12.75">
      <c r="D4647" s="205"/>
    </row>
    <row r="4648" ht="12.75">
      <c r="D4648" s="205"/>
    </row>
    <row r="4649" ht="12.75">
      <c r="D4649" s="205"/>
    </row>
    <row r="4650" ht="12.75">
      <c r="D4650" s="205"/>
    </row>
    <row r="4651" ht="12.75">
      <c r="D4651" s="205"/>
    </row>
    <row r="4652" ht="12.75">
      <c r="D4652" s="205"/>
    </row>
    <row r="4653" ht="12.75">
      <c r="D4653" s="205"/>
    </row>
    <row r="4654" ht="12.75">
      <c r="D4654" s="205"/>
    </row>
    <row r="4655" ht="12.75">
      <c r="D4655" s="205"/>
    </row>
    <row r="4656" ht="12.75">
      <c r="D4656" s="205"/>
    </row>
    <row r="4657" ht="12.75">
      <c r="D4657" s="205"/>
    </row>
    <row r="4658" ht="12.75">
      <c r="D4658" s="205"/>
    </row>
    <row r="4659" ht="12.75">
      <c r="D4659" s="205"/>
    </row>
    <row r="4660" ht="12.75">
      <c r="D4660" s="205"/>
    </row>
    <row r="4661" ht="12.75">
      <c r="D4661" s="205"/>
    </row>
    <row r="4662" ht="12.75">
      <c r="D4662" s="205"/>
    </row>
    <row r="4663" ht="12.75">
      <c r="D4663" s="205"/>
    </row>
    <row r="4664" ht="12.75">
      <c r="D4664" s="205"/>
    </row>
    <row r="4665" ht="12.75">
      <c r="D4665" s="205"/>
    </row>
    <row r="4666" ht="12.75">
      <c r="D4666" s="205"/>
    </row>
    <row r="4667" ht="12.75">
      <c r="D4667" s="205"/>
    </row>
    <row r="4668" ht="12.75">
      <c r="D4668" s="205"/>
    </row>
    <row r="4669" ht="12.75">
      <c r="D4669" s="205"/>
    </row>
    <row r="4670" ht="12.75">
      <c r="D4670" s="205"/>
    </row>
    <row r="4671" ht="12.75">
      <c r="D4671" s="205"/>
    </row>
    <row r="4672" ht="12.75">
      <c r="D4672" s="205"/>
    </row>
    <row r="4673" ht="12.75">
      <c r="D4673" s="205"/>
    </row>
    <row r="4674" ht="12.75">
      <c r="D4674" s="205"/>
    </row>
    <row r="4675" ht="12.75">
      <c r="D4675" s="205"/>
    </row>
    <row r="4676" ht="12.75">
      <c r="D4676" s="205"/>
    </row>
    <row r="4677" ht="12.75">
      <c r="D4677" s="205"/>
    </row>
    <row r="4678" ht="12.75">
      <c r="D4678" s="205"/>
    </row>
    <row r="4679" ht="12.75">
      <c r="D4679" s="205"/>
    </row>
    <row r="4680" ht="12.75">
      <c r="D4680" s="205"/>
    </row>
    <row r="4681" ht="12.75">
      <c r="D4681" s="205"/>
    </row>
    <row r="4682" ht="12.75">
      <c r="D4682" s="205"/>
    </row>
    <row r="4683" ht="12.75">
      <c r="D4683" s="205"/>
    </row>
    <row r="4684" ht="12.75">
      <c r="D4684" s="205"/>
    </row>
    <row r="4685" ht="12.75">
      <c r="D4685" s="205"/>
    </row>
    <row r="4686" ht="12.75">
      <c r="D4686" s="205"/>
    </row>
    <row r="4687" ht="12.75">
      <c r="D4687" s="205"/>
    </row>
    <row r="4688" ht="12.75">
      <c r="D4688" s="205"/>
    </row>
    <row r="4689" ht="12.75">
      <c r="D4689" s="205"/>
    </row>
    <row r="4690" ht="12.75">
      <c r="D4690" s="205"/>
    </row>
    <row r="4691" ht="12.75">
      <c r="D4691" s="205"/>
    </row>
    <row r="4692" ht="12.75">
      <c r="D4692" s="205"/>
    </row>
    <row r="4693" ht="12.75">
      <c r="D4693" s="205"/>
    </row>
    <row r="4694" ht="12.75">
      <c r="D4694" s="205"/>
    </row>
    <row r="4695" ht="12.75">
      <c r="D4695" s="205"/>
    </row>
    <row r="4696" ht="12.75">
      <c r="D4696" s="205"/>
    </row>
    <row r="4697" ht="12.75">
      <c r="D4697" s="205"/>
    </row>
    <row r="4698" ht="12.75">
      <c r="D4698" s="205"/>
    </row>
    <row r="4699" ht="12.75">
      <c r="D4699" s="205"/>
    </row>
    <row r="4700" ht="12.75">
      <c r="D4700" s="205"/>
    </row>
    <row r="4701" ht="12.75">
      <c r="D4701" s="205"/>
    </row>
    <row r="4702" ht="12.75">
      <c r="D4702" s="205"/>
    </row>
    <row r="4703" ht="12.75">
      <c r="D4703" s="205"/>
    </row>
    <row r="4704" ht="12.75">
      <c r="D4704" s="205"/>
    </row>
    <row r="4705" ht="12.75">
      <c r="D4705" s="205"/>
    </row>
    <row r="4706" ht="12.75">
      <c r="D4706" s="205"/>
    </row>
    <row r="4707" ht="12.75">
      <c r="D4707" s="205"/>
    </row>
    <row r="4708" ht="12.75">
      <c r="D4708" s="205"/>
    </row>
    <row r="4709" ht="12.75">
      <c r="D4709" s="205"/>
    </row>
    <row r="4710" ht="12.75">
      <c r="D4710" s="205"/>
    </row>
    <row r="4711" ht="12.75">
      <c r="D4711" s="205"/>
    </row>
    <row r="4712" ht="12.75">
      <c r="D4712" s="205"/>
    </row>
    <row r="4713" ht="12.75">
      <c r="D4713" s="205"/>
    </row>
    <row r="4714" ht="12.75">
      <c r="D4714" s="205"/>
    </row>
    <row r="4715" ht="12.75">
      <c r="D4715" s="205"/>
    </row>
    <row r="4716" ht="12.75">
      <c r="D4716" s="205"/>
    </row>
    <row r="4717" ht="12.75">
      <c r="D4717" s="205"/>
    </row>
    <row r="4718" ht="12.75">
      <c r="D4718" s="205"/>
    </row>
    <row r="4719" ht="12.75">
      <c r="D4719" s="205"/>
    </row>
    <row r="4720" ht="12.75">
      <c r="D4720" s="205"/>
    </row>
    <row r="4721" ht="12.75">
      <c r="D4721" s="205"/>
    </row>
    <row r="4722" ht="12.75">
      <c r="D4722" s="205"/>
    </row>
    <row r="4723" ht="12.75">
      <c r="D4723" s="205"/>
    </row>
    <row r="4724" ht="12.75">
      <c r="D4724" s="205"/>
    </row>
    <row r="4725" ht="12.75">
      <c r="D4725" s="205"/>
    </row>
    <row r="4726" ht="12.75">
      <c r="D4726" s="205"/>
    </row>
    <row r="4727" ht="12.75">
      <c r="D4727" s="205"/>
    </row>
    <row r="4728" ht="12.75">
      <c r="D4728" s="205"/>
    </row>
    <row r="4729" ht="12.75">
      <c r="D4729" s="205"/>
    </row>
    <row r="4730" ht="12.75">
      <c r="D4730" s="205"/>
    </row>
    <row r="4731" ht="12.75">
      <c r="D4731" s="205"/>
    </row>
    <row r="4732" ht="12.75">
      <c r="D4732" s="205"/>
    </row>
    <row r="4733" ht="12.75">
      <c r="D4733" s="205"/>
    </row>
    <row r="4734" ht="12.75">
      <c r="D4734" s="205"/>
    </row>
    <row r="4735" ht="12.75">
      <c r="D4735" s="205"/>
    </row>
    <row r="4736" ht="12.75">
      <c r="D4736" s="205"/>
    </row>
    <row r="4737" ht="12.75">
      <c r="D4737" s="205"/>
    </row>
    <row r="4738" ht="12.75">
      <c r="D4738" s="205"/>
    </row>
    <row r="4739" ht="12.75">
      <c r="D4739" s="205"/>
    </row>
    <row r="4740" ht="12.75">
      <c r="D4740" s="205"/>
    </row>
    <row r="4741" ht="12.75">
      <c r="D4741" s="205"/>
    </row>
    <row r="4742" ht="12.75">
      <c r="D4742" s="205"/>
    </row>
    <row r="4743" ht="12.75">
      <c r="D4743" s="205"/>
    </row>
    <row r="4744" ht="12.75">
      <c r="D4744" s="205"/>
    </row>
    <row r="4745" ht="12.75">
      <c r="D4745" s="205"/>
    </row>
    <row r="4746" ht="12.75">
      <c r="D4746" s="205"/>
    </row>
    <row r="4747" ht="12.75">
      <c r="D4747" s="205"/>
    </row>
    <row r="4748" ht="12.75">
      <c r="D4748" s="205"/>
    </row>
    <row r="4749" ht="12.75">
      <c r="D4749" s="205"/>
    </row>
    <row r="4750" ht="12.75">
      <c r="D4750" s="205"/>
    </row>
    <row r="4751" ht="12.75">
      <c r="D4751" s="205"/>
    </row>
    <row r="4752" ht="12.75">
      <c r="D4752" s="205"/>
    </row>
    <row r="4753" ht="12.75">
      <c r="D4753" s="205"/>
    </row>
    <row r="4754" ht="12.75">
      <c r="D4754" s="205"/>
    </row>
    <row r="4755" ht="12.75">
      <c r="D4755" s="205"/>
    </row>
    <row r="4756" ht="12.75">
      <c r="D4756" s="205"/>
    </row>
    <row r="4757" ht="12.75">
      <c r="D4757" s="205"/>
    </row>
    <row r="4758" ht="12.75">
      <c r="D4758" s="205"/>
    </row>
    <row r="4759" ht="12.75">
      <c r="D4759" s="205"/>
    </row>
    <row r="4760" ht="12.75">
      <c r="D4760" s="205"/>
    </row>
    <row r="4761" ht="12.75">
      <c r="D4761" s="205"/>
    </row>
    <row r="4762" ht="12.75">
      <c r="D4762" s="205"/>
    </row>
    <row r="4763" ht="12.75">
      <c r="D4763" s="205"/>
    </row>
    <row r="4764" ht="12.75">
      <c r="D4764" s="205"/>
    </row>
    <row r="4765" ht="12.75">
      <c r="D4765" s="205"/>
    </row>
    <row r="4766" ht="12.75">
      <c r="D4766" s="205"/>
    </row>
    <row r="4767" ht="12.75">
      <c r="D4767" s="205"/>
    </row>
    <row r="4768" ht="12.75">
      <c r="D4768" s="205"/>
    </row>
    <row r="4769" ht="12.75">
      <c r="D4769" s="205"/>
    </row>
    <row r="4770" ht="12.75">
      <c r="D4770" s="205"/>
    </row>
    <row r="4771" ht="12.75">
      <c r="D4771" s="205"/>
    </row>
    <row r="4772" ht="12.75">
      <c r="D4772" s="205"/>
    </row>
    <row r="4773" ht="12.75">
      <c r="D4773" s="205"/>
    </row>
    <row r="4774" ht="12.75">
      <c r="D4774" s="205"/>
    </row>
    <row r="4775" ht="12.75">
      <c r="D4775" s="205"/>
    </row>
    <row r="4776" ht="12.75">
      <c r="D4776" s="205"/>
    </row>
    <row r="4777" ht="12.75">
      <c r="D4777" s="205"/>
    </row>
    <row r="4778" ht="12.75">
      <c r="D4778" s="205"/>
    </row>
    <row r="4779" ht="12.75">
      <c r="D4779" s="205"/>
    </row>
    <row r="4780" ht="12.75">
      <c r="D4780" s="205"/>
    </row>
    <row r="4781" ht="12.75">
      <c r="D4781" s="205"/>
    </row>
    <row r="4782" ht="12.75">
      <c r="D4782" s="205"/>
    </row>
    <row r="4783" ht="12.75">
      <c r="D4783" s="205"/>
    </row>
    <row r="4784" ht="12.75">
      <c r="D4784" s="205"/>
    </row>
    <row r="4785" ht="12.75">
      <c r="D4785" s="205"/>
    </row>
    <row r="4786" ht="12.75">
      <c r="D4786" s="205"/>
    </row>
    <row r="4787" ht="12.75">
      <c r="D4787" s="205"/>
    </row>
    <row r="4788" ht="12.75">
      <c r="D4788" s="205"/>
    </row>
    <row r="4789" ht="12.75">
      <c r="D4789" s="205"/>
    </row>
    <row r="4790" ht="12.75">
      <c r="D4790" s="205"/>
    </row>
    <row r="4791" ht="12.75">
      <c r="D4791" s="205"/>
    </row>
    <row r="4792" ht="12.75">
      <c r="D4792" s="205"/>
    </row>
    <row r="4793" ht="12.75">
      <c r="D4793" s="205"/>
    </row>
    <row r="4794" ht="12.75">
      <c r="D4794" s="205"/>
    </row>
    <row r="4795" ht="12.75">
      <c r="D4795" s="205"/>
    </row>
    <row r="4796" ht="12.75">
      <c r="D4796" s="205"/>
    </row>
    <row r="4797" ht="12.75">
      <c r="D4797" s="205"/>
    </row>
    <row r="4798" ht="12.75">
      <c r="D4798" s="205"/>
    </row>
    <row r="4799" ht="12.75">
      <c r="D4799" s="205"/>
    </row>
    <row r="4800" ht="12.75">
      <c r="D4800" s="205"/>
    </row>
    <row r="4801" ht="12.75">
      <c r="D4801" s="205"/>
    </row>
    <row r="4802" ht="12.75">
      <c r="D4802" s="205"/>
    </row>
    <row r="4803" ht="12.75">
      <c r="D4803" s="205"/>
    </row>
    <row r="4804" ht="12.75">
      <c r="D4804" s="205"/>
    </row>
    <row r="4805" ht="12.75">
      <c r="D4805" s="205"/>
    </row>
    <row r="4806" ht="12.75">
      <c r="D4806" s="205"/>
    </row>
    <row r="4807" ht="12.75">
      <c r="D4807" s="205"/>
    </row>
    <row r="4808" ht="12.75">
      <c r="D4808" s="205"/>
    </row>
    <row r="4809" ht="12.75">
      <c r="D4809" s="205"/>
    </row>
    <row r="4810" ht="12.75">
      <c r="D4810" s="205"/>
    </row>
    <row r="4811" ht="12.75">
      <c r="D4811" s="205"/>
    </row>
    <row r="4812" ht="12.75">
      <c r="D4812" s="205"/>
    </row>
    <row r="4813" ht="12.75">
      <c r="D4813" s="205"/>
    </row>
    <row r="4814" ht="12.75">
      <c r="D4814" s="205"/>
    </row>
    <row r="4815" ht="12.75">
      <c r="D4815" s="205"/>
    </row>
    <row r="4816" ht="12.75">
      <c r="D4816" s="205"/>
    </row>
    <row r="4817" ht="12.75">
      <c r="D4817" s="205"/>
    </row>
    <row r="4818" ht="12.75">
      <c r="D4818" s="205"/>
    </row>
    <row r="4819" ht="12.75">
      <c r="D4819" s="205"/>
    </row>
    <row r="4820" ht="12.75">
      <c r="D4820" s="205"/>
    </row>
    <row r="4821" ht="12.75">
      <c r="D4821" s="205"/>
    </row>
    <row r="4822" ht="12.75">
      <c r="D4822" s="205"/>
    </row>
    <row r="4823" ht="12.75">
      <c r="D4823" s="205"/>
    </row>
    <row r="4824" ht="12.75">
      <c r="D4824" s="205"/>
    </row>
    <row r="4825" ht="12.75">
      <c r="D4825" s="205"/>
    </row>
    <row r="4826" ht="12.75">
      <c r="D4826" s="205"/>
    </row>
    <row r="4827" ht="12.75">
      <c r="D4827" s="205"/>
    </row>
    <row r="4828" ht="12.75">
      <c r="D4828" s="205"/>
    </row>
    <row r="4829" ht="12.75">
      <c r="D4829" s="205"/>
    </row>
    <row r="4830" ht="12.75">
      <c r="D4830" s="205"/>
    </row>
    <row r="4831" ht="12.75">
      <c r="D4831" s="205"/>
    </row>
    <row r="4832" ht="12.75">
      <c r="D4832" s="205"/>
    </row>
    <row r="4833" ht="12.75">
      <c r="D4833" s="205"/>
    </row>
    <row r="4834" ht="12.75">
      <c r="D4834" s="205"/>
    </row>
    <row r="4835" ht="12.75">
      <c r="D4835" s="205"/>
    </row>
    <row r="4836" ht="12.75">
      <c r="D4836" s="205"/>
    </row>
    <row r="4837" ht="12.75">
      <c r="D4837" s="205"/>
    </row>
    <row r="4838" ht="12.75">
      <c r="D4838" s="205"/>
    </row>
    <row r="4839" ht="12.75">
      <c r="D4839" s="205"/>
    </row>
    <row r="4840" ht="12.75">
      <c r="D4840" s="205"/>
    </row>
    <row r="4841" ht="12.75">
      <c r="D4841" s="205"/>
    </row>
    <row r="4842" ht="12.75">
      <c r="D4842" s="205"/>
    </row>
    <row r="4843" ht="12.75">
      <c r="D4843" s="205"/>
    </row>
    <row r="4844" ht="12.75">
      <c r="D4844" s="205"/>
    </row>
    <row r="4845" ht="12.75">
      <c r="D4845" s="205"/>
    </row>
    <row r="4846" ht="12.75">
      <c r="D4846" s="205"/>
    </row>
    <row r="4847" ht="12.75">
      <c r="D4847" s="205"/>
    </row>
    <row r="4848" ht="12.75">
      <c r="D4848" s="205"/>
    </row>
    <row r="4849" ht="12.75">
      <c r="D4849" s="205"/>
    </row>
    <row r="4850" ht="12.75">
      <c r="D4850" s="205"/>
    </row>
    <row r="4851" ht="12.75">
      <c r="D4851" s="205"/>
    </row>
    <row r="4852" ht="12.75">
      <c r="D4852" s="205"/>
    </row>
    <row r="4853" ht="12.75">
      <c r="D4853" s="205"/>
    </row>
    <row r="4854" ht="12.75">
      <c r="D4854" s="205"/>
    </row>
    <row r="4855" ht="12.75">
      <c r="D4855" s="205"/>
    </row>
    <row r="4856" ht="12.75">
      <c r="D4856" s="205"/>
    </row>
    <row r="4857" ht="12.75">
      <c r="D4857" s="205"/>
    </row>
    <row r="4858" ht="12.75">
      <c r="D4858" s="205"/>
    </row>
    <row r="4859" ht="12.75">
      <c r="D4859" s="205"/>
    </row>
    <row r="4860" ht="12.75">
      <c r="D4860" s="205"/>
    </row>
    <row r="4861" ht="12.75">
      <c r="D4861" s="205"/>
    </row>
    <row r="4862" ht="12.75">
      <c r="D4862" s="205"/>
    </row>
    <row r="4863" ht="12.75">
      <c r="D4863" s="205"/>
    </row>
    <row r="4864" ht="12.75">
      <c r="D4864" s="205"/>
    </row>
    <row r="4865" ht="12.75">
      <c r="D4865" s="205"/>
    </row>
    <row r="4866" ht="12.75">
      <c r="D4866" s="205"/>
    </row>
    <row r="4867" ht="12.75">
      <c r="D4867" s="205"/>
    </row>
    <row r="4868" ht="12.75">
      <c r="D4868" s="205"/>
    </row>
    <row r="4869" ht="12.75">
      <c r="D4869" s="205"/>
    </row>
    <row r="4870" ht="12.75">
      <c r="D4870" s="205"/>
    </row>
    <row r="4871" ht="12.75">
      <c r="D4871" s="205"/>
    </row>
    <row r="4872" ht="12.75">
      <c r="D4872" s="205"/>
    </row>
    <row r="4873" ht="12.75">
      <c r="D4873" s="205"/>
    </row>
    <row r="4874" ht="12.75">
      <c r="D4874" s="205"/>
    </row>
    <row r="4875" ht="12.75">
      <c r="D4875" s="205"/>
    </row>
    <row r="4876" ht="12.75">
      <c r="D4876" s="205"/>
    </row>
    <row r="4877" ht="12.75">
      <c r="D4877" s="205"/>
    </row>
    <row r="4878" ht="12.75">
      <c r="D4878" s="205"/>
    </row>
    <row r="4879" ht="12.75">
      <c r="D4879" s="205"/>
    </row>
    <row r="4880" ht="12.75">
      <c r="D4880" s="205"/>
    </row>
    <row r="4881" ht="12.75">
      <c r="D4881" s="205"/>
    </row>
    <row r="4882" ht="12.75">
      <c r="D4882" s="205"/>
    </row>
    <row r="4883" ht="12.75">
      <c r="D4883" s="205"/>
    </row>
    <row r="4884" ht="12.75">
      <c r="D4884" s="205"/>
    </row>
    <row r="4885" ht="12.75">
      <c r="D4885" s="205"/>
    </row>
    <row r="4886" ht="12.75">
      <c r="D4886" s="205"/>
    </row>
    <row r="4887" ht="12.75">
      <c r="D4887" s="205"/>
    </row>
    <row r="4888" ht="12.75">
      <c r="D4888" s="205"/>
    </row>
    <row r="4889" ht="12.75">
      <c r="D4889" s="205"/>
    </row>
    <row r="4890" ht="12.75">
      <c r="D4890" s="205"/>
    </row>
    <row r="4891" ht="12.75">
      <c r="D4891" s="205"/>
    </row>
    <row r="4892" ht="12.75">
      <c r="D4892" s="205"/>
    </row>
    <row r="4893" ht="12.75">
      <c r="D4893" s="205"/>
    </row>
    <row r="4894" ht="12.75">
      <c r="D4894" s="205"/>
    </row>
    <row r="4895" ht="12.75">
      <c r="D4895" s="205"/>
    </row>
    <row r="4896" ht="12.75">
      <c r="D4896" s="205"/>
    </row>
    <row r="4897" ht="12.75">
      <c r="D4897" s="205"/>
    </row>
    <row r="4898" ht="12.75">
      <c r="D4898" s="205"/>
    </row>
    <row r="4899" ht="12.75">
      <c r="D4899" s="205"/>
    </row>
    <row r="4900" ht="12.75">
      <c r="D4900" s="205"/>
    </row>
    <row r="4901" ht="12.75">
      <c r="D4901" s="205"/>
    </row>
    <row r="4902" ht="12.75">
      <c r="D4902" s="205"/>
    </row>
    <row r="4903" ht="12.75">
      <c r="D4903" s="205"/>
    </row>
    <row r="4904" ht="12.75">
      <c r="D4904" s="205"/>
    </row>
    <row r="4905" ht="12.75">
      <c r="D4905" s="205"/>
    </row>
    <row r="4906" ht="12.75">
      <c r="D4906" s="205"/>
    </row>
    <row r="4907" ht="12.75">
      <c r="D4907" s="205"/>
    </row>
    <row r="4908" ht="12.75">
      <c r="D4908" s="205"/>
    </row>
    <row r="4909" ht="12.75">
      <c r="D4909" s="205"/>
    </row>
    <row r="4910" ht="12.75">
      <c r="D4910" s="205"/>
    </row>
    <row r="4911" ht="12.75">
      <c r="D4911" s="205"/>
    </row>
    <row r="4912" ht="12.75">
      <c r="D4912" s="205"/>
    </row>
    <row r="4913" ht="12.75">
      <c r="D4913" s="205"/>
    </row>
    <row r="4914" ht="12.75">
      <c r="D4914" s="205"/>
    </row>
    <row r="4915" ht="12.75">
      <c r="D4915" s="205"/>
    </row>
    <row r="4916" ht="12.75">
      <c r="D4916" s="205"/>
    </row>
    <row r="4917" ht="12.75">
      <c r="D4917" s="205"/>
    </row>
    <row r="4918" ht="12.75">
      <c r="D4918" s="205"/>
    </row>
    <row r="4919" ht="12.75">
      <c r="D4919" s="205"/>
    </row>
    <row r="4920" ht="12.75">
      <c r="D4920" s="205"/>
    </row>
    <row r="4921" ht="12.75">
      <c r="D4921" s="205"/>
    </row>
    <row r="4922" ht="12.75">
      <c r="D4922" s="205"/>
    </row>
    <row r="4923" ht="12.75">
      <c r="D4923" s="205"/>
    </row>
    <row r="4924" ht="12.75">
      <c r="D4924" s="205"/>
    </row>
    <row r="4925" ht="12.75">
      <c r="D4925" s="205"/>
    </row>
    <row r="4926" ht="12.75">
      <c r="D4926" s="205"/>
    </row>
    <row r="4927" ht="12.75">
      <c r="D4927" s="205"/>
    </row>
    <row r="4928" ht="12.75">
      <c r="D4928" s="205"/>
    </row>
    <row r="4929" ht="12.75">
      <c r="D4929" s="205"/>
    </row>
    <row r="4930" ht="12.75">
      <c r="D4930" s="205"/>
    </row>
    <row r="4931" ht="12.75">
      <c r="D4931" s="205"/>
    </row>
    <row r="4932" ht="12.75">
      <c r="D4932" s="205"/>
    </row>
    <row r="4933" ht="12.75">
      <c r="D4933" s="205"/>
    </row>
    <row r="4934" ht="12.75">
      <c r="D4934" s="205"/>
    </row>
    <row r="4935" ht="12.75">
      <c r="D4935" s="205"/>
    </row>
    <row r="4936" ht="12.75">
      <c r="D4936" s="205"/>
    </row>
    <row r="4937" ht="12.75">
      <c r="D4937" s="205"/>
    </row>
    <row r="4938" ht="12.75">
      <c r="D4938" s="205"/>
    </row>
    <row r="4939" ht="12.75">
      <c r="D4939" s="205"/>
    </row>
    <row r="4940" ht="12.75">
      <c r="D4940" s="205"/>
    </row>
    <row r="4941" ht="12.75">
      <c r="D4941" s="205"/>
    </row>
    <row r="4942" ht="12.75">
      <c r="D4942" s="205"/>
    </row>
    <row r="4943" ht="12.75">
      <c r="D4943" s="205"/>
    </row>
    <row r="4944" ht="12.75">
      <c r="D4944" s="205"/>
    </row>
    <row r="4945" ht="12.75">
      <c r="D4945" s="205"/>
    </row>
    <row r="4946" ht="12.75">
      <c r="D4946" s="205"/>
    </row>
    <row r="4947" ht="12.75">
      <c r="D4947" s="205"/>
    </row>
    <row r="4948" ht="12.75">
      <c r="D4948" s="205"/>
    </row>
    <row r="4949" ht="12.75">
      <c r="D4949" s="205"/>
    </row>
    <row r="4950" ht="12.75">
      <c r="D4950" s="205"/>
    </row>
    <row r="4951" ht="12.75">
      <c r="D4951" s="205"/>
    </row>
    <row r="4952" ht="12.75">
      <c r="D4952" s="205"/>
    </row>
    <row r="4953" ht="12.75">
      <c r="D4953" s="205"/>
    </row>
    <row r="4954" ht="12.75">
      <c r="D4954" s="205"/>
    </row>
    <row r="4955" ht="12.75">
      <c r="D4955" s="205"/>
    </row>
    <row r="4956" ht="12.75">
      <c r="D4956" s="205"/>
    </row>
    <row r="4957" ht="12.75">
      <c r="D4957" s="205"/>
    </row>
    <row r="4958" ht="12.75">
      <c r="D4958" s="205"/>
    </row>
    <row r="4959" ht="12.75">
      <c r="D4959" s="205"/>
    </row>
    <row r="4960" ht="12.75">
      <c r="D4960" s="205"/>
    </row>
    <row r="4961" ht="12.75">
      <c r="D4961" s="205"/>
    </row>
    <row r="4962" ht="12.75">
      <c r="D4962" s="205"/>
    </row>
    <row r="4963" ht="12.75">
      <c r="D4963" s="205"/>
    </row>
    <row r="4964" ht="12.75">
      <c r="D4964" s="205"/>
    </row>
    <row r="4965" ht="12.75">
      <c r="D4965" s="205"/>
    </row>
    <row r="4966" ht="12.75">
      <c r="D4966" s="205"/>
    </row>
    <row r="4967" ht="12.75">
      <c r="D4967" s="205"/>
    </row>
    <row r="4968" ht="12.75">
      <c r="D4968" s="205"/>
    </row>
    <row r="4969" ht="12.75">
      <c r="D4969" s="205"/>
    </row>
    <row r="4970" ht="12.75">
      <c r="D4970" s="205"/>
    </row>
    <row r="4971" ht="12.75">
      <c r="D4971" s="205"/>
    </row>
    <row r="4972" ht="12.75">
      <c r="D4972" s="205"/>
    </row>
    <row r="4973" ht="12.75">
      <c r="D4973" s="205"/>
    </row>
    <row r="4974" ht="12.75">
      <c r="D4974" s="205"/>
    </row>
    <row r="4975" ht="12.75">
      <c r="D4975" s="205"/>
    </row>
    <row r="4976" ht="12.75">
      <c r="D4976" s="205"/>
    </row>
    <row r="4977" ht="12.75">
      <c r="D4977" s="205"/>
    </row>
    <row r="4978" ht="12.75">
      <c r="D4978" s="205"/>
    </row>
    <row r="4979" ht="12.75">
      <c r="D4979" s="205"/>
    </row>
    <row r="4980" ht="12.75">
      <c r="D4980" s="205"/>
    </row>
    <row r="4981" ht="12.75">
      <c r="D4981" s="205"/>
    </row>
    <row r="4982" ht="12.75">
      <c r="D4982" s="205"/>
    </row>
    <row r="4983" ht="12.75">
      <c r="D4983" s="205"/>
    </row>
    <row r="4984" ht="12.75">
      <c r="D4984" s="205"/>
    </row>
    <row r="4985" ht="12.75">
      <c r="D4985" s="205"/>
    </row>
    <row r="4986" ht="12.75">
      <c r="D4986" s="205"/>
    </row>
    <row r="4987" ht="12.75">
      <c r="D4987" s="205"/>
    </row>
    <row r="4988" ht="12.75">
      <c r="D4988" s="205"/>
    </row>
    <row r="4989" ht="12.75">
      <c r="D4989" s="205"/>
    </row>
    <row r="4990" ht="12.75">
      <c r="D4990" s="205"/>
    </row>
    <row r="4991" ht="12.75">
      <c r="D4991" s="205"/>
    </row>
    <row r="4992" ht="12.75">
      <c r="D4992" s="205"/>
    </row>
    <row r="4993" ht="12.75">
      <c r="D4993" s="205"/>
    </row>
    <row r="4994" ht="12.75">
      <c r="D4994" s="205"/>
    </row>
  </sheetData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PROJEKT</dc:creator>
  <cp:keywords/>
  <dc:description/>
  <cp:lastModifiedBy>fromel</cp:lastModifiedBy>
  <cp:lastPrinted>2011-05-09T15:34:47Z</cp:lastPrinted>
  <dcterms:created xsi:type="dcterms:W3CDTF">2007-08-08T05:50:21Z</dcterms:created>
  <dcterms:modified xsi:type="dcterms:W3CDTF">2019-11-12T07:29:11Z</dcterms:modified>
  <cp:category/>
  <cp:version/>
  <cp:contentType/>
  <cp:contentStatus/>
</cp:coreProperties>
</file>