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vspr\OneDrive\Dokumenty\KVS - Projekt servis\Akce 2020\Rozpočty\Gymnázium Brno\"/>
    </mc:Choice>
  </mc:AlternateContent>
  <bookViews>
    <workbookView xWindow="0" yWindow="0" windowWidth="0" windowHeight="0"/>
  </bookViews>
  <sheets>
    <sheet name="Rekapitulace stavby" sheetId="1" r:id="rId1"/>
    <sheet name="2020-023 - Realizace ene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'2020-023 - Realizace ener...'!$C$92:$K$1006</definedName>
    <definedName name="_xlnm.Print_Area" localSheetId="1">'2020-023 - Realizace ener...'!$C$4:$J$37,'2020-023 - Realizace ener...'!$C$43:$J$76,'2020-023 - Realizace ener...'!$C$82:$K$1006</definedName>
    <definedName name="_xlnm.Print_Titles" localSheetId="1">'2020-023 - Realizace ener...'!$92:$92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006"/>
  <c r="BH1006"/>
  <c r="BG1006"/>
  <c r="BF1006"/>
  <c r="T1006"/>
  <c r="T1005"/>
  <c r="R1006"/>
  <c r="R1005"/>
  <c r="P1006"/>
  <c r="P1005"/>
  <c r="BI1004"/>
  <c r="BH1004"/>
  <c r="BG1004"/>
  <c r="BF1004"/>
  <c r="T1004"/>
  <c r="T1003"/>
  <c r="R1004"/>
  <c r="R1003"/>
  <c r="P1004"/>
  <c r="P1003"/>
  <c r="BI1002"/>
  <c r="BH1002"/>
  <c r="BG1002"/>
  <c r="BF1002"/>
  <c r="T1002"/>
  <c r="T1001"/>
  <c r="R1002"/>
  <c r="R1001"/>
  <c r="P1002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3"/>
  <c r="BH993"/>
  <c r="BG993"/>
  <c r="BF993"/>
  <c r="T993"/>
  <c r="R993"/>
  <c r="P993"/>
  <c r="BI992"/>
  <c r="BH992"/>
  <c r="BG992"/>
  <c r="BF992"/>
  <c r="T992"/>
  <c r="R992"/>
  <c r="P992"/>
  <c r="BI988"/>
  <c r="BH988"/>
  <c r="BG988"/>
  <c r="BF988"/>
  <c r="T988"/>
  <c r="R988"/>
  <c r="P988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71"/>
  <c r="BH971"/>
  <c r="BG971"/>
  <c r="BF971"/>
  <c r="T971"/>
  <c r="R971"/>
  <c r="P971"/>
  <c r="BI959"/>
  <c r="BH959"/>
  <c r="BG959"/>
  <c r="BF959"/>
  <c r="T959"/>
  <c r="R959"/>
  <c r="P959"/>
  <c r="BI947"/>
  <c r="BH947"/>
  <c r="BG947"/>
  <c r="BF947"/>
  <c r="T947"/>
  <c r="R947"/>
  <c r="P947"/>
  <c r="BI940"/>
  <c r="BH940"/>
  <c r="BG940"/>
  <c r="BF940"/>
  <c r="T940"/>
  <c r="R940"/>
  <c r="P940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2"/>
  <c r="BH932"/>
  <c r="BG932"/>
  <c r="BF932"/>
  <c r="T932"/>
  <c r="R932"/>
  <c r="P932"/>
  <c r="BI928"/>
  <c r="BH928"/>
  <c r="BG928"/>
  <c r="BF928"/>
  <c r="T928"/>
  <c r="R928"/>
  <c r="P928"/>
  <c r="BI878"/>
  <c r="BH878"/>
  <c r="BG878"/>
  <c r="BF878"/>
  <c r="T878"/>
  <c r="R878"/>
  <c r="P878"/>
  <c r="BI829"/>
  <c r="BH829"/>
  <c r="BG829"/>
  <c r="BF829"/>
  <c r="T829"/>
  <c r="R829"/>
  <c r="P829"/>
  <c r="BI825"/>
  <c r="BH825"/>
  <c r="BG825"/>
  <c r="BF825"/>
  <c r="T825"/>
  <c r="R825"/>
  <c r="P825"/>
  <c r="BI776"/>
  <c r="BH776"/>
  <c r="BG776"/>
  <c r="BF776"/>
  <c r="T776"/>
  <c r="R776"/>
  <c r="P776"/>
  <c r="BI727"/>
  <c r="BH727"/>
  <c r="BG727"/>
  <c r="BF727"/>
  <c r="T727"/>
  <c r="R727"/>
  <c r="P727"/>
  <c r="BI718"/>
  <c r="BH718"/>
  <c r="BG718"/>
  <c r="BF718"/>
  <c r="T718"/>
  <c r="R718"/>
  <c r="P718"/>
  <c r="BI705"/>
  <c r="BH705"/>
  <c r="BG705"/>
  <c r="BF705"/>
  <c r="T705"/>
  <c r="R705"/>
  <c r="P705"/>
  <c r="BI692"/>
  <c r="BH692"/>
  <c r="BG692"/>
  <c r="BF692"/>
  <c r="T692"/>
  <c r="R692"/>
  <c r="P692"/>
  <c r="BI679"/>
  <c r="BH679"/>
  <c r="BG679"/>
  <c r="BF679"/>
  <c r="T679"/>
  <c r="R679"/>
  <c r="P679"/>
  <c r="BI666"/>
  <c r="BH666"/>
  <c r="BG666"/>
  <c r="BF666"/>
  <c r="T666"/>
  <c r="R666"/>
  <c r="P666"/>
  <c r="BI653"/>
  <c r="BH653"/>
  <c r="BG653"/>
  <c r="BF653"/>
  <c r="T653"/>
  <c r="R653"/>
  <c r="P653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36"/>
  <c r="BH636"/>
  <c r="BG636"/>
  <c r="BF636"/>
  <c r="T636"/>
  <c r="R636"/>
  <c r="P636"/>
  <c r="BI623"/>
  <c r="BH623"/>
  <c r="BG623"/>
  <c r="BF623"/>
  <c r="T623"/>
  <c r="R623"/>
  <c r="P623"/>
  <c r="BI610"/>
  <c r="BH610"/>
  <c r="BG610"/>
  <c r="BF610"/>
  <c r="T610"/>
  <c r="R610"/>
  <c r="P610"/>
  <c r="BI597"/>
  <c r="BH597"/>
  <c r="BG597"/>
  <c r="BF597"/>
  <c r="T597"/>
  <c r="R597"/>
  <c r="P597"/>
  <c r="BI592"/>
  <c r="BH592"/>
  <c r="BG592"/>
  <c r="BF592"/>
  <c r="T592"/>
  <c r="R592"/>
  <c r="P592"/>
  <c r="BI585"/>
  <c r="BH585"/>
  <c r="BG585"/>
  <c r="BF585"/>
  <c r="T585"/>
  <c r="R585"/>
  <c r="P585"/>
  <c r="BI576"/>
  <c r="BH576"/>
  <c r="BG576"/>
  <c r="BF576"/>
  <c r="T576"/>
  <c r="R576"/>
  <c r="P576"/>
  <c r="BI569"/>
  <c r="BH569"/>
  <c r="BG569"/>
  <c r="BF569"/>
  <c r="T569"/>
  <c r="R569"/>
  <c r="P569"/>
  <c r="BI562"/>
  <c r="BH562"/>
  <c r="BG562"/>
  <c r="BF562"/>
  <c r="T562"/>
  <c r="R562"/>
  <c r="P562"/>
  <c r="BI549"/>
  <c r="BH549"/>
  <c r="BG549"/>
  <c r="BF549"/>
  <c r="T549"/>
  <c r="R549"/>
  <c r="P549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25"/>
  <c r="BH525"/>
  <c r="BG525"/>
  <c r="BF525"/>
  <c r="T525"/>
  <c r="R525"/>
  <c r="P525"/>
  <c r="BI516"/>
  <c r="BH516"/>
  <c r="BG516"/>
  <c r="BF516"/>
  <c r="T516"/>
  <c r="R516"/>
  <c r="P516"/>
  <c r="BI506"/>
  <c r="BH506"/>
  <c r="BG506"/>
  <c r="BF506"/>
  <c r="T506"/>
  <c r="R506"/>
  <c r="P506"/>
  <c r="BI498"/>
  <c r="BH498"/>
  <c r="BG498"/>
  <c r="BF498"/>
  <c r="T498"/>
  <c r="R498"/>
  <c r="P498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57"/>
  <c r="BH457"/>
  <c r="BG457"/>
  <c r="BF457"/>
  <c r="T457"/>
  <c r="R457"/>
  <c r="P457"/>
  <c r="BI440"/>
  <c r="BH440"/>
  <c r="BG440"/>
  <c r="BF440"/>
  <c r="T440"/>
  <c r="R440"/>
  <c r="P440"/>
  <c r="BI404"/>
  <c r="BH404"/>
  <c r="BG404"/>
  <c r="BF404"/>
  <c r="T404"/>
  <c r="R404"/>
  <c r="P404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69"/>
  <c r="BH369"/>
  <c r="BG369"/>
  <c r="BF369"/>
  <c r="T369"/>
  <c r="R369"/>
  <c r="P369"/>
  <c r="BI356"/>
  <c r="BH356"/>
  <c r="BG356"/>
  <c r="BF356"/>
  <c r="T356"/>
  <c r="R356"/>
  <c r="P356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3"/>
  <c r="BH333"/>
  <c r="BG333"/>
  <c r="BF333"/>
  <c r="T333"/>
  <c r="R333"/>
  <c r="P333"/>
  <c r="BI303"/>
  <c r="BH303"/>
  <c r="BG303"/>
  <c r="BF303"/>
  <c r="T303"/>
  <c r="R303"/>
  <c r="P303"/>
  <c r="BI296"/>
  <c r="BH296"/>
  <c r="BG296"/>
  <c r="BF296"/>
  <c r="T296"/>
  <c r="R296"/>
  <c r="P296"/>
  <c r="BI281"/>
  <c r="BH281"/>
  <c r="BG281"/>
  <c r="BF281"/>
  <c r="T281"/>
  <c r="R281"/>
  <c r="P281"/>
  <c r="BI261"/>
  <c r="BH261"/>
  <c r="BG261"/>
  <c r="BF261"/>
  <c r="T261"/>
  <c r="R261"/>
  <c r="P261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25"/>
  <c r="BH225"/>
  <c r="BG225"/>
  <c r="BF225"/>
  <c r="T225"/>
  <c r="R225"/>
  <c r="P225"/>
  <c r="BI222"/>
  <c r="BH222"/>
  <c r="BG222"/>
  <c r="BF222"/>
  <c r="T222"/>
  <c r="R222"/>
  <c r="P222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6"/>
  <c r="BH156"/>
  <c r="BG156"/>
  <c r="BF156"/>
  <c r="T156"/>
  <c r="R156"/>
  <c r="P156"/>
  <c r="BI126"/>
  <c r="BH126"/>
  <c r="BG126"/>
  <c r="BF126"/>
  <c r="T126"/>
  <c r="R126"/>
  <c r="P126"/>
  <c r="BI96"/>
  <c r="BH96"/>
  <c r="BG96"/>
  <c r="BF96"/>
  <c r="T96"/>
  <c r="R96"/>
  <c r="P96"/>
  <c r="J89"/>
  <c r="F89"/>
  <c r="F87"/>
  <c r="E85"/>
  <c r="J50"/>
  <c r="F50"/>
  <c r="F48"/>
  <c r="E46"/>
  <c r="J22"/>
  <c r="E22"/>
  <c r="J90"/>
  <c r="J21"/>
  <c r="J16"/>
  <c r="E16"/>
  <c r="F90"/>
  <c r="J15"/>
  <c r="J10"/>
  <c r="J48"/>
  <c i="1" r="L50"/>
  <c r="AM50"/>
  <c r="AM49"/>
  <c r="L49"/>
  <c r="AM47"/>
  <c r="L47"/>
  <c r="L45"/>
  <c r="L44"/>
  <c i="2" r="BK1006"/>
  <c r="BK1002"/>
  <c r="BK999"/>
  <c r="BK993"/>
  <c r="J938"/>
  <c r="J878"/>
  <c r="J718"/>
  <c r="BK650"/>
  <c r="J545"/>
  <c r="BK404"/>
  <c r="BK377"/>
  <c r="J351"/>
  <c r="BK339"/>
  <c r="BK296"/>
  <c r="J225"/>
  <c r="J998"/>
  <c r="J936"/>
  <c r="J610"/>
  <c r="J562"/>
  <c r="BK525"/>
  <c r="J479"/>
  <c r="J390"/>
  <c r="J350"/>
  <c r="BK281"/>
  <c r="J242"/>
  <c r="J126"/>
  <c r="J971"/>
  <c r="BK878"/>
  <c r="BK692"/>
  <c r="J650"/>
  <c r="J546"/>
  <c r="J474"/>
  <c r="J392"/>
  <c r="J374"/>
  <c r="J343"/>
  <c r="J246"/>
  <c r="J165"/>
  <c r="BK985"/>
  <c r="BK940"/>
  <c r="BK727"/>
  <c r="BK623"/>
  <c r="BK569"/>
  <c r="J547"/>
  <c r="BK440"/>
  <c r="BK374"/>
  <c r="BK346"/>
  <c r="BK225"/>
  <c r="BK165"/>
  <c r="J1006"/>
  <c r="J1000"/>
  <c r="J985"/>
  <c r="BK959"/>
  <c r="J829"/>
  <c r="J705"/>
  <c r="J649"/>
  <c r="J569"/>
  <c r="J457"/>
  <c r="BK389"/>
  <c r="BK350"/>
  <c r="BK333"/>
  <c r="BK251"/>
  <c r="J181"/>
  <c r="BK988"/>
  <c r="BK932"/>
  <c r="J585"/>
  <c r="BK547"/>
  <c r="BK498"/>
  <c r="BK474"/>
  <c r="BK356"/>
  <c r="BK338"/>
  <c r="BK246"/>
  <c r="BK156"/>
  <c r="BK992"/>
  <c r="J984"/>
  <c r="J947"/>
  <c r="BK829"/>
  <c r="BK718"/>
  <c r="BK666"/>
  <c r="J623"/>
  <c r="BK545"/>
  <c r="BK457"/>
  <c r="BK390"/>
  <c r="J369"/>
  <c r="J346"/>
  <c r="J251"/>
  <c r="J169"/>
  <c r="J992"/>
  <c r="BK947"/>
  <c r="BK936"/>
  <c r="BK651"/>
  <c r="J597"/>
  <c r="BK562"/>
  <c r="BK516"/>
  <c r="J404"/>
  <c r="BK373"/>
  <c r="J333"/>
  <c r="J222"/>
  <c r="BK169"/>
  <c r="J1004"/>
  <c r="J1002"/>
  <c r="BK998"/>
  <c r="BK971"/>
  <c r="BK928"/>
  <c r="J825"/>
  <c r="J653"/>
  <c r="BK636"/>
  <c r="J516"/>
  <c r="BK394"/>
  <c r="J356"/>
  <c r="J342"/>
  <c r="BK303"/>
  <c r="BK242"/>
  <c r="J173"/>
  <c r="J940"/>
  <c r="J692"/>
  <c r="BK592"/>
  <c r="BK549"/>
  <c r="J506"/>
  <c r="BK391"/>
  <c r="BK369"/>
  <c r="J339"/>
  <c r="BK261"/>
  <c r="BK181"/>
  <c r="BK96"/>
  <c r="J959"/>
  <c r="J928"/>
  <c r="J727"/>
  <c r="BK679"/>
  <c r="J636"/>
  <c r="J576"/>
  <c r="BK479"/>
  <c r="J440"/>
  <c r="J375"/>
  <c r="J347"/>
  <c r="J261"/>
  <c r="J238"/>
  <c r="J156"/>
  <c r="J983"/>
  <c r="BK938"/>
  <c r="J666"/>
  <c r="BK649"/>
  <c r="J592"/>
  <c r="J549"/>
  <c r="J498"/>
  <c r="BK375"/>
  <c r="BK351"/>
  <c r="BK343"/>
  <c r="BK177"/>
  <c r="J96"/>
  <c r="BK1004"/>
  <c r="BK1000"/>
  <c r="J999"/>
  <c r="BK983"/>
  <c r="J932"/>
  <c r="BK776"/>
  <c r="J679"/>
  <c r="BK576"/>
  <c r="BK484"/>
  <c r="BK392"/>
  <c r="J373"/>
  <c r="BK348"/>
  <c r="J303"/>
  <c r="BK238"/>
  <c i="1" r="AS54"/>
  <c i="2" r="BK984"/>
  <c r="J776"/>
  <c r="BK597"/>
  <c r="BK546"/>
  <c r="J484"/>
  <c r="J377"/>
  <c r="BK342"/>
  <c r="J296"/>
  <c r="J177"/>
  <c r="J988"/>
  <c r="J937"/>
  <c r="BK825"/>
  <c r="BK705"/>
  <c r="J651"/>
  <c r="BK610"/>
  <c r="J525"/>
  <c r="J394"/>
  <c r="J389"/>
  <c r="J348"/>
  <c r="J338"/>
  <c r="BK222"/>
  <c r="J993"/>
  <c r="BK937"/>
  <c r="BK653"/>
  <c r="BK585"/>
  <c r="BK506"/>
  <c r="J391"/>
  <c r="BK347"/>
  <c r="J281"/>
  <c r="BK173"/>
  <c r="BK126"/>
  <c l="1" r="R95"/>
  <c r="T164"/>
  <c r="R337"/>
  <c r="P349"/>
  <c r="P355"/>
  <c r="BK376"/>
  <c r="J376"/>
  <c r="J63"/>
  <c r="T393"/>
  <c r="P548"/>
  <c r="P652"/>
  <c r="P726"/>
  <c r="R927"/>
  <c r="BK939"/>
  <c r="J939"/>
  <c r="J69"/>
  <c r="P987"/>
  <c r="BK95"/>
  <c r="BK164"/>
  <c r="J164"/>
  <c r="J58"/>
  <c r="BK337"/>
  <c r="J337"/>
  <c r="J59"/>
  <c r="BK349"/>
  <c r="J349"/>
  <c r="J60"/>
  <c r="R355"/>
  <c r="T376"/>
  <c r="BK393"/>
  <c r="J393"/>
  <c r="J64"/>
  <c r="T548"/>
  <c r="T652"/>
  <c r="BK726"/>
  <c r="J726"/>
  <c r="J67"/>
  <c r="BK927"/>
  <c r="J927"/>
  <c r="J68"/>
  <c r="T939"/>
  <c r="T987"/>
  <c r="T95"/>
  <c r="R164"/>
  <c r="T337"/>
  <c r="T349"/>
  <c r="T355"/>
  <c r="P376"/>
  <c r="R393"/>
  <c r="R548"/>
  <c r="R652"/>
  <c r="T726"/>
  <c r="T927"/>
  <c r="R939"/>
  <c r="BK997"/>
  <c r="J997"/>
  <c r="J72"/>
  <c r="R997"/>
  <c r="P95"/>
  <c r="P164"/>
  <c r="P337"/>
  <c r="R349"/>
  <c r="BK355"/>
  <c r="J355"/>
  <c r="J62"/>
  <c r="R376"/>
  <c r="P393"/>
  <c r="BK548"/>
  <c r="J548"/>
  <c r="J65"/>
  <c r="BK652"/>
  <c r="J652"/>
  <c r="J66"/>
  <c r="R726"/>
  <c r="P927"/>
  <c r="P939"/>
  <c r="BK987"/>
  <c r="J987"/>
  <c r="J71"/>
  <c r="R987"/>
  <c r="R986"/>
  <c r="P997"/>
  <c r="T997"/>
  <c r="J51"/>
  <c r="BE156"/>
  <c r="BE251"/>
  <c r="BE261"/>
  <c r="BE303"/>
  <c r="BE333"/>
  <c r="BE338"/>
  <c r="BE339"/>
  <c r="BE377"/>
  <c r="BE389"/>
  <c r="BE392"/>
  <c r="BE394"/>
  <c r="BE525"/>
  <c r="BE623"/>
  <c r="BE679"/>
  <c r="BE692"/>
  <c r="BE718"/>
  <c r="BE776"/>
  <c r="BE928"/>
  <c r="BE959"/>
  <c r="BE983"/>
  <c r="BE126"/>
  <c r="BE173"/>
  <c r="BE242"/>
  <c r="BE281"/>
  <c r="BE296"/>
  <c r="BE348"/>
  <c r="BE350"/>
  <c r="BE356"/>
  <c r="BE369"/>
  <c r="BE375"/>
  <c r="BE391"/>
  <c r="BE404"/>
  <c r="BE484"/>
  <c r="BE498"/>
  <c r="BE547"/>
  <c r="BE562"/>
  <c r="BE585"/>
  <c r="BE727"/>
  <c r="BE932"/>
  <c r="BE984"/>
  <c r="BE993"/>
  <c r="F51"/>
  <c r="J87"/>
  <c r="BE165"/>
  <c r="BE169"/>
  <c r="BE222"/>
  <c r="BE225"/>
  <c r="BE238"/>
  <c r="BE347"/>
  <c r="BE351"/>
  <c r="BE373"/>
  <c r="BE440"/>
  <c r="BE457"/>
  <c r="BE479"/>
  <c r="BE569"/>
  <c r="BE576"/>
  <c r="BE610"/>
  <c r="BE636"/>
  <c r="BE649"/>
  <c r="BE650"/>
  <c r="BE651"/>
  <c r="BE653"/>
  <c r="BE705"/>
  <c r="BE825"/>
  <c r="BE829"/>
  <c r="BE878"/>
  <c r="BE937"/>
  <c r="BE947"/>
  <c r="BE971"/>
  <c r="BE985"/>
  <c r="BE96"/>
  <c r="BE177"/>
  <c r="BE181"/>
  <c r="BE246"/>
  <c r="BE342"/>
  <c r="BE343"/>
  <c r="BE346"/>
  <c r="BE374"/>
  <c r="BE390"/>
  <c r="BE474"/>
  <c r="BE506"/>
  <c r="BE516"/>
  <c r="BE545"/>
  <c r="BE546"/>
  <c r="BE549"/>
  <c r="BE592"/>
  <c r="BE597"/>
  <c r="BE666"/>
  <c r="BE936"/>
  <c r="BE938"/>
  <c r="BE940"/>
  <c r="BE988"/>
  <c r="BE992"/>
  <c r="BE998"/>
  <c r="BE999"/>
  <c r="BE1000"/>
  <c r="BE1002"/>
  <c r="BE1004"/>
  <c r="BE1006"/>
  <c r="BK1001"/>
  <c r="J1001"/>
  <c r="J73"/>
  <c r="BK1003"/>
  <c r="J1003"/>
  <c r="J74"/>
  <c r="BK1005"/>
  <c r="J1005"/>
  <c r="J75"/>
  <c r="F34"/>
  <c i="1" r="BC55"/>
  <c r="BC54"/>
  <c r="W32"/>
  <c i="2" r="F35"/>
  <c i="1" r="BD55"/>
  <c r="BD54"/>
  <c r="W33"/>
  <c i="2" r="J32"/>
  <c i="1" r="AW55"/>
  <c i="2" r="F33"/>
  <c i="1" r="BB55"/>
  <c r="BB54"/>
  <c r="W31"/>
  <c i="2" r="F32"/>
  <c i="1" r="BA55"/>
  <c r="BA54"/>
  <c r="W30"/>
  <c i="2" l="1" r="T94"/>
  <c r="BK94"/>
  <c r="J94"/>
  <c r="J56"/>
  <c r="P354"/>
  <c r="T986"/>
  <c r="R354"/>
  <c r="R94"/>
  <c r="R93"/>
  <c r="P94"/>
  <c r="T354"/>
  <c r="P986"/>
  <c r="J95"/>
  <c r="J57"/>
  <c r="BK986"/>
  <c r="J986"/>
  <c r="J70"/>
  <c r="BK354"/>
  <c r="J354"/>
  <c r="J61"/>
  <c i="1" r="AY54"/>
  <c r="AX54"/>
  <c r="AW54"/>
  <c r="AK30"/>
  <c i="2" r="J31"/>
  <c i="1" r="AV55"/>
  <c r="AT55"/>
  <c i="2" r="F31"/>
  <c i="1" r="AZ55"/>
  <c r="AZ54"/>
  <c r="W29"/>
  <c i="2" l="1" r="P93"/>
  <c i="1" r="AU55"/>
  <c i="2" r="T93"/>
  <c r="BK93"/>
  <c r="J93"/>
  <c i="1" r="AU54"/>
  <c r="AV54"/>
  <c r="AK29"/>
  <c i="2" r="J28"/>
  <c i="1" r="AG55"/>
  <c r="AG54"/>
  <c r="AK26"/>
  <c i="2" l="1" r="J55"/>
  <c i="1" r="AN55"/>
  <c i="2" r="J37"/>
  <c i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<sst xmlns="http://schemas.openxmlformats.org/spreadsheetml/2006/main">
  <si>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</si>
  <si>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</si>
  <si>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</si>
  <si>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</si>
  <si>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</si>
  <si>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{7f48fb18-86e2-4365-acd5-9f3ad0e0cf39}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</si>
  <si>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</si>
  <si>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</si>
  <si>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</si>
  <si>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</si>
  <si>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</si>
  <si>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</si>
  <si>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</si>
  <si>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</si>
  <si>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</si>
  <si>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</si>
  <si>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</si>
  <si>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energetických úsporných opatření Gymnázium Brno,Slovanské nám.7</t>
  </si>
  <si>
    <t>KSO:</t>
  </si>
  <si>
    <t/>
  </si>
  <si>
    <t>CC-CZ:</t>
  </si>
  <si>
    <t>Místo:</t>
  </si>
  <si>
    <t>Slovanské náměstí 7,Brno</t>
  </si>
  <si>
    <t>Datum:</t>
  </si>
  <si>
    <t>26. 2. 2020</t>
  </si>
  <si>
    <t>Zadavatel:</t>
  </si>
  <si>
    <t>IČ:</t>
  </si>
  <si>
    <t>Jihomoravský kraj,Žerotínovo nám.3,Brno</t>
  </si>
  <si>
    <t>DIČ:</t>
  </si>
  <si>
    <t>Uchazeč:</t>
  </si>
  <si>
    <t>Vyplň údaj</t>
  </si>
  <si>
    <t>Projektant:</t>
  </si>
  <si>
    <t>Projekt - Servis, Ing. Schwarz M.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</si>
  <si>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</si>
  <si>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</si>
  <si>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</si>
  <si>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</si>
  <si>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</si>
  <si>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</si>
  <si>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</si>
  <si>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</si>
  <si>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</si>
  <si>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</si>
  <si>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</si>
  <si>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</si>
  <si>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</si>
  <si>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</si>
  <si>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</si>
  <si>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</si>
  <si>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</si>
  <si>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</si>
  <si>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</si>
  <si>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</si>
  <si>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</si>
  <si>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</si>
  <si>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</si>
  <si>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</si>
  <si>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</si>
  <si>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</si>
  <si>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</si>
  <si>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</si>
  <si>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</si>
  <si>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</si>
  <si>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</si>
  <si>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</si>
  <si>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</si>
  <si>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</si>
  <si>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</si>
  <si>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</si>
  <si>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</si>
  <si>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</si>
  <si>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</si>
  <si>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</si>
  <si>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</si>
  <si>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</si>
  <si>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</si>
  <si>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</si>
  <si>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</si>
  <si>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</si>
  <si>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</si>
  <si>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</si>
  <si>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</si>
  <si>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</si>
  <si>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</si>
  <si>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</si>
  <si>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</si>
  <si>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</si>
  <si>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</si>
  <si>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</si>
  <si>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</si>
  <si>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</si>
  <si>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</si>
  <si>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</si>
  <si>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</si>
  <si>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</si>
  <si>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</si>
  <si>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</si>
  <si>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stínící technika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</si>
  <si>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</si>
  <si>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</si>
  <si>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</si>
  <si>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</si>
  <si>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</si>
  <si>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</si>
  <si>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</si>
  <si>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</si>
  <si>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</si>
  <si>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</si>
  <si>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</si>
  <si>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</si>
  <si>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</si>
  <si>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</si>
  <si>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</si>
  <si>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</si>
  <si>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</si>
  <si>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</si>
  <si>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</si>
  <si>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</si>
  <si>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</si>
  <si>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</si>
  <si>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</si>
  <si>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</si>
  <si>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</si>
  <si>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</si>
  <si>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</si>
  <si>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omítka ostění nebo nadpraží štuková</t>
  </si>
  <si>
    <t>m2</t>
  </si>
  <si>
    <t>4</t>
  </si>
  <si>
    <t>-1121984270</t>
  </si>
  <si>
    <t>VV</t>
  </si>
  <si>
    <t>vnitřní ostění oken pro jednoduší osazení nového okna</t>
  </si>
  <si>
    <t>4.NP</t>
  </si>
  <si>
    <t>(2,53*2+1,95)*0,4*5</t>
  </si>
  <si>
    <t>(2,54*2+1,3)*0,4*4</t>
  </si>
  <si>
    <t>(2,54*2+1,6)*0,4*9</t>
  </si>
  <si>
    <t>(4,4*2+3,6)*0,4</t>
  </si>
  <si>
    <t>3.NP</t>
  </si>
  <si>
    <t>(2,52*2+1,3)*0,4*4</t>
  </si>
  <si>
    <t>(2,52*2+1,6)*0,4*9</t>
  </si>
  <si>
    <t>(3,11*2+3,6)*0,4</t>
  </si>
  <si>
    <t>2.NP</t>
  </si>
  <si>
    <t>(2,53*2+195)*0,4*2</t>
  </si>
  <si>
    <t>(2,53*2+1,3)*0,4*4</t>
  </si>
  <si>
    <t>(2,53*2+1,6)*0,4*9</t>
  </si>
  <si>
    <t>1.NP</t>
  </si>
  <si>
    <t>(2,55*2+1,25)*0,4*3</t>
  </si>
  <si>
    <t>(1,72*2+13)*0,4*3</t>
  </si>
  <si>
    <t>(1,72*2+1,6)*0,4*9</t>
  </si>
  <si>
    <t>(1,75*2+3,6)*0,4</t>
  </si>
  <si>
    <t>1.PP</t>
  </si>
  <si>
    <t>(1,28*2+1,5)*0,45*2</t>
  </si>
  <si>
    <t>(0,89*2+1,5)*0,45*2</t>
  </si>
  <si>
    <t>(0,89*2+1,582)*0,45</t>
  </si>
  <si>
    <t>(0,8*2+1,5)*0,45*4</t>
  </si>
  <si>
    <t>(14*2+1,4)*0,45*3</t>
  </si>
  <si>
    <t>(1,18*2+1,25)*0,45*3</t>
  </si>
  <si>
    <t>Součet</t>
  </si>
  <si>
    <t>621335201</t>
  </si>
  <si>
    <t>Oprava cementové škrábané (břízolitové) omítky vnějších ploch podhledů, v rozsahu opravované plochy do 10%</t>
  </si>
  <si>
    <t>1048661500</t>
  </si>
  <si>
    <t>oprava vnější omítky ostění,poškození vzniklé při výměně oken</t>
  </si>
  <si>
    <t>(2,53*2+1,95)*0,2*5</t>
  </si>
  <si>
    <t>(2,54*2+1,3)*0,2*4</t>
  </si>
  <si>
    <t>(2,54*2+1,6)*0,2*9</t>
  </si>
  <si>
    <t>(4,4*2+3,6)*0,2</t>
  </si>
  <si>
    <t>(2,52*2+1,3)*0,2*4</t>
  </si>
  <si>
    <t>(2,52*2+1,6)*0,2*9</t>
  </si>
  <si>
    <t>(3,11*2+3,6)*0,2</t>
  </si>
  <si>
    <t>(2,53*2+195)*0,2*2</t>
  </si>
  <si>
    <t>(2,53*2+1,3)*0,2*4</t>
  </si>
  <si>
    <t>(2,53*2+1,6)*0,2*9</t>
  </si>
  <si>
    <t>(2,55*2+1,25)*0,2*3</t>
  </si>
  <si>
    <t>(1,72*2+13)*0,*3</t>
  </si>
  <si>
    <t>(1,72*2+1,6)*0,2*9</t>
  </si>
  <si>
    <t>(1,75*2+3,6)*0,2</t>
  </si>
  <si>
    <t>(1,28*2+1,5)*0,2*2</t>
  </si>
  <si>
    <t>(0,89*2+1,5)*0,2*2</t>
  </si>
  <si>
    <t>(0,89*2+1,582)*0,2</t>
  </si>
  <si>
    <t>(0,8*2+1,5)*0,2*4</t>
  </si>
  <si>
    <t>(14*2+1,4)*0,2*3</t>
  </si>
  <si>
    <t>(1,18*2+1,25)*0,2*3</t>
  </si>
  <si>
    <t>3</t>
  </si>
  <si>
    <t>632451441</t>
  </si>
  <si>
    <t>Parapet oken - Doplnění cementového potěru na mazaninách a betonových podkladech (s dodáním hmot), hlazeného dřevěným nebo ocelovým hladítkem, plochy jednotlivě do 1 m2 a tl. přes 30 do 50 mm</t>
  </si>
  <si>
    <t>-1966921730</t>
  </si>
  <si>
    <t>parapet oken</t>
  </si>
  <si>
    <t>(0,2+0,7)*1,25*3</t>
  </si>
  <si>
    <t>(0,2+0,7)*1,4*3</t>
  </si>
  <si>
    <t>(0,2+0,7)*1,5*5</t>
  </si>
  <si>
    <t>(0,2+0,7)*1,5*2</t>
  </si>
  <si>
    <t>9</t>
  </si>
  <si>
    <t>Ostatní konstrukce a práce, bourání</t>
  </si>
  <si>
    <t>941211112</t>
  </si>
  <si>
    <t>Montáž lešení řadového rámového lehkého pracovního s podlahami s provozním zatížením tř. 3 do 200 kg/m2 šířky tř. SW06 přes 0,6 do 0,9 m, výšky přes 10 do 25 m</t>
  </si>
  <si>
    <t>1403189953</t>
  </si>
  <si>
    <t>lešení kolem objektu v místech výměny oken</t>
  </si>
  <si>
    <t>(68,38+1,5+4,1)*18</t>
  </si>
  <si>
    <t>5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</si>
  <si>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</si>
  <si>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</si>
  <si>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1969817177</t>
  </si>
  <si>
    <t>(68,38+1,5+4,1)*18*30</t>
  </si>
  <si>
    <t>944511111</t>
  </si>
  <si>
    <t>Montáž ochranné sítě zavěšené na konstrukci lešení z textilie z umělých vláken</t>
  </si>
  <si>
    <t>-1385594279</t>
  </si>
  <si>
    <t>7</t>
  </si>
  <si>
    <t>944511211</t>
  </si>
  <si>
    <t>Montáž ochranné sítě Příplatek za první a každý další den použití sítě k ceně -1111</t>
  </si>
  <si>
    <t>758765132</t>
  </si>
  <si>
    <t>8</t>
  </si>
  <si>
    <t>949101111</t>
  </si>
  <si>
    <t>Lešení pomocné pracovní pro objekty pozemních staveb pro zatížení do 150 kg/m2, o výšce lešeňové podlahy do 1,9 m</t>
  </si>
  <si>
    <t>-727799836</t>
  </si>
  <si>
    <t>stěna dotčená výměnou oken v celé ploše</t>
  </si>
  <si>
    <t>m.č.P13 + stěna u okna O19</t>
  </si>
  <si>
    <t>(2,5*0,8)*2</t>
  </si>
  <si>
    <t>m.č.P09</t>
  </si>
  <si>
    <t>5*0,8</t>
  </si>
  <si>
    <t>m.č.P07</t>
  </si>
  <si>
    <t>2,5*0,8</t>
  </si>
  <si>
    <t>m.č.P06</t>
  </si>
  <si>
    <t>7*0,8</t>
  </si>
  <si>
    <t>m.č.P03</t>
  </si>
  <si>
    <t>(9,39*0,8)*2</t>
  </si>
  <si>
    <t>m.č.102</t>
  </si>
  <si>
    <t>10,15*0,8</t>
  </si>
  <si>
    <t>m.č.136</t>
  </si>
  <si>
    <t>31,45*0,8</t>
  </si>
  <si>
    <t>m.č.135</t>
  </si>
  <si>
    <t>7,8*0,8</t>
  </si>
  <si>
    <t>m.č.208</t>
  </si>
  <si>
    <t>67*0,8</t>
  </si>
  <si>
    <t>m.č.207</t>
  </si>
  <si>
    <t>m.č.206</t>
  </si>
  <si>
    <t>m.č.303</t>
  </si>
  <si>
    <t>6,72*0,8</t>
  </si>
  <si>
    <t>m.č.302</t>
  </si>
  <si>
    <t>9,7*0,8</t>
  </si>
  <si>
    <t>m.č.320</t>
  </si>
  <si>
    <t>m.č.319</t>
  </si>
  <si>
    <t>m.č.403</t>
  </si>
  <si>
    <t>3,43*0,8</t>
  </si>
  <si>
    <t>m.č.402</t>
  </si>
  <si>
    <t>12,95*0,8</t>
  </si>
  <si>
    <t>m.č.409</t>
  </si>
  <si>
    <t>m.č.408</t>
  </si>
  <si>
    <t>949101112</t>
  </si>
  <si>
    <t>Lešení pomocné pracovní pro objekty pozemních staveb pro zatížení do 150 kg/m2, o výšce lešeňové podlahy přes 1,9 do 3,5 m</t>
  </si>
  <si>
    <t>1481017368</t>
  </si>
  <si>
    <t>(5,94*1)*4</t>
  </si>
  <si>
    <t>10</t>
  </si>
  <si>
    <t>952901111</t>
  </si>
  <si>
    <t>Vyčištění budov nebo objektů před předáním do užívání budov bytové nebo občanské výstavby, světlé výšky podlaží do 4 m</t>
  </si>
  <si>
    <t>-1378512218</t>
  </si>
  <si>
    <t>vždy celá místnost dotčená výměnou oken a přístupové místnosti</t>
  </si>
  <si>
    <t>16,50+22+11,4+44,6+49,6+49,3+7,3+61,50+100</t>
  </si>
  <si>
    <t>71,50+66,50+125,6+25,8+50</t>
  </si>
  <si>
    <t>24+66,5+125,6+27,2+50</t>
  </si>
  <si>
    <t>43+70,5+69,8+125,7+27,10+50</t>
  </si>
  <si>
    <t>25+95,2+70,3+125,5+27,2+50</t>
  </si>
  <si>
    <t>11</t>
  </si>
  <si>
    <t>952902021</t>
  </si>
  <si>
    <t>Čištění budov při provádění oprav a udržovacích prací podlah hladkých zametením</t>
  </si>
  <si>
    <t>827267980</t>
  </si>
  <si>
    <t>vždy celá místnost dotčená výměnou oken a přístupové místnosti min.2 x týdně</t>
  </si>
  <si>
    <t>(1774,2*2)*2</t>
  </si>
  <si>
    <t>12</t>
  </si>
  <si>
    <t>952902031</t>
  </si>
  <si>
    <t>Čištění budov při provádění oprav a udržovacích prací podlah hladkých omytím</t>
  </si>
  <si>
    <t>1253284354</t>
  </si>
  <si>
    <t>13</t>
  </si>
  <si>
    <t>962081141</t>
  </si>
  <si>
    <t>Bourání zdiva příček nebo vybourání otvorů ze skleněných tvárnic, tl. do 150 mm</t>
  </si>
  <si>
    <t>-288581681</t>
  </si>
  <si>
    <t>okno - O01 - O03</t>
  </si>
  <si>
    <t>(1,25*1,18)*3</t>
  </si>
  <si>
    <t>14</t>
  </si>
  <si>
    <t>968062247</t>
  </si>
  <si>
    <t>Vybourání dřevěných rámů oken s křídly, dveřních zárubní, vrat, stěn, ostění nebo obkladů rámů oken s křídly jednoduchých, plochy přes 4 m2</t>
  </si>
  <si>
    <t>-514332074</t>
  </si>
  <si>
    <t>okno 114b+114a</t>
  </si>
  <si>
    <t>(3,6*1,76)*2</t>
  </si>
  <si>
    <t>okno 214b+214a</t>
  </si>
  <si>
    <t>(3,6*3,11)*2</t>
  </si>
  <si>
    <t>okno 314b+314a</t>
  </si>
  <si>
    <t>okno 414b+414a</t>
  </si>
  <si>
    <t>(3,6*4,4)*2</t>
  </si>
  <si>
    <t>968062356</t>
  </si>
  <si>
    <t>Vybourání dřevěných rámů oken s křídly, dveřních zárubní, vrat, stěn, ostění nebo obkladů rámů oken s křídly dvojitých, plochy do 4 m2</t>
  </si>
  <si>
    <t>1511500026</t>
  </si>
  <si>
    <t>okno - 118v+117+116v</t>
  </si>
  <si>
    <t>(1,25*2,55)*3</t>
  </si>
  <si>
    <t>okno - 104 - 113</t>
  </si>
  <si>
    <t>(1,6*1,72)*10</t>
  </si>
  <si>
    <t>okno - 101 - 103</t>
  </si>
  <si>
    <t>(1,3*1,72)*3</t>
  </si>
  <si>
    <t>okno 213v</t>
  </si>
  <si>
    <t>1,3*2,53</t>
  </si>
  <si>
    <t>okno - 212+211+210v+209+208+207v+206+205+204v+203v+202v+201v</t>
  </si>
  <si>
    <t>(1,6*2,53)*12</t>
  </si>
  <si>
    <t>okno - 301v-303v+313v</t>
  </si>
  <si>
    <t>(1,3*2,52)*4</t>
  </si>
  <si>
    <t>okno - 401v-403v+413v</t>
  </si>
  <si>
    <t>(1,3*2,54)*4</t>
  </si>
  <si>
    <t>16</t>
  </si>
  <si>
    <t>968062357</t>
  </si>
  <si>
    <t>Vybourání dřevěných rámů oken s křídly, dveřních zárubní, vrat, stěn, ostění nebo obkladů rámů oken s křídly dvojitých, plochy přes 4 m2</t>
  </si>
  <si>
    <t>-1834602998</t>
  </si>
  <si>
    <t>okno 216+215v</t>
  </si>
  <si>
    <t>(1,95*2,52)*2</t>
  </si>
  <si>
    <t>okno - 319v+318+317v+316+315v</t>
  </si>
  <si>
    <t>(1,95*2,53)*5</t>
  </si>
  <si>
    <t>okno 312+311+310v+309+308+307v+306+305+30v</t>
  </si>
  <si>
    <t>(1,6*2,52)*9</t>
  </si>
  <si>
    <t>okno - 419v+418+417v+416+415v</t>
  </si>
  <si>
    <t>(1,9*2,5)*5</t>
  </si>
  <si>
    <t>okno - 412+411+410v+409+408+407v+406+405+404v</t>
  </si>
  <si>
    <t>(1,6*2,54)*9</t>
  </si>
  <si>
    <t>17</t>
  </si>
  <si>
    <t>968072245</t>
  </si>
  <si>
    <t>Vybourání kovových rámů oken s křídly, dveřních zárubní, vrat, stěn, ostění nebo obkladů okenních rámů s křídly jednoduchých, plochy do 2 m2</t>
  </si>
  <si>
    <t>-2011261548</t>
  </si>
  <si>
    <t>okno - O07 -O10+O12</t>
  </si>
  <si>
    <t>(1,5*0,89)*5</t>
  </si>
  <si>
    <t>Okno - O19+O20</t>
  </si>
  <si>
    <t>(1,5*0,59)*2</t>
  </si>
  <si>
    <t>18</t>
  </si>
  <si>
    <t>978013191</t>
  </si>
  <si>
    <t>Otlučení vápenných nebo vápenocementových omítek vnitřních ploch stěn s vyškrabáním spar, s očištěním zdiva, v rozsahu přes 50 do 100 %</t>
  </si>
  <si>
    <t>-1686343392</t>
  </si>
  <si>
    <t>19</t>
  </si>
  <si>
    <t>9-R.0</t>
  </si>
  <si>
    <t>Provizorní zakrytí otvorů po vybourání oken - zábrana vniknutí osob do objektu a povětrnostní podmínky</t>
  </si>
  <si>
    <t>1702192234</t>
  </si>
  <si>
    <t>zakrytí prostupů pro okna ,materiál rám z dřev.latí ,výplň OSB deska. Materiál použit vícekrát.</t>
  </si>
  <si>
    <t>350</t>
  </si>
  <si>
    <t>997</t>
  </si>
  <si>
    <t>Přesun sutě</t>
  </si>
  <si>
    <t>20</t>
  </si>
  <si>
    <t>997013116</t>
  </si>
  <si>
    <t>Vnitrostaveništní doprava suti a vybouraných hmot vodorovně do 50 m svisle s použitím mechanizace pro budovy a haly výšky přes 18 do 21 m</t>
  </si>
  <si>
    <t>t</t>
  </si>
  <si>
    <t>-648615773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</si>
  <si>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</si>
  <si>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</si>
  <si>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-1202250825</t>
  </si>
  <si>
    <t>30,793*30</t>
  </si>
  <si>
    <t>22</t>
  </si>
  <si>
    <t>997013501</t>
  </si>
  <si>
    <t>Odvoz suti a vybouraných hmot na skládku nebo meziskládku se složením, na vzdálenost do 1 km</t>
  </si>
  <si>
    <t>1724482208</t>
  </si>
  <si>
    <t>23</t>
  </si>
  <si>
    <t>997013509</t>
  </si>
  <si>
    <t>Odvoz suti a vybouraných hmot na skládku nebo meziskládku se složením, na vzdálenost Příplatek k ceně za každý další i započatý 1 km přes 1 km</t>
  </si>
  <si>
    <t>1161511821</t>
  </si>
  <si>
    <t>40,793*20</t>
  </si>
  <si>
    <t>24</t>
  </si>
  <si>
    <t>997013631</t>
  </si>
  <si>
    <t>Poplatek za uložení stavebního odpadu na skládce (skládkovné) směsného stavebního a demoličního zatříděného do Katalogu odpadů pod kódem 17 09 04</t>
  </si>
  <si>
    <t>-1863107039</t>
  </si>
  <si>
    <t>25</t>
  </si>
  <si>
    <t>997013804</t>
  </si>
  <si>
    <t>Poplatek za uložení stavebního odpadu na skládce (skládkovné) ze skla zatříděného do Katalogu odpadů pod kódem 17 02 02</t>
  </si>
  <si>
    <t>203104580</t>
  </si>
  <si>
    <t>26</t>
  </si>
  <si>
    <t>997013811</t>
  </si>
  <si>
    <t>Poplatek za uložení stavebního odpadu na skládce (skládkovné) dřevěného zatříděného do Katalogu odpadů pod kódem 17 02 01</t>
  </si>
  <si>
    <t>1337335633</t>
  </si>
  <si>
    <t>998</t>
  </si>
  <si>
    <t>Přesun hmot</t>
  </si>
  <si>
    <t>27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</si>
  <si>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</si>
  <si>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</si>
  <si>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2033938765</t>
  </si>
  <si>
    <t>28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</si>
  <si>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</si>
  <si>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</si>
  <si>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-122236711</t>
  </si>
  <si>
    <t>16,435*2</t>
  </si>
  <si>
    <t>PSV</t>
  </si>
  <si>
    <t>Práce a dodávky PSV</t>
  </si>
  <si>
    <t>713</t>
  </si>
  <si>
    <t>Izolace tepelné</t>
  </si>
  <si>
    <t>29</t>
  </si>
  <si>
    <t>713-R.0</t>
  </si>
  <si>
    <t>Montáž tvrzeného polystyrénu pod rám okna místo montážního profilu</t>
  </si>
  <si>
    <t>m</t>
  </si>
  <si>
    <t>-1337466124</t>
  </si>
  <si>
    <t>O01 - O03</t>
  </si>
  <si>
    <t>1,25*3</t>
  </si>
  <si>
    <t>O04 - O06</t>
  </si>
  <si>
    <t>1,4*3</t>
  </si>
  <si>
    <t>O07 - O10 , O12</t>
  </si>
  <si>
    <t>1,5*5</t>
  </si>
  <si>
    <t>O17 - O18</t>
  </si>
  <si>
    <t>1,5*2</t>
  </si>
  <si>
    <t>O19 - O20</t>
  </si>
  <si>
    <t>30</t>
  </si>
  <si>
    <t>M</t>
  </si>
  <si>
    <t>28376381</t>
  </si>
  <si>
    <t>deska z polystyrénu XPS, hrana polodrážková a hladký povrch s vyšší odolností tl 80mm</t>
  </si>
  <si>
    <t>32</t>
  </si>
  <si>
    <t>-382252996</t>
  </si>
  <si>
    <t>polystyrén pod rám okna</t>
  </si>
  <si>
    <t>(21,45*0,1)*1,3</t>
  </si>
  <si>
    <t>31</t>
  </si>
  <si>
    <t>998713101</t>
  </si>
  <si>
    <t>Přesun hmot pro izolace tepelné stanovený z hmotnosti přesunovaného materiálu vodorovná dopravní vzdálenost do 50 m v objektech výšky do 6 m</t>
  </si>
  <si>
    <t>1681773363</t>
  </si>
  <si>
    <t>998713181</t>
  </si>
  <si>
    <t>Přesun hmot pro izolace tepelné stanovený z hmotnosti přesunovaného materiálu Příplatek k cenám za přesun prováděný bez použití mechanizace pro jakoukoliv výšku objektu</t>
  </si>
  <si>
    <t>-472068875</t>
  </si>
  <si>
    <t>33</t>
  </si>
  <si>
    <t>998713193</t>
  </si>
  <si>
    <t>Přesun hmot pro izolace tepelné stanovený z hmotnosti přesunovaného materiálu Příplatek k cenám za zvětšený přesun přes vymezenou největší dopravní vzdálenost do 500 m</t>
  </si>
  <si>
    <t>-1783439323</t>
  </si>
  <si>
    <t>764</t>
  </si>
  <si>
    <t>Konstrukce klempířské</t>
  </si>
  <si>
    <t>34</t>
  </si>
  <si>
    <t>764001911</t>
  </si>
  <si>
    <t>Napojení stávajícího vnějšího parapetu a montáž přídavné překrytky</t>
  </si>
  <si>
    <t>567416319</t>
  </si>
  <si>
    <t>K26</t>
  </si>
  <si>
    <t>1,3*16</t>
  </si>
  <si>
    <t>K27</t>
  </si>
  <si>
    <t>1,6*36</t>
  </si>
  <si>
    <t>K28</t>
  </si>
  <si>
    <t>1,08*12</t>
  </si>
  <si>
    <t>K29</t>
  </si>
  <si>
    <t>K31</t>
  </si>
  <si>
    <t>1,95*12</t>
  </si>
  <si>
    <t>35</t>
  </si>
  <si>
    <t>19621536</t>
  </si>
  <si>
    <t xml:space="preserve">plech Cu š.80 mm, tl 0,6mm </t>
  </si>
  <si>
    <t>-2121856381</t>
  </si>
  <si>
    <t>36</t>
  </si>
  <si>
    <t>998764103</t>
  </si>
  <si>
    <t>Přesun hmot pro konstrukce klempířské stanovený z hmotnosti přesunovaného materiálu vodorovná dopravní vzdálenost do 50 m v objektech výšky přes 12 do 24 m</t>
  </si>
  <si>
    <t>1858671548</t>
  </si>
  <si>
    <t>37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</si>
  <si>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</si>
  <si>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</si>
  <si>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-1776142676</t>
  </si>
  <si>
    <t>38</t>
  </si>
  <si>
    <t>998764193</t>
  </si>
  <si>
    <t>Přesun hmot pro konstrukce klempířské stanovený z hmotnosti přesunovaného materiálu Příplatek k cenám za zvětšený přesun přes vymezenou největší dopravní vzdálenost do 500 m</t>
  </si>
  <si>
    <t>1305303716</t>
  </si>
  <si>
    <t>766</t>
  </si>
  <si>
    <t>Konstrukce truhlářské</t>
  </si>
  <si>
    <t>39</t>
  </si>
  <si>
    <t>766441821</t>
  </si>
  <si>
    <t>Demontáž parapetních desek dřevěných nebo plastových šířky do 300 mm délky přes 1 m</t>
  </si>
  <si>
    <t>kus</t>
  </si>
  <si>
    <t>2021901808</t>
  </si>
  <si>
    <t>40</t>
  </si>
  <si>
    <t>766621113</t>
  </si>
  <si>
    <t>Montáž oken dřevěných včetně montáže rámu plochy přes 1 m2 špaletových do zdiva, výšky přes 2,5 m</t>
  </si>
  <si>
    <t>63710018</t>
  </si>
  <si>
    <t>okno 101 - 103+113</t>
  </si>
  <si>
    <t>(1,44*1,715)*4</t>
  </si>
  <si>
    <t>okno 104 -112</t>
  </si>
  <si>
    <t>(1,63*1,715)*9</t>
  </si>
  <si>
    <t>okno 117+118</t>
  </si>
  <si>
    <t>(1,41*2,59)*3</t>
  </si>
  <si>
    <t>okno 216 + 215</t>
  </si>
  <si>
    <t>(2,1*2,52)*2</t>
  </si>
  <si>
    <t>okno 204 - 212</t>
  </si>
  <si>
    <t>(1,74*2,58)*9</t>
  </si>
  <si>
    <t>okno 201 - 203 + 213</t>
  </si>
  <si>
    <t>(1,44*2,52)*4</t>
  </si>
  <si>
    <t>okno 316+315</t>
  </si>
  <si>
    <t>(2,1*2,52)*5</t>
  </si>
  <si>
    <t>okno 304 + 312</t>
  </si>
  <si>
    <t>okno 301 - 303+313</t>
  </si>
  <si>
    <t>okno 415-419</t>
  </si>
  <si>
    <t>okno 404-412</t>
  </si>
  <si>
    <t>okno 401 - 403+413</t>
  </si>
  <si>
    <t>okno 414a+414b</t>
  </si>
  <si>
    <t>3,6*4,36</t>
  </si>
  <si>
    <t>okno 314a+314b , 214a+214b</t>
  </si>
  <si>
    <t>okno 114a+114b</t>
  </si>
  <si>
    <t>3,6*1,76</t>
  </si>
  <si>
    <t>41</t>
  </si>
  <si>
    <t>61110035</t>
  </si>
  <si>
    <t xml:space="preserve">okno šestikřídlové,s nadsvětlíkem,rozdělené sloupkem a vodor.poutcem,jedno horní křídlo ventilační,pevné okenní příčky. Kování - oliva ,půl oliva,olivy mosazné panty bílé natírané táhlo. Zasklení- vnější izolační dvojsklo 4-8-4 Ug =1,0,vnitřní jednoduché zasklení 4 mm. Barevnost - profil slonová kost,venkovní rám sv.hnědý dle vzorků. </t>
  </si>
  <si>
    <t>467029010</t>
  </si>
  <si>
    <t>okno - 215v</t>
  </si>
  <si>
    <t>2,1*2,52</t>
  </si>
  <si>
    <t>okno - 204v+207v+21v</t>
  </si>
  <si>
    <t>(1,74*2,58)*3</t>
  </si>
  <si>
    <t>okno - 315v+317v+319v</t>
  </si>
  <si>
    <t>(2,1*2,52)*3</t>
  </si>
  <si>
    <t>okno - 304v+307v+310v</t>
  </si>
  <si>
    <t xml:space="preserve">okno -  415v+417v+419v</t>
  </si>
  <si>
    <t>okno - 404v+407v+41v</t>
  </si>
  <si>
    <t>(1,74*2,52)*3</t>
  </si>
  <si>
    <t>42</t>
  </si>
  <si>
    <t>61110035.R</t>
  </si>
  <si>
    <t>okno šestikřídlové,s nadsvětlíkem,rozdělené sloupkem a vodor.poutcem,pevné okenní příčky. Kování - oliva ,půl oliva,olivy mosazné panty bílé natírané táhlo. Zasklení- vnější izolační dvojsklo 4-8-4 Ug =1,0,vnitřní jednoduché zasklení 4 mm. Barevnost - profil slonová kost,venkovní rám sv.hnědý dle vzorků.</t>
  </si>
  <si>
    <t>-1936962001</t>
  </si>
  <si>
    <t>okno - 216</t>
  </si>
  <si>
    <t>okno - 205+206+208+209+211+212</t>
  </si>
  <si>
    <t>(1,74*2,58)*6</t>
  </si>
  <si>
    <t>okno 316+318</t>
  </si>
  <si>
    <t>okno - 305+306+308+309+311+312</t>
  </si>
  <si>
    <t>okno 416+418</t>
  </si>
  <si>
    <t>okno - 405+406+408+409+411+412</t>
  </si>
  <si>
    <t>43</t>
  </si>
  <si>
    <t>61110031</t>
  </si>
  <si>
    <t xml:space="preserve">okno trojkřídlé,se sloupkem,pevné okenní příčky. Kování - oliva ,půl oliva,olivy mosazné panty bílé natírané táhlo. Zasklení- vnější izolační dvojsklo 4-8-4 Ug =1,0,vnitřní jednoduché zasklení 4 mm. Barevnost - profil slonová kost,venkovní rám sv.hnědý dle vzorků. </t>
  </si>
  <si>
    <t>606028876</t>
  </si>
  <si>
    <t>44</t>
  </si>
  <si>
    <t>61110030</t>
  </si>
  <si>
    <t xml:space="preserve">okno dvojkřídlé,,pevné okenní příčky. Kování - oliva ,půl oliva,olivy mosazné panty bílé natírané táhlo. Zasklení- vnější izolační dvojsklo 4-8-4 Ug =1,0,vnitřní jednoduché zasklení 4 mm. Barevnost - profil slonová kost,venkovní rám sv.hnědý dle vzorků. </t>
  </si>
  <si>
    <t>-2146620360</t>
  </si>
  <si>
    <t>okno 101 +102+103+113</t>
  </si>
  <si>
    <t>45</t>
  </si>
  <si>
    <t>61110033</t>
  </si>
  <si>
    <t xml:space="preserve">okno čtyřkřídlové,s nadsvětlíkem,rozdělené sloupkem a vodor.poutcem,jedno horní křídlo ventilační,pevné okenní příčky. Kování - oliva ,půl oliva,olivy mosazné panty bílé natírané táhlo. Zasklení- vnější izolační dvojsklo 4-8-4 Ug =1,0,vnitřní jednoduché zasklení 4 mm. Barevnost - profil slonová kost,venkovní rám sv.hnědý dle vzorků. </t>
  </si>
  <si>
    <t>-62020162</t>
  </si>
  <si>
    <t>okno - 116v+118v</t>
  </si>
  <si>
    <t>(1,25*2,55)*2</t>
  </si>
  <si>
    <t>okno - 201v+20v+203v+213v</t>
  </si>
  <si>
    <t>okno - 301v+302v+303v+313v</t>
  </si>
  <si>
    <t>okno - 401v+402v+403v+413v</t>
  </si>
  <si>
    <t>46</t>
  </si>
  <si>
    <t>61110029</t>
  </si>
  <si>
    <t xml:space="preserve">okno trojkřídlé,se sloupkem,pevné okenní příčky. Kování -  ,půl oliva,olivy mosazné přírodní panty bílé natírané táhlo. Zasklení- vnější izolační dvojsklo 4-8-4 Ug =1,0,příprava pro vložení repasované vitráže. Barevnost - profil slonová kost,venkovní rám sv.hnědý dle vzorků. </t>
  </si>
  <si>
    <t>-2134568022</t>
  </si>
  <si>
    <t>okno 214a+214b , 314a+314b</t>
  </si>
  <si>
    <t>3,6*4,4</t>
  </si>
  <si>
    <t>47</t>
  </si>
  <si>
    <t>766694112</t>
  </si>
  <si>
    <t>Montáž ostatních truhlářských konstrukcí parapetních desek dřevěných nebo plastových šířky do 300 mm, délky přes 1000 do 1600 mm</t>
  </si>
  <si>
    <t>-744509591</t>
  </si>
  <si>
    <t>4+9+3+3,6</t>
  </si>
  <si>
    <t>4+9+5+3,6</t>
  </si>
  <si>
    <t>48</t>
  </si>
  <si>
    <t>60794106</t>
  </si>
  <si>
    <t>deska parapetní dřevěná vnitřní 450x1000mm</t>
  </si>
  <si>
    <t>-1176510680</t>
  </si>
  <si>
    <t>(2,1*12)*1,1</t>
  </si>
  <si>
    <t>(1,74*27)*1,1</t>
  </si>
  <si>
    <t>(1,44*12)*1,1</t>
  </si>
  <si>
    <t>(1,41*3)*1,1</t>
  </si>
  <si>
    <t>(1,63*9)*1,1</t>
  </si>
  <si>
    <t>(1,44*4)*1,1</t>
  </si>
  <si>
    <t>(3,6*4)*1,1</t>
  </si>
  <si>
    <t>49</t>
  </si>
  <si>
    <t>766627308.R</t>
  </si>
  <si>
    <t>Montáž oken zdvojených Příplatek k cenám za připojovací spáru mezi ostěním a rámem venkovním těsnícím akrylátovým tmelem</t>
  </si>
  <si>
    <t>2087169941</t>
  </si>
  <si>
    <t>okno -101 - 103 , 113</t>
  </si>
  <si>
    <t>(1,44+1,715)*2*4</t>
  </si>
  <si>
    <t>okno 104 - 112</t>
  </si>
  <si>
    <t>(1,63+1,715)*2*9</t>
  </si>
  <si>
    <t>okno 116 - 118</t>
  </si>
  <si>
    <t>(1,41+2,59)*2*3</t>
  </si>
  <si>
    <t>okno 201 - 203 , 213 , 301 - 303 , 313 , 401 - 403 , 413</t>
  </si>
  <si>
    <t>(1,44+2,52)*2*12</t>
  </si>
  <si>
    <t>okno 204 - 212 , 304 - 312 , 404 - 412</t>
  </si>
  <si>
    <t>(1,74+2,58)*2*27</t>
  </si>
  <si>
    <t>okno 215 - 216 , 315 - 319 , 415 - 419</t>
  </si>
  <si>
    <t>(2,1+2,52)*2*12</t>
  </si>
  <si>
    <t>okno 114b</t>
  </si>
  <si>
    <t>(3,6+1,76)*2</t>
  </si>
  <si>
    <t>okno 214b+314b</t>
  </si>
  <si>
    <t>(3,6+3,11)*2*2</t>
  </si>
  <si>
    <t>okno 414b</t>
  </si>
  <si>
    <t>(3,6+4,4)*2</t>
  </si>
  <si>
    <t>50</t>
  </si>
  <si>
    <t>998766103</t>
  </si>
  <si>
    <t>Přesun hmot pro konstrukce truhlářské stanovený z hmotnosti přesunovaného materiálu vodorovná dopravní vzdálenost do 50 m v objektech výšky přes 12 do 24 m</t>
  </si>
  <si>
    <t>-1783196150</t>
  </si>
  <si>
    <t>51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</si>
  <si>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</si>
  <si>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</si>
  <si>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-2057205297</t>
  </si>
  <si>
    <t>52</t>
  </si>
  <si>
    <t>998766193</t>
  </si>
  <si>
    <t>Přesun hmot pro konstrukce truhlářské stanovený z hmotnosti přesunovaného materiálu Příplatek k ceně za zvětšený přesun přes vymezenou největší dopravní vzdálenost do 500 m</t>
  </si>
  <si>
    <t>-1520245723</t>
  </si>
  <si>
    <t>767</t>
  </si>
  <si>
    <t>Konstrukce zámečnické</t>
  </si>
  <si>
    <t>53</t>
  </si>
  <si>
    <t>767121901</t>
  </si>
  <si>
    <t>Oprava mříží - oprava svárů,úprava kotvení</t>
  </si>
  <si>
    <t>1793781845</t>
  </si>
  <si>
    <t xml:space="preserve">Z6  </t>
  </si>
  <si>
    <t>okno O04 -O06</t>
  </si>
  <si>
    <t>(1,4*1,4)*3</t>
  </si>
  <si>
    <t>okno O01 - O03</t>
  </si>
  <si>
    <t>okno O17 - O18</t>
  </si>
  <si>
    <t>(1,28*1,64)*2</t>
  </si>
  <si>
    <t>okno O19 - O20</t>
  </si>
  <si>
    <t>(0,93*1,64)*2</t>
  </si>
  <si>
    <t>okno O07 -O10 ,O12</t>
  </si>
  <si>
    <t>(0,93*1,64)*5</t>
  </si>
  <si>
    <t>54</t>
  </si>
  <si>
    <t>767620117</t>
  </si>
  <si>
    <t>Montáž oken zdvojených z hliníkových nebo ocelových profilů na polyuretanovou pěnu pevných do zdiva, plochy přes 1,5 do 2,5 m2</t>
  </si>
  <si>
    <t>1942620911</t>
  </si>
  <si>
    <t>okno - O04 - O06</t>
  </si>
  <si>
    <t>okno - O17-O18</t>
  </si>
  <si>
    <t>(1,5*1,2)*2</t>
  </si>
  <si>
    <t>55</t>
  </si>
  <si>
    <t>55341011</t>
  </si>
  <si>
    <t>Hliníkové okno dvojkřídlé se štulpem,replika ocelového okna s výklopným mwchanismem u dvou částí okna. Kování klika standart,barva stříbrná. Izolační dvojsklo 4-8-4 Ug=1,0,drátosklo z vnější strany. Profil přírodní elox.</t>
  </si>
  <si>
    <t>1961645233</t>
  </si>
  <si>
    <t>56</t>
  </si>
  <si>
    <t>767620116</t>
  </si>
  <si>
    <t>Montáž oken zdvojených z hliníkových nebo ocelových profilů na polyuretanovou pěnu pevných do zdiva, plochy přes 0,6 do 1,5 m2</t>
  </si>
  <si>
    <t>-1242500824</t>
  </si>
  <si>
    <t>okno - O07 - O10+O12</t>
  </si>
  <si>
    <t>(0,87*1,5)*5</t>
  </si>
  <si>
    <t>okno O19-O20</t>
  </si>
  <si>
    <t>(0,87*1,5)*2</t>
  </si>
  <si>
    <t>57</t>
  </si>
  <si>
    <t>55341015</t>
  </si>
  <si>
    <t>Hliníkové okno jednokřídlékřídlé sklopné,replika ocelového okna s výklopným mwchanismem u dvou částí okna. Kování pákový mechanismus,výška parapetu 3,37 m,standart barva stříbrná. Izolační dvojsklo 4-8-4 Ug=1,0,drátosklo z vnější strany. Profil přírodní elox.</t>
  </si>
  <si>
    <t>764349842</t>
  </si>
  <si>
    <t>(1,5*0,87)*5</t>
  </si>
  <si>
    <t>okno - O19-O20</t>
  </si>
  <si>
    <t>(1,5*0,87)*2</t>
  </si>
  <si>
    <t>58</t>
  </si>
  <si>
    <t>55341010</t>
  </si>
  <si>
    <t>Hliníkové okno dvojkřídlé se štulpem,replika ocelového okna s výklopným mwchanismem u dvou částí okna. Kování klika mosaz přírodní,panty bílé. Izolační dvojsklo 4-8-4 Ug=1,0,drátosklo z vnější strany. Profil přírodní elox.</t>
  </si>
  <si>
    <t>2066668542</t>
  </si>
  <si>
    <t>59</t>
  </si>
  <si>
    <t>767627308</t>
  </si>
  <si>
    <t>-1517461445</t>
  </si>
  <si>
    <t>(1,25+1,18)*2*3</t>
  </si>
  <si>
    <t>(1,4+1,4)*2*3</t>
  </si>
  <si>
    <t>(1,5+0,87)*2*5</t>
  </si>
  <si>
    <t>(1,5+1,2)*2*2</t>
  </si>
  <si>
    <t>(1,5+0,87)*2*2</t>
  </si>
  <si>
    <t>60</t>
  </si>
  <si>
    <t>767627309</t>
  </si>
  <si>
    <t>Montáž oken zdvojených Příplatek k cenám za připojovací spáru mezi ostěním a rámem venkovní impregnovanou komprimační páskou</t>
  </si>
  <si>
    <t>2147457726</t>
  </si>
  <si>
    <t>61</t>
  </si>
  <si>
    <t>767661811</t>
  </si>
  <si>
    <t>Demontáž mříží pevných nebo otevíravých</t>
  </si>
  <si>
    <t>-774101166</t>
  </si>
  <si>
    <t>62</t>
  </si>
  <si>
    <t>767662120</t>
  </si>
  <si>
    <t>Montáž mříží pevných, připevněných svařováním</t>
  </si>
  <si>
    <t>-196633201</t>
  </si>
  <si>
    <t>63</t>
  </si>
  <si>
    <t>998767103</t>
  </si>
  <si>
    <t>Přesun hmot pro zámečnické konstrukce stanovený z hmotnosti přesunovaného materiálu vodorovná dopravní vzdálenost do 50 m v objektech výšky přes 12 do 24 m</t>
  </si>
  <si>
    <t>1690952501</t>
  </si>
  <si>
    <t>64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</si>
  <si>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</si>
  <si>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</si>
  <si>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539809554</t>
  </si>
  <si>
    <t>65</t>
  </si>
  <si>
    <t>998767193</t>
  </si>
  <si>
    <t>Přesun hmot pro zámečnické konstrukce stanovený z hmotnosti přesunovaného materiálu Příplatek k cenám za zvětšený přesun přes vymezenou největší dopravní vzdálenost do 500 m</t>
  </si>
  <si>
    <t>-476045027</t>
  </si>
  <si>
    <t>783</t>
  </si>
  <si>
    <t>Dokončovací práce - nátěry</t>
  </si>
  <si>
    <t>66</t>
  </si>
  <si>
    <t>783301313</t>
  </si>
  <si>
    <t>Příprava podkladu zámečnických konstrukcí před provedením nátěru odmaštění odmašťovačem ředidlovým</t>
  </si>
  <si>
    <t>-983794747</t>
  </si>
  <si>
    <t>(1,4*1,4)*3*2</t>
  </si>
  <si>
    <t>(1,25*1,18)*3*2</t>
  </si>
  <si>
    <t>(1,28*1,64)*2*2</t>
  </si>
  <si>
    <t>(0,93*1,64)*2*2</t>
  </si>
  <si>
    <t>(0,93*1,64)*5*2</t>
  </si>
  <si>
    <t>67</t>
  </si>
  <si>
    <t>783306805</t>
  </si>
  <si>
    <t>Odstranění nátěrů ze zámečnických konstrukcí opálením s obroušením</t>
  </si>
  <si>
    <t>1935057570</t>
  </si>
  <si>
    <t>68</t>
  </si>
  <si>
    <t>783314203</t>
  </si>
  <si>
    <t>Základní antikorozní nátěr zámečnických konstrukcí jednonásobný syntetický samozákladující</t>
  </si>
  <si>
    <t>1554880085</t>
  </si>
  <si>
    <t>69</t>
  </si>
  <si>
    <t>783315103</t>
  </si>
  <si>
    <t>Mezinátěr zámečnických konstrukcí jednonásobný syntetický samozákladující</t>
  </si>
  <si>
    <t>-1376867060</t>
  </si>
  <si>
    <t>70</t>
  </si>
  <si>
    <t>783317105</t>
  </si>
  <si>
    <t>Krycí nátěr (email) zámečnických konstrukcí jednonásobný syntetický samozákladující</t>
  </si>
  <si>
    <t>-1466327224</t>
  </si>
  <si>
    <t>71</t>
  </si>
  <si>
    <t>783827103</t>
  </si>
  <si>
    <t>Krycí (ochranný ) nátěr omítek jednonásobný hladkých betonových povrchů nebo povrchů z desek na bázi dřeva (dřevovláknitých apod.) silikátový</t>
  </si>
  <si>
    <t>-1519667479</t>
  </si>
  <si>
    <t>784</t>
  </si>
  <si>
    <t>Dokončovací práce - malby a tapety</t>
  </si>
  <si>
    <t>72</t>
  </si>
  <si>
    <t>784121001</t>
  </si>
  <si>
    <t>Oškrabání malby v místnostech výšky do 3,80 m</t>
  </si>
  <si>
    <t>366348884</t>
  </si>
  <si>
    <t>(2,5*3)*2</t>
  </si>
  <si>
    <t>5*3</t>
  </si>
  <si>
    <t>2,5*3</t>
  </si>
  <si>
    <t>7*3</t>
  </si>
  <si>
    <t>(9,39*3)*2</t>
  </si>
  <si>
    <t>10,15*3,75</t>
  </si>
  <si>
    <t>m.č.130</t>
  </si>
  <si>
    <t>5,94*8,5</t>
  </si>
  <si>
    <t>31,45*3,75</t>
  </si>
  <si>
    <t>7,8*1,75</t>
  </si>
  <si>
    <t>67*3,75</t>
  </si>
  <si>
    <t>m.č.201</t>
  </si>
  <si>
    <t>6,72*3,75</t>
  </si>
  <si>
    <t>9,7*3,75</t>
  </si>
  <si>
    <t>m.č.301</t>
  </si>
  <si>
    <t>3,43*3,75</t>
  </si>
  <si>
    <t>12,95*3,75</t>
  </si>
  <si>
    <t>m.č.401</t>
  </si>
  <si>
    <t>73</t>
  </si>
  <si>
    <t>784121011</t>
  </si>
  <si>
    <t>Rozmývání podkladu po oškrabání malby v místnostech výšky do 3,80 m</t>
  </si>
  <si>
    <t>-2042512520</t>
  </si>
  <si>
    <t>74</t>
  </si>
  <si>
    <t>784161201</t>
  </si>
  <si>
    <t>Lokální vyrovnání podkladu sádrovou stěrkou, tloušťky do 3 mm, plochy do 0,1 m2 v místnostech výšky do 3,80 m</t>
  </si>
  <si>
    <t>-1387395902</t>
  </si>
  <si>
    <t>stěny dotčené výměnou oken v celé ploše ve všech patrech</t>
  </si>
  <si>
    <t>200</t>
  </si>
  <si>
    <t>75</t>
  </si>
  <si>
    <t>784181101</t>
  </si>
  <si>
    <t>Penetrace podkladu jednonásobná základní akrylátová v místnostech výšky do 3,80 m</t>
  </si>
  <si>
    <t>-2011277279</t>
  </si>
  <si>
    <t>76</t>
  </si>
  <si>
    <t>784221101</t>
  </si>
  <si>
    <t>Malby z malířských směsí otěruvzdorných za sucha dvojnásobné, bílé za sucha otěruvzdorné dobře v místnostech výšky do 3,80 m</t>
  </si>
  <si>
    <t>36438016</t>
  </si>
  <si>
    <t>786</t>
  </si>
  <si>
    <t>Dokončovací práce - stínící technika</t>
  </si>
  <si>
    <t>77</t>
  </si>
  <si>
    <t>786624111</t>
  </si>
  <si>
    <t>Montáž zastiňujících žaluzií lamelových do oken zdvojených otevíravých, sklápěcích nebo vyklápěcích dřevěných</t>
  </si>
  <si>
    <t>1909027131</t>
  </si>
  <si>
    <t>R10</t>
  </si>
  <si>
    <t>(2,1*2,45)*10</t>
  </si>
  <si>
    <t>78</t>
  </si>
  <si>
    <t>61140040</t>
  </si>
  <si>
    <t>Vnitřní horizontální hliníkové žaluzie 210x245 cm,barva bílá</t>
  </si>
  <si>
    <t>266815040</t>
  </si>
  <si>
    <t>okna 315 - 319 ,415 - 419</t>
  </si>
  <si>
    <t>79</t>
  </si>
  <si>
    <t>998786103</t>
  </si>
  <si>
    <t>Přesun hmot pro stínící techniku stanovený z hmotnosti přesunovaného materiálu vodorovná dopravní vzdálenost do 50 m v objektech výšky (hloubky) přes 12 do 24 m</t>
  </si>
  <si>
    <t>-401677771</t>
  </si>
  <si>
    <t>80</t>
  </si>
  <si>
    <t>998786181</t>
  </si>
  <si>
    <t>Přesun hmot pro stínící techniku stanovený z hmotnosti přesunovaného materiálu Příplatek k cenám za přesun prováděný bez použití mechanizace pro jakoukoliv výšku objektu</t>
  </si>
  <si>
    <t>286874833</t>
  </si>
  <si>
    <t>81</t>
  </si>
  <si>
    <t>998786193</t>
  </si>
  <si>
    <t xml:space="preserve">Přesun hmot pro stínící techniku  stanovený z hmotnosti přesunovaného materiálu Příplatek k cenám za zvětšený přesun přes vymezenou největší dopravní vzdálenost do 500 m</t>
  </si>
  <si>
    <t>-1885660054</t>
  </si>
  <si>
    <t>787</t>
  </si>
  <si>
    <t>Dokončovací práce - zasklívání</t>
  </si>
  <si>
    <t>82</t>
  </si>
  <si>
    <t>787600801</t>
  </si>
  <si>
    <t>Vysklívání oken a dveří skla plochého, plochy do 1 m2</t>
  </si>
  <si>
    <t>2052285327</t>
  </si>
  <si>
    <t>demontovaná okna dřevěná</t>
  </si>
  <si>
    <t>(135,518+131,11)*2</t>
  </si>
  <si>
    <t>(3,6*4,4)+(3,6*3,11)+(3,6*3,11)+(3,6*1,76)</t>
  </si>
  <si>
    <t>okno 11a - krajní tabule křídel</t>
  </si>
  <si>
    <t>(1,14*1,76)*2</t>
  </si>
  <si>
    <t>83</t>
  </si>
  <si>
    <t>787-R0</t>
  </si>
  <si>
    <t>Demontáž vitráže pro repasi</t>
  </si>
  <si>
    <t>1565884046</t>
  </si>
  <si>
    <t>114b</t>
  </si>
  <si>
    <t>1,08*1,76</t>
  </si>
  <si>
    <t>214b+314b</t>
  </si>
  <si>
    <t>(1,14*1,5)*4</t>
  </si>
  <si>
    <t>(1,08*1,5)*4</t>
  </si>
  <si>
    <t>414b</t>
  </si>
  <si>
    <t>(1,14*1,17)+(1,08*1,7)+(1,14*1,17)</t>
  </si>
  <si>
    <t>(1,14*2,045)+(1,08*2,045)+(1,14*2,045)</t>
  </si>
  <si>
    <t>(1,14*1,14)+(1,08*1,14)+(1,14*1,14)</t>
  </si>
  <si>
    <t>84</t>
  </si>
  <si>
    <t>787-R1</t>
  </si>
  <si>
    <t>Repase vitrážových oken</t>
  </si>
  <si>
    <t>-1953400731</t>
  </si>
  <si>
    <t>85</t>
  </si>
  <si>
    <t>787-R2</t>
  </si>
  <si>
    <t>Zpětná montáž vitráže</t>
  </si>
  <si>
    <t>-1670205766</t>
  </si>
  <si>
    <t>86</t>
  </si>
  <si>
    <t>998787103</t>
  </si>
  <si>
    <t>Přesun hmot pro zasklívání stanovený z hmotnosti přesunovaného materiálu vodorovná dopravní vzdálenost do 50 m v objektech výšky přes 12 do 24 m</t>
  </si>
  <si>
    <t>-1300418279</t>
  </si>
  <si>
    <t>87</t>
  </si>
  <si>
    <t>998787181</t>
  </si>
  <si>
    <t>Přesun hmot pro zasklívání stanovený z hmotnosti přesunovaného materiálu Příplatek k cenám za přesun prováděný bez použití mechanizace pro jakoukoliv výšku objektu</t>
  </si>
  <si>
    <t>422838866</t>
  </si>
  <si>
    <t>88</t>
  </si>
  <si>
    <t>998787193</t>
  </si>
  <si>
    <t>Přesun hmot pro zasklívání stanovený z hmotnosti přesunovaného materiálu Příplatek k cenám za zvětšený přesun přes vymezenou největší dopravní vzdálenost do 500 m</t>
  </si>
  <si>
    <t>-1036706121</t>
  </si>
  <si>
    <t>VRN</t>
  </si>
  <si>
    <t>Vedlejší rozpočtové náklady</t>
  </si>
  <si>
    <t>VRN1</t>
  </si>
  <si>
    <t>Průzkumné, geodetické a projektové práce</t>
  </si>
  <si>
    <t>89</t>
  </si>
  <si>
    <t>011534000</t>
  </si>
  <si>
    <t>Umělecko-historický průzkum</t>
  </si>
  <si>
    <t>kpl</t>
  </si>
  <si>
    <t>1024</t>
  </si>
  <si>
    <t>1232298089</t>
  </si>
  <si>
    <t>průzkum rámů oken</t>
  </si>
  <si>
    <t>90</t>
  </si>
  <si>
    <t>013254000</t>
  </si>
  <si>
    <t>Dokumentace skutečného provedení stavby</t>
  </si>
  <si>
    <t>-495498005</t>
  </si>
  <si>
    <t>91</t>
  </si>
  <si>
    <t>013294000</t>
  </si>
  <si>
    <t>Ostatní dokumentace</t>
  </si>
  <si>
    <t>140954560</t>
  </si>
  <si>
    <t>dílenská dokumentace oken</t>
  </si>
  <si>
    <t>VRN3</t>
  </si>
  <si>
    <t>Zařízení staveniště</t>
  </si>
  <si>
    <t>92</t>
  </si>
  <si>
    <t>030001000</t>
  </si>
  <si>
    <t>soubor</t>
  </si>
  <si>
    <t>610249943</t>
  </si>
  <si>
    <t>93</t>
  </si>
  <si>
    <t>034002000</t>
  </si>
  <si>
    <t>Zabezpečení staveniště</t>
  </si>
  <si>
    <t>350631752</t>
  </si>
  <si>
    <t>94</t>
  </si>
  <si>
    <t>035002000</t>
  </si>
  <si>
    <t>Pronájmy ploch, objektů</t>
  </si>
  <si>
    <t>1246113486</t>
  </si>
  <si>
    <t>VRN4</t>
  </si>
  <si>
    <t>Inženýrská činnost</t>
  </si>
  <si>
    <t>95</t>
  </si>
  <si>
    <t>041103000</t>
  </si>
  <si>
    <t>Autorský dozor projektanta</t>
  </si>
  <si>
    <t>-1971286035</t>
  </si>
  <si>
    <t>VRN6</t>
  </si>
  <si>
    <t>Územní vlivy</t>
  </si>
  <si>
    <t>96</t>
  </si>
  <si>
    <t>065002000</t>
  </si>
  <si>
    <t>Mimostaveništní doprava materiálů</t>
  </si>
  <si>
    <t>-393196084</t>
  </si>
  <si>
    <t>VRN7</t>
  </si>
  <si>
    <t>Provozní vlivy</t>
  </si>
  <si>
    <t>97</t>
  </si>
  <si>
    <t>071002000</t>
  </si>
  <si>
    <t>Provoz investora, třetích osob</t>
  </si>
  <si>
    <t>KPL</t>
  </si>
  <si>
    <t>-1821806929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</si>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</sst>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2020/023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Realizace energetických úsporných opatření Gymnázium Brno,Slovanské nám.7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Slovanské náměstí 7,Brno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26. 2. 2020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Jihomoravský kraj,Žerotínovo nám.3,Brno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Projekt - Servis, Ing. Schwarz M.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37.5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'2020-023 - Realizace ener...'!J28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'2020-023 - Realizace ener...'!P93</f>
        <v>0</v>
      </c>
      <c r="AV55" s="120">
        <f>'2020-023 - Realizace ener...'!J31</f>
        <v>0</v>
      </c>
      <c r="AW55" s="120">
        <f>'2020-023 - Realizace ener...'!J32</f>
        <v>0</v>
      </c>
      <c r="AX55" s="120">
        <f>'2020-023 - Realizace ener...'!J33</f>
        <v>0</v>
      </c>
      <c r="AY55" s="120">
        <f>'2020-023 - Realizace ener...'!J34</f>
        <v>0</v>
      </c>
      <c r="AZ55" s="120">
        <f>'2020-023 - Realizace ener...'!F31</f>
        <v>0</v>
      </c>
      <c r="BA55" s="120">
        <f>'2020-023 - Realizace ener...'!F32</f>
        <v>0</v>
      </c>
      <c r="BB55" s="120">
        <f>'2020-023 - Realizace ener...'!F33</f>
        <v>0</v>
      </c>
      <c r="BC55" s="120">
        <f>'2020-023 - Realizace ener...'!F34</f>
        <v>0</v>
      </c>
      <c r="BD55" s="122">
        <f>'2020-023 - Realizace ener...'!F35</f>
        <v>0</v>
      </c>
      <c r="BE55" s="7"/>
      <c r="BT55" s="123" t="s">
        <v>77</v>
      </c>
      <c r="BU55" s="123" t="s">
        <v>78</v>
      </c>
      <c r="BV55" s="123" t="s">
        <v>73</v>
      </c>
      <c r="BW55" s="123" t="s">
        <v>5</v>
      </c>
      <c r="BX55" s="123" t="s">
        <v>74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32SLaYi4QJssgM42FxTZBguD4UNQ+5mDPt99Dnc2omgrozgs6x9RO904/0UHq3OhvRBfZx4q3Kew6b/zL+Soig==" hashValue="v2RMV8oK3ySad2JO0QSL3Q04FEzv0OvL4vV+yC3vVvCT4M2Ma5nx4ejmBpwAif4MfDcz5mhAJLqh6vPcpEks/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0-023 - Realizace ene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1"/>
      <c r="AT3" s="18" t="s">
        <v>79</v>
      </c>
    </row>
    <row r="4" s="1" customFormat="1" ht="24.96" customHeight="1">
      <c r="B4" s="21"/>
      <c r="D4" s="128" t="s">
        <v>80</v>
      </c>
      <c r="I4" s="124"/>
      <c r="L4" s="21"/>
      <c r="M4" s="129" t="s">
        <v>10</v>
      </c>
      <c r="AT4" s="18" t="s">
        <v>4</v>
      </c>
    </row>
    <row r="5" s="1" customFormat="1" ht="6.96" customHeight="1">
      <c r="B5" s="21"/>
      <c r="I5" s="124"/>
      <c r="L5" s="21"/>
    </row>
    <row r="6" s="2" customFormat="1" ht="12" customHeight="1">
      <c r="A6" s="39"/>
      <c r="B6" s="45"/>
      <c r="C6" s="39"/>
      <c r="D6" s="130" t="s">
        <v>16</v>
      </c>
      <c r="E6" s="39"/>
      <c r="F6" s="39"/>
      <c r="G6" s="39"/>
      <c r="H6" s="39"/>
      <c r="I6" s="131"/>
      <c r="J6" s="39"/>
      <c r="K6" s="39"/>
      <c r="L6" s="132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3" t="s">
        <v>17</v>
      </c>
      <c r="F7" s="39"/>
      <c r="G7" s="39"/>
      <c r="H7" s="39"/>
      <c r="I7" s="131"/>
      <c r="J7" s="39"/>
      <c r="K7" s="39"/>
      <c r="L7" s="132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1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0" t="s">
        <v>18</v>
      </c>
      <c r="E9" s="39"/>
      <c r="F9" s="134" t="s">
        <v>19</v>
      </c>
      <c r="G9" s="39"/>
      <c r="H9" s="39"/>
      <c r="I9" s="135" t="s">
        <v>20</v>
      </c>
      <c r="J9" s="134" t="s">
        <v>19</v>
      </c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0" t="s">
        <v>21</v>
      </c>
      <c r="E10" s="39"/>
      <c r="F10" s="134" t="s">
        <v>22</v>
      </c>
      <c r="G10" s="39"/>
      <c r="H10" s="39"/>
      <c r="I10" s="135" t="s">
        <v>23</v>
      </c>
      <c r="J10" s="136" t="str">
        <f>'Rekapitulace stavby'!AN8</f>
        <v>26. 2. 2020</v>
      </c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1"/>
      <c r="J11" s="39"/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25</v>
      </c>
      <c r="E12" s="39"/>
      <c r="F12" s="39"/>
      <c r="G12" s="39"/>
      <c r="H12" s="39"/>
      <c r="I12" s="135" t="s">
        <v>26</v>
      </c>
      <c r="J12" s="134" t="s">
        <v>19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4" t="s">
        <v>27</v>
      </c>
      <c r="F13" s="39"/>
      <c r="G13" s="39"/>
      <c r="H13" s="39"/>
      <c r="I13" s="135" t="s">
        <v>28</v>
      </c>
      <c r="J13" s="134" t="s">
        <v>19</v>
      </c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1"/>
      <c r="J14" s="39"/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0" t="s">
        <v>29</v>
      </c>
      <c r="E15" s="39"/>
      <c r="F15" s="39"/>
      <c r="G15" s="39"/>
      <c r="H15" s="39"/>
      <c r="I15" s="135" t="s">
        <v>26</v>
      </c>
      <c r="J15" s="34" t="str">
        <f>'Rekapitulace stavby'!AN13</f>
        <v>Vyplň údaj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4"/>
      <c r="G16" s="134"/>
      <c r="H16" s="134"/>
      <c r="I16" s="135" t="s">
        <v>28</v>
      </c>
      <c r="J16" s="34" t="str">
        <f>'Rekapitulace stavby'!AN14</f>
        <v>Vyplň údaj</v>
      </c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1"/>
      <c r="J17" s="39"/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0" t="s">
        <v>31</v>
      </c>
      <c r="E18" s="39"/>
      <c r="F18" s="39"/>
      <c r="G18" s="39"/>
      <c r="H18" s="39"/>
      <c r="I18" s="135" t="s">
        <v>26</v>
      </c>
      <c r="J18" s="134" t="s">
        <v>19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32</v>
      </c>
      <c r="F19" s="39"/>
      <c r="G19" s="39"/>
      <c r="H19" s="39"/>
      <c r="I19" s="135" t="s">
        <v>28</v>
      </c>
      <c r="J19" s="134" t="s">
        <v>19</v>
      </c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1"/>
      <c r="J20" s="39"/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0" t="s">
        <v>34</v>
      </c>
      <c r="E21" s="39"/>
      <c r="F21" s="39"/>
      <c r="G21" s="39"/>
      <c r="H21" s="39"/>
      <c r="I21" s="135" t="s">
        <v>26</v>
      </c>
      <c r="J21" s="134" t="str">
        <f>IF('Rekapitulace stavby'!AN19="","",'Rekapitulace stavby'!AN19)</f>
        <v/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4" t="str">
        <f>IF('Rekapitulace stavby'!E20="","",'Rekapitulace stavby'!E20)</f>
        <v xml:space="preserve"> </v>
      </c>
      <c r="F22" s="39"/>
      <c r="G22" s="39"/>
      <c r="H22" s="39"/>
      <c r="I22" s="135" t="s">
        <v>28</v>
      </c>
      <c r="J22" s="134" t="str">
        <f>IF('Rekapitulace stavby'!AN20="","",'Rekapitulace stavby'!AN20)</f>
        <v/>
      </c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1"/>
      <c r="J23" s="39"/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0" t="s">
        <v>36</v>
      </c>
      <c r="E24" s="39"/>
      <c r="F24" s="39"/>
      <c r="G24" s="39"/>
      <c r="H24" s="39"/>
      <c r="I24" s="131"/>
      <c r="J24" s="39"/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7"/>
      <c r="B25" s="138"/>
      <c r="C25" s="137"/>
      <c r="D25" s="137"/>
      <c r="E25" s="139" t="s">
        <v>37</v>
      </c>
      <c r="F25" s="139"/>
      <c r="G25" s="139"/>
      <c r="H25" s="139"/>
      <c r="I25" s="140"/>
      <c r="J25" s="137"/>
      <c r="K25" s="137"/>
      <c r="L25" s="141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1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2"/>
      <c r="E27" s="142"/>
      <c r="F27" s="142"/>
      <c r="G27" s="142"/>
      <c r="H27" s="142"/>
      <c r="I27" s="143"/>
      <c r="J27" s="142"/>
      <c r="K27" s="142"/>
      <c r="L27" s="13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4" t="s">
        <v>38</v>
      </c>
      <c r="E28" s="39"/>
      <c r="F28" s="39"/>
      <c r="G28" s="39"/>
      <c r="H28" s="39"/>
      <c r="I28" s="131"/>
      <c r="J28" s="145">
        <f>ROUND(J93, 2)</f>
        <v>0</v>
      </c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2"/>
      <c r="E29" s="142"/>
      <c r="F29" s="142"/>
      <c r="G29" s="142"/>
      <c r="H29" s="142"/>
      <c r="I29" s="143"/>
      <c r="J29" s="142"/>
      <c r="K29" s="142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6" t="s">
        <v>40</v>
      </c>
      <c r="G30" s="39"/>
      <c r="H30" s="39"/>
      <c r="I30" s="147" t="s">
        <v>39</v>
      </c>
      <c r="J30" s="146" t="s">
        <v>41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42</v>
      </c>
      <c r="E31" s="130" t="s">
        <v>43</v>
      </c>
      <c r="F31" s="149">
        <f>ROUND((SUM(BE93:BE1006)),  2)</f>
        <v>0</v>
      </c>
      <c r="G31" s="39"/>
      <c r="H31" s="39"/>
      <c r="I31" s="150">
        <v>0.20999999999999999</v>
      </c>
      <c r="J31" s="149">
        <f>ROUND(((SUM(BE93:BE1006))*I31),  2)</f>
        <v>0</v>
      </c>
      <c r="K31" s="39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0" t="s">
        <v>44</v>
      </c>
      <c r="F32" s="149">
        <f>ROUND((SUM(BF93:BF1006)),  2)</f>
        <v>0</v>
      </c>
      <c r="G32" s="39"/>
      <c r="H32" s="39"/>
      <c r="I32" s="150">
        <v>0.14999999999999999</v>
      </c>
      <c r="J32" s="149">
        <f>ROUND(((SUM(BF93:BF1006))*I32),  2)</f>
        <v>0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0" t="s">
        <v>45</v>
      </c>
      <c r="F33" s="149">
        <f>ROUND((SUM(BG93:BG1006)),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0" t="s">
        <v>46</v>
      </c>
      <c r="F34" s="149">
        <f>ROUND((SUM(BH93:BH1006)),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47</v>
      </c>
      <c r="F35" s="149">
        <f>ROUND((SUM(BI93:BI1006)),  2)</f>
        <v>0</v>
      </c>
      <c r="G35" s="39"/>
      <c r="H35" s="39"/>
      <c r="I35" s="150">
        <v>0</v>
      </c>
      <c r="J35" s="149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1"/>
      <c r="J36" s="39"/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48</v>
      </c>
      <c r="E37" s="153"/>
      <c r="F37" s="153"/>
      <c r="G37" s="154" t="s">
        <v>49</v>
      </c>
      <c r="H37" s="155" t="s">
        <v>50</v>
      </c>
      <c r="I37" s="156"/>
      <c r="J37" s="157">
        <f>SUM(J28:J35)</f>
        <v>0</v>
      </c>
      <c r="K37" s="158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9"/>
      <c r="C38" s="160"/>
      <c r="D38" s="160"/>
      <c r="E38" s="160"/>
      <c r="F38" s="160"/>
      <c r="G38" s="160"/>
      <c r="H38" s="160"/>
      <c r="I38" s="161"/>
      <c r="J38" s="160"/>
      <c r="K38" s="160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132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81</v>
      </c>
      <c r="D43" s="41"/>
      <c r="E43" s="41"/>
      <c r="F43" s="41"/>
      <c r="G43" s="41"/>
      <c r="H43" s="41"/>
      <c r="I43" s="131"/>
      <c r="J43" s="41"/>
      <c r="K43" s="41"/>
      <c r="L43" s="132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131"/>
      <c r="J44" s="41"/>
      <c r="K44" s="41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13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Realizace energetických úsporných opatření Gymnázium Brno,Slovanské nám.7</v>
      </c>
      <c r="F46" s="41"/>
      <c r="G46" s="41"/>
      <c r="H46" s="41"/>
      <c r="I46" s="13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13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Slovanské náměstí 7,Brno</v>
      </c>
      <c r="G48" s="41"/>
      <c r="H48" s="41"/>
      <c r="I48" s="135" t="s">
        <v>23</v>
      </c>
      <c r="J48" s="73" t="str">
        <f>IF(J10="","",J10)</f>
        <v>26. 2. 2020</v>
      </c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13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5.65" customHeight="1">
      <c r="A50" s="39"/>
      <c r="B50" s="40"/>
      <c r="C50" s="33" t="s">
        <v>25</v>
      </c>
      <c r="D50" s="41"/>
      <c r="E50" s="41"/>
      <c r="F50" s="28" t="str">
        <f>E13</f>
        <v>Jihomoravský kraj,Žerotínovo nám.3,Brno</v>
      </c>
      <c r="G50" s="41"/>
      <c r="H50" s="41"/>
      <c r="I50" s="135" t="s">
        <v>31</v>
      </c>
      <c r="J50" s="37" t="str">
        <f>E19</f>
        <v>Projekt - Servis, Ing. Schwarz M.</v>
      </c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135" t="s">
        <v>34</v>
      </c>
      <c r="J51" s="37" t="str">
        <f>E22</f>
        <v xml:space="preserve"> </v>
      </c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131"/>
      <c r="J52" s="41"/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65" t="s">
        <v>82</v>
      </c>
      <c r="D53" s="166"/>
      <c r="E53" s="166"/>
      <c r="F53" s="166"/>
      <c r="G53" s="166"/>
      <c r="H53" s="166"/>
      <c r="I53" s="167"/>
      <c r="J53" s="168" t="s">
        <v>83</v>
      </c>
      <c r="K53" s="166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131"/>
      <c r="J54" s="41"/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9" t="s">
        <v>70</v>
      </c>
      <c r="D55" s="41"/>
      <c r="E55" s="41"/>
      <c r="F55" s="41"/>
      <c r="G55" s="41"/>
      <c r="H55" s="41"/>
      <c r="I55" s="131"/>
      <c r="J55" s="103">
        <f>J93</f>
        <v>0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84</v>
      </c>
    </row>
    <row r="56" s="9" customFormat="1" ht="24.96" customHeight="1">
      <c r="A56" s="9"/>
      <c r="B56" s="170"/>
      <c r="C56" s="171"/>
      <c r="D56" s="172" t="s">
        <v>85</v>
      </c>
      <c r="E56" s="173"/>
      <c r="F56" s="173"/>
      <c r="G56" s="173"/>
      <c r="H56" s="173"/>
      <c r="I56" s="174"/>
      <c r="J56" s="175">
        <f>J94</f>
        <v>0</v>
      </c>
      <c r="K56" s="171"/>
      <c r="L56" s="17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7"/>
      <c r="C57" s="178"/>
      <c r="D57" s="179" t="s">
        <v>86</v>
      </c>
      <c r="E57" s="180"/>
      <c r="F57" s="180"/>
      <c r="G57" s="180"/>
      <c r="H57" s="180"/>
      <c r="I57" s="181"/>
      <c r="J57" s="182">
        <f>J95</f>
        <v>0</v>
      </c>
      <c r="K57" s="178"/>
      <c r="L57" s="18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7"/>
      <c r="C58" s="178"/>
      <c r="D58" s="179" t="s">
        <v>87</v>
      </c>
      <c r="E58" s="180"/>
      <c r="F58" s="180"/>
      <c r="G58" s="180"/>
      <c r="H58" s="180"/>
      <c r="I58" s="181"/>
      <c r="J58" s="182">
        <f>J164</f>
        <v>0</v>
      </c>
      <c r="K58" s="178"/>
      <c r="L58" s="18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7"/>
      <c r="C59" s="178"/>
      <c r="D59" s="179" t="s">
        <v>88</v>
      </c>
      <c r="E59" s="180"/>
      <c r="F59" s="180"/>
      <c r="G59" s="180"/>
      <c r="H59" s="180"/>
      <c r="I59" s="181"/>
      <c r="J59" s="182">
        <f>J337</f>
        <v>0</v>
      </c>
      <c r="K59" s="178"/>
      <c r="L59" s="18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7"/>
      <c r="C60" s="178"/>
      <c r="D60" s="179" t="s">
        <v>89</v>
      </c>
      <c r="E60" s="180"/>
      <c r="F60" s="180"/>
      <c r="G60" s="180"/>
      <c r="H60" s="180"/>
      <c r="I60" s="181"/>
      <c r="J60" s="182">
        <f>J349</f>
        <v>0</v>
      </c>
      <c r="K60" s="178"/>
      <c r="L60" s="18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70"/>
      <c r="C61" s="171"/>
      <c r="D61" s="172" t="s">
        <v>90</v>
      </c>
      <c r="E61" s="173"/>
      <c r="F61" s="173"/>
      <c r="G61" s="173"/>
      <c r="H61" s="173"/>
      <c r="I61" s="174"/>
      <c r="J61" s="175">
        <f>J354</f>
        <v>0</v>
      </c>
      <c r="K61" s="171"/>
      <c r="L61" s="17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7"/>
      <c r="C62" s="178"/>
      <c r="D62" s="179" t="s">
        <v>91</v>
      </c>
      <c r="E62" s="180"/>
      <c r="F62" s="180"/>
      <c r="G62" s="180"/>
      <c r="H62" s="180"/>
      <c r="I62" s="181"/>
      <c r="J62" s="182">
        <f>J355</f>
        <v>0</v>
      </c>
      <c r="K62" s="178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92</v>
      </c>
      <c r="E63" s="180"/>
      <c r="F63" s="180"/>
      <c r="G63" s="180"/>
      <c r="H63" s="180"/>
      <c r="I63" s="181"/>
      <c r="J63" s="182">
        <f>J376</f>
        <v>0</v>
      </c>
      <c r="K63" s="178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93</v>
      </c>
      <c r="E64" s="180"/>
      <c r="F64" s="180"/>
      <c r="G64" s="180"/>
      <c r="H64" s="180"/>
      <c r="I64" s="181"/>
      <c r="J64" s="182">
        <f>J393</f>
        <v>0</v>
      </c>
      <c r="K64" s="178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7"/>
      <c r="C65" s="178"/>
      <c r="D65" s="179" t="s">
        <v>94</v>
      </c>
      <c r="E65" s="180"/>
      <c r="F65" s="180"/>
      <c r="G65" s="180"/>
      <c r="H65" s="180"/>
      <c r="I65" s="181"/>
      <c r="J65" s="182">
        <f>J548</f>
        <v>0</v>
      </c>
      <c r="K65" s="178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7"/>
      <c r="C66" s="178"/>
      <c r="D66" s="179" t="s">
        <v>95</v>
      </c>
      <c r="E66" s="180"/>
      <c r="F66" s="180"/>
      <c r="G66" s="180"/>
      <c r="H66" s="180"/>
      <c r="I66" s="181"/>
      <c r="J66" s="182">
        <f>J652</f>
        <v>0</v>
      </c>
      <c r="K66" s="178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7"/>
      <c r="C67" s="178"/>
      <c r="D67" s="179" t="s">
        <v>96</v>
      </c>
      <c r="E67" s="180"/>
      <c r="F67" s="180"/>
      <c r="G67" s="180"/>
      <c r="H67" s="180"/>
      <c r="I67" s="181"/>
      <c r="J67" s="182">
        <f>J726</f>
        <v>0</v>
      </c>
      <c r="K67" s="178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7"/>
      <c r="C68" s="178"/>
      <c r="D68" s="179" t="s">
        <v>97</v>
      </c>
      <c r="E68" s="180"/>
      <c r="F68" s="180"/>
      <c r="G68" s="180"/>
      <c r="H68" s="180"/>
      <c r="I68" s="181"/>
      <c r="J68" s="182">
        <f>J927</f>
        <v>0</v>
      </c>
      <c r="K68" s="178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7"/>
      <c r="C69" s="178"/>
      <c r="D69" s="179" t="s">
        <v>98</v>
      </c>
      <c r="E69" s="180"/>
      <c r="F69" s="180"/>
      <c r="G69" s="180"/>
      <c r="H69" s="180"/>
      <c r="I69" s="181"/>
      <c r="J69" s="182">
        <f>J939</f>
        <v>0</v>
      </c>
      <c r="K69" s="178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0"/>
      <c r="C70" s="171"/>
      <c r="D70" s="172" t="s">
        <v>99</v>
      </c>
      <c r="E70" s="173"/>
      <c r="F70" s="173"/>
      <c r="G70" s="173"/>
      <c r="H70" s="173"/>
      <c r="I70" s="174"/>
      <c r="J70" s="175">
        <f>J986</f>
        <v>0</v>
      </c>
      <c r="K70" s="171"/>
      <c r="L70" s="17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7"/>
      <c r="C71" s="178"/>
      <c r="D71" s="179" t="s">
        <v>100</v>
      </c>
      <c r="E71" s="180"/>
      <c r="F71" s="180"/>
      <c r="G71" s="180"/>
      <c r="H71" s="180"/>
      <c r="I71" s="181"/>
      <c r="J71" s="182">
        <f>J987</f>
        <v>0</v>
      </c>
      <c r="K71" s="178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7"/>
      <c r="C72" s="178"/>
      <c r="D72" s="179" t="s">
        <v>101</v>
      </c>
      <c r="E72" s="180"/>
      <c r="F72" s="180"/>
      <c r="G72" s="180"/>
      <c r="H72" s="180"/>
      <c r="I72" s="181"/>
      <c r="J72" s="182">
        <f>J997</f>
        <v>0</v>
      </c>
      <c r="K72" s="178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7"/>
      <c r="C73" s="178"/>
      <c r="D73" s="179" t="s">
        <v>102</v>
      </c>
      <c r="E73" s="180"/>
      <c r="F73" s="180"/>
      <c r="G73" s="180"/>
      <c r="H73" s="180"/>
      <c r="I73" s="181"/>
      <c r="J73" s="182">
        <f>J1001</f>
        <v>0</v>
      </c>
      <c r="K73" s="178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7"/>
      <c r="C74" s="178"/>
      <c r="D74" s="179" t="s">
        <v>103</v>
      </c>
      <c r="E74" s="180"/>
      <c r="F74" s="180"/>
      <c r="G74" s="180"/>
      <c r="H74" s="180"/>
      <c r="I74" s="181"/>
      <c r="J74" s="182">
        <f>J1003</f>
        <v>0</v>
      </c>
      <c r="K74" s="178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7"/>
      <c r="C75" s="178"/>
      <c r="D75" s="179" t="s">
        <v>104</v>
      </c>
      <c r="E75" s="180"/>
      <c r="F75" s="180"/>
      <c r="G75" s="180"/>
      <c r="H75" s="180"/>
      <c r="I75" s="181"/>
      <c r="J75" s="182">
        <f>J1005</f>
        <v>0</v>
      </c>
      <c r="K75" s="178"/>
      <c r="L75" s="18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131"/>
      <c r="J76" s="41"/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161"/>
      <c r="J77" s="61"/>
      <c r="K77" s="6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164"/>
      <c r="J81" s="63"/>
      <c r="K81" s="63"/>
      <c r="L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131"/>
      <c r="J82" s="41"/>
      <c r="K82" s="41"/>
      <c r="L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1"/>
      <c r="J83" s="41"/>
      <c r="K83" s="41"/>
      <c r="L83" s="132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31"/>
      <c r="J84" s="41"/>
      <c r="K84" s="41"/>
      <c r="L84" s="132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E7</f>
        <v>Realizace energetických úsporných opatření Gymnázium Brno,Slovanské nám.7</v>
      </c>
      <c r="F85" s="41"/>
      <c r="G85" s="41"/>
      <c r="H85" s="41"/>
      <c r="I85" s="131"/>
      <c r="J85" s="41"/>
      <c r="K85" s="41"/>
      <c r="L85" s="132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1"/>
      <c r="J86" s="41"/>
      <c r="K86" s="41"/>
      <c r="L86" s="132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F10</f>
        <v>Slovanské náměstí 7,Brno</v>
      </c>
      <c r="G87" s="41"/>
      <c r="H87" s="41"/>
      <c r="I87" s="135" t="s">
        <v>23</v>
      </c>
      <c r="J87" s="73" t="str">
        <f>IF(J10="","",J10)</f>
        <v>26. 2. 2020</v>
      </c>
      <c r="K87" s="41"/>
      <c r="L87" s="132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1"/>
      <c r="J88" s="41"/>
      <c r="K88" s="41"/>
      <c r="L88" s="132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E13</f>
        <v>Jihomoravský kraj,Žerotínovo nám.3,Brno</v>
      </c>
      <c r="G89" s="41"/>
      <c r="H89" s="41"/>
      <c r="I89" s="135" t="s">
        <v>31</v>
      </c>
      <c r="J89" s="37" t="str">
        <f>E19</f>
        <v>Projekt - Servis, Ing. Schwarz M.</v>
      </c>
      <c r="K89" s="41"/>
      <c r="L89" s="132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IF(E16="","",E16)</f>
        <v>Vyplň údaj</v>
      </c>
      <c r="G90" s="41"/>
      <c r="H90" s="41"/>
      <c r="I90" s="135" t="s">
        <v>34</v>
      </c>
      <c r="J90" s="37" t="str">
        <f>E22</f>
        <v xml:space="preserve"> </v>
      </c>
      <c r="K90" s="41"/>
      <c r="L90" s="132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1"/>
      <c r="J91" s="41"/>
      <c r="K91" s="41"/>
      <c r="L91" s="132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4"/>
      <c r="B92" s="185"/>
      <c r="C92" s="186" t="s">
        <v>106</v>
      </c>
      <c r="D92" s="187" t="s">
        <v>57</v>
      </c>
      <c r="E92" s="187" t="s">
        <v>53</v>
      </c>
      <c r="F92" s="187" t="s">
        <v>54</v>
      </c>
      <c r="G92" s="187" t="s">
        <v>107</v>
      </c>
      <c r="H92" s="187" t="s">
        <v>108</v>
      </c>
      <c r="I92" s="188" t="s">
        <v>109</v>
      </c>
      <c r="J92" s="189" t="s">
        <v>83</v>
      </c>
      <c r="K92" s="190" t="s">
        <v>110</v>
      </c>
      <c r="L92" s="191"/>
      <c r="M92" s="93" t="s">
        <v>19</v>
      </c>
      <c r="N92" s="94" t="s">
        <v>42</v>
      </c>
      <c r="O92" s="94" t="s">
        <v>111</v>
      </c>
      <c r="P92" s="94" t="s">
        <v>112</v>
      </c>
      <c r="Q92" s="94" t="s">
        <v>113</v>
      </c>
      <c r="R92" s="94" t="s">
        <v>114</v>
      </c>
      <c r="S92" s="94" t="s">
        <v>115</v>
      </c>
      <c r="T92" s="95" t="s">
        <v>116</v>
      </c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="2" customFormat="1" ht="22.8" customHeight="1">
      <c r="A93" s="39"/>
      <c r="B93" s="40"/>
      <c r="C93" s="100" t="s">
        <v>117</v>
      </c>
      <c r="D93" s="41"/>
      <c r="E93" s="41"/>
      <c r="F93" s="41"/>
      <c r="G93" s="41"/>
      <c r="H93" s="41"/>
      <c r="I93" s="131"/>
      <c r="J93" s="192">
        <f>BK93</f>
        <v>0</v>
      </c>
      <c r="K93" s="41"/>
      <c r="L93" s="45"/>
      <c r="M93" s="96"/>
      <c r="N93" s="193"/>
      <c r="O93" s="97"/>
      <c r="P93" s="194">
        <f>P94+P354+P986</f>
        <v>0</v>
      </c>
      <c r="Q93" s="97"/>
      <c r="R93" s="194">
        <f>R94+R354+R986</f>
        <v>40.242688479999998</v>
      </c>
      <c r="S93" s="97"/>
      <c r="T93" s="195">
        <f>T94+T354+T986</f>
        <v>41.775140459999996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84</v>
      </c>
      <c r="BK93" s="196">
        <f>BK94+BK354+BK986</f>
        <v>0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118</v>
      </c>
      <c r="F94" s="200" t="s">
        <v>119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P95+P164+P337+P349</f>
        <v>0</v>
      </c>
      <c r="Q94" s="205"/>
      <c r="R94" s="206">
        <f>R95+R164+R337+R349</f>
        <v>16.435393619999999</v>
      </c>
      <c r="S94" s="205"/>
      <c r="T94" s="207">
        <f>T95+T164+T337+T349</f>
        <v>34.365594999999999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77</v>
      </c>
      <c r="AT94" s="209" t="s">
        <v>71</v>
      </c>
      <c r="AU94" s="209" t="s">
        <v>72</v>
      </c>
      <c r="AY94" s="208" t="s">
        <v>120</v>
      </c>
      <c r="BK94" s="210">
        <f>BK95+BK164+BK337+BK349</f>
        <v>0</v>
      </c>
    </row>
    <row r="95" s="12" customFormat="1" ht="22.8" customHeight="1">
      <c r="A95" s="12"/>
      <c r="B95" s="197"/>
      <c r="C95" s="198"/>
      <c r="D95" s="199" t="s">
        <v>71</v>
      </c>
      <c r="E95" s="211" t="s">
        <v>121</v>
      </c>
      <c r="F95" s="211" t="s">
        <v>122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SUM(P96:P163)</f>
        <v>0</v>
      </c>
      <c r="Q95" s="205"/>
      <c r="R95" s="206">
        <f>SUM(R96:R163)</f>
        <v>16.2567241</v>
      </c>
      <c r="S95" s="205"/>
      <c r="T95" s="207">
        <f>SUM(T96:T163)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77</v>
      </c>
      <c r="AT95" s="209" t="s">
        <v>71</v>
      </c>
      <c r="AU95" s="209" t="s">
        <v>77</v>
      </c>
      <c r="AY95" s="208" t="s">
        <v>120</v>
      </c>
      <c r="BK95" s="210">
        <f>SUM(BK96:BK163)</f>
        <v>0</v>
      </c>
    </row>
    <row r="96" s="2" customFormat="1" ht="16.5" customHeight="1">
      <c r="A96" s="39"/>
      <c r="B96" s="40"/>
      <c r="C96" s="213" t="s">
        <v>77</v>
      </c>
      <c r="D96" s="213" t="s">
        <v>123</v>
      </c>
      <c r="E96" s="214" t="s">
        <v>124</v>
      </c>
      <c r="F96" s="215" t="s">
        <v>125</v>
      </c>
      <c r="G96" s="216" t="s">
        <v>126</v>
      </c>
      <c r="H96" s="217">
        <v>409.95499999999998</v>
      </c>
      <c r="I96" s="218"/>
      <c r="J96" s="219">
        <f>ROUND(I96*H96,2)</f>
        <v>0</v>
      </c>
      <c r="K96" s="220"/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0.033579999999999999</v>
      </c>
      <c r="R96" s="223">
        <f>Q96*H96</f>
        <v>13.766288899999999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127</v>
      </c>
      <c r="AT96" s="225" t="s">
        <v>123</v>
      </c>
      <c r="AU96" s="225" t="s">
        <v>79</v>
      </c>
      <c r="AY96" s="18" t="s">
        <v>120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77</v>
      </c>
      <c r="BK96" s="226">
        <f>ROUND(I96*H96,2)</f>
        <v>0</v>
      </c>
      <c r="BL96" s="18" t="s">
        <v>127</v>
      </c>
      <c r="BM96" s="225" t="s">
        <v>128</v>
      </c>
    </row>
    <row r="97" s="13" customFormat="1">
      <c r="A97" s="13"/>
      <c r="B97" s="227"/>
      <c r="C97" s="228"/>
      <c r="D97" s="229" t="s">
        <v>129</v>
      </c>
      <c r="E97" s="230" t="s">
        <v>19</v>
      </c>
      <c r="F97" s="231" t="s">
        <v>130</v>
      </c>
      <c r="G97" s="228"/>
      <c r="H97" s="230" t="s">
        <v>19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129</v>
      </c>
      <c r="AU97" s="237" t="s">
        <v>79</v>
      </c>
      <c r="AV97" s="13" t="s">
        <v>77</v>
      </c>
      <c r="AW97" s="13" t="s">
        <v>33</v>
      </c>
      <c r="AX97" s="13" t="s">
        <v>72</v>
      </c>
      <c r="AY97" s="237" t="s">
        <v>120</v>
      </c>
    </row>
    <row r="98" s="13" customFormat="1">
      <c r="A98" s="13"/>
      <c r="B98" s="227"/>
      <c r="C98" s="228"/>
      <c r="D98" s="229" t="s">
        <v>129</v>
      </c>
      <c r="E98" s="230" t="s">
        <v>19</v>
      </c>
      <c r="F98" s="231" t="s">
        <v>131</v>
      </c>
      <c r="G98" s="228"/>
      <c r="H98" s="230" t="s">
        <v>19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129</v>
      </c>
      <c r="AU98" s="237" t="s">
        <v>79</v>
      </c>
      <c r="AV98" s="13" t="s">
        <v>77</v>
      </c>
      <c r="AW98" s="13" t="s">
        <v>33</v>
      </c>
      <c r="AX98" s="13" t="s">
        <v>72</v>
      </c>
      <c r="AY98" s="237" t="s">
        <v>120</v>
      </c>
    </row>
    <row r="99" s="14" customFormat="1">
      <c r="A99" s="14"/>
      <c r="B99" s="238"/>
      <c r="C99" s="239"/>
      <c r="D99" s="229" t="s">
        <v>129</v>
      </c>
      <c r="E99" s="240" t="s">
        <v>19</v>
      </c>
      <c r="F99" s="241" t="s">
        <v>132</v>
      </c>
      <c r="G99" s="239"/>
      <c r="H99" s="242">
        <v>14.02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129</v>
      </c>
      <c r="AU99" s="248" t="s">
        <v>79</v>
      </c>
      <c r="AV99" s="14" t="s">
        <v>79</v>
      </c>
      <c r="AW99" s="14" t="s">
        <v>33</v>
      </c>
      <c r="AX99" s="14" t="s">
        <v>72</v>
      </c>
      <c r="AY99" s="248" t="s">
        <v>120</v>
      </c>
    </row>
    <row r="100" s="14" customFormat="1">
      <c r="A100" s="14"/>
      <c r="B100" s="238"/>
      <c r="C100" s="239"/>
      <c r="D100" s="229" t="s">
        <v>129</v>
      </c>
      <c r="E100" s="240" t="s">
        <v>19</v>
      </c>
      <c r="F100" s="241" t="s">
        <v>133</v>
      </c>
      <c r="G100" s="239"/>
      <c r="H100" s="242">
        <v>10.208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129</v>
      </c>
      <c r="AU100" s="248" t="s">
        <v>79</v>
      </c>
      <c r="AV100" s="14" t="s">
        <v>79</v>
      </c>
      <c r="AW100" s="14" t="s">
        <v>33</v>
      </c>
      <c r="AX100" s="14" t="s">
        <v>72</v>
      </c>
      <c r="AY100" s="248" t="s">
        <v>120</v>
      </c>
    </row>
    <row r="101" s="14" customFormat="1">
      <c r="A101" s="14"/>
      <c r="B101" s="238"/>
      <c r="C101" s="239"/>
      <c r="D101" s="229" t="s">
        <v>129</v>
      </c>
      <c r="E101" s="240" t="s">
        <v>19</v>
      </c>
      <c r="F101" s="241" t="s">
        <v>134</v>
      </c>
      <c r="G101" s="239"/>
      <c r="H101" s="242">
        <v>24.047999999999998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129</v>
      </c>
      <c r="AU101" s="248" t="s">
        <v>79</v>
      </c>
      <c r="AV101" s="14" t="s">
        <v>79</v>
      </c>
      <c r="AW101" s="14" t="s">
        <v>33</v>
      </c>
      <c r="AX101" s="14" t="s">
        <v>72</v>
      </c>
      <c r="AY101" s="248" t="s">
        <v>120</v>
      </c>
    </row>
    <row r="102" s="14" customFormat="1">
      <c r="A102" s="14"/>
      <c r="B102" s="238"/>
      <c r="C102" s="239"/>
      <c r="D102" s="229" t="s">
        <v>129</v>
      </c>
      <c r="E102" s="240" t="s">
        <v>19</v>
      </c>
      <c r="F102" s="241" t="s">
        <v>135</v>
      </c>
      <c r="G102" s="239"/>
      <c r="H102" s="242">
        <v>4.96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129</v>
      </c>
      <c r="AU102" s="248" t="s">
        <v>79</v>
      </c>
      <c r="AV102" s="14" t="s">
        <v>79</v>
      </c>
      <c r="AW102" s="14" t="s">
        <v>33</v>
      </c>
      <c r="AX102" s="14" t="s">
        <v>72</v>
      </c>
      <c r="AY102" s="248" t="s">
        <v>120</v>
      </c>
    </row>
    <row r="103" s="13" customFormat="1">
      <c r="A103" s="13"/>
      <c r="B103" s="227"/>
      <c r="C103" s="228"/>
      <c r="D103" s="229" t="s">
        <v>129</v>
      </c>
      <c r="E103" s="230" t="s">
        <v>19</v>
      </c>
      <c r="F103" s="231" t="s">
        <v>136</v>
      </c>
      <c r="G103" s="228"/>
      <c r="H103" s="230" t="s">
        <v>19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129</v>
      </c>
      <c r="AU103" s="237" t="s">
        <v>79</v>
      </c>
      <c r="AV103" s="13" t="s">
        <v>77</v>
      </c>
      <c r="AW103" s="13" t="s">
        <v>33</v>
      </c>
      <c r="AX103" s="13" t="s">
        <v>72</v>
      </c>
      <c r="AY103" s="237" t="s">
        <v>120</v>
      </c>
    </row>
    <row r="104" s="14" customFormat="1">
      <c r="A104" s="14"/>
      <c r="B104" s="238"/>
      <c r="C104" s="239"/>
      <c r="D104" s="229" t="s">
        <v>129</v>
      </c>
      <c r="E104" s="240" t="s">
        <v>19</v>
      </c>
      <c r="F104" s="241" t="s">
        <v>132</v>
      </c>
      <c r="G104" s="239"/>
      <c r="H104" s="242">
        <v>14.02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129</v>
      </c>
      <c r="AU104" s="248" t="s">
        <v>79</v>
      </c>
      <c r="AV104" s="14" t="s">
        <v>79</v>
      </c>
      <c r="AW104" s="14" t="s">
        <v>33</v>
      </c>
      <c r="AX104" s="14" t="s">
        <v>72</v>
      </c>
      <c r="AY104" s="248" t="s">
        <v>120</v>
      </c>
    </row>
    <row r="105" s="14" customFormat="1">
      <c r="A105" s="14"/>
      <c r="B105" s="238"/>
      <c r="C105" s="239"/>
      <c r="D105" s="229" t="s">
        <v>129</v>
      </c>
      <c r="E105" s="240" t="s">
        <v>19</v>
      </c>
      <c r="F105" s="241" t="s">
        <v>137</v>
      </c>
      <c r="G105" s="239"/>
      <c r="H105" s="242">
        <v>10.144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129</v>
      </c>
      <c r="AU105" s="248" t="s">
        <v>79</v>
      </c>
      <c r="AV105" s="14" t="s">
        <v>79</v>
      </c>
      <c r="AW105" s="14" t="s">
        <v>33</v>
      </c>
      <c r="AX105" s="14" t="s">
        <v>72</v>
      </c>
      <c r="AY105" s="248" t="s">
        <v>120</v>
      </c>
    </row>
    <row r="106" s="14" customFormat="1">
      <c r="A106" s="14"/>
      <c r="B106" s="238"/>
      <c r="C106" s="239"/>
      <c r="D106" s="229" t="s">
        <v>129</v>
      </c>
      <c r="E106" s="240" t="s">
        <v>19</v>
      </c>
      <c r="F106" s="241" t="s">
        <v>138</v>
      </c>
      <c r="G106" s="239"/>
      <c r="H106" s="242">
        <v>23.904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129</v>
      </c>
      <c r="AU106" s="248" t="s">
        <v>79</v>
      </c>
      <c r="AV106" s="14" t="s">
        <v>79</v>
      </c>
      <c r="AW106" s="14" t="s">
        <v>33</v>
      </c>
      <c r="AX106" s="14" t="s">
        <v>72</v>
      </c>
      <c r="AY106" s="248" t="s">
        <v>120</v>
      </c>
    </row>
    <row r="107" s="14" customFormat="1">
      <c r="A107" s="14"/>
      <c r="B107" s="238"/>
      <c r="C107" s="239"/>
      <c r="D107" s="229" t="s">
        <v>129</v>
      </c>
      <c r="E107" s="240" t="s">
        <v>19</v>
      </c>
      <c r="F107" s="241" t="s">
        <v>139</v>
      </c>
      <c r="G107" s="239"/>
      <c r="H107" s="242">
        <v>3.9279999999999999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129</v>
      </c>
      <c r="AU107" s="248" t="s">
        <v>79</v>
      </c>
      <c r="AV107" s="14" t="s">
        <v>79</v>
      </c>
      <c r="AW107" s="14" t="s">
        <v>33</v>
      </c>
      <c r="AX107" s="14" t="s">
        <v>72</v>
      </c>
      <c r="AY107" s="248" t="s">
        <v>120</v>
      </c>
    </row>
    <row r="108" s="13" customFormat="1">
      <c r="A108" s="13"/>
      <c r="B108" s="227"/>
      <c r="C108" s="228"/>
      <c r="D108" s="229" t="s">
        <v>129</v>
      </c>
      <c r="E108" s="230" t="s">
        <v>19</v>
      </c>
      <c r="F108" s="231" t="s">
        <v>140</v>
      </c>
      <c r="G108" s="228"/>
      <c r="H108" s="230" t="s">
        <v>19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129</v>
      </c>
      <c r="AU108" s="237" t="s">
        <v>79</v>
      </c>
      <c r="AV108" s="13" t="s">
        <v>77</v>
      </c>
      <c r="AW108" s="13" t="s">
        <v>33</v>
      </c>
      <c r="AX108" s="13" t="s">
        <v>72</v>
      </c>
      <c r="AY108" s="237" t="s">
        <v>120</v>
      </c>
    </row>
    <row r="109" s="14" customFormat="1">
      <c r="A109" s="14"/>
      <c r="B109" s="238"/>
      <c r="C109" s="239"/>
      <c r="D109" s="229" t="s">
        <v>129</v>
      </c>
      <c r="E109" s="240" t="s">
        <v>19</v>
      </c>
      <c r="F109" s="241" t="s">
        <v>141</v>
      </c>
      <c r="G109" s="239"/>
      <c r="H109" s="242">
        <v>160.048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129</v>
      </c>
      <c r="AU109" s="248" t="s">
        <v>79</v>
      </c>
      <c r="AV109" s="14" t="s">
        <v>79</v>
      </c>
      <c r="AW109" s="14" t="s">
        <v>33</v>
      </c>
      <c r="AX109" s="14" t="s">
        <v>72</v>
      </c>
      <c r="AY109" s="248" t="s">
        <v>120</v>
      </c>
    </row>
    <row r="110" s="14" customFormat="1">
      <c r="A110" s="14"/>
      <c r="B110" s="238"/>
      <c r="C110" s="239"/>
      <c r="D110" s="229" t="s">
        <v>129</v>
      </c>
      <c r="E110" s="240" t="s">
        <v>19</v>
      </c>
      <c r="F110" s="241" t="s">
        <v>142</v>
      </c>
      <c r="G110" s="239"/>
      <c r="H110" s="242">
        <v>10.176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129</v>
      </c>
      <c r="AU110" s="248" t="s">
        <v>79</v>
      </c>
      <c r="AV110" s="14" t="s">
        <v>79</v>
      </c>
      <c r="AW110" s="14" t="s">
        <v>33</v>
      </c>
      <c r="AX110" s="14" t="s">
        <v>72</v>
      </c>
      <c r="AY110" s="248" t="s">
        <v>120</v>
      </c>
    </row>
    <row r="111" s="14" customFormat="1">
      <c r="A111" s="14"/>
      <c r="B111" s="238"/>
      <c r="C111" s="239"/>
      <c r="D111" s="229" t="s">
        <v>129</v>
      </c>
      <c r="E111" s="240" t="s">
        <v>19</v>
      </c>
      <c r="F111" s="241" t="s">
        <v>143</v>
      </c>
      <c r="G111" s="239"/>
      <c r="H111" s="242">
        <v>23.975999999999999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129</v>
      </c>
      <c r="AU111" s="248" t="s">
        <v>79</v>
      </c>
      <c r="AV111" s="14" t="s">
        <v>79</v>
      </c>
      <c r="AW111" s="14" t="s">
        <v>33</v>
      </c>
      <c r="AX111" s="14" t="s">
        <v>72</v>
      </c>
      <c r="AY111" s="248" t="s">
        <v>120</v>
      </c>
    </row>
    <row r="112" s="14" customFormat="1">
      <c r="A112" s="14"/>
      <c r="B112" s="238"/>
      <c r="C112" s="239"/>
      <c r="D112" s="229" t="s">
        <v>129</v>
      </c>
      <c r="E112" s="240" t="s">
        <v>19</v>
      </c>
      <c r="F112" s="241" t="s">
        <v>139</v>
      </c>
      <c r="G112" s="239"/>
      <c r="H112" s="242">
        <v>3.9279999999999999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129</v>
      </c>
      <c r="AU112" s="248" t="s">
        <v>79</v>
      </c>
      <c r="AV112" s="14" t="s">
        <v>79</v>
      </c>
      <c r="AW112" s="14" t="s">
        <v>33</v>
      </c>
      <c r="AX112" s="14" t="s">
        <v>72</v>
      </c>
      <c r="AY112" s="248" t="s">
        <v>120</v>
      </c>
    </row>
    <row r="113" s="13" customFormat="1">
      <c r="A113" s="13"/>
      <c r="B113" s="227"/>
      <c r="C113" s="228"/>
      <c r="D113" s="229" t="s">
        <v>129</v>
      </c>
      <c r="E113" s="230" t="s">
        <v>19</v>
      </c>
      <c r="F113" s="231" t="s">
        <v>144</v>
      </c>
      <c r="G113" s="228"/>
      <c r="H113" s="230" t="s">
        <v>19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129</v>
      </c>
      <c r="AU113" s="237" t="s">
        <v>79</v>
      </c>
      <c r="AV113" s="13" t="s">
        <v>77</v>
      </c>
      <c r="AW113" s="13" t="s">
        <v>33</v>
      </c>
      <c r="AX113" s="13" t="s">
        <v>72</v>
      </c>
      <c r="AY113" s="237" t="s">
        <v>120</v>
      </c>
    </row>
    <row r="114" s="14" customFormat="1">
      <c r="A114" s="14"/>
      <c r="B114" s="238"/>
      <c r="C114" s="239"/>
      <c r="D114" s="229" t="s">
        <v>129</v>
      </c>
      <c r="E114" s="240" t="s">
        <v>19</v>
      </c>
      <c r="F114" s="241" t="s">
        <v>145</v>
      </c>
      <c r="G114" s="239"/>
      <c r="H114" s="242">
        <v>7.6200000000000001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129</v>
      </c>
      <c r="AU114" s="248" t="s">
        <v>79</v>
      </c>
      <c r="AV114" s="14" t="s">
        <v>79</v>
      </c>
      <c r="AW114" s="14" t="s">
        <v>33</v>
      </c>
      <c r="AX114" s="14" t="s">
        <v>72</v>
      </c>
      <c r="AY114" s="248" t="s">
        <v>120</v>
      </c>
    </row>
    <row r="115" s="14" customFormat="1">
      <c r="A115" s="14"/>
      <c r="B115" s="238"/>
      <c r="C115" s="239"/>
      <c r="D115" s="229" t="s">
        <v>129</v>
      </c>
      <c r="E115" s="240" t="s">
        <v>19</v>
      </c>
      <c r="F115" s="241" t="s">
        <v>146</v>
      </c>
      <c r="G115" s="239"/>
      <c r="H115" s="242">
        <v>19.728000000000002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129</v>
      </c>
      <c r="AU115" s="248" t="s">
        <v>79</v>
      </c>
      <c r="AV115" s="14" t="s">
        <v>79</v>
      </c>
      <c r="AW115" s="14" t="s">
        <v>33</v>
      </c>
      <c r="AX115" s="14" t="s">
        <v>72</v>
      </c>
      <c r="AY115" s="248" t="s">
        <v>120</v>
      </c>
    </row>
    <row r="116" s="14" customFormat="1">
      <c r="A116" s="14"/>
      <c r="B116" s="238"/>
      <c r="C116" s="239"/>
      <c r="D116" s="229" t="s">
        <v>129</v>
      </c>
      <c r="E116" s="240" t="s">
        <v>19</v>
      </c>
      <c r="F116" s="241" t="s">
        <v>147</v>
      </c>
      <c r="G116" s="239"/>
      <c r="H116" s="242">
        <v>18.143999999999998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129</v>
      </c>
      <c r="AU116" s="248" t="s">
        <v>79</v>
      </c>
      <c r="AV116" s="14" t="s">
        <v>79</v>
      </c>
      <c r="AW116" s="14" t="s">
        <v>33</v>
      </c>
      <c r="AX116" s="14" t="s">
        <v>72</v>
      </c>
      <c r="AY116" s="248" t="s">
        <v>120</v>
      </c>
    </row>
    <row r="117" s="14" customFormat="1">
      <c r="A117" s="14"/>
      <c r="B117" s="238"/>
      <c r="C117" s="239"/>
      <c r="D117" s="229" t="s">
        <v>129</v>
      </c>
      <c r="E117" s="240" t="s">
        <v>19</v>
      </c>
      <c r="F117" s="241" t="s">
        <v>148</v>
      </c>
      <c r="G117" s="239"/>
      <c r="H117" s="242">
        <v>2.8399999999999999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129</v>
      </c>
      <c r="AU117" s="248" t="s">
        <v>79</v>
      </c>
      <c r="AV117" s="14" t="s">
        <v>79</v>
      </c>
      <c r="AW117" s="14" t="s">
        <v>33</v>
      </c>
      <c r="AX117" s="14" t="s">
        <v>72</v>
      </c>
      <c r="AY117" s="248" t="s">
        <v>120</v>
      </c>
    </row>
    <row r="118" s="13" customFormat="1">
      <c r="A118" s="13"/>
      <c r="B118" s="227"/>
      <c r="C118" s="228"/>
      <c r="D118" s="229" t="s">
        <v>129</v>
      </c>
      <c r="E118" s="230" t="s">
        <v>19</v>
      </c>
      <c r="F118" s="231" t="s">
        <v>149</v>
      </c>
      <c r="G118" s="228"/>
      <c r="H118" s="230" t="s">
        <v>19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129</v>
      </c>
      <c r="AU118" s="237" t="s">
        <v>79</v>
      </c>
      <c r="AV118" s="13" t="s">
        <v>77</v>
      </c>
      <c r="AW118" s="13" t="s">
        <v>33</v>
      </c>
      <c r="AX118" s="13" t="s">
        <v>72</v>
      </c>
      <c r="AY118" s="237" t="s">
        <v>120</v>
      </c>
    </row>
    <row r="119" s="14" customFormat="1">
      <c r="A119" s="14"/>
      <c r="B119" s="238"/>
      <c r="C119" s="239"/>
      <c r="D119" s="229" t="s">
        <v>129</v>
      </c>
      <c r="E119" s="240" t="s">
        <v>19</v>
      </c>
      <c r="F119" s="241" t="s">
        <v>150</v>
      </c>
      <c r="G119" s="239"/>
      <c r="H119" s="242">
        <v>3.6539999999999999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129</v>
      </c>
      <c r="AU119" s="248" t="s">
        <v>79</v>
      </c>
      <c r="AV119" s="14" t="s">
        <v>79</v>
      </c>
      <c r="AW119" s="14" t="s">
        <v>33</v>
      </c>
      <c r="AX119" s="14" t="s">
        <v>72</v>
      </c>
      <c r="AY119" s="248" t="s">
        <v>120</v>
      </c>
    </row>
    <row r="120" s="14" customFormat="1">
      <c r="A120" s="14"/>
      <c r="B120" s="238"/>
      <c r="C120" s="239"/>
      <c r="D120" s="229" t="s">
        <v>129</v>
      </c>
      <c r="E120" s="240" t="s">
        <v>19</v>
      </c>
      <c r="F120" s="241" t="s">
        <v>151</v>
      </c>
      <c r="G120" s="239"/>
      <c r="H120" s="242">
        <v>2.952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129</v>
      </c>
      <c r="AU120" s="248" t="s">
        <v>79</v>
      </c>
      <c r="AV120" s="14" t="s">
        <v>79</v>
      </c>
      <c r="AW120" s="14" t="s">
        <v>33</v>
      </c>
      <c r="AX120" s="14" t="s">
        <v>72</v>
      </c>
      <c r="AY120" s="248" t="s">
        <v>120</v>
      </c>
    </row>
    <row r="121" s="14" customFormat="1">
      <c r="A121" s="14"/>
      <c r="B121" s="238"/>
      <c r="C121" s="239"/>
      <c r="D121" s="229" t="s">
        <v>129</v>
      </c>
      <c r="E121" s="240" t="s">
        <v>19</v>
      </c>
      <c r="F121" s="241" t="s">
        <v>152</v>
      </c>
      <c r="G121" s="239"/>
      <c r="H121" s="242">
        <v>1.5129999999999999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129</v>
      </c>
      <c r="AU121" s="248" t="s">
        <v>79</v>
      </c>
      <c r="AV121" s="14" t="s">
        <v>79</v>
      </c>
      <c r="AW121" s="14" t="s">
        <v>33</v>
      </c>
      <c r="AX121" s="14" t="s">
        <v>72</v>
      </c>
      <c r="AY121" s="248" t="s">
        <v>120</v>
      </c>
    </row>
    <row r="122" s="14" customFormat="1">
      <c r="A122" s="14"/>
      <c r="B122" s="238"/>
      <c r="C122" s="239"/>
      <c r="D122" s="229" t="s">
        <v>129</v>
      </c>
      <c r="E122" s="240" t="s">
        <v>19</v>
      </c>
      <c r="F122" s="241" t="s">
        <v>153</v>
      </c>
      <c r="G122" s="239"/>
      <c r="H122" s="242">
        <v>5.5800000000000001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129</v>
      </c>
      <c r="AU122" s="248" t="s">
        <v>79</v>
      </c>
      <c r="AV122" s="14" t="s">
        <v>79</v>
      </c>
      <c r="AW122" s="14" t="s">
        <v>33</v>
      </c>
      <c r="AX122" s="14" t="s">
        <v>72</v>
      </c>
      <c r="AY122" s="248" t="s">
        <v>120</v>
      </c>
    </row>
    <row r="123" s="14" customFormat="1">
      <c r="A123" s="14"/>
      <c r="B123" s="238"/>
      <c r="C123" s="239"/>
      <c r="D123" s="229" t="s">
        <v>129</v>
      </c>
      <c r="E123" s="240" t="s">
        <v>19</v>
      </c>
      <c r="F123" s="241" t="s">
        <v>154</v>
      </c>
      <c r="G123" s="239"/>
      <c r="H123" s="242">
        <v>39.689999999999998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8" t="s">
        <v>129</v>
      </c>
      <c r="AU123" s="248" t="s">
        <v>79</v>
      </c>
      <c r="AV123" s="14" t="s">
        <v>79</v>
      </c>
      <c r="AW123" s="14" t="s">
        <v>33</v>
      </c>
      <c r="AX123" s="14" t="s">
        <v>72</v>
      </c>
      <c r="AY123" s="248" t="s">
        <v>120</v>
      </c>
    </row>
    <row r="124" s="14" customFormat="1">
      <c r="A124" s="14"/>
      <c r="B124" s="238"/>
      <c r="C124" s="239"/>
      <c r="D124" s="229" t="s">
        <v>129</v>
      </c>
      <c r="E124" s="240" t="s">
        <v>19</v>
      </c>
      <c r="F124" s="241" t="s">
        <v>155</v>
      </c>
      <c r="G124" s="239"/>
      <c r="H124" s="242">
        <v>4.8739999999999997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129</v>
      </c>
      <c r="AU124" s="248" t="s">
        <v>79</v>
      </c>
      <c r="AV124" s="14" t="s">
        <v>79</v>
      </c>
      <c r="AW124" s="14" t="s">
        <v>33</v>
      </c>
      <c r="AX124" s="14" t="s">
        <v>72</v>
      </c>
      <c r="AY124" s="248" t="s">
        <v>120</v>
      </c>
    </row>
    <row r="125" s="15" customFormat="1">
      <c r="A125" s="15"/>
      <c r="B125" s="249"/>
      <c r="C125" s="250"/>
      <c r="D125" s="229" t="s">
        <v>129</v>
      </c>
      <c r="E125" s="251" t="s">
        <v>19</v>
      </c>
      <c r="F125" s="252" t="s">
        <v>156</v>
      </c>
      <c r="G125" s="250"/>
      <c r="H125" s="253">
        <v>409.95499999999993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9" t="s">
        <v>129</v>
      </c>
      <c r="AU125" s="259" t="s">
        <v>79</v>
      </c>
      <c r="AV125" s="15" t="s">
        <v>127</v>
      </c>
      <c r="AW125" s="15" t="s">
        <v>33</v>
      </c>
      <c r="AX125" s="15" t="s">
        <v>77</v>
      </c>
      <c r="AY125" s="259" t="s">
        <v>120</v>
      </c>
    </row>
    <row r="126" s="2" customFormat="1" ht="21.75" customHeight="1">
      <c r="A126" s="39"/>
      <c r="B126" s="40"/>
      <c r="C126" s="213" t="s">
        <v>79</v>
      </c>
      <c r="D126" s="213" t="s">
        <v>123</v>
      </c>
      <c r="E126" s="214" t="s">
        <v>157</v>
      </c>
      <c r="F126" s="215" t="s">
        <v>158</v>
      </c>
      <c r="G126" s="216" t="s">
        <v>126</v>
      </c>
      <c r="H126" s="217">
        <v>191.87600000000001</v>
      </c>
      <c r="I126" s="218"/>
      <c r="J126" s="219">
        <f>ROUND(I126*H126,2)</f>
        <v>0</v>
      </c>
      <c r="K126" s="220"/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0.0048999999999999998</v>
      </c>
      <c r="R126" s="223">
        <f>Q126*H126</f>
        <v>0.94019240000000004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127</v>
      </c>
      <c r="AT126" s="225" t="s">
        <v>123</v>
      </c>
      <c r="AU126" s="225" t="s">
        <v>79</v>
      </c>
      <c r="AY126" s="18" t="s">
        <v>120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77</v>
      </c>
      <c r="BK126" s="226">
        <f>ROUND(I126*H126,2)</f>
        <v>0</v>
      </c>
      <c r="BL126" s="18" t="s">
        <v>127</v>
      </c>
      <c r="BM126" s="225" t="s">
        <v>159</v>
      </c>
    </row>
    <row r="127" s="13" customFormat="1">
      <c r="A127" s="13"/>
      <c r="B127" s="227"/>
      <c r="C127" s="228"/>
      <c r="D127" s="229" t="s">
        <v>129</v>
      </c>
      <c r="E127" s="230" t="s">
        <v>19</v>
      </c>
      <c r="F127" s="231" t="s">
        <v>160</v>
      </c>
      <c r="G127" s="228"/>
      <c r="H127" s="230" t="s">
        <v>19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129</v>
      </c>
      <c r="AU127" s="237" t="s">
        <v>79</v>
      </c>
      <c r="AV127" s="13" t="s">
        <v>77</v>
      </c>
      <c r="AW127" s="13" t="s">
        <v>33</v>
      </c>
      <c r="AX127" s="13" t="s">
        <v>72</v>
      </c>
      <c r="AY127" s="237" t="s">
        <v>120</v>
      </c>
    </row>
    <row r="128" s="13" customFormat="1">
      <c r="A128" s="13"/>
      <c r="B128" s="227"/>
      <c r="C128" s="228"/>
      <c r="D128" s="229" t="s">
        <v>129</v>
      </c>
      <c r="E128" s="230" t="s">
        <v>19</v>
      </c>
      <c r="F128" s="231" t="s">
        <v>131</v>
      </c>
      <c r="G128" s="228"/>
      <c r="H128" s="230" t="s">
        <v>19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129</v>
      </c>
      <c r="AU128" s="237" t="s">
        <v>79</v>
      </c>
      <c r="AV128" s="13" t="s">
        <v>77</v>
      </c>
      <c r="AW128" s="13" t="s">
        <v>33</v>
      </c>
      <c r="AX128" s="13" t="s">
        <v>72</v>
      </c>
      <c r="AY128" s="237" t="s">
        <v>120</v>
      </c>
    </row>
    <row r="129" s="14" customFormat="1">
      <c r="A129" s="14"/>
      <c r="B129" s="238"/>
      <c r="C129" s="239"/>
      <c r="D129" s="229" t="s">
        <v>129</v>
      </c>
      <c r="E129" s="240" t="s">
        <v>19</v>
      </c>
      <c r="F129" s="241" t="s">
        <v>161</v>
      </c>
      <c r="G129" s="239"/>
      <c r="H129" s="242">
        <v>7.0099999999999998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129</v>
      </c>
      <c r="AU129" s="248" t="s">
        <v>79</v>
      </c>
      <c r="AV129" s="14" t="s">
        <v>79</v>
      </c>
      <c r="AW129" s="14" t="s">
        <v>33</v>
      </c>
      <c r="AX129" s="14" t="s">
        <v>72</v>
      </c>
      <c r="AY129" s="248" t="s">
        <v>120</v>
      </c>
    </row>
    <row r="130" s="14" customFormat="1">
      <c r="A130" s="14"/>
      <c r="B130" s="238"/>
      <c r="C130" s="239"/>
      <c r="D130" s="229" t="s">
        <v>129</v>
      </c>
      <c r="E130" s="240" t="s">
        <v>19</v>
      </c>
      <c r="F130" s="241" t="s">
        <v>162</v>
      </c>
      <c r="G130" s="239"/>
      <c r="H130" s="242">
        <v>5.1040000000000001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129</v>
      </c>
      <c r="AU130" s="248" t="s">
        <v>79</v>
      </c>
      <c r="AV130" s="14" t="s">
        <v>79</v>
      </c>
      <c r="AW130" s="14" t="s">
        <v>33</v>
      </c>
      <c r="AX130" s="14" t="s">
        <v>72</v>
      </c>
      <c r="AY130" s="248" t="s">
        <v>120</v>
      </c>
    </row>
    <row r="131" s="14" customFormat="1">
      <c r="A131" s="14"/>
      <c r="B131" s="238"/>
      <c r="C131" s="239"/>
      <c r="D131" s="229" t="s">
        <v>129</v>
      </c>
      <c r="E131" s="240" t="s">
        <v>19</v>
      </c>
      <c r="F131" s="241" t="s">
        <v>163</v>
      </c>
      <c r="G131" s="239"/>
      <c r="H131" s="242">
        <v>12.023999999999999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129</v>
      </c>
      <c r="AU131" s="248" t="s">
        <v>79</v>
      </c>
      <c r="AV131" s="14" t="s">
        <v>79</v>
      </c>
      <c r="AW131" s="14" t="s">
        <v>33</v>
      </c>
      <c r="AX131" s="14" t="s">
        <v>72</v>
      </c>
      <c r="AY131" s="248" t="s">
        <v>120</v>
      </c>
    </row>
    <row r="132" s="14" customFormat="1">
      <c r="A132" s="14"/>
      <c r="B132" s="238"/>
      <c r="C132" s="239"/>
      <c r="D132" s="229" t="s">
        <v>129</v>
      </c>
      <c r="E132" s="240" t="s">
        <v>19</v>
      </c>
      <c r="F132" s="241" t="s">
        <v>164</v>
      </c>
      <c r="G132" s="239"/>
      <c r="H132" s="242">
        <v>2.48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129</v>
      </c>
      <c r="AU132" s="248" t="s">
        <v>79</v>
      </c>
      <c r="AV132" s="14" t="s">
        <v>79</v>
      </c>
      <c r="AW132" s="14" t="s">
        <v>33</v>
      </c>
      <c r="AX132" s="14" t="s">
        <v>72</v>
      </c>
      <c r="AY132" s="248" t="s">
        <v>120</v>
      </c>
    </row>
    <row r="133" s="13" customFormat="1">
      <c r="A133" s="13"/>
      <c r="B133" s="227"/>
      <c r="C133" s="228"/>
      <c r="D133" s="229" t="s">
        <v>129</v>
      </c>
      <c r="E133" s="230" t="s">
        <v>19</v>
      </c>
      <c r="F133" s="231" t="s">
        <v>136</v>
      </c>
      <c r="G133" s="228"/>
      <c r="H133" s="230" t="s">
        <v>19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129</v>
      </c>
      <c r="AU133" s="237" t="s">
        <v>79</v>
      </c>
      <c r="AV133" s="13" t="s">
        <v>77</v>
      </c>
      <c r="AW133" s="13" t="s">
        <v>33</v>
      </c>
      <c r="AX133" s="13" t="s">
        <v>72</v>
      </c>
      <c r="AY133" s="237" t="s">
        <v>120</v>
      </c>
    </row>
    <row r="134" s="14" customFormat="1">
      <c r="A134" s="14"/>
      <c r="B134" s="238"/>
      <c r="C134" s="239"/>
      <c r="D134" s="229" t="s">
        <v>129</v>
      </c>
      <c r="E134" s="240" t="s">
        <v>19</v>
      </c>
      <c r="F134" s="241" t="s">
        <v>161</v>
      </c>
      <c r="G134" s="239"/>
      <c r="H134" s="242">
        <v>7.0099999999999998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129</v>
      </c>
      <c r="AU134" s="248" t="s">
        <v>79</v>
      </c>
      <c r="AV134" s="14" t="s">
        <v>79</v>
      </c>
      <c r="AW134" s="14" t="s">
        <v>33</v>
      </c>
      <c r="AX134" s="14" t="s">
        <v>72</v>
      </c>
      <c r="AY134" s="248" t="s">
        <v>120</v>
      </c>
    </row>
    <row r="135" s="14" customFormat="1">
      <c r="A135" s="14"/>
      <c r="B135" s="238"/>
      <c r="C135" s="239"/>
      <c r="D135" s="229" t="s">
        <v>129</v>
      </c>
      <c r="E135" s="240" t="s">
        <v>19</v>
      </c>
      <c r="F135" s="241" t="s">
        <v>165</v>
      </c>
      <c r="G135" s="239"/>
      <c r="H135" s="242">
        <v>5.0720000000000001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129</v>
      </c>
      <c r="AU135" s="248" t="s">
        <v>79</v>
      </c>
      <c r="AV135" s="14" t="s">
        <v>79</v>
      </c>
      <c r="AW135" s="14" t="s">
        <v>33</v>
      </c>
      <c r="AX135" s="14" t="s">
        <v>72</v>
      </c>
      <c r="AY135" s="248" t="s">
        <v>120</v>
      </c>
    </row>
    <row r="136" s="14" customFormat="1">
      <c r="A136" s="14"/>
      <c r="B136" s="238"/>
      <c r="C136" s="239"/>
      <c r="D136" s="229" t="s">
        <v>129</v>
      </c>
      <c r="E136" s="240" t="s">
        <v>19</v>
      </c>
      <c r="F136" s="241" t="s">
        <v>166</v>
      </c>
      <c r="G136" s="239"/>
      <c r="H136" s="242">
        <v>11.952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129</v>
      </c>
      <c r="AU136" s="248" t="s">
        <v>79</v>
      </c>
      <c r="AV136" s="14" t="s">
        <v>79</v>
      </c>
      <c r="AW136" s="14" t="s">
        <v>33</v>
      </c>
      <c r="AX136" s="14" t="s">
        <v>72</v>
      </c>
      <c r="AY136" s="248" t="s">
        <v>120</v>
      </c>
    </row>
    <row r="137" s="14" customFormat="1">
      <c r="A137" s="14"/>
      <c r="B137" s="238"/>
      <c r="C137" s="239"/>
      <c r="D137" s="229" t="s">
        <v>129</v>
      </c>
      <c r="E137" s="240" t="s">
        <v>19</v>
      </c>
      <c r="F137" s="241" t="s">
        <v>167</v>
      </c>
      <c r="G137" s="239"/>
      <c r="H137" s="242">
        <v>1.964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129</v>
      </c>
      <c r="AU137" s="248" t="s">
        <v>79</v>
      </c>
      <c r="AV137" s="14" t="s">
        <v>79</v>
      </c>
      <c r="AW137" s="14" t="s">
        <v>33</v>
      </c>
      <c r="AX137" s="14" t="s">
        <v>72</v>
      </c>
      <c r="AY137" s="248" t="s">
        <v>120</v>
      </c>
    </row>
    <row r="138" s="13" customFormat="1">
      <c r="A138" s="13"/>
      <c r="B138" s="227"/>
      <c r="C138" s="228"/>
      <c r="D138" s="229" t="s">
        <v>129</v>
      </c>
      <c r="E138" s="230" t="s">
        <v>19</v>
      </c>
      <c r="F138" s="231" t="s">
        <v>140</v>
      </c>
      <c r="G138" s="228"/>
      <c r="H138" s="230" t="s">
        <v>19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129</v>
      </c>
      <c r="AU138" s="237" t="s">
        <v>79</v>
      </c>
      <c r="AV138" s="13" t="s">
        <v>77</v>
      </c>
      <c r="AW138" s="13" t="s">
        <v>33</v>
      </c>
      <c r="AX138" s="13" t="s">
        <v>72</v>
      </c>
      <c r="AY138" s="237" t="s">
        <v>120</v>
      </c>
    </row>
    <row r="139" s="14" customFormat="1">
      <c r="A139" s="14"/>
      <c r="B139" s="238"/>
      <c r="C139" s="239"/>
      <c r="D139" s="229" t="s">
        <v>129</v>
      </c>
      <c r="E139" s="240" t="s">
        <v>19</v>
      </c>
      <c r="F139" s="241" t="s">
        <v>168</v>
      </c>
      <c r="G139" s="239"/>
      <c r="H139" s="242">
        <v>80.024000000000001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129</v>
      </c>
      <c r="AU139" s="248" t="s">
        <v>79</v>
      </c>
      <c r="AV139" s="14" t="s">
        <v>79</v>
      </c>
      <c r="AW139" s="14" t="s">
        <v>33</v>
      </c>
      <c r="AX139" s="14" t="s">
        <v>72</v>
      </c>
      <c r="AY139" s="248" t="s">
        <v>120</v>
      </c>
    </row>
    <row r="140" s="14" customFormat="1">
      <c r="A140" s="14"/>
      <c r="B140" s="238"/>
      <c r="C140" s="239"/>
      <c r="D140" s="229" t="s">
        <v>129</v>
      </c>
      <c r="E140" s="240" t="s">
        <v>19</v>
      </c>
      <c r="F140" s="241" t="s">
        <v>169</v>
      </c>
      <c r="G140" s="239"/>
      <c r="H140" s="242">
        <v>5.0880000000000001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129</v>
      </c>
      <c r="AU140" s="248" t="s">
        <v>79</v>
      </c>
      <c r="AV140" s="14" t="s">
        <v>79</v>
      </c>
      <c r="AW140" s="14" t="s">
        <v>33</v>
      </c>
      <c r="AX140" s="14" t="s">
        <v>72</v>
      </c>
      <c r="AY140" s="248" t="s">
        <v>120</v>
      </c>
    </row>
    <row r="141" s="14" customFormat="1">
      <c r="A141" s="14"/>
      <c r="B141" s="238"/>
      <c r="C141" s="239"/>
      <c r="D141" s="229" t="s">
        <v>129</v>
      </c>
      <c r="E141" s="240" t="s">
        <v>19</v>
      </c>
      <c r="F141" s="241" t="s">
        <v>170</v>
      </c>
      <c r="G141" s="239"/>
      <c r="H141" s="242">
        <v>11.988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129</v>
      </c>
      <c r="AU141" s="248" t="s">
        <v>79</v>
      </c>
      <c r="AV141" s="14" t="s">
        <v>79</v>
      </c>
      <c r="AW141" s="14" t="s">
        <v>33</v>
      </c>
      <c r="AX141" s="14" t="s">
        <v>72</v>
      </c>
      <c r="AY141" s="248" t="s">
        <v>120</v>
      </c>
    </row>
    <row r="142" s="14" customFormat="1">
      <c r="A142" s="14"/>
      <c r="B142" s="238"/>
      <c r="C142" s="239"/>
      <c r="D142" s="229" t="s">
        <v>129</v>
      </c>
      <c r="E142" s="240" t="s">
        <v>19</v>
      </c>
      <c r="F142" s="241" t="s">
        <v>167</v>
      </c>
      <c r="G142" s="239"/>
      <c r="H142" s="242">
        <v>1.964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129</v>
      </c>
      <c r="AU142" s="248" t="s">
        <v>79</v>
      </c>
      <c r="AV142" s="14" t="s">
        <v>79</v>
      </c>
      <c r="AW142" s="14" t="s">
        <v>33</v>
      </c>
      <c r="AX142" s="14" t="s">
        <v>72</v>
      </c>
      <c r="AY142" s="248" t="s">
        <v>120</v>
      </c>
    </row>
    <row r="143" s="13" customFormat="1">
      <c r="A143" s="13"/>
      <c r="B143" s="227"/>
      <c r="C143" s="228"/>
      <c r="D143" s="229" t="s">
        <v>129</v>
      </c>
      <c r="E143" s="230" t="s">
        <v>19</v>
      </c>
      <c r="F143" s="231" t="s">
        <v>144</v>
      </c>
      <c r="G143" s="228"/>
      <c r="H143" s="230" t="s">
        <v>19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129</v>
      </c>
      <c r="AU143" s="237" t="s">
        <v>79</v>
      </c>
      <c r="AV143" s="13" t="s">
        <v>77</v>
      </c>
      <c r="AW143" s="13" t="s">
        <v>33</v>
      </c>
      <c r="AX143" s="13" t="s">
        <v>72</v>
      </c>
      <c r="AY143" s="237" t="s">
        <v>120</v>
      </c>
    </row>
    <row r="144" s="14" customFormat="1">
      <c r="A144" s="14"/>
      <c r="B144" s="238"/>
      <c r="C144" s="239"/>
      <c r="D144" s="229" t="s">
        <v>129</v>
      </c>
      <c r="E144" s="240" t="s">
        <v>19</v>
      </c>
      <c r="F144" s="241" t="s">
        <v>171</v>
      </c>
      <c r="G144" s="239"/>
      <c r="H144" s="242">
        <v>3.8100000000000001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129</v>
      </c>
      <c r="AU144" s="248" t="s">
        <v>79</v>
      </c>
      <c r="AV144" s="14" t="s">
        <v>79</v>
      </c>
      <c r="AW144" s="14" t="s">
        <v>33</v>
      </c>
      <c r="AX144" s="14" t="s">
        <v>72</v>
      </c>
      <c r="AY144" s="248" t="s">
        <v>120</v>
      </c>
    </row>
    <row r="145" s="14" customFormat="1">
      <c r="A145" s="14"/>
      <c r="B145" s="238"/>
      <c r="C145" s="239"/>
      <c r="D145" s="229" t="s">
        <v>129</v>
      </c>
      <c r="E145" s="240" t="s">
        <v>19</v>
      </c>
      <c r="F145" s="241" t="s">
        <v>172</v>
      </c>
      <c r="G145" s="239"/>
      <c r="H145" s="242">
        <v>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129</v>
      </c>
      <c r="AU145" s="248" t="s">
        <v>79</v>
      </c>
      <c r="AV145" s="14" t="s">
        <v>79</v>
      </c>
      <c r="AW145" s="14" t="s">
        <v>33</v>
      </c>
      <c r="AX145" s="14" t="s">
        <v>72</v>
      </c>
      <c r="AY145" s="248" t="s">
        <v>120</v>
      </c>
    </row>
    <row r="146" s="14" customFormat="1">
      <c r="A146" s="14"/>
      <c r="B146" s="238"/>
      <c r="C146" s="239"/>
      <c r="D146" s="229" t="s">
        <v>129</v>
      </c>
      <c r="E146" s="240" t="s">
        <v>19</v>
      </c>
      <c r="F146" s="241" t="s">
        <v>173</v>
      </c>
      <c r="G146" s="239"/>
      <c r="H146" s="242">
        <v>9.0719999999999992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129</v>
      </c>
      <c r="AU146" s="248" t="s">
        <v>79</v>
      </c>
      <c r="AV146" s="14" t="s">
        <v>79</v>
      </c>
      <c r="AW146" s="14" t="s">
        <v>33</v>
      </c>
      <c r="AX146" s="14" t="s">
        <v>72</v>
      </c>
      <c r="AY146" s="248" t="s">
        <v>120</v>
      </c>
    </row>
    <row r="147" s="14" customFormat="1">
      <c r="A147" s="14"/>
      <c r="B147" s="238"/>
      <c r="C147" s="239"/>
      <c r="D147" s="229" t="s">
        <v>129</v>
      </c>
      <c r="E147" s="240" t="s">
        <v>19</v>
      </c>
      <c r="F147" s="241" t="s">
        <v>174</v>
      </c>
      <c r="G147" s="239"/>
      <c r="H147" s="242">
        <v>1.4199999999999999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129</v>
      </c>
      <c r="AU147" s="248" t="s">
        <v>79</v>
      </c>
      <c r="AV147" s="14" t="s">
        <v>79</v>
      </c>
      <c r="AW147" s="14" t="s">
        <v>33</v>
      </c>
      <c r="AX147" s="14" t="s">
        <v>72</v>
      </c>
      <c r="AY147" s="248" t="s">
        <v>120</v>
      </c>
    </row>
    <row r="148" s="13" customFormat="1">
      <c r="A148" s="13"/>
      <c r="B148" s="227"/>
      <c r="C148" s="228"/>
      <c r="D148" s="229" t="s">
        <v>129</v>
      </c>
      <c r="E148" s="230" t="s">
        <v>19</v>
      </c>
      <c r="F148" s="231" t="s">
        <v>149</v>
      </c>
      <c r="G148" s="228"/>
      <c r="H148" s="230" t="s">
        <v>19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129</v>
      </c>
      <c r="AU148" s="237" t="s">
        <v>79</v>
      </c>
      <c r="AV148" s="13" t="s">
        <v>77</v>
      </c>
      <c r="AW148" s="13" t="s">
        <v>33</v>
      </c>
      <c r="AX148" s="13" t="s">
        <v>72</v>
      </c>
      <c r="AY148" s="237" t="s">
        <v>120</v>
      </c>
    </row>
    <row r="149" s="14" customFormat="1">
      <c r="A149" s="14"/>
      <c r="B149" s="238"/>
      <c r="C149" s="239"/>
      <c r="D149" s="229" t="s">
        <v>129</v>
      </c>
      <c r="E149" s="240" t="s">
        <v>19</v>
      </c>
      <c r="F149" s="241" t="s">
        <v>175</v>
      </c>
      <c r="G149" s="239"/>
      <c r="H149" s="242">
        <v>1.6240000000000001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129</v>
      </c>
      <c r="AU149" s="248" t="s">
        <v>79</v>
      </c>
      <c r="AV149" s="14" t="s">
        <v>79</v>
      </c>
      <c r="AW149" s="14" t="s">
        <v>33</v>
      </c>
      <c r="AX149" s="14" t="s">
        <v>72</v>
      </c>
      <c r="AY149" s="248" t="s">
        <v>120</v>
      </c>
    </row>
    <row r="150" s="14" customFormat="1">
      <c r="A150" s="14"/>
      <c r="B150" s="238"/>
      <c r="C150" s="239"/>
      <c r="D150" s="229" t="s">
        <v>129</v>
      </c>
      <c r="E150" s="240" t="s">
        <v>19</v>
      </c>
      <c r="F150" s="241" t="s">
        <v>176</v>
      </c>
      <c r="G150" s="239"/>
      <c r="H150" s="242">
        <v>1.3120000000000001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129</v>
      </c>
      <c r="AU150" s="248" t="s">
        <v>79</v>
      </c>
      <c r="AV150" s="14" t="s">
        <v>79</v>
      </c>
      <c r="AW150" s="14" t="s">
        <v>33</v>
      </c>
      <c r="AX150" s="14" t="s">
        <v>72</v>
      </c>
      <c r="AY150" s="248" t="s">
        <v>120</v>
      </c>
    </row>
    <row r="151" s="14" customFormat="1">
      <c r="A151" s="14"/>
      <c r="B151" s="238"/>
      <c r="C151" s="239"/>
      <c r="D151" s="229" t="s">
        <v>129</v>
      </c>
      <c r="E151" s="240" t="s">
        <v>19</v>
      </c>
      <c r="F151" s="241" t="s">
        <v>177</v>
      </c>
      <c r="G151" s="239"/>
      <c r="H151" s="242">
        <v>0.67200000000000004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129</v>
      </c>
      <c r="AU151" s="248" t="s">
        <v>79</v>
      </c>
      <c r="AV151" s="14" t="s">
        <v>79</v>
      </c>
      <c r="AW151" s="14" t="s">
        <v>33</v>
      </c>
      <c r="AX151" s="14" t="s">
        <v>72</v>
      </c>
      <c r="AY151" s="248" t="s">
        <v>120</v>
      </c>
    </row>
    <row r="152" s="14" customFormat="1">
      <c r="A152" s="14"/>
      <c r="B152" s="238"/>
      <c r="C152" s="239"/>
      <c r="D152" s="229" t="s">
        <v>129</v>
      </c>
      <c r="E152" s="240" t="s">
        <v>19</v>
      </c>
      <c r="F152" s="241" t="s">
        <v>178</v>
      </c>
      <c r="G152" s="239"/>
      <c r="H152" s="242">
        <v>2.48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129</v>
      </c>
      <c r="AU152" s="248" t="s">
        <v>79</v>
      </c>
      <c r="AV152" s="14" t="s">
        <v>79</v>
      </c>
      <c r="AW152" s="14" t="s">
        <v>33</v>
      </c>
      <c r="AX152" s="14" t="s">
        <v>72</v>
      </c>
      <c r="AY152" s="248" t="s">
        <v>120</v>
      </c>
    </row>
    <row r="153" s="14" customFormat="1">
      <c r="A153" s="14"/>
      <c r="B153" s="238"/>
      <c r="C153" s="239"/>
      <c r="D153" s="229" t="s">
        <v>129</v>
      </c>
      <c r="E153" s="240" t="s">
        <v>19</v>
      </c>
      <c r="F153" s="241" t="s">
        <v>179</v>
      </c>
      <c r="G153" s="239"/>
      <c r="H153" s="242">
        <v>17.640000000000001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129</v>
      </c>
      <c r="AU153" s="248" t="s">
        <v>79</v>
      </c>
      <c r="AV153" s="14" t="s">
        <v>79</v>
      </c>
      <c r="AW153" s="14" t="s">
        <v>33</v>
      </c>
      <c r="AX153" s="14" t="s">
        <v>72</v>
      </c>
      <c r="AY153" s="248" t="s">
        <v>120</v>
      </c>
    </row>
    <row r="154" s="14" customFormat="1">
      <c r="A154" s="14"/>
      <c r="B154" s="238"/>
      <c r="C154" s="239"/>
      <c r="D154" s="229" t="s">
        <v>129</v>
      </c>
      <c r="E154" s="240" t="s">
        <v>19</v>
      </c>
      <c r="F154" s="241" t="s">
        <v>180</v>
      </c>
      <c r="G154" s="239"/>
      <c r="H154" s="242">
        <v>2.1659999999999999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129</v>
      </c>
      <c r="AU154" s="248" t="s">
        <v>79</v>
      </c>
      <c r="AV154" s="14" t="s">
        <v>79</v>
      </c>
      <c r="AW154" s="14" t="s">
        <v>33</v>
      </c>
      <c r="AX154" s="14" t="s">
        <v>72</v>
      </c>
      <c r="AY154" s="248" t="s">
        <v>120</v>
      </c>
    </row>
    <row r="155" s="15" customFormat="1">
      <c r="A155" s="15"/>
      <c r="B155" s="249"/>
      <c r="C155" s="250"/>
      <c r="D155" s="229" t="s">
        <v>129</v>
      </c>
      <c r="E155" s="251" t="s">
        <v>19</v>
      </c>
      <c r="F155" s="252" t="s">
        <v>156</v>
      </c>
      <c r="G155" s="250"/>
      <c r="H155" s="253">
        <v>191.87599999999998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9" t="s">
        <v>129</v>
      </c>
      <c r="AU155" s="259" t="s">
        <v>79</v>
      </c>
      <c r="AV155" s="15" t="s">
        <v>127</v>
      </c>
      <c r="AW155" s="15" t="s">
        <v>33</v>
      </c>
      <c r="AX155" s="15" t="s">
        <v>77</v>
      </c>
      <c r="AY155" s="259" t="s">
        <v>120</v>
      </c>
    </row>
    <row r="156" s="2" customFormat="1" ht="21.75" customHeight="1">
      <c r="A156" s="39"/>
      <c r="B156" s="40"/>
      <c r="C156" s="213" t="s">
        <v>181</v>
      </c>
      <c r="D156" s="213" t="s">
        <v>123</v>
      </c>
      <c r="E156" s="214" t="s">
        <v>182</v>
      </c>
      <c r="F156" s="215" t="s">
        <v>183</v>
      </c>
      <c r="G156" s="216" t="s">
        <v>126</v>
      </c>
      <c r="H156" s="217">
        <v>16.605</v>
      </c>
      <c r="I156" s="218"/>
      <c r="J156" s="219">
        <f>ROUND(I156*H156,2)</f>
        <v>0</v>
      </c>
      <c r="K156" s="220"/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0.093359999999999999</v>
      </c>
      <c r="R156" s="223">
        <f>Q156*H156</f>
        <v>1.5502427999999999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127</v>
      </c>
      <c r="AT156" s="225" t="s">
        <v>123</v>
      </c>
      <c r="AU156" s="225" t="s">
        <v>79</v>
      </c>
      <c r="AY156" s="18" t="s">
        <v>120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77</v>
      </c>
      <c r="BK156" s="226">
        <f>ROUND(I156*H156,2)</f>
        <v>0</v>
      </c>
      <c r="BL156" s="18" t="s">
        <v>127</v>
      </c>
      <c r="BM156" s="225" t="s">
        <v>184</v>
      </c>
    </row>
    <row r="157" s="13" customFormat="1">
      <c r="A157" s="13"/>
      <c r="B157" s="227"/>
      <c r="C157" s="228"/>
      <c r="D157" s="229" t="s">
        <v>129</v>
      </c>
      <c r="E157" s="230" t="s">
        <v>19</v>
      </c>
      <c r="F157" s="231" t="s">
        <v>185</v>
      </c>
      <c r="G157" s="228"/>
      <c r="H157" s="230" t="s">
        <v>19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129</v>
      </c>
      <c r="AU157" s="237" t="s">
        <v>79</v>
      </c>
      <c r="AV157" s="13" t="s">
        <v>77</v>
      </c>
      <c r="AW157" s="13" t="s">
        <v>33</v>
      </c>
      <c r="AX157" s="13" t="s">
        <v>72</v>
      </c>
      <c r="AY157" s="237" t="s">
        <v>120</v>
      </c>
    </row>
    <row r="158" s="13" customFormat="1">
      <c r="A158" s="13"/>
      <c r="B158" s="227"/>
      <c r="C158" s="228"/>
      <c r="D158" s="229" t="s">
        <v>129</v>
      </c>
      <c r="E158" s="230" t="s">
        <v>19</v>
      </c>
      <c r="F158" s="231" t="s">
        <v>149</v>
      </c>
      <c r="G158" s="228"/>
      <c r="H158" s="230" t="s">
        <v>19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129</v>
      </c>
      <c r="AU158" s="237" t="s">
        <v>79</v>
      </c>
      <c r="AV158" s="13" t="s">
        <v>77</v>
      </c>
      <c r="AW158" s="13" t="s">
        <v>33</v>
      </c>
      <c r="AX158" s="13" t="s">
        <v>72</v>
      </c>
      <c r="AY158" s="237" t="s">
        <v>120</v>
      </c>
    </row>
    <row r="159" s="14" customFormat="1">
      <c r="A159" s="14"/>
      <c r="B159" s="238"/>
      <c r="C159" s="239"/>
      <c r="D159" s="229" t="s">
        <v>129</v>
      </c>
      <c r="E159" s="240" t="s">
        <v>19</v>
      </c>
      <c r="F159" s="241" t="s">
        <v>186</v>
      </c>
      <c r="G159" s="239"/>
      <c r="H159" s="242">
        <v>3.375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129</v>
      </c>
      <c r="AU159" s="248" t="s">
        <v>79</v>
      </c>
      <c r="AV159" s="14" t="s">
        <v>79</v>
      </c>
      <c r="AW159" s="14" t="s">
        <v>33</v>
      </c>
      <c r="AX159" s="14" t="s">
        <v>72</v>
      </c>
      <c r="AY159" s="248" t="s">
        <v>120</v>
      </c>
    </row>
    <row r="160" s="14" customFormat="1">
      <c r="A160" s="14"/>
      <c r="B160" s="238"/>
      <c r="C160" s="239"/>
      <c r="D160" s="229" t="s">
        <v>129</v>
      </c>
      <c r="E160" s="240" t="s">
        <v>19</v>
      </c>
      <c r="F160" s="241" t="s">
        <v>187</v>
      </c>
      <c r="G160" s="239"/>
      <c r="H160" s="242">
        <v>3.7799999999999998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129</v>
      </c>
      <c r="AU160" s="248" t="s">
        <v>79</v>
      </c>
      <c r="AV160" s="14" t="s">
        <v>79</v>
      </c>
      <c r="AW160" s="14" t="s">
        <v>33</v>
      </c>
      <c r="AX160" s="14" t="s">
        <v>72</v>
      </c>
      <c r="AY160" s="248" t="s">
        <v>120</v>
      </c>
    </row>
    <row r="161" s="14" customFormat="1">
      <c r="A161" s="14"/>
      <c r="B161" s="238"/>
      <c r="C161" s="239"/>
      <c r="D161" s="229" t="s">
        <v>129</v>
      </c>
      <c r="E161" s="240" t="s">
        <v>19</v>
      </c>
      <c r="F161" s="241" t="s">
        <v>188</v>
      </c>
      <c r="G161" s="239"/>
      <c r="H161" s="242">
        <v>6.75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129</v>
      </c>
      <c r="AU161" s="248" t="s">
        <v>79</v>
      </c>
      <c r="AV161" s="14" t="s">
        <v>79</v>
      </c>
      <c r="AW161" s="14" t="s">
        <v>33</v>
      </c>
      <c r="AX161" s="14" t="s">
        <v>72</v>
      </c>
      <c r="AY161" s="248" t="s">
        <v>120</v>
      </c>
    </row>
    <row r="162" s="14" customFormat="1">
      <c r="A162" s="14"/>
      <c r="B162" s="238"/>
      <c r="C162" s="239"/>
      <c r="D162" s="229" t="s">
        <v>129</v>
      </c>
      <c r="E162" s="240" t="s">
        <v>19</v>
      </c>
      <c r="F162" s="241" t="s">
        <v>189</v>
      </c>
      <c r="G162" s="239"/>
      <c r="H162" s="242">
        <v>2.7000000000000002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129</v>
      </c>
      <c r="AU162" s="248" t="s">
        <v>79</v>
      </c>
      <c r="AV162" s="14" t="s">
        <v>79</v>
      </c>
      <c r="AW162" s="14" t="s">
        <v>33</v>
      </c>
      <c r="AX162" s="14" t="s">
        <v>72</v>
      </c>
      <c r="AY162" s="248" t="s">
        <v>120</v>
      </c>
    </row>
    <row r="163" s="15" customFormat="1">
      <c r="A163" s="15"/>
      <c r="B163" s="249"/>
      <c r="C163" s="250"/>
      <c r="D163" s="229" t="s">
        <v>129</v>
      </c>
      <c r="E163" s="251" t="s">
        <v>19</v>
      </c>
      <c r="F163" s="252" t="s">
        <v>156</v>
      </c>
      <c r="G163" s="250"/>
      <c r="H163" s="253">
        <v>16.605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129</v>
      </c>
      <c r="AU163" s="259" t="s">
        <v>79</v>
      </c>
      <c r="AV163" s="15" t="s">
        <v>127</v>
      </c>
      <c r="AW163" s="15" t="s">
        <v>33</v>
      </c>
      <c r="AX163" s="15" t="s">
        <v>77</v>
      </c>
      <c r="AY163" s="259" t="s">
        <v>120</v>
      </c>
    </row>
    <row r="164" s="12" customFormat="1" ht="22.8" customHeight="1">
      <c r="A164" s="12"/>
      <c r="B164" s="197"/>
      <c r="C164" s="198"/>
      <c r="D164" s="199" t="s">
        <v>71</v>
      </c>
      <c r="E164" s="211" t="s">
        <v>190</v>
      </c>
      <c r="F164" s="211" t="s">
        <v>191</v>
      </c>
      <c r="G164" s="198"/>
      <c r="H164" s="198"/>
      <c r="I164" s="201"/>
      <c r="J164" s="212">
        <f>BK164</f>
        <v>0</v>
      </c>
      <c r="K164" s="198"/>
      <c r="L164" s="203"/>
      <c r="M164" s="204"/>
      <c r="N164" s="205"/>
      <c r="O164" s="205"/>
      <c r="P164" s="206">
        <f>SUM(P165:P336)</f>
        <v>0</v>
      </c>
      <c r="Q164" s="205"/>
      <c r="R164" s="206">
        <f>SUM(R165:R336)</f>
        <v>0.17866952</v>
      </c>
      <c r="S164" s="205"/>
      <c r="T164" s="207">
        <f>SUM(T165:T336)</f>
        <v>34.365594999999999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77</v>
      </c>
      <c r="AT164" s="209" t="s">
        <v>71</v>
      </c>
      <c r="AU164" s="209" t="s">
        <v>77</v>
      </c>
      <c r="AY164" s="208" t="s">
        <v>120</v>
      </c>
      <c r="BK164" s="210">
        <f>SUM(BK165:BK336)</f>
        <v>0</v>
      </c>
    </row>
    <row r="165" s="2" customFormat="1" ht="21.75" customHeight="1">
      <c r="A165" s="39"/>
      <c r="B165" s="40"/>
      <c r="C165" s="213" t="s">
        <v>127</v>
      </c>
      <c r="D165" s="213" t="s">
        <v>123</v>
      </c>
      <c r="E165" s="214" t="s">
        <v>192</v>
      </c>
      <c r="F165" s="215" t="s">
        <v>193</v>
      </c>
      <c r="G165" s="216" t="s">
        <v>126</v>
      </c>
      <c r="H165" s="217">
        <v>1331.6400000000001</v>
      </c>
      <c r="I165" s="218"/>
      <c r="J165" s="219">
        <f>ROUND(I165*H165,2)</f>
        <v>0</v>
      </c>
      <c r="K165" s="220"/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127</v>
      </c>
      <c r="AT165" s="225" t="s">
        <v>123</v>
      </c>
      <c r="AU165" s="225" t="s">
        <v>79</v>
      </c>
      <c r="AY165" s="18" t="s">
        <v>120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77</v>
      </c>
      <c r="BK165" s="226">
        <f>ROUND(I165*H165,2)</f>
        <v>0</v>
      </c>
      <c r="BL165" s="18" t="s">
        <v>127</v>
      </c>
      <c r="BM165" s="225" t="s">
        <v>194</v>
      </c>
    </row>
    <row r="166" s="13" customFormat="1">
      <c r="A166" s="13"/>
      <c r="B166" s="227"/>
      <c r="C166" s="228"/>
      <c r="D166" s="229" t="s">
        <v>129</v>
      </c>
      <c r="E166" s="230" t="s">
        <v>19</v>
      </c>
      <c r="F166" s="231" t="s">
        <v>195</v>
      </c>
      <c r="G166" s="228"/>
      <c r="H166" s="230" t="s">
        <v>19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129</v>
      </c>
      <c r="AU166" s="237" t="s">
        <v>79</v>
      </c>
      <c r="AV166" s="13" t="s">
        <v>77</v>
      </c>
      <c r="AW166" s="13" t="s">
        <v>33</v>
      </c>
      <c r="AX166" s="13" t="s">
        <v>72</v>
      </c>
      <c r="AY166" s="237" t="s">
        <v>120</v>
      </c>
    </row>
    <row r="167" s="14" customFormat="1">
      <c r="A167" s="14"/>
      <c r="B167" s="238"/>
      <c r="C167" s="239"/>
      <c r="D167" s="229" t="s">
        <v>129</v>
      </c>
      <c r="E167" s="240" t="s">
        <v>19</v>
      </c>
      <c r="F167" s="241" t="s">
        <v>196</v>
      </c>
      <c r="G167" s="239"/>
      <c r="H167" s="242">
        <v>1331.6400000000001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129</v>
      </c>
      <c r="AU167" s="248" t="s">
        <v>79</v>
      </c>
      <c r="AV167" s="14" t="s">
        <v>79</v>
      </c>
      <c r="AW167" s="14" t="s">
        <v>33</v>
      </c>
      <c r="AX167" s="14" t="s">
        <v>72</v>
      </c>
      <c r="AY167" s="248" t="s">
        <v>120</v>
      </c>
    </row>
    <row r="168" s="15" customFormat="1">
      <c r="A168" s="15"/>
      <c r="B168" s="249"/>
      <c r="C168" s="250"/>
      <c r="D168" s="229" t="s">
        <v>129</v>
      </c>
      <c r="E168" s="251" t="s">
        <v>19</v>
      </c>
      <c r="F168" s="252" t="s">
        <v>156</v>
      </c>
      <c r="G168" s="250"/>
      <c r="H168" s="253">
        <v>1331.6400000000001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129</v>
      </c>
      <c r="AU168" s="259" t="s">
        <v>79</v>
      </c>
      <c r="AV168" s="15" t="s">
        <v>127</v>
      </c>
      <c r="AW168" s="15" t="s">
        <v>33</v>
      </c>
      <c r="AX168" s="15" t="s">
        <v>77</v>
      </c>
      <c r="AY168" s="259" t="s">
        <v>120</v>
      </c>
    </row>
    <row r="169" s="2" customFormat="1" ht="21.75" customHeight="1">
      <c r="A169" s="39"/>
      <c r="B169" s="40"/>
      <c r="C169" s="213" t="s">
        <v>197</v>
      </c>
      <c r="D169" s="213" t="s">
        <v>123</v>
      </c>
      <c r="E169" s="214" t="s">
        <v>198</v>
      </c>
      <c r="F169" s="215" t="s">
        <v>199</v>
      </c>
      <c r="G169" s="216" t="s">
        <v>126</v>
      </c>
      <c r="H169" s="217">
        <v>39949.199999999997</v>
      </c>
      <c r="I169" s="218"/>
      <c r="J169" s="219">
        <f>ROUND(I169*H169,2)</f>
        <v>0</v>
      </c>
      <c r="K169" s="220"/>
      <c r="L169" s="45"/>
      <c r="M169" s="221" t="s">
        <v>19</v>
      </c>
      <c r="N169" s="222" t="s">
        <v>43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127</v>
      </c>
      <c r="AT169" s="225" t="s">
        <v>123</v>
      </c>
      <c r="AU169" s="225" t="s">
        <v>79</v>
      </c>
      <c r="AY169" s="18" t="s">
        <v>120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77</v>
      </c>
      <c r="BK169" s="226">
        <f>ROUND(I169*H169,2)</f>
        <v>0</v>
      </c>
      <c r="BL169" s="18" t="s">
        <v>127</v>
      </c>
      <c r="BM169" s="225" t="s">
        <v>200</v>
      </c>
    </row>
    <row r="170" s="13" customFormat="1">
      <c r="A170" s="13"/>
      <c r="B170" s="227"/>
      <c r="C170" s="228"/>
      <c r="D170" s="229" t="s">
        <v>129</v>
      </c>
      <c r="E170" s="230" t="s">
        <v>19</v>
      </c>
      <c r="F170" s="231" t="s">
        <v>195</v>
      </c>
      <c r="G170" s="228"/>
      <c r="H170" s="230" t="s">
        <v>19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129</v>
      </c>
      <c r="AU170" s="237" t="s">
        <v>79</v>
      </c>
      <c r="AV170" s="13" t="s">
        <v>77</v>
      </c>
      <c r="AW170" s="13" t="s">
        <v>33</v>
      </c>
      <c r="AX170" s="13" t="s">
        <v>72</v>
      </c>
      <c r="AY170" s="237" t="s">
        <v>120</v>
      </c>
    </row>
    <row r="171" s="14" customFormat="1">
      <c r="A171" s="14"/>
      <c r="B171" s="238"/>
      <c r="C171" s="239"/>
      <c r="D171" s="229" t="s">
        <v>129</v>
      </c>
      <c r="E171" s="240" t="s">
        <v>19</v>
      </c>
      <c r="F171" s="241" t="s">
        <v>201</v>
      </c>
      <c r="G171" s="239"/>
      <c r="H171" s="242">
        <v>39949.199999999997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129</v>
      </c>
      <c r="AU171" s="248" t="s">
        <v>79</v>
      </c>
      <c r="AV171" s="14" t="s">
        <v>79</v>
      </c>
      <c r="AW171" s="14" t="s">
        <v>33</v>
      </c>
      <c r="AX171" s="14" t="s">
        <v>72</v>
      </c>
      <c r="AY171" s="248" t="s">
        <v>120</v>
      </c>
    </row>
    <row r="172" s="15" customFormat="1">
      <c r="A172" s="15"/>
      <c r="B172" s="249"/>
      <c r="C172" s="250"/>
      <c r="D172" s="229" t="s">
        <v>129</v>
      </c>
      <c r="E172" s="251" t="s">
        <v>19</v>
      </c>
      <c r="F172" s="252" t="s">
        <v>156</v>
      </c>
      <c r="G172" s="250"/>
      <c r="H172" s="253">
        <v>39949.199999999997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129</v>
      </c>
      <c r="AU172" s="259" t="s">
        <v>79</v>
      </c>
      <c r="AV172" s="15" t="s">
        <v>127</v>
      </c>
      <c r="AW172" s="15" t="s">
        <v>33</v>
      </c>
      <c r="AX172" s="15" t="s">
        <v>77</v>
      </c>
      <c r="AY172" s="259" t="s">
        <v>120</v>
      </c>
    </row>
    <row r="173" s="2" customFormat="1" ht="16.5" customHeight="1">
      <c r="A173" s="39"/>
      <c r="B173" s="40"/>
      <c r="C173" s="213" t="s">
        <v>121</v>
      </c>
      <c r="D173" s="213" t="s">
        <v>123</v>
      </c>
      <c r="E173" s="214" t="s">
        <v>202</v>
      </c>
      <c r="F173" s="215" t="s">
        <v>203</v>
      </c>
      <c r="G173" s="216" t="s">
        <v>126</v>
      </c>
      <c r="H173" s="217">
        <v>1331.6400000000001</v>
      </c>
      <c r="I173" s="218"/>
      <c r="J173" s="219">
        <f>ROUND(I173*H173,2)</f>
        <v>0</v>
      </c>
      <c r="K173" s="220"/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127</v>
      </c>
      <c r="AT173" s="225" t="s">
        <v>123</v>
      </c>
      <c r="AU173" s="225" t="s">
        <v>79</v>
      </c>
      <c r="AY173" s="18" t="s">
        <v>120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77</v>
      </c>
      <c r="BK173" s="226">
        <f>ROUND(I173*H173,2)</f>
        <v>0</v>
      </c>
      <c r="BL173" s="18" t="s">
        <v>127</v>
      </c>
      <c r="BM173" s="225" t="s">
        <v>204</v>
      </c>
    </row>
    <row r="174" s="13" customFormat="1">
      <c r="A174" s="13"/>
      <c r="B174" s="227"/>
      <c r="C174" s="228"/>
      <c r="D174" s="229" t="s">
        <v>129</v>
      </c>
      <c r="E174" s="230" t="s">
        <v>19</v>
      </c>
      <c r="F174" s="231" t="s">
        <v>195</v>
      </c>
      <c r="G174" s="228"/>
      <c r="H174" s="230" t="s">
        <v>19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129</v>
      </c>
      <c r="AU174" s="237" t="s">
        <v>79</v>
      </c>
      <c r="AV174" s="13" t="s">
        <v>77</v>
      </c>
      <c r="AW174" s="13" t="s">
        <v>33</v>
      </c>
      <c r="AX174" s="13" t="s">
        <v>72</v>
      </c>
      <c r="AY174" s="237" t="s">
        <v>120</v>
      </c>
    </row>
    <row r="175" s="14" customFormat="1">
      <c r="A175" s="14"/>
      <c r="B175" s="238"/>
      <c r="C175" s="239"/>
      <c r="D175" s="229" t="s">
        <v>129</v>
      </c>
      <c r="E175" s="240" t="s">
        <v>19</v>
      </c>
      <c r="F175" s="241" t="s">
        <v>196</v>
      </c>
      <c r="G175" s="239"/>
      <c r="H175" s="242">
        <v>1331.6400000000001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129</v>
      </c>
      <c r="AU175" s="248" t="s">
        <v>79</v>
      </c>
      <c r="AV175" s="14" t="s">
        <v>79</v>
      </c>
      <c r="AW175" s="14" t="s">
        <v>33</v>
      </c>
      <c r="AX175" s="14" t="s">
        <v>72</v>
      </c>
      <c r="AY175" s="248" t="s">
        <v>120</v>
      </c>
    </row>
    <row r="176" s="15" customFormat="1">
      <c r="A176" s="15"/>
      <c r="B176" s="249"/>
      <c r="C176" s="250"/>
      <c r="D176" s="229" t="s">
        <v>129</v>
      </c>
      <c r="E176" s="251" t="s">
        <v>19</v>
      </c>
      <c r="F176" s="252" t="s">
        <v>156</v>
      </c>
      <c r="G176" s="250"/>
      <c r="H176" s="253">
        <v>1331.6400000000001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9" t="s">
        <v>129</v>
      </c>
      <c r="AU176" s="259" t="s">
        <v>79</v>
      </c>
      <c r="AV176" s="15" t="s">
        <v>127</v>
      </c>
      <c r="AW176" s="15" t="s">
        <v>33</v>
      </c>
      <c r="AX176" s="15" t="s">
        <v>77</v>
      </c>
      <c r="AY176" s="259" t="s">
        <v>120</v>
      </c>
    </row>
    <row r="177" s="2" customFormat="1" ht="16.5" customHeight="1">
      <c r="A177" s="39"/>
      <c r="B177" s="40"/>
      <c r="C177" s="213" t="s">
        <v>205</v>
      </c>
      <c r="D177" s="213" t="s">
        <v>123</v>
      </c>
      <c r="E177" s="214" t="s">
        <v>206</v>
      </c>
      <c r="F177" s="215" t="s">
        <v>207</v>
      </c>
      <c r="G177" s="216" t="s">
        <v>126</v>
      </c>
      <c r="H177" s="217">
        <v>39949.199999999997</v>
      </c>
      <c r="I177" s="218"/>
      <c r="J177" s="219">
        <f>ROUND(I177*H177,2)</f>
        <v>0</v>
      </c>
      <c r="K177" s="220"/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127</v>
      </c>
      <c r="AT177" s="225" t="s">
        <v>123</v>
      </c>
      <c r="AU177" s="225" t="s">
        <v>79</v>
      </c>
      <c r="AY177" s="18" t="s">
        <v>120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77</v>
      </c>
      <c r="BK177" s="226">
        <f>ROUND(I177*H177,2)</f>
        <v>0</v>
      </c>
      <c r="BL177" s="18" t="s">
        <v>127</v>
      </c>
      <c r="BM177" s="225" t="s">
        <v>208</v>
      </c>
    </row>
    <row r="178" s="13" customFormat="1">
      <c r="A178" s="13"/>
      <c r="B178" s="227"/>
      <c r="C178" s="228"/>
      <c r="D178" s="229" t="s">
        <v>129</v>
      </c>
      <c r="E178" s="230" t="s">
        <v>19</v>
      </c>
      <c r="F178" s="231" t="s">
        <v>195</v>
      </c>
      <c r="G178" s="228"/>
      <c r="H178" s="230" t="s">
        <v>19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129</v>
      </c>
      <c r="AU178" s="237" t="s">
        <v>79</v>
      </c>
      <c r="AV178" s="13" t="s">
        <v>77</v>
      </c>
      <c r="AW178" s="13" t="s">
        <v>33</v>
      </c>
      <c r="AX178" s="13" t="s">
        <v>72</v>
      </c>
      <c r="AY178" s="237" t="s">
        <v>120</v>
      </c>
    </row>
    <row r="179" s="14" customFormat="1">
      <c r="A179" s="14"/>
      <c r="B179" s="238"/>
      <c r="C179" s="239"/>
      <c r="D179" s="229" t="s">
        <v>129</v>
      </c>
      <c r="E179" s="240" t="s">
        <v>19</v>
      </c>
      <c r="F179" s="241" t="s">
        <v>201</v>
      </c>
      <c r="G179" s="239"/>
      <c r="H179" s="242">
        <v>39949.199999999997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129</v>
      </c>
      <c r="AU179" s="248" t="s">
        <v>79</v>
      </c>
      <c r="AV179" s="14" t="s">
        <v>79</v>
      </c>
      <c r="AW179" s="14" t="s">
        <v>33</v>
      </c>
      <c r="AX179" s="14" t="s">
        <v>72</v>
      </c>
      <c r="AY179" s="248" t="s">
        <v>120</v>
      </c>
    </row>
    <row r="180" s="15" customFormat="1">
      <c r="A180" s="15"/>
      <c r="B180" s="249"/>
      <c r="C180" s="250"/>
      <c r="D180" s="229" t="s">
        <v>129</v>
      </c>
      <c r="E180" s="251" t="s">
        <v>19</v>
      </c>
      <c r="F180" s="252" t="s">
        <v>156</v>
      </c>
      <c r="G180" s="250"/>
      <c r="H180" s="253">
        <v>39949.199999999997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9" t="s">
        <v>129</v>
      </c>
      <c r="AU180" s="259" t="s">
        <v>79</v>
      </c>
      <c r="AV180" s="15" t="s">
        <v>127</v>
      </c>
      <c r="AW180" s="15" t="s">
        <v>33</v>
      </c>
      <c r="AX180" s="15" t="s">
        <v>77</v>
      </c>
      <c r="AY180" s="259" t="s">
        <v>120</v>
      </c>
    </row>
    <row r="181" s="2" customFormat="1" ht="21.75" customHeight="1">
      <c r="A181" s="39"/>
      <c r="B181" s="40"/>
      <c r="C181" s="213" t="s">
        <v>209</v>
      </c>
      <c r="D181" s="213" t="s">
        <v>123</v>
      </c>
      <c r="E181" s="214" t="s">
        <v>210</v>
      </c>
      <c r="F181" s="215" t="s">
        <v>211</v>
      </c>
      <c r="G181" s="216" t="s">
        <v>126</v>
      </c>
      <c r="H181" s="217">
        <v>244.184</v>
      </c>
      <c r="I181" s="218"/>
      <c r="J181" s="219">
        <f>ROUND(I181*H181,2)</f>
        <v>0</v>
      </c>
      <c r="K181" s="220"/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0.00012999999999999999</v>
      </c>
      <c r="R181" s="223">
        <f>Q181*H181</f>
        <v>0.031743919999999995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127</v>
      </c>
      <c r="AT181" s="225" t="s">
        <v>123</v>
      </c>
      <c r="AU181" s="225" t="s">
        <v>79</v>
      </c>
      <c r="AY181" s="18" t="s">
        <v>120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77</v>
      </c>
      <c r="BK181" s="226">
        <f>ROUND(I181*H181,2)</f>
        <v>0</v>
      </c>
      <c r="BL181" s="18" t="s">
        <v>127</v>
      </c>
      <c r="BM181" s="225" t="s">
        <v>212</v>
      </c>
    </row>
    <row r="182" s="13" customFormat="1">
      <c r="A182" s="13"/>
      <c r="B182" s="227"/>
      <c r="C182" s="228"/>
      <c r="D182" s="229" t="s">
        <v>129</v>
      </c>
      <c r="E182" s="230" t="s">
        <v>19</v>
      </c>
      <c r="F182" s="231" t="s">
        <v>213</v>
      </c>
      <c r="G182" s="228"/>
      <c r="H182" s="230" t="s">
        <v>19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129</v>
      </c>
      <c r="AU182" s="237" t="s">
        <v>79</v>
      </c>
      <c r="AV182" s="13" t="s">
        <v>77</v>
      </c>
      <c r="AW182" s="13" t="s">
        <v>33</v>
      </c>
      <c r="AX182" s="13" t="s">
        <v>72</v>
      </c>
      <c r="AY182" s="237" t="s">
        <v>120</v>
      </c>
    </row>
    <row r="183" s="13" customFormat="1">
      <c r="A183" s="13"/>
      <c r="B183" s="227"/>
      <c r="C183" s="228"/>
      <c r="D183" s="229" t="s">
        <v>129</v>
      </c>
      <c r="E183" s="230" t="s">
        <v>19</v>
      </c>
      <c r="F183" s="231" t="s">
        <v>214</v>
      </c>
      <c r="G183" s="228"/>
      <c r="H183" s="230" t="s">
        <v>19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129</v>
      </c>
      <c r="AU183" s="237" t="s">
        <v>79</v>
      </c>
      <c r="AV183" s="13" t="s">
        <v>77</v>
      </c>
      <c r="AW183" s="13" t="s">
        <v>33</v>
      </c>
      <c r="AX183" s="13" t="s">
        <v>72</v>
      </c>
      <c r="AY183" s="237" t="s">
        <v>120</v>
      </c>
    </row>
    <row r="184" s="14" customFormat="1">
      <c r="A184" s="14"/>
      <c r="B184" s="238"/>
      <c r="C184" s="239"/>
      <c r="D184" s="229" t="s">
        <v>129</v>
      </c>
      <c r="E184" s="240" t="s">
        <v>19</v>
      </c>
      <c r="F184" s="241" t="s">
        <v>215</v>
      </c>
      <c r="G184" s="239"/>
      <c r="H184" s="242">
        <v>4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129</v>
      </c>
      <c r="AU184" s="248" t="s">
        <v>79</v>
      </c>
      <c r="AV184" s="14" t="s">
        <v>79</v>
      </c>
      <c r="AW184" s="14" t="s">
        <v>33</v>
      </c>
      <c r="AX184" s="14" t="s">
        <v>72</v>
      </c>
      <c r="AY184" s="248" t="s">
        <v>120</v>
      </c>
    </row>
    <row r="185" s="13" customFormat="1">
      <c r="A185" s="13"/>
      <c r="B185" s="227"/>
      <c r="C185" s="228"/>
      <c r="D185" s="229" t="s">
        <v>129</v>
      </c>
      <c r="E185" s="230" t="s">
        <v>19</v>
      </c>
      <c r="F185" s="231" t="s">
        <v>216</v>
      </c>
      <c r="G185" s="228"/>
      <c r="H185" s="230" t="s">
        <v>19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129</v>
      </c>
      <c r="AU185" s="237" t="s">
        <v>79</v>
      </c>
      <c r="AV185" s="13" t="s">
        <v>77</v>
      </c>
      <c r="AW185" s="13" t="s">
        <v>33</v>
      </c>
      <c r="AX185" s="13" t="s">
        <v>72</v>
      </c>
      <c r="AY185" s="237" t="s">
        <v>120</v>
      </c>
    </row>
    <row r="186" s="14" customFormat="1">
      <c r="A186" s="14"/>
      <c r="B186" s="238"/>
      <c r="C186" s="239"/>
      <c r="D186" s="229" t="s">
        <v>129</v>
      </c>
      <c r="E186" s="240" t="s">
        <v>19</v>
      </c>
      <c r="F186" s="241" t="s">
        <v>217</v>
      </c>
      <c r="G186" s="239"/>
      <c r="H186" s="242">
        <v>4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129</v>
      </c>
      <c r="AU186" s="248" t="s">
        <v>79</v>
      </c>
      <c r="AV186" s="14" t="s">
        <v>79</v>
      </c>
      <c r="AW186" s="14" t="s">
        <v>33</v>
      </c>
      <c r="AX186" s="14" t="s">
        <v>72</v>
      </c>
      <c r="AY186" s="248" t="s">
        <v>120</v>
      </c>
    </row>
    <row r="187" s="13" customFormat="1">
      <c r="A187" s="13"/>
      <c r="B187" s="227"/>
      <c r="C187" s="228"/>
      <c r="D187" s="229" t="s">
        <v>129</v>
      </c>
      <c r="E187" s="230" t="s">
        <v>19</v>
      </c>
      <c r="F187" s="231" t="s">
        <v>218</v>
      </c>
      <c r="G187" s="228"/>
      <c r="H187" s="230" t="s">
        <v>19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129</v>
      </c>
      <c r="AU187" s="237" t="s">
        <v>79</v>
      </c>
      <c r="AV187" s="13" t="s">
        <v>77</v>
      </c>
      <c r="AW187" s="13" t="s">
        <v>33</v>
      </c>
      <c r="AX187" s="13" t="s">
        <v>72</v>
      </c>
      <c r="AY187" s="237" t="s">
        <v>120</v>
      </c>
    </row>
    <row r="188" s="14" customFormat="1">
      <c r="A188" s="14"/>
      <c r="B188" s="238"/>
      <c r="C188" s="239"/>
      <c r="D188" s="229" t="s">
        <v>129</v>
      </c>
      <c r="E188" s="240" t="s">
        <v>19</v>
      </c>
      <c r="F188" s="241" t="s">
        <v>219</v>
      </c>
      <c r="G188" s="239"/>
      <c r="H188" s="242">
        <v>2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129</v>
      </c>
      <c r="AU188" s="248" t="s">
        <v>79</v>
      </c>
      <c r="AV188" s="14" t="s">
        <v>79</v>
      </c>
      <c r="AW188" s="14" t="s">
        <v>33</v>
      </c>
      <c r="AX188" s="14" t="s">
        <v>72</v>
      </c>
      <c r="AY188" s="248" t="s">
        <v>120</v>
      </c>
    </row>
    <row r="189" s="13" customFormat="1">
      <c r="A189" s="13"/>
      <c r="B189" s="227"/>
      <c r="C189" s="228"/>
      <c r="D189" s="229" t="s">
        <v>129</v>
      </c>
      <c r="E189" s="230" t="s">
        <v>19</v>
      </c>
      <c r="F189" s="231" t="s">
        <v>220</v>
      </c>
      <c r="G189" s="228"/>
      <c r="H189" s="230" t="s">
        <v>19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129</v>
      </c>
      <c r="AU189" s="237" t="s">
        <v>79</v>
      </c>
      <c r="AV189" s="13" t="s">
        <v>77</v>
      </c>
      <c r="AW189" s="13" t="s">
        <v>33</v>
      </c>
      <c r="AX189" s="13" t="s">
        <v>72</v>
      </c>
      <c r="AY189" s="237" t="s">
        <v>120</v>
      </c>
    </row>
    <row r="190" s="14" customFormat="1">
      <c r="A190" s="14"/>
      <c r="B190" s="238"/>
      <c r="C190" s="239"/>
      <c r="D190" s="229" t="s">
        <v>129</v>
      </c>
      <c r="E190" s="240" t="s">
        <v>19</v>
      </c>
      <c r="F190" s="241" t="s">
        <v>221</v>
      </c>
      <c r="G190" s="239"/>
      <c r="H190" s="242">
        <v>5.5999999999999996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129</v>
      </c>
      <c r="AU190" s="248" t="s">
        <v>79</v>
      </c>
      <c r="AV190" s="14" t="s">
        <v>79</v>
      </c>
      <c r="AW190" s="14" t="s">
        <v>33</v>
      </c>
      <c r="AX190" s="14" t="s">
        <v>72</v>
      </c>
      <c r="AY190" s="248" t="s">
        <v>120</v>
      </c>
    </row>
    <row r="191" s="13" customFormat="1">
      <c r="A191" s="13"/>
      <c r="B191" s="227"/>
      <c r="C191" s="228"/>
      <c r="D191" s="229" t="s">
        <v>129</v>
      </c>
      <c r="E191" s="230" t="s">
        <v>19</v>
      </c>
      <c r="F191" s="231" t="s">
        <v>222</v>
      </c>
      <c r="G191" s="228"/>
      <c r="H191" s="230" t="s">
        <v>19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129</v>
      </c>
      <c r="AU191" s="237" t="s">
        <v>79</v>
      </c>
      <c r="AV191" s="13" t="s">
        <v>77</v>
      </c>
      <c r="AW191" s="13" t="s">
        <v>33</v>
      </c>
      <c r="AX191" s="13" t="s">
        <v>72</v>
      </c>
      <c r="AY191" s="237" t="s">
        <v>120</v>
      </c>
    </row>
    <row r="192" s="14" customFormat="1">
      <c r="A192" s="14"/>
      <c r="B192" s="238"/>
      <c r="C192" s="239"/>
      <c r="D192" s="229" t="s">
        <v>129</v>
      </c>
      <c r="E192" s="240" t="s">
        <v>19</v>
      </c>
      <c r="F192" s="241" t="s">
        <v>223</v>
      </c>
      <c r="G192" s="239"/>
      <c r="H192" s="242">
        <v>15.023999999999999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129</v>
      </c>
      <c r="AU192" s="248" t="s">
        <v>79</v>
      </c>
      <c r="AV192" s="14" t="s">
        <v>79</v>
      </c>
      <c r="AW192" s="14" t="s">
        <v>33</v>
      </c>
      <c r="AX192" s="14" t="s">
        <v>72</v>
      </c>
      <c r="AY192" s="248" t="s">
        <v>120</v>
      </c>
    </row>
    <row r="193" s="13" customFormat="1">
      <c r="A193" s="13"/>
      <c r="B193" s="227"/>
      <c r="C193" s="228"/>
      <c r="D193" s="229" t="s">
        <v>129</v>
      </c>
      <c r="E193" s="230" t="s">
        <v>19</v>
      </c>
      <c r="F193" s="231" t="s">
        <v>224</v>
      </c>
      <c r="G193" s="228"/>
      <c r="H193" s="230" t="s">
        <v>19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129</v>
      </c>
      <c r="AU193" s="237" t="s">
        <v>79</v>
      </c>
      <c r="AV193" s="13" t="s">
        <v>77</v>
      </c>
      <c r="AW193" s="13" t="s">
        <v>33</v>
      </c>
      <c r="AX193" s="13" t="s">
        <v>72</v>
      </c>
      <c r="AY193" s="237" t="s">
        <v>120</v>
      </c>
    </row>
    <row r="194" s="14" customFormat="1">
      <c r="A194" s="14"/>
      <c r="B194" s="238"/>
      <c r="C194" s="239"/>
      <c r="D194" s="229" t="s">
        <v>129</v>
      </c>
      <c r="E194" s="240" t="s">
        <v>19</v>
      </c>
      <c r="F194" s="241" t="s">
        <v>225</v>
      </c>
      <c r="G194" s="239"/>
      <c r="H194" s="242">
        <v>8.1199999999999992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129</v>
      </c>
      <c r="AU194" s="248" t="s">
        <v>79</v>
      </c>
      <c r="AV194" s="14" t="s">
        <v>79</v>
      </c>
      <c r="AW194" s="14" t="s">
        <v>33</v>
      </c>
      <c r="AX194" s="14" t="s">
        <v>72</v>
      </c>
      <c r="AY194" s="248" t="s">
        <v>120</v>
      </c>
    </row>
    <row r="195" s="13" customFormat="1">
      <c r="A195" s="13"/>
      <c r="B195" s="227"/>
      <c r="C195" s="228"/>
      <c r="D195" s="229" t="s">
        <v>129</v>
      </c>
      <c r="E195" s="230" t="s">
        <v>19</v>
      </c>
      <c r="F195" s="231" t="s">
        <v>226</v>
      </c>
      <c r="G195" s="228"/>
      <c r="H195" s="230" t="s">
        <v>19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129</v>
      </c>
      <c r="AU195" s="237" t="s">
        <v>79</v>
      </c>
      <c r="AV195" s="13" t="s">
        <v>77</v>
      </c>
      <c r="AW195" s="13" t="s">
        <v>33</v>
      </c>
      <c r="AX195" s="13" t="s">
        <v>72</v>
      </c>
      <c r="AY195" s="237" t="s">
        <v>120</v>
      </c>
    </row>
    <row r="196" s="14" customFormat="1">
      <c r="A196" s="14"/>
      <c r="B196" s="238"/>
      <c r="C196" s="239"/>
      <c r="D196" s="229" t="s">
        <v>129</v>
      </c>
      <c r="E196" s="240" t="s">
        <v>19</v>
      </c>
      <c r="F196" s="241" t="s">
        <v>227</v>
      </c>
      <c r="G196" s="239"/>
      <c r="H196" s="242">
        <v>25.16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129</v>
      </c>
      <c r="AU196" s="248" t="s">
        <v>79</v>
      </c>
      <c r="AV196" s="14" t="s">
        <v>79</v>
      </c>
      <c r="AW196" s="14" t="s">
        <v>33</v>
      </c>
      <c r="AX196" s="14" t="s">
        <v>72</v>
      </c>
      <c r="AY196" s="248" t="s">
        <v>120</v>
      </c>
    </row>
    <row r="197" s="13" customFormat="1">
      <c r="A197" s="13"/>
      <c r="B197" s="227"/>
      <c r="C197" s="228"/>
      <c r="D197" s="229" t="s">
        <v>129</v>
      </c>
      <c r="E197" s="230" t="s">
        <v>19</v>
      </c>
      <c r="F197" s="231" t="s">
        <v>228</v>
      </c>
      <c r="G197" s="228"/>
      <c r="H197" s="230" t="s">
        <v>19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129</v>
      </c>
      <c r="AU197" s="237" t="s">
        <v>79</v>
      </c>
      <c r="AV197" s="13" t="s">
        <v>77</v>
      </c>
      <c r="AW197" s="13" t="s">
        <v>33</v>
      </c>
      <c r="AX197" s="13" t="s">
        <v>72</v>
      </c>
      <c r="AY197" s="237" t="s">
        <v>120</v>
      </c>
    </row>
    <row r="198" s="14" customFormat="1">
      <c r="A198" s="14"/>
      <c r="B198" s="238"/>
      <c r="C198" s="239"/>
      <c r="D198" s="229" t="s">
        <v>129</v>
      </c>
      <c r="E198" s="240" t="s">
        <v>19</v>
      </c>
      <c r="F198" s="241" t="s">
        <v>229</v>
      </c>
      <c r="G198" s="239"/>
      <c r="H198" s="242">
        <v>6.2400000000000002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129</v>
      </c>
      <c r="AU198" s="248" t="s">
        <v>79</v>
      </c>
      <c r="AV198" s="14" t="s">
        <v>79</v>
      </c>
      <c r="AW198" s="14" t="s">
        <v>33</v>
      </c>
      <c r="AX198" s="14" t="s">
        <v>72</v>
      </c>
      <c r="AY198" s="248" t="s">
        <v>120</v>
      </c>
    </row>
    <row r="199" s="13" customFormat="1">
      <c r="A199" s="13"/>
      <c r="B199" s="227"/>
      <c r="C199" s="228"/>
      <c r="D199" s="229" t="s">
        <v>129</v>
      </c>
      <c r="E199" s="230" t="s">
        <v>19</v>
      </c>
      <c r="F199" s="231" t="s">
        <v>230</v>
      </c>
      <c r="G199" s="228"/>
      <c r="H199" s="230" t="s">
        <v>19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129</v>
      </c>
      <c r="AU199" s="237" t="s">
        <v>79</v>
      </c>
      <c r="AV199" s="13" t="s">
        <v>77</v>
      </c>
      <c r="AW199" s="13" t="s">
        <v>33</v>
      </c>
      <c r="AX199" s="13" t="s">
        <v>72</v>
      </c>
      <c r="AY199" s="237" t="s">
        <v>120</v>
      </c>
    </row>
    <row r="200" s="14" customFormat="1">
      <c r="A200" s="14"/>
      <c r="B200" s="238"/>
      <c r="C200" s="239"/>
      <c r="D200" s="229" t="s">
        <v>129</v>
      </c>
      <c r="E200" s="240" t="s">
        <v>19</v>
      </c>
      <c r="F200" s="241" t="s">
        <v>231</v>
      </c>
      <c r="G200" s="239"/>
      <c r="H200" s="242">
        <v>53.600000000000001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129</v>
      </c>
      <c r="AU200" s="248" t="s">
        <v>79</v>
      </c>
      <c r="AV200" s="14" t="s">
        <v>79</v>
      </c>
      <c r="AW200" s="14" t="s">
        <v>33</v>
      </c>
      <c r="AX200" s="14" t="s">
        <v>72</v>
      </c>
      <c r="AY200" s="248" t="s">
        <v>120</v>
      </c>
    </row>
    <row r="201" s="13" customFormat="1">
      <c r="A201" s="13"/>
      <c r="B201" s="227"/>
      <c r="C201" s="228"/>
      <c r="D201" s="229" t="s">
        <v>129</v>
      </c>
      <c r="E201" s="230" t="s">
        <v>19</v>
      </c>
      <c r="F201" s="231" t="s">
        <v>232</v>
      </c>
      <c r="G201" s="228"/>
      <c r="H201" s="230" t="s">
        <v>19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129</v>
      </c>
      <c r="AU201" s="237" t="s">
        <v>79</v>
      </c>
      <c r="AV201" s="13" t="s">
        <v>77</v>
      </c>
      <c r="AW201" s="13" t="s">
        <v>33</v>
      </c>
      <c r="AX201" s="13" t="s">
        <v>72</v>
      </c>
      <c r="AY201" s="237" t="s">
        <v>120</v>
      </c>
    </row>
    <row r="202" s="14" customFormat="1">
      <c r="A202" s="14"/>
      <c r="B202" s="238"/>
      <c r="C202" s="239"/>
      <c r="D202" s="229" t="s">
        <v>129</v>
      </c>
      <c r="E202" s="240" t="s">
        <v>19</v>
      </c>
      <c r="F202" s="241" t="s">
        <v>227</v>
      </c>
      <c r="G202" s="239"/>
      <c r="H202" s="242">
        <v>25.16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129</v>
      </c>
      <c r="AU202" s="248" t="s">
        <v>79</v>
      </c>
      <c r="AV202" s="14" t="s">
        <v>79</v>
      </c>
      <c r="AW202" s="14" t="s">
        <v>33</v>
      </c>
      <c r="AX202" s="14" t="s">
        <v>72</v>
      </c>
      <c r="AY202" s="248" t="s">
        <v>120</v>
      </c>
    </row>
    <row r="203" s="13" customFormat="1">
      <c r="A203" s="13"/>
      <c r="B203" s="227"/>
      <c r="C203" s="228"/>
      <c r="D203" s="229" t="s">
        <v>129</v>
      </c>
      <c r="E203" s="230" t="s">
        <v>19</v>
      </c>
      <c r="F203" s="231" t="s">
        <v>233</v>
      </c>
      <c r="G203" s="228"/>
      <c r="H203" s="230" t="s">
        <v>19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129</v>
      </c>
      <c r="AU203" s="237" t="s">
        <v>79</v>
      </c>
      <c r="AV203" s="13" t="s">
        <v>77</v>
      </c>
      <c r="AW203" s="13" t="s">
        <v>33</v>
      </c>
      <c r="AX203" s="13" t="s">
        <v>72</v>
      </c>
      <c r="AY203" s="237" t="s">
        <v>120</v>
      </c>
    </row>
    <row r="204" s="14" customFormat="1">
      <c r="A204" s="14"/>
      <c r="B204" s="238"/>
      <c r="C204" s="239"/>
      <c r="D204" s="229" t="s">
        <v>129</v>
      </c>
      <c r="E204" s="240" t="s">
        <v>19</v>
      </c>
      <c r="F204" s="241" t="s">
        <v>229</v>
      </c>
      <c r="G204" s="239"/>
      <c r="H204" s="242">
        <v>6.2400000000000002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129</v>
      </c>
      <c r="AU204" s="248" t="s">
        <v>79</v>
      </c>
      <c r="AV204" s="14" t="s">
        <v>79</v>
      </c>
      <c r="AW204" s="14" t="s">
        <v>33</v>
      </c>
      <c r="AX204" s="14" t="s">
        <v>72</v>
      </c>
      <c r="AY204" s="248" t="s">
        <v>120</v>
      </c>
    </row>
    <row r="205" s="13" customFormat="1">
      <c r="A205" s="13"/>
      <c r="B205" s="227"/>
      <c r="C205" s="228"/>
      <c r="D205" s="229" t="s">
        <v>129</v>
      </c>
      <c r="E205" s="230" t="s">
        <v>19</v>
      </c>
      <c r="F205" s="231" t="s">
        <v>234</v>
      </c>
      <c r="G205" s="228"/>
      <c r="H205" s="230" t="s">
        <v>19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129</v>
      </c>
      <c r="AU205" s="237" t="s">
        <v>79</v>
      </c>
      <c r="AV205" s="13" t="s">
        <v>77</v>
      </c>
      <c r="AW205" s="13" t="s">
        <v>33</v>
      </c>
      <c r="AX205" s="13" t="s">
        <v>72</v>
      </c>
      <c r="AY205" s="237" t="s">
        <v>120</v>
      </c>
    </row>
    <row r="206" s="14" customFormat="1">
      <c r="A206" s="14"/>
      <c r="B206" s="238"/>
      <c r="C206" s="239"/>
      <c r="D206" s="229" t="s">
        <v>129</v>
      </c>
      <c r="E206" s="240" t="s">
        <v>19</v>
      </c>
      <c r="F206" s="241" t="s">
        <v>235</v>
      </c>
      <c r="G206" s="239"/>
      <c r="H206" s="242">
        <v>5.3760000000000003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129</v>
      </c>
      <c r="AU206" s="248" t="s">
        <v>79</v>
      </c>
      <c r="AV206" s="14" t="s">
        <v>79</v>
      </c>
      <c r="AW206" s="14" t="s">
        <v>33</v>
      </c>
      <c r="AX206" s="14" t="s">
        <v>72</v>
      </c>
      <c r="AY206" s="248" t="s">
        <v>120</v>
      </c>
    </row>
    <row r="207" s="13" customFormat="1">
      <c r="A207" s="13"/>
      <c r="B207" s="227"/>
      <c r="C207" s="228"/>
      <c r="D207" s="229" t="s">
        <v>129</v>
      </c>
      <c r="E207" s="230" t="s">
        <v>19</v>
      </c>
      <c r="F207" s="231" t="s">
        <v>236</v>
      </c>
      <c r="G207" s="228"/>
      <c r="H207" s="230" t="s">
        <v>19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129</v>
      </c>
      <c r="AU207" s="237" t="s">
        <v>79</v>
      </c>
      <c r="AV207" s="13" t="s">
        <v>77</v>
      </c>
      <c r="AW207" s="13" t="s">
        <v>33</v>
      </c>
      <c r="AX207" s="13" t="s">
        <v>72</v>
      </c>
      <c r="AY207" s="237" t="s">
        <v>120</v>
      </c>
    </row>
    <row r="208" s="14" customFormat="1">
      <c r="A208" s="14"/>
      <c r="B208" s="238"/>
      <c r="C208" s="239"/>
      <c r="D208" s="229" t="s">
        <v>129</v>
      </c>
      <c r="E208" s="240" t="s">
        <v>19</v>
      </c>
      <c r="F208" s="241" t="s">
        <v>237</v>
      </c>
      <c r="G208" s="239"/>
      <c r="H208" s="242">
        <v>7.7599999999999998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129</v>
      </c>
      <c r="AU208" s="248" t="s">
        <v>79</v>
      </c>
      <c r="AV208" s="14" t="s">
        <v>79</v>
      </c>
      <c r="AW208" s="14" t="s">
        <v>33</v>
      </c>
      <c r="AX208" s="14" t="s">
        <v>72</v>
      </c>
      <c r="AY208" s="248" t="s">
        <v>120</v>
      </c>
    </row>
    <row r="209" s="13" customFormat="1">
      <c r="A209" s="13"/>
      <c r="B209" s="227"/>
      <c r="C209" s="228"/>
      <c r="D209" s="229" t="s">
        <v>129</v>
      </c>
      <c r="E209" s="230" t="s">
        <v>19</v>
      </c>
      <c r="F209" s="231" t="s">
        <v>238</v>
      </c>
      <c r="G209" s="228"/>
      <c r="H209" s="230" t="s">
        <v>19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129</v>
      </c>
      <c r="AU209" s="237" t="s">
        <v>79</v>
      </c>
      <c r="AV209" s="13" t="s">
        <v>77</v>
      </c>
      <c r="AW209" s="13" t="s">
        <v>33</v>
      </c>
      <c r="AX209" s="13" t="s">
        <v>72</v>
      </c>
      <c r="AY209" s="237" t="s">
        <v>120</v>
      </c>
    </row>
    <row r="210" s="14" customFormat="1">
      <c r="A210" s="14"/>
      <c r="B210" s="238"/>
      <c r="C210" s="239"/>
      <c r="D210" s="229" t="s">
        <v>129</v>
      </c>
      <c r="E210" s="240" t="s">
        <v>19</v>
      </c>
      <c r="F210" s="241" t="s">
        <v>227</v>
      </c>
      <c r="G210" s="239"/>
      <c r="H210" s="242">
        <v>25.16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129</v>
      </c>
      <c r="AU210" s="248" t="s">
        <v>79</v>
      </c>
      <c r="AV210" s="14" t="s">
        <v>79</v>
      </c>
      <c r="AW210" s="14" t="s">
        <v>33</v>
      </c>
      <c r="AX210" s="14" t="s">
        <v>72</v>
      </c>
      <c r="AY210" s="248" t="s">
        <v>120</v>
      </c>
    </row>
    <row r="211" s="13" customFormat="1">
      <c r="A211" s="13"/>
      <c r="B211" s="227"/>
      <c r="C211" s="228"/>
      <c r="D211" s="229" t="s">
        <v>129</v>
      </c>
      <c r="E211" s="230" t="s">
        <v>19</v>
      </c>
      <c r="F211" s="231" t="s">
        <v>239</v>
      </c>
      <c r="G211" s="228"/>
      <c r="H211" s="230" t="s">
        <v>19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129</v>
      </c>
      <c r="AU211" s="237" t="s">
        <v>79</v>
      </c>
      <c r="AV211" s="13" t="s">
        <v>77</v>
      </c>
      <c r="AW211" s="13" t="s">
        <v>33</v>
      </c>
      <c r="AX211" s="13" t="s">
        <v>72</v>
      </c>
      <c r="AY211" s="237" t="s">
        <v>120</v>
      </c>
    </row>
    <row r="212" s="14" customFormat="1">
      <c r="A212" s="14"/>
      <c r="B212" s="238"/>
      <c r="C212" s="239"/>
      <c r="D212" s="229" t="s">
        <v>129</v>
      </c>
      <c r="E212" s="240" t="s">
        <v>19</v>
      </c>
      <c r="F212" s="241" t="s">
        <v>229</v>
      </c>
      <c r="G212" s="239"/>
      <c r="H212" s="242">
        <v>6.2400000000000002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129</v>
      </c>
      <c r="AU212" s="248" t="s">
        <v>79</v>
      </c>
      <c r="AV212" s="14" t="s">
        <v>79</v>
      </c>
      <c r="AW212" s="14" t="s">
        <v>33</v>
      </c>
      <c r="AX212" s="14" t="s">
        <v>72</v>
      </c>
      <c r="AY212" s="248" t="s">
        <v>120</v>
      </c>
    </row>
    <row r="213" s="13" customFormat="1">
      <c r="A213" s="13"/>
      <c r="B213" s="227"/>
      <c r="C213" s="228"/>
      <c r="D213" s="229" t="s">
        <v>129</v>
      </c>
      <c r="E213" s="230" t="s">
        <v>19</v>
      </c>
      <c r="F213" s="231" t="s">
        <v>240</v>
      </c>
      <c r="G213" s="228"/>
      <c r="H213" s="230" t="s">
        <v>19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129</v>
      </c>
      <c r="AU213" s="237" t="s">
        <v>79</v>
      </c>
      <c r="AV213" s="13" t="s">
        <v>77</v>
      </c>
      <c r="AW213" s="13" t="s">
        <v>33</v>
      </c>
      <c r="AX213" s="13" t="s">
        <v>72</v>
      </c>
      <c r="AY213" s="237" t="s">
        <v>120</v>
      </c>
    </row>
    <row r="214" s="14" customFormat="1">
      <c r="A214" s="14"/>
      <c r="B214" s="238"/>
      <c r="C214" s="239"/>
      <c r="D214" s="229" t="s">
        <v>129</v>
      </c>
      <c r="E214" s="240" t="s">
        <v>19</v>
      </c>
      <c r="F214" s="241" t="s">
        <v>241</v>
      </c>
      <c r="G214" s="239"/>
      <c r="H214" s="242">
        <v>2.7440000000000002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129</v>
      </c>
      <c r="AU214" s="248" t="s">
        <v>79</v>
      </c>
      <c r="AV214" s="14" t="s">
        <v>79</v>
      </c>
      <c r="AW214" s="14" t="s">
        <v>33</v>
      </c>
      <c r="AX214" s="14" t="s">
        <v>72</v>
      </c>
      <c r="AY214" s="248" t="s">
        <v>120</v>
      </c>
    </row>
    <row r="215" s="13" customFormat="1">
      <c r="A215" s="13"/>
      <c r="B215" s="227"/>
      <c r="C215" s="228"/>
      <c r="D215" s="229" t="s">
        <v>129</v>
      </c>
      <c r="E215" s="230" t="s">
        <v>19</v>
      </c>
      <c r="F215" s="231" t="s">
        <v>242</v>
      </c>
      <c r="G215" s="228"/>
      <c r="H215" s="230" t="s">
        <v>19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129</v>
      </c>
      <c r="AU215" s="237" t="s">
        <v>79</v>
      </c>
      <c r="AV215" s="13" t="s">
        <v>77</v>
      </c>
      <c r="AW215" s="13" t="s">
        <v>33</v>
      </c>
      <c r="AX215" s="13" t="s">
        <v>72</v>
      </c>
      <c r="AY215" s="237" t="s">
        <v>120</v>
      </c>
    </row>
    <row r="216" s="14" customFormat="1">
      <c r="A216" s="14"/>
      <c r="B216" s="238"/>
      <c r="C216" s="239"/>
      <c r="D216" s="229" t="s">
        <v>129</v>
      </c>
      <c r="E216" s="240" t="s">
        <v>19</v>
      </c>
      <c r="F216" s="241" t="s">
        <v>243</v>
      </c>
      <c r="G216" s="239"/>
      <c r="H216" s="242">
        <v>10.359999999999999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129</v>
      </c>
      <c r="AU216" s="248" t="s">
        <v>79</v>
      </c>
      <c r="AV216" s="14" t="s">
        <v>79</v>
      </c>
      <c r="AW216" s="14" t="s">
        <v>33</v>
      </c>
      <c r="AX216" s="14" t="s">
        <v>72</v>
      </c>
      <c r="AY216" s="248" t="s">
        <v>120</v>
      </c>
    </row>
    <row r="217" s="13" customFormat="1">
      <c r="A217" s="13"/>
      <c r="B217" s="227"/>
      <c r="C217" s="228"/>
      <c r="D217" s="229" t="s">
        <v>129</v>
      </c>
      <c r="E217" s="230" t="s">
        <v>19</v>
      </c>
      <c r="F217" s="231" t="s">
        <v>244</v>
      </c>
      <c r="G217" s="228"/>
      <c r="H217" s="230" t="s">
        <v>19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129</v>
      </c>
      <c r="AU217" s="237" t="s">
        <v>79</v>
      </c>
      <c r="AV217" s="13" t="s">
        <v>77</v>
      </c>
      <c r="AW217" s="13" t="s">
        <v>33</v>
      </c>
      <c r="AX217" s="13" t="s">
        <v>72</v>
      </c>
      <c r="AY217" s="237" t="s">
        <v>120</v>
      </c>
    </row>
    <row r="218" s="14" customFormat="1">
      <c r="A218" s="14"/>
      <c r="B218" s="238"/>
      <c r="C218" s="239"/>
      <c r="D218" s="229" t="s">
        <v>129</v>
      </c>
      <c r="E218" s="240" t="s">
        <v>19</v>
      </c>
      <c r="F218" s="241" t="s">
        <v>227</v>
      </c>
      <c r="G218" s="239"/>
      <c r="H218" s="242">
        <v>25.16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129</v>
      </c>
      <c r="AU218" s="248" t="s">
        <v>79</v>
      </c>
      <c r="AV218" s="14" t="s">
        <v>79</v>
      </c>
      <c r="AW218" s="14" t="s">
        <v>33</v>
      </c>
      <c r="AX218" s="14" t="s">
        <v>72</v>
      </c>
      <c r="AY218" s="248" t="s">
        <v>120</v>
      </c>
    </row>
    <row r="219" s="13" customFormat="1">
      <c r="A219" s="13"/>
      <c r="B219" s="227"/>
      <c r="C219" s="228"/>
      <c r="D219" s="229" t="s">
        <v>129</v>
      </c>
      <c r="E219" s="230" t="s">
        <v>19</v>
      </c>
      <c r="F219" s="231" t="s">
        <v>245</v>
      </c>
      <c r="G219" s="228"/>
      <c r="H219" s="230" t="s">
        <v>19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129</v>
      </c>
      <c r="AU219" s="237" t="s">
        <v>79</v>
      </c>
      <c r="AV219" s="13" t="s">
        <v>77</v>
      </c>
      <c r="AW219" s="13" t="s">
        <v>33</v>
      </c>
      <c r="AX219" s="13" t="s">
        <v>72</v>
      </c>
      <c r="AY219" s="237" t="s">
        <v>120</v>
      </c>
    </row>
    <row r="220" s="14" customFormat="1">
      <c r="A220" s="14"/>
      <c r="B220" s="238"/>
      <c r="C220" s="239"/>
      <c r="D220" s="229" t="s">
        <v>129</v>
      </c>
      <c r="E220" s="240" t="s">
        <v>19</v>
      </c>
      <c r="F220" s="241" t="s">
        <v>229</v>
      </c>
      <c r="G220" s="239"/>
      <c r="H220" s="242">
        <v>6.2400000000000002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129</v>
      </c>
      <c r="AU220" s="248" t="s">
        <v>79</v>
      </c>
      <c r="AV220" s="14" t="s">
        <v>79</v>
      </c>
      <c r="AW220" s="14" t="s">
        <v>33</v>
      </c>
      <c r="AX220" s="14" t="s">
        <v>72</v>
      </c>
      <c r="AY220" s="248" t="s">
        <v>120</v>
      </c>
    </row>
    <row r="221" s="15" customFormat="1">
      <c r="A221" s="15"/>
      <c r="B221" s="249"/>
      <c r="C221" s="250"/>
      <c r="D221" s="229" t="s">
        <v>129</v>
      </c>
      <c r="E221" s="251" t="s">
        <v>19</v>
      </c>
      <c r="F221" s="252" t="s">
        <v>156</v>
      </c>
      <c r="G221" s="250"/>
      <c r="H221" s="253">
        <v>244.184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129</v>
      </c>
      <c r="AU221" s="259" t="s">
        <v>79</v>
      </c>
      <c r="AV221" s="15" t="s">
        <v>127</v>
      </c>
      <c r="AW221" s="15" t="s">
        <v>33</v>
      </c>
      <c r="AX221" s="15" t="s">
        <v>77</v>
      </c>
      <c r="AY221" s="259" t="s">
        <v>120</v>
      </c>
    </row>
    <row r="222" s="2" customFormat="1" ht="21.75" customHeight="1">
      <c r="A222" s="39"/>
      <c r="B222" s="40"/>
      <c r="C222" s="213" t="s">
        <v>190</v>
      </c>
      <c r="D222" s="213" t="s">
        <v>123</v>
      </c>
      <c r="E222" s="214" t="s">
        <v>246</v>
      </c>
      <c r="F222" s="215" t="s">
        <v>247</v>
      </c>
      <c r="G222" s="216" t="s">
        <v>126</v>
      </c>
      <c r="H222" s="217">
        <v>23.760000000000002</v>
      </c>
      <c r="I222" s="218"/>
      <c r="J222" s="219">
        <f>ROUND(I222*H222,2)</f>
        <v>0</v>
      </c>
      <c r="K222" s="220"/>
      <c r="L222" s="45"/>
      <c r="M222" s="221" t="s">
        <v>19</v>
      </c>
      <c r="N222" s="222" t="s">
        <v>43</v>
      </c>
      <c r="O222" s="85"/>
      <c r="P222" s="223">
        <f>O222*H222</f>
        <v>0</v>
      </c>
      <c r="Q222" s="223">
        <v>0.00021000000000000001</v>
      </c>
      <c r="R222" s="223">
        <f>Q222*H222</f>
        <v>0.0049896000000000003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127</v>
      </c>
      <c r="AT222" s="225" t="s">
        <v>123</v>
      </c>
      <c r="AU222" s="225" t="s">
        <v>79</v>
      </c>
      <c r="AY222" s="18" t="s">
        <v>120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77</v>
      </c>
      <c r="BK222" s="226">
        <f>ROUND(I222*H222,2)</f>
        <v>0</v>
      </c>
      <c r="BL222" s="18" t="s">
        <v>127</v>
      </c>
      <c r="BM222" s="225" t="s">
        <v>248</v>
      </c>
    </row>
    <row r="223" s="14" customFormat="1">
      <c r="A223" s="14"/>
      <c r="B223" s="238"/>
      <c r="C223" s="239"/>
      <c r="D223" s="229" t="s">
        <v>129</v>
      </c>
      <c r="E223" s="240" t="s">
        <v>19</v>
      </c>
      <c r="F223" s="241" t="s">
        <v>249</v>
      </c>
      <c r="G223" s="239"/>
      <c r="H223" s="242">
        <v>23.760000000000002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129</v>
      </c>
      <c r="AU223" s="248" t="s">
        <v>79</v>
      </c>
      <c r="AV223" s="14" t="s">
        <v>79</v>
      </c>
      <c r="AW223" s="14" t="s">
        <v>33</v>
      </c>
      <c r="AX223" s="14" t="s">
        <v>72</v>
      </c>
      <c r="AY223" s="248" t="s">
        <v>120</v>
      </c>
    </row>
    <row r="224" s="15" customFormat="1">
      <c r="A224" s="15"/>
      <c r="B224" s="249"/>
      <c r="C224" s="250"/>
      <c r="D224" s="229" t="s">
        <v>129</v>
      </c>
      <c r="E224" s="251" t="s">
        <v>19</v>
      </c>
      <c r="F224" s="252" t="s">
        <v>156</v>
      </c>
      <c r="G224" s="250"/>
      <c r="H224" s="253">
        <v>23.760000000000002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9" t="s">
        <v>129</v>
      </c>
      <c r="AU224" s="259" t="s">
        <v>79</v>
      </c>
      <c r="AV224" s="15" t="s">
        <v>127</v>
      </c>
      <c r="AW224" s="15" t="s">
        <v>33</v>
      </c>
      <c r="AX224" s="15" t="s">
        <v>77</v>
      </c>
      <c r="AY224" s="259" t="s">
        <v>120</v>
      </c>
    </row>
    <row r="225" s="2" customFormat="1" ht="21.75" customHeight="1">
      <c r="A225" s="39"/>
      <c r="B225" s="40"/>
      <c r="C225" s="213" t="s">
        <v>250</v>
      </c>
      <c r="D225" s="213" t="s">
        <v>123</v>
      </c>
      <c r="E225" s="214" t="s">
        <v>251</v>
      </c>
      <c r="F225" s="215" t="s">
        <v>252</v>
      </c>
      <c r="G225" s="216" t="s">
        <v>126</v>
      </c>
      <c r="H225" s="217">
        <v>1774.2000000000001</v>
      </c>
      <c r="I225" s="218"/>
      <c r="J225" s="219">
        <f>ROUND(I225*H225,2)</f>
        <v>0</v>
      </c>
      <c r="K225" s="220"/>
      <c r="L225" s="45"/>
      <c r="M225" s="221" t="s">
        <v>19</v>
      </c>
      <c r="N225" s="222" t="s">
        <v>43</v>
      </c>
      <c r="O225" s="85"/>
      <c r="P225" s="223">
        <f>O225*H225</f>
        <v>0</v>
      </c>
      <c r="Q225" s="223">
        <v>4.0000000000000003E-05</v>
      </c>
      <c r="R225" s="223">
        <f>Q225*H225</f>
        <v>0.070968000000000003</v>
      </c>
      <c r="S225" s="223">
        <v>0</v>
      </c>
      <c r="T225" s="22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5" t="s">
        <v>127</v>
      </c>
      <c r="AT225" s="225" t="s">
        <v>123</v>
      </c>
      <c r="AU225" s="225" t="s">
        <v>79</v>
      </c>
      <c r="AY225" s="18" t="s">
        <v>120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77</v>
      </c>
      <c r="BK225" s="226">
        <f>ROUND(I225*H225,2)</f>
        <v>0</v>
      </c>
      <c r="BL225" s="18" t="s">
        <v>127</v>
      </c>
      <c r="BM225" s="225" t="s">
        <v>253</v>
      </c>
    </row>
    <row r="226" s="13" customFormat="1">
      <c r="A226" s="13"/>
      <c r="B226" s="227"/>
      <c r="C226" s="228"/>
      <c r="D226" s="229" t="s">
        <v>129</v>
      </c>
      <c r="E226" s="230" t="s">
        <v>19</v>
      </c>
      <c r="F226" s="231" t="s">
        <v>254</v>
      </c>
      <c r="G226" s="228"/>
      <c r="H226" s="230" t="s">
        <v>19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129</v>
      </c>
      <c r="AU226" s="237" t="s">
        <v>79</v>
      </c>
      <c r="AV226" s="13" t="s">
        <v>77</v>
      </c>
      <c r="AW226" s="13" t="s">
        <v>33</v>
      </c>
      <c r="AX226" s="13" t="s">
        <v>72</v>
      </c>
      <c r="AY226" s="237" t="s">
        <v>120</v>
      </c>
    </row>
    <row r="227" s="13" customFormat="1">
      <c r="A227" s="13"/>
      <c r="B227" s="227"/>
      <c r="C227" s="228"/>
      <c r="D227" s="229" t="s">
        <v>129</v>
      </c>
      <c r="E227" s="230" t="s">
        <v>19</v>
      </c>
      <c r="F227" s="231" t="s">
        <v>149</v>
      </c>
      <c r="G227" s="228"/>
      <c r="H227" s="230" t="s">
        <v>19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129</v>
      </c>
      <c r="AU227" s="237" t="s">
        <v>79</v>
      </c>
      <c r="AV227" s="13" t="s">
        <v>77</v>
      </c>
      <c r="AW227" s="13" t="s">
        <v>33</v>
      </c>
      <c r="AX227" s="13" t="s">
        <v>72</v>
      </c>
      <c r="AY227" s="237" t="s">
        <v>120</v>
      </c>
    </row>
    <row r="228" s="14" customFormat="1">
      <c r="A228" s="14"/>
      <c r="B228" s="238"/>
      <c r="C228" s="239"/>
      <c r="D228" s="229" t="s">
        <v>129</v>
      </c>
      <c r="E228" s="240" t="s">
        <v>19</v>
      </c>
      <c r="F228" s="241" t="s">
        <v>255</v>
      </c>
      <c r="G228" s="239"/>
      <c r="H228" s="242">
        <v>362.19999999999999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129</v>
      </c>
      <c r="AU228" s="248" t="s">
        <v>79</v>
      </c>
      <c r="AV228" s="14" t="s">
        <v>79</v>
      </c>
      <c r="AW228" s="14" t="s">
        <v>33</v>
      </c>
      <c r="AX228" s="14" t="s">
        <v>72</v>
      </c>
      <c r="AY228" s="248" t="s">
        <v>120</v>
      </c>
    </row>
    <row r="229" s="13" customFormat="1">
      <c r="A229" s="13"/>
      <c r="B229" s="227"/>
      <c r="C229" s="228"/>
      <c r="D229" s="229" t="s">
        <v>129</v>
      </c>
      <c r="E229" s="230" t="s">
        <v>19</v>
      </c>
      <c r="F229" s="231" t="s">
        <v>144</v>
      </c>
      <c r="G229" s="228"/>
      <c r="H229" s="230" t="s">
        <v>19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129</v>
      </c>
      <c r="AU229" s="237" t="s">
        <v>79</v>
      </c>
      <c r="AV229" s="13" t="s">
        <v>77</v>
      </c>
      <c r="AW229" s="13" t="s">
        <v>33</v>
      </c>
      <c r="AX229" s="13" t="s">
        <v>72</v>
      </c>
      <c r="AY229" s="237" t="s">
        <v>120</v>
      </c>
    </row>
    <row r="230" s="14" customFormat="1">
      <c r="A230" s="14"/>
      <c r="B230" s="238"/>
      <c r="C230" s="239"/>
      <c r="D230" s="229" t="s">
        <v>129</v>
      </c>
      <c r="E230" s="240" t="s">
        <v>19</v>
      </c>
      <c r="F230" s="241" t="s">
        <v>256</v>
      </c>
      <c r="G230" s="239"/>
      <c r="H230" s="242">
        <v>339.39999999999998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129</v>
      </c>
      <c r="AU230" s="248" t="s">
        <v>79</v>
      </c>
      <c r="AV230" s="14" t="s">
        <v>79</v>
      </c>
      <c r="AW230" s="14" t="s">
        <v>33</v>
      </c>
      <c r="AX230" s="14" t="s">
        <v>72</v>
      </c>
      <c r="AY230" s="248" t="s">
        <v>120</v>
      </c>
    </row>
    <row r="231" s="13" customFormat="1">
      <c r="A231" s="13"/>
      <c r="B231" s="227"/>
      <c r="C231" s="228"/>
      <c r="D231" s="229" t="s">
        <v>129</v>
      </c>
      <c r="E231" s="230" t="s">
        <v>19</v>
      </c>
      <c r="F231" s="231" t="s">
        <v>140</v>
      </c>
      <c r="G231" s="228"/>
      <c r="H231" s="230" t="s">
        <v>19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129</v>
      </c>
      <c r="AU231" s="237" t="s">
        <v>79</v>
      </c>
      <c r="AV231" s="13" t="s">
        <v>77</v>
      </c>
      <c r="AW231" s="13" t="s">
        <v>33</v>
      </c>
      <c r="AX231" s="13" t="s">
        <v>72</v>
      </c>
      <c r="AY231" s="237" t="s">
        <v>120</v>
      </c>
    </row>
    <row r="232" s="14" customFormat="1">
      <c r="A232" s="14"/>
      <c r="B232" s="238"/>
      <c r="C232" s="239"/>
      <c r="D232" s="229" t="s">
        <v>129</v>
      </c>
      <c r="E232" s="240" t="s">
        <v>19</v>
      </c>
      <c r="F232" s="241" t="s">
        <v>257</v>
      </c>
      <c r="G232" s="239"/>
      <c r="H232" s="242">
        <v>293.30000000000001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129</v>
      </c>
      <c r="AU232" s="248" t="s">
        <v>79</v>
      </c>
      <c r="AV232" s="14" t="s">
        <v>79</v>
      </c>
      <c r="AW232" s="14" t="s">
        <v>33</v>
      </c>
      <c r="AX232" s="14" t="s">
        <v>72</v>
      </c>
      <c r="AY232" s="248" t="s">
        <v>120</v>
      </c>
    </row>
    <row r="233" s="13" customFormat="1">
      <c r="A233" s="13"/>
      <c r="B233" s="227"/>
      <c r="C233" s="228"/>
      <c r="D233" s="229" t="s">
        <v>129</v>
      </c>
      <c r="E233" s="230" t="s">
        <v>19</v>
      </c>
      <c r="F233" s="231" t="s">
        <v>136</v>
      </c>
      <c r="G233" s="228"/>
      <c r="H233" s="230" t="s">
        <v>19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129</v>
      </c>
      <c r="AU233" s="237" t="s">
        <v>79</v>
      </c>
      <c r="AV233" s="13" t="s">
        <v>77</v>
      </c>
      <c r="AW233" s="13" t="s">
        <v>33</v>
      </c>
      <c r="AX233" s="13" t="s">
        <v>72</v>
      </c>
      <c r="AY233" s="237" t="s">
        <v>120</v>
      </c>
    </row>
    <row r="234" s="14" customFormat="1">
      <c r="A234" s="14"/>
      <c r="B234" s="238"/>
      <c r="C234" s="239"/>
      <c r="D234" s="229" t="s">
        <v>129</v>
      </c>
      <c r="E234" s="240" t="s">
        <v>19</v>
      </c>
      <c r="F234" s="241" t="s">
        <v>258</v>
      </c>
      <c r="G234" s="239"/>
      <c r="H234" s="242">
        <v>386.10000000000002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129</v>
      </c>
      <c r="AU234" s="248" t="s">
        <v>79</v>
      </c>
      <c r="AV234" s="14" t="s">
        <v>79</v>
      </c>
      <c r="AW234" s="14" t="s">
        <v>33</v>
      </c>
      <c r="AX234" s="14" t="s">
        <v>72</v>
      </c>
      <c r="AY234" s="248" t="s">
        <v>120</v>
      </c>
    </row>
    <row r="235" s="13" customFormat="1">
      <c r="A235" s="13"/>
      <c r="B235" s="227"/>
      <c r="C235" s="228"/>
      <c r="D235" s="229" t="s">
        <v>129</v>
      </c>
      <c r="E235" s="230" t="s">
        <v>19</v>
      </c>
      <c r="F235" s="231" t="s">
        <v>131</v>
      </c>
      <c r="G235" s="228"/>
      <c r="H235" s="230" t="s">
        <v>19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129</v>
      </c>
      <c r="AU235" s="237" t="s">
        <v>79</v>
      </c>
      <c r="AV235" s="13" t="s">
        <v>77</v>
      </c>
      <c r="AW235" s="13" t="s">
        <v>33</v>
      </c>
      <c r="AX235" s="13" t="s">
        <v>72</v>
      </c>
      <c r="AY235" s="237" t="s">
        <v>120</v>
      </c>
    </row>
    <row r="236" s="14" customFormat="1">
      <c r="A236" s="14"/>
      <c r="B236" s="238"/>
      <c r="C236" s="239"/>
      <c r="D236" s="229" t="s">
        <v>129</v>
      </c>
      <c r="E236" s="240" t="s">
        <v>19</v>
      </c>
      <c r="F236" s="241" t="s">
        <v>259</v>
      </c>
      <c r="G236" s="239"/>
      <c r="H236" s="242">
        <v>393.19999999999999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129</v>
      </c>
      <c r="AU236" s="248" t="s">
        <v>79</v>
      </c>
      <c r="AV236" s="14" t="s">
        <v>79</v>
      </c>
      <c r="AW236" s="14" t="s">
        <v>33</v>
      </c>
      <c r="AX236" s="14" t="s">
        <v>72</v>
      </c>
      <c r="AY236" s="248" t="s">
        <v>120</v>
      </c>
    </row>
    <row r="237" s="15" customFormat="1">
      <c r="A237" s="15"/>
      <c r="B237" s="249"/>
      <c r="C237" s="250"/>
      <c r="D237" s="229" t="s">
        <v>129</v>
      </c>
      <c r="E237" s="251" t="s">
        <v>19</v>
      </c>
      <c r="F237" s="252" t="s">
        <v>156</v>
      </c>
      <c r="G237" s="250"/>
      <c r="H237" s="253">
        <v>1774.2000000000001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9" t="s">
        <v>129</v>
      </c>
      <c r="AU237" s="259" t="s">
        <v>79</v>
      </c>
      <c r="AV237" s="15" t="s">
        <v>127</v>
      </c>
      <c r="AW237" s="15" t="s">
        <v>33</v>
      </c>
      <c r="AX237" s="15" t="s">
        <v>77</v>
      </c>
      <c r="AY237" s="259" t="s">
        <v>120</v>
      </c>
    </row>
    <row r="238" s="2" customFormat="1" ht="16.5" customHeight="1">
      <c r="A238" s="39"/>
      <c r="B238" s="40"/>
      <c r="C238" s="213" t="s">
        <v>260</v>
      </c>
      <c r="D238" s="213" t="s">
        <v>123</v>
      </c>
      <c r="E238" s="214" t="s">
        <v>261</v>
      </c>
      <c r="F238" s="215" t="s">
        <v>262</v>
      </c>
      <c r="G238" s="216" t="s">
        <v>126</v>
      </c>
      <c r="H238" s="217">
        <v>7096.8000000000002</v>
      </c>
      <c r="I238" s="218"/>
      <c r="J238" s="219">
        <f>ROUND(I238*H238,2)</f>
        <v>0</v>
      </c>
      <c r="K238" s="220"/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127</v>
      </c>
      <c r="AT238" s="225" t="s">
        <v>123</v>
      </c>
      <c r="AU238" s="225" t="s">
        <v>79</v>
      </c>
      <c r="AY238" s="18" t="s">
        <v>120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77</v>
      </c>
      <c r="BK238" s="226">
        <f>ROUND(I238*H238,2)</f>
        <v>0</v>
      </c>
      <c r="BL238" s="18" t="s">
        <v>127</v>
      </c>
      <c r="BM238" s="225" t="s">
        <v>263</v>
      </c>
    </row>
    <row r="239" s="13" customFormat="1">
      <c r="A239" s="13"/>
      <c r="B239" s="227"/>
      <c r="C239" s="228"/>
      <c r="D239" s="229" t="s">
        <v>129</v>
      </c>
      <c r="E239" s="230" t="s">
        <v>19</v>
      </c>
      <c r="F239" s="231" t="s">
        <v>264</v>
      </c>
      <c r="G239" s="228"/>
      <c r="H239" s="230" t="s">
        <v>19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129</v>
      </c>
      <c r="AU239" s="237" t="s">
        <v>79</v>
      </c>
      <c r="AV239" s="13" t="s">
        <v>77</v>
      </c>
      <c r="AW239" s="13" t="s">
        <v>33</v>
      </c>
      <c r="AX239" s="13" t="s">
        <v>72</v>
      </c>
      <c r="AY239" s="237" t="s">
        <v>120</v>
      </c>
    </row>
    <row r="240" s="14" customFormat="1">
      <c r="A240" s="14"/>
      <c r="B240" s="238"/>
      <c r="C240" s="239"/>
      <c r="D240" s="229" t="s">
        <v>129</v>
      </c>
      <c r="E240" s="240" t="s">
        <v>19</v>
      </c>
      <c r="F240" s="241" t="s">
        <v>265</v>
      </c>
      <c r="G240" s="239"/>
      <c r="H240" s="242">
        <v>7096.8000000000002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129</v>
      </c>
      <c r="AU240" s="248" t="s">
        <v>79</v>
      </c>
      <c r="AV240" s="14" t="s">
        <v>79</v>
      </c>
      <c r="AW240" s="14" t="s">
        <v>33</v>
      </c>
      <c r="AX240" s="14" t="s">
        <v>72</v>
      </c>
      <c r="AY240" s="248" t="s">
        <v>120</v>
      </c>
    </row>
    <row r="241" s="15" customFormat="1">
      <c r="A241" s="15"/>
      <c r="B241" s="249"/>
      <c r="C241" s="250"/>
      <c r="D241" s="229" t="s">
        <v>129</v>
      </c>
      <c r="E241" s="251" t="s">
        <v>19</v>
      </c>
      <c r="F241" s="252" t="s">
        <v>156</v>
      </c>
      <c r="G241" s="250"/>
      <c r="H241" s="253">
        <v>7096.8000000000002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129</v>
      </c>
      <c r="AU241" s="259" t="s">
        <v>79</v>
      </c>
      <c r="AV241" s="15" t="s">
        <v>127</v>
      </c>
      <c r="AW241" s="15" t="s">
        <v>33</v>
      </c>
      <c r="AX241" s="15" t="s">
        <v>77</v>
      </c>
      <c r="AY241" s="259" t="s">
        <v>120</v>
      </c>
    </row>
    <row r="242" s="2" customFormat="1" ht="16.5" customHeight="1">
      <c r="A242" s="39"/>
      <c r="B242" s="40"/>
      <c r="C242" s="213" t="s">
        <v>266</v>
      </c>
      <c r="D242" s="213" t="s">
        <v>123</v>
      </c>
      <c r="E242" s="214" t="s">
        <v>267</v>
      </c>
      <c r="F242" s="215" t="s">
        <v>268</v>
      </c>
      <c r="G242" s="216" t="s">
        <v>126</v>
      </c>
      <c r="H242" s="217">
        <v>7096.8000000000002</v>
      </c>
      <c r="I242" s="218"/>
      <c r="J242" s="219">
        <f>ROUND(I242*H242,2)</f>
        <v>0</v>
      </c>
      <c r="K242" s="220"/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1.0000000000000001E-05</v>
      </c>
      <c r="R242" s="223">
        <f>Q242*H242</f>
        <v>0.070968000000000003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127</v>
      </c>
      <c r="AT242" s="225" t="s">
        <v>123</v>
      </c>
      <c r="AU242" s="225" t="s">
        <v>79</v>
      </c>
      <c r="AY242" s="18" t="s">
        <v>120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77</v>
      </c>
      <c r="BK242" s="226">
        <f>ROUND(I242*H242,2)</f>
        <v>0</v>
      </c>
      <c r="BL242" s="18" t="s">
        <v>127</v>
      </c>
      <c r="BM242" s="225" t="s">
        <v>269</v>
      </c>
    </row>
    <row r="243" s="13" customFormat="1">
      <c r="A243" s="13"/>
      <c r="B243" s="227"/>
      <c r="C243" s="228"/>
      <c r="D243" s="229" t="s">
        <v>129</v>
      </c>
      <c r="E243" s="230" t="s">
        <v>19</v>
      </c>
      <c r="F243" s="231" t="s">
        <v>264</v>
      </c>
      <c r="G243" s="228"/>
      <c r="H243" s="230" t="s">
        <v>19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129</v>
      </c>
      <c r="AU243" s="237" t="s">
        <v>79</v>
      </c>
      <c r="AV243" s="13" t="s">
        <v>77</v>
      </c>
      <c r="AW243" s="13" t="s">
        <v>33</v>
      </c>
      <c r="AX243" s="13" t="s">
        <v>72</v>
      </c>
      <c r="AY243" s="237" t="s">
        <v>120</v>
      </c>
    </row>
    <row r="244" s="14" customFormat="1">
      <c r="A244" s="14"/>
      <c r="B244" s="238"/>
      <c r="C244" s="239"/>
      <c r="D244" s="229" t="s">
        <v>129</v>
      </c>
      <c r="E244" s="240" t="s">
        <v>19</v>
      </c>
      <c r="F244" s="241" t="s">
        <v>265</v>
      </c>
      <c r="G244" s="239"/>
      <c r="H244" s="242">
        <v>7096.8000000000002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129</v>
      </c>
      <c r="AU244" s="248" t="s">
        <v>79</v>
      </c>
      <c r="AV244" s="14" t="s">
        <v>79</v>
      </c>
      <c r="AW244" s="14" t="s">
        <v>33</v>
      </c>
      <c r="AX244" s="14" t="s">
        <v>72</v>
      </c>
      <c r="AY244" s="248" t="s">
        <v>120</v>
      </c>
    </row>
    <row r="245" s="15" customFormat="1">
      <c r="A245" s="15"/>
      <c r="B245" s="249"/>
      <c r="C245" s="250"/>
      <c r="D245" s="229" t="s">
        <v>129</v>
      </c>
      <c r="E245" s="251" t="s">
        <v>19</v>
      </c>
      <c r="F245" s="252" t="s">
        <v>156</v>
      </c>
      <c r="G245" s="250"/>
      <c r="H245" s="253">
        <v>7096.8000000000002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9" t="s">
        <v>129</v>
      </c>
      <c r="AU245" s="259" t="s">
        <v>79</v>
      </c>
      <c r="AV245" s="15" t="s">
        <v>127</v>
      </c>
      <c r="AW245" s="15" t="s">
        <v>33</v>
      </c>
      <c r="AX245" s="15" t="s">
        <v>77</v>
      </c>
      <c r="AY245" s="259" t="s">
        <v>120</v>
      </c>
    </row>
    <row r="246" s="2" customFormat="1" ht="16.5" customHeight="1">
      <c r="A246" s="39"/>
      <c r="B246" s="40"/>
      <c r="C246" s="213" t="s">
        <v>270</v>
      </c>
      <c r="D246" s="213" t="s">
        <v>123</v>
      </c>
      <c r="E246" s="214" t="s">
        <v>271</v>
      </c>
      <c r="F246" s="215" t="s">
        <v>272</v>
      </c>
      <c r="G246" s="216" t="s">
        <v>126</v>
      </c>
      <c r="H246" s="217">
        <v>4.4249999999999998</v>
      </c>
      <c r="I246" s="218"/>
      <c r="J246" s="219">
        <f>ROUND(I246*H246,2)</f>
        <v>0</v>
      </c>
      <c r="K246" s="220"/>
      <c r="L246" s="45"/>
      <c r="M246" s="221" t="s">
        <v>19</v>
      </c>
      <c r="N246" s="222" t="s">
        <v>43</v>
      </c>
      <c r="O246" s="85"/>
      <c r="P246" s="223">
        <f>O246*H246</f>
        <v>0</v>
      </c>
      <c r="Q246" s="223">
        <v>0</v>
      </c>
      <c r="R246" s="223">
        <f>Q246*H246</f>
        <v>0</v>
      </c>
      <c r="S246" s="223">
        <v>0.082000000000000003</v>
      </c>
      <c r="T246" s="224">
        <f>S246*H246</f>
        <v>0.36285000000000001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5" t="s">
        <v>127</v>
      </c>
      <c r="AT246" s="225" t="s">
        <v>123</v>
      </c>
      <c r="AU246" s="225" t="s">
        <v>79</v>
      </c>
      <c r="AY246" s="18" t="s">
        <v>120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77</v>
      </c>
      <c r="BK246" s="226">
        <f>ROUND(I246*H246,2)</f>
        <v>0</v>
      </c>
      <c r="BL246" s="18" t="s">
        <v>127</v>
      </c>
      <c r="BM246" s="225" t="s">
        <v>273</v>
      </c>
    </row>
    <row r="247" s="13" customFormat="1">
      <c r="A247" s="13"/>
      <c r="B247" s="227"/>
      <c r="C247" s="228"/>
      <c r="D247" s="229" t="s">
        <v>129</v>
      </c>
      <c r="E247" s="230" t="s">
        <v>19</v>
      </c>
      <c r="F247" s="231" t="s">
        <v>149</v>
      </c>
      <c r="G247" s="228"/>
      <c r="H247" s="230" t="s">
        <v>19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129</v>
      </c>
      <c r="AU247" s="237" t="s">
        <v>79</v>
      </c>
      <c r="AV247" s="13" t="s">
        <v>77</v>
      </c>
      <c r="AW247" s="13" t="s">
        <v>33</v>
      </c>
      <c r="AX247" s="13" t="s">
        <v>72</v>
      </c>
      <c r="AY247" s="237" t="s">
        <v>120</v>
      </c>
    </row>
    <row r="248" s="13" customFormat="1">
      <c r="A248" s="13"/>
      <c r="B248" s="227"/>
      <c r="C248" s="228"/>
      <c r="D248" s="229" t="s">
        <v>129</v>
      </c>
      <c r="E248" s="230" t="s">
        <v>19</v>
      </c>
      <c r="F248" s="231" t="s">
        <v>274</v>
      </c>
      <c r="G248" s="228"/>
      <c r="H248" s="230" t="s">
        <v>19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129</v>
      </c>
      <c r="AU248" s="237" t="s">
        <v>79</v>
      </c>
      <c r="AV248" s="13" t="s">
        <v>77</v>
      </c>
      <c r="AW248" s="13" t="s">
        <v>33</v>
      </c>
      <c r="AX248" s="13" t="s">
        <v>72</v>
      </c>
      <c r="AY248" s="237" t="s">
        <v>120</v>
      </c>
    </row>
    <row r="249" s="14" customFormat="1">
      <c r="A249" s="14"/>
      <c r="B249" s="238"/>
      <c r="C249" s="239"/>
      <c r="D249" s="229" t="s">
        <v>129</v>
      </c>
      <c r="E249" s="240" t="s">
        <v>19</v>
      </c>
      <c r="F249" s="241" t="s">
        <v>275</v>
      </c>
      <c r="G249" s="239"/>
      <c r="H249" s="242">
        <v>4.4249999999999998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129</v>
      </c>
      <c r="AU249" s="248" t="s">
        <v>79</v>
      </c>
      <c r="AV249" s="14" t="s">
        <v>79</v>
      </c>
      <c r="AW249" s="14" t="s">
        <v>33</v>
      </c>
      <c r="AX249" s="14" t="s">
        <v>72</v>
      </c>
      <c r="AY249" s="248" t="s">
        <v>120</v>
      </c>
    </row>
    <row r="250" s="15" customFormat="1">
      <c r="A250" s="15"/>
      <c r="B250" s="249"/>
      <c r="C250" s="250"/>
      <c r="D250" s="229" t="s">
        <v>129</v>
      </c>
      <c r="E250" s="251" t="s">
        <v>19</v>
      </c>
      <c r="F250" s="252" t="s">
        <v>156</v>
      </c>
      <c r="G250" s="250"/>
      <c r="H250" s="253">
        <v>4.4249999999999998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9" t="s">
        <v>129</v>
      </c>
      <c r="AU250" s="259" t="s">
        <v>79</v>
      </c>
      <c r="AV250" s="15" t="s">
        <v>127</v>
      </c>
      <c r="AW250" s="15" t="s">
        <v>33</v>
      </c>
      <c r="AX250" s="15" t="s">
        <v>77</v>
      </c>
      <c r="AY250" s="259" t="s">
        <v>120</v>
      </c>
    </row>
    <row r="251" s="2" customFormat="1" ht="21.75" customHeight="1">
      <c r="A251" s="39"/>
      <c r="B251" s="40"/>
      <c r="C251" s="213" t="s">
        <v>276</v>
      </c>
      <c r="D251" s="213" t="s">
        <v>123</v>
      </c>
      <c r="E251" s="214" t="s">
        <v>277</v>
      </c>
      <c r="F251" s="215" t="s">
        <v>278</v>
      </c>
      <c r="G251" s="216" t="s">
        <v>126</v>
      </c>
      <c r="H251" s="217">
        <v>89.135999999999996</v>
      </c>
      <c r="I251" s="218"/>
      <c r="J251" s="219">
        <f>ROUND(I251*H251,2)</f>
        <v>0</v>
      </c>
      <c r="K251" s="220"/>
      <c r="L251" s="45"/>
      <c r="M251" s="221" t="s">
        <v>19</v>
      </c>
      <c r="N251" s="222" t="s">
        <v>43</v>
      </c>
      <c r="O251" s="85"/>
      <c r="P251" s="223">
        <f>O251*H251</f>
        <v>0</v>
      </c>
      <c r="Q251" s="223">
        <v>0</v>
      </c>
      <c r="R251" s="223">
        <f>Q251*H251</f>
        <v>0</v>
      </c>
      <c r="S251" s="223">
        <v>0.023</v>
      </c>
      <c r="T251" s="224">
        <f>S251*H251</f>
        <v>2.050128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127</v>
      </c>
      <c r="AT251" s="225" t="s">
        <v>123</v>
      </c>
      <c r="AU251" s="225" t="s">
        <v>79</v>
      </c>
      <c r="AY251" s="18" t="s">
        <v>120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77</v>
      </c>
      <c r="BK251" s="226">
        <f>ROUND(I251*H251,2)</f>
        <v>0</v>
      </c>
      <c r="BL251" s="18" t="s">
        <v>127</v>
      </c>
      <c r="BM251" s="225" t="s">
        <v>279</v>
      </c>
    </row>
    <row r="252" s="13" customFormat="1">
      <c r="A252" s="13"/>
      <c r="B252" s="227"/>
      <c r="C252" s="228"/>
      <c r="D252" s="229" t="s">
        <v>129</v>
      </c>
      <c r="E252" s="230" t="s">
        <v>19</v>
      </c>
      <c r="F252" s="231" t="s">
        <v>280</v>
      </c>
      <c r="G252" s="228"/>
      <c r="H252" s="230" t="s">
        <v>19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129</v>
      </c>
      <c r="AU252" s="237" t="s">
        <v>79</v>
      </c>
      <c r="AV252" s="13" t="s">
        <v>77</v>
      </c>
      <c r="AW252" s="13" t="s">
        <v>33</v>
      </c>
      <c r="AX252" s="13" t="s">
        <v>72</v>
      </c>
      <c r="AY252" s="237" t="s">
        <v>120</v>
      </c>
    </row>
    <row r="253" s="14" customFormat="1">
      <c r="A253" s="14"/>
      <c r="B253" s="238"/>
      <c r="C253" s="239"/>
      <c r="D253" s="229" t="s">
        <v>129</v>
      </c>
      <c r="E253" s="240" t="s">
        <v>19</v>
      </c>
      <c r="F253" s="241" t="s">
        <v>281</v>
      </c>
      <c r="G253" s="239"/>
      <c r="H253" s="242">
        <v>12.672000000000001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129</v>
      </c>
      <c r="AU253" s="248" t="s">
        <v>79</v>
      </c>
      <c r="AV253" s="14" t="s">
        <v>79</v>
      </c>
      <c r="AW253" s="14" t="s">
        <v>33</v>
      </c>
      <c r="AX253" s="14" t="s">
        <v>72</v>
      </c>
      <c r="AY253" s="248" t="s">
        <v>120</v>
      </c>
    </row>
    <row r="254" s="13" customFormat="1">
      <c r="A254" s="13"/>
      <c r="B254" s="227"/>
      <c r="C254" s="228"/>
      <c r="D254" s="229" t="s">
        <v>129</v>
      </c>
      <c r="E254" s="230" t="s">
        <v>19</v>
      </c>
      <c r="F254" s="231" t="s">
        <v>282</v>
      </c>
      <c r="G254" s="228"/>
      <c r="H254" s="230" t="s">
        <v>19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129</v>
      </c>
      <c r="AU254" s="237" t="s">
        <v>79</v>
      </c>
      <c r="AV254" s="13" t="s">
        <v>77</v>
      </c>
      <c r="AW254" s="13" t="s">
        <v>33</v>
      </c>
      <c r="AX254" s="13" t="s">
        <v>72</v>
      </c>
      <c r="AY254" s="237" t="s">
        <v>120</v>
      </c>
    </row>
    <row r="255" s="14" customFormat="1">
      <c r="A255" s="14"/>
      <c r="B255" s="238"/>
      <c r="C255" s="239"/>
      <c r="D255" s="229" t="s">
        <v>129</v>
      </c>
      <c r="E255" s="240" t="s">
        <v>19</v>
      </c>
      <c r="F255" s="241" t="s">
        <v>283</v>
      </c>
      <c r="G255" s="239"/>
      <c r="H255" s="242">
        <v>22.391999999999999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129</v>
      </c>
      <c r="AU255" s="248" t="s">
        <v>79</v>
      </c>
      <c r="AV255" s="14" t="s">
        <v>79</v>
      </c>
      <c r="AW255" s="14" t="s">
        <v>33</v>
      </c>
      <c r="AX255" s="14" t="s">
        <v>72</v>
      </c>
      <c r="AY255" s="248" t="s">
        <v>120</v>
      </c>
    </row>
    <row r="256" s="13" customFormat="1">
      <c r="A256" s="13"/>
      <c r="B256" s="227"/>
      <c r="C256" s="228"/>
      <c r="D256" s="229" t="s">
        <v>129</v>
      </c>
      <c r="E256" s="230" t="s">
        <v>19</v>
      </c>
      <c r="F256" s="231" t="s">
        <v>284</v>
      </c>
      <c r="G256" s="228"/>
      <c r="H256" s="230" t="s">
        <v>19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129</v>
      </c>
      <c r="AU256" s="237" t="s">
        <v>79</v>
      </c>
      <c r="AV256" s="13" t="s">
        <v>77</v>
      </c>
      <c r="AW256" s="13" t="s">
        <v>33</v>
      </c>
      <c r="AX256" s="13" t="s">
        <v>72</v>
      </c>
      <c r="AY256" s="237" t="s">
        <v>120</v>
      </c>
    </row>
    <row r="257" s="14" customFormat="1">
      <c r="A257" s="14"/>
      <c r="B257" s="238"/>
      <c r="C257" s="239"/>
      <c r="D257" s="229" t="s">
        <v>129</v>
      </c>
      <c r="E257" s="240" t="s">
        <v>19</v>
      </c>
      <c r="F257" s="241" t="s">
        <v>283</v>
      </c>
      <c r="G257" s="239"/>
      <c r="H257" s="242">
        <v>22.391999999999999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129</v>
      </c>
      <c r="AU257" s="248" t="s">
        <v>79</v>
      </c>
      <c r="AV257" s="14" t="s">
        <v>79</v>
      </c>
      <c r="AW257" s="14" t="s">
        <v>33</v>
      </c>
      <c r="AX257" s="14" t="s">
        <v>72</v>
      </c>
      <c r="AY257" s="248" t="s">
        <v>120</v>
      </c>
    </row>
    <row r="258" s="13" customFormat="1">
      <c r="A258" s="13"/>
      <c r="B258" s="227"/>
      <c r="C258" s="228"/>
      <c r="D258" s="229" t="s">
        <v>129</v>
      </c>
      <c r="E258" s="230" t="s">
        <v>19</v>
      </c>
      <c r="F258" s="231" t="s">
        <v>285</v>
      </c>
      <c r="G258" s="228"/>
      <c r="H258" s="230" t="s">
        <v>19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129</v>
      </c>
      <c r="AU258" s="237" t="s">
        <v>79</v>
      </c>
      <c r="AV258" s="13" t="s">
        <v>77</v>
      </c>
      <c r="AW258" s="13" t="s">
        <v>33</v>
      </c>
      <c r="AX258" s="13" t="s">
        <v>72</v>
      </c>
      <c r="AY258" s="237" t="s">
        <v>120</v>
      </c>
    </row>
    <row r="259" s="14" customFormat="1">
      <c r="A259" s="14"/>
      <c r="B259" s="238"/>
      <c r="C259" s="239"/>
      <c r="D259" s="229" t="s">
        <v>129</v>
      </c>
      <c r="E259" s="240" t="s">
        <v>19</v>
      </c>
      <c r="F259" s="241" t="s">
        <v>286</v>
      </c>
      <c r="G259" s="239"/>
      <c r="H259" s="242">
        <v>31.68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129</v>
      </c>
      <c r="AU259" s="248" t="s">
        <v>79</v>
      </c>
      <c r="AV259" s="14" t="s">
        <v>79</v>
      </c>
      <c r="AW259" s="14" t="s">
        <v>33</v>
      </c>
      <c r="AX259" s="14" t="s">
        <v>72</v>
      </c>
      <c r="AY259" s="248" t="s">
        <v>120</v>
      </c>
    </row>
    <row r="260" s="15" customFormat="1">
      <c r="A260" s="15"/>
      <c r="B260" s="249"/>
      <c r="C260" s="250"/>
      <c r="D260" s="229" t="s">
        <v>129</v>
      </c>
      <c r="E260" s="251" t="s">
        <v>19</v>
      </c>
      <c r="F260" s="252" t="s">
        <v>156</v>
      </c>
      <c r="G260" s="250"/>
      <c r="H260" s="253">
        <v>89.135999999999996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9" t="s">
        <v>129</v>
      </c>
      <c r="AU260" s="259" t="s">
        <v>79</v>
      </c>
      <c r="AV260" s="15" t="s">
        <v>127</v>
      </c>
      <c r="AW260" s="15" t="s">
        <v>33</v>
      </c>
      <c r="AX260" s="15" t="s">
        <v>77</v>
      </c>
      <c r="AY260" s="259" t="s">
        <v>120</v>
      </c>
    </row>
    <row r="261" s="2" customFormat="1" ht="21.75" customHeight="1">
      <c r="A261" s="39"/>
      <c r="B261" s="40"/>
      <c r="C261" s="213" t="s">
        <v>8</v>
      </c>
      <c r="D261" s="213" t="s">
        <v>123</v>
      </c>
      <c r="E261" s="214" t="s">
        <v>287</v>
      </c>
      <c r="F261" s="215" t="s">
        <v>288</v>
      </c>
      <c r="G261" s="216" t="s">
        <v>126</v>
      </c>
      <c r="H261" s="217">
        <v>121.968</v>
      </c>
      <c r="I261" s="218"/>
      <c r="J261" s="219">
        <f>ROUND(I261*H261,2)</f>
        <v>0</v>
      </c>
      <c r="K261" s="220"/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</v>
      </c>
      <c r="R261" s="223">
        <f>Q261*H261</f>
        <v>0</v>
      </c>
      <c r="S261" s="223">
        <v>0.053999999999999999</v>
      </c>
      <c r="T261" s="224">
        <f>S261*H261</f>
        <v>6.5862720000000001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127</v>
      </c>
      <c r="AT261" s="225" t="s">
        <v>123</v>
      </c>
      <c r="AU261" s="225" t="s">
        <v>79</v>
      </c>
      <c r="AY261" s="18" t="s">
        <v>120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77</v>
      </c>
      <c r="BK261" s="226">
        <f>ROUND(I261*H261,2)</f>
        <v>0</v>
      </c>
      <c r="BL261" s="18" t="s">
        <v>127</v>
      </c>
      <c r="BM261" s="225" t="s">
        <v>289</v>
      </c>
    </row>
    <row r="262" s="13" customFormat="1">
      <c r="A262" s="13"/>
      <c r="B262" s="227"/>
      <c r="C262" s="228"/>
      <c r="D262" s="229" t="s">
        <v>129</v>
      </c>
      <c r="E262" s="230" t="s">
        <v>19</v>
      </c>
      <c r="F262" s="231" t="s">
        <v>144</v>
      </c>
      <c r="G262" s="228"/>
      <c r="H262" s="230" t="s">
        <v>19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129</v>
      </c>
      <c r="AU262" s="237" t="s">
        <v>79</v>
      </c>
      <c r="AV262" s="13" t="s">
        <v>77</v>
      </c>
      <c r="AW262" s="13" t="s">
        <v>33</v>
      </c>
      <c r="AX262" s="13" t="s">
        <v>72</v>
      </c>
      <c r="AY262" s="237" t="s">
        <v>120</v>
      </c>
    </row>
    <row r="263" s="13" customFormat="1">
      <c r="A263" s="13"/>
      <c r="B263" s="227"/>
      <c r="C263" s="228"/>
      <c r="D263" s="229" t="s">
        <v>129</v>
      </c>
      <c r="E263" s="230" t="s">
        <v>19</v>
      </c>
      <c r="F263" s="231" t="s">
        <v>290</v>
      </c>
      <c r="G263" s="228"/>
      <c r="H263" s="230" t="s">
        <v>19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129</v>
      </c>
      <c r="AU263" s="237" t="s">
        <v>79</v>
      </c>
      <c r="AV263" s="13" t="s">
        <v>77</v>
      </c>
      <c r="AW263" s="13" t="s">
        <v>33</v>
      </c>
      <c r="AX263" s="13" t="s">
        <v>72</v>
      </c>
      <c r="AY263" s="237" t="s">
        <v>120</v>
      </c>
    </row>
    <row r="264" s="14" customFormat="1">
      <c r="A264" s="14"/>
      <c r="B264" s="238"/>
      <c r="C264" s="239"/>
      <c r="D264" s="229" t="s">
        <v>129</v>
      </c>
      <c r="E264" s="240" t="s">
        <v>19</v>
      </c>
      <c r="F264" s="241" t="s">
        <v>291</v>
      </c>
      <c r="G264" s="239"/>
      <c r="H264" s="242">
        <v>9.5630000000000006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129</v>
      </c>
      <c r="AU264" s="248" t="s">
        <v>79</v>
      </c>
      <c r="AV264" s="14" t="s">
        <v>79</v>
      </c>
      <c r="AW264" s="14" t="s">
        <v>33</v>
      </c>
      <c r="AX264" s="14" t="s">
        <v>72</v>
      </c>
      <c r="AY264" s="248" t="s">
        <v>120</v>
      </c>
    </row>
    <row r="265" s="13" customFormat="1">
      <c r="A265" s="13"/>
      <c r="B265" s="227"/>
      <c r="C265" s="228"/>
      <c r="D265" s="229" t="s">
        <v>129</v>
      </c>
      <c r="E265" s="230" t="s">
        <v>19</v>
      </c>
      <c r="F265" s="231" t="s">
        <v>292</v>
      </c>
      <c r="G265" s="228"/>
      <c r="H265" s="230" t="s">
        <v>19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129</v>
      </c>
      <c r="AU265" s="237" t="s">
        <v>79</v>
      </c>
      <c r="AV265" s="13" t="s">
        <v>77</v>
      </c>
      <c r="AW265" s="13" t="s">
        <v>33</v>
      </c>
      <c r="AX265" s="13" t="s">
        <v>72</v>
      </c>
      <c r="AY265" s="237" t="s">
        <v>120</v>
      </c>
    </row>
    <row r="266" s="14" customFormat="1">
      <c r="A266" s="14"/>
      <c r="B266" s="238"/>
      <c r="C266" s="239"/>
      <c r="D266" s="229" t="s">
        <v>129</v>
      </c>
      <c r="E266" s="240" t="s">
        <v>19</v>
      </c>
      <c r="F266" s="241" t="s">
        <v>293</v>
      </c>
      <c r="G266" s="239"/>
      <c r="H266" s="242">
        <v>27.52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129</v>
      </c>
      <c r="AU266" s="248" t="s">
        <v>79</v>
      </c>
      <c r="AV266" s="14" t="s">
        <v>79</v>
      </c>
      <c r="AW266" s="14" t="s">
        <v>33</v>
      </c>
      <c r="AX266" s="14" t="s">
        <v>72</v>
      </c>
      <c r="AY266" s="248" t="s">
        <v>120</v>
      </c>
    </row>
    <row r="267" s="13" customFormat="1">
      <c r="A267" s="13"/>
      <c r="B267" s="227"/>
      <c r="C267" s="228"/>
      <c r="D267" s="229" t="s">
        <v>129</v>
      </c>
      <c r="E267" s="230" t="s">
        <v>19</v>
      </c>
      <c r="F267" s="231" t="s">
        <v>294</v>
      </c>
      <c r="G267" s="228"/>
      <c r="H267" s="230" t="s">
        <v>19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129</v>
      </c>
      <c r="AU267" s="237" t="s">
        <v>79</v>
      </c>
      <c r="AV267" s="13" t="s">
        <v>77</v>
      </c>
      <c r="AW267" s="13" t="s">
        <v>33</v>
      </c>
      <c r="AX267" s="13" t="s">
        <v>72</v>
      </c>
      <c r="AY267" s="237" t="s">
        <v>120</v>
      </c>
    </row>
    <row r="268" s="14" customFormat="1">
      <c r="A268" s="14"/>
      <c r="B268" s="238"/>
      <c r="C268" s="239"/>
      <c r="D268" s="229" t="s">
        <v>129</v>
      </c>
      <c r="E268" s="240" t="s">
        <v>19</v>
      </c>
      <c r="F268" s="241" t="s">
        <v>295</v>
      </c>
      <c r="G268" s="239"/>
      <c r="H268" s="242">
        <v>6.7080000000000002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129</v>
      </c>
      <c r="AU268" s="248" t="s">
        <v>79</v>
      </c>
      <c r="AV268" s="14" t="s">
        <v>79</v>
      </c>
      <c r="AW268" s="14" t="s">
        <v>33</v>
      </c>
      <c r="AX268" s="14" t="s">
        <v>72</v>
      </c>
      <c r="AY268" s="248" t="s">
        <v>120</v>
      </c>
    </row>
    <row r="269" s="13" customFormat="1">
      <c r="A269" s="13"/>
      <c r="B269" s="227"/>
      <c r="C269" s="228"/>
      <c r="D269" s="229" t="s">
        <v>129</v>
      </c>
      <c r="E269" s="230" t="s">
        <v>19</v>
      </c>
      <c r="F269" s="231" t="s">
        <v>140</v>
      </c>
      <c r="G269" s="228"/>
      <c r="H269" s="230" t="s">
        <v>19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129</v>
      </c>
      <c r="AU269" s="237" t="s">
        <v>79</v>
      </c>
      <c r="AV269" s="13" t="s">
        <v>77</v>
      </c>
      <c r="AW269" s="13" t="s">
        <v>33</v>
      </c>
      <c r="AX269" s="13" t="s">
        <v>72</v>
      </c>
      <c r="AY269" s="237" t="s">
        <v>120</v>
      </c>
    </row>
    <row r="270" s="13" customFormat="1">
      <c r="A270" s="13"/>
      <c r="B270" s="227"/>
      <c r="C270" s="228"/>
      <c r="D270" s="229" t="s">
        <v>129</v>
      </c>
      <c r="E270" s="230" t="s">
        <v>19</v>
      </c>
      <c r="F270" s="231" t="s">
        <v>296</v>
      </c>
      <c r="G270" s="228"/>
      <c r="H270" s="230" t="s">
        <v>19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129</v>
      </c>
      <c r="AU270" s="237" t="s">
        <v>79</v>
      </c>
      <c r="AV270" s="13" t="s">
        <v>77</v>
      </c>
      <c r="AW270" s="13" t="s">
        <v>33</v>
      </c>
      <c r="AX270" s="13" t="s">
        <v>72</v>
      </c>
      <c r="AY270" s="237" t="s">
        <v>120</v>
      </c>
    </row>
    <row r="271" s="14" customFormat="1">
      <c r="A271" s="14"/>
      <c r="B271" s="238"/>
      <c r="C271" s="239"/>
      <c r="D271" s="229" t="s">
        <v>129</v>
      </c>
      <c r="E271" s="240" t="s">
        <v>19</v>
      </c>
      <c r="F271" s="241" t="s">
        <v>297</v>
      </c>
      <c r="G271" s="239"/>
      <c r="H271" s="242">
        <v>3.2890000000000001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129</v>
      </c>
      <c r="AU271" s="248" t="s">
        <v>79</v>
      </c>
      <c r="AV271" s="14" t="s">
        <v>79</v>
      </c>
      <c r="AW271" s="14" t="s">
        <v>33</v>
      </c>
      <c r="AX271" s="14" t="s">
        <v>72</v>
      </c>
      <c r="AY271" s="248" t="s">
        <v>120</v>
      </c>
    </row>
    <row r="272" s="13" customFormat="1">
      <c r="A272" s="13"/>
      <c r="B272" s="227"/>
      <c r="C272" s="228"/>
      <c r="D272" s="229" t="s">
        <v>129</v>
      </c>
      <c r="E272" s="230" t="s">
        <v>19</v>
      </c>
      <c r="F272" s="231" t="s">
        <v>298</v>
      </c>
      <c r="G272" s="228"/>
      <c r="H272" s="230" t="s">
        <v>19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129</v>
      </c>
      <c r="AU272" s="237" t="s">
        <v>79</v>
      </c>
      <c r="AV272" s="13" t="s">
        <v>77</v>
      </c>
      <c r="AW272" s="13" t="s">
        <v>33</v>
      </c>
      <c r="AX272" s="13" t="s">
        <v>72</v>
      </c>
      <c r="AY272" s="237" t="s">
        <v>120</v>
      </c>
    </row>
    <row r="273" s="14" customFormat="1">
      <c r="A273" s="14"/>
      <c r="B273" s="238"/>
      <c r="C273" s="239"/>
      <c r="D273" s="229" t="s">
        <v>129</v>
      </c>
      <c r="E273" s="240" t="s">
        <v>19</v>
      </c>
      <c r="F273" s="241" t="s">
        <v>299</v>
      </c>
      <c r="G273" s="239"/>
      <c r="H273" s="242">
        <v>48.576000000000001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129</v>
      </c>
      <c r="AU273" s="248" t="s">
        <v>79</v>
      </c>
      <c r="AV273" s="14" t="s">
        <v>79</v>
      </c>
      <c r="AW273" s="14" t="s">
        <v>33</v>
      </c>
      <c r="AX273" s="14" t="s">
        <v>72</v>
      </c>
      <c r="AY273" s="248" t="s">
        <v>120</v>
      </c>
    </row>
    <row r="274" s="13" customFormat="1">
      <c r="A274" s="13"/>
      <c r="B274" s="227"/>
      <c r="C274" s="228"/>
      <c r="D274" s="229" t="s">
        <v>129</v>
      </c>
      <c r="E274" s="230" t="s">
        <v>19</v>
      </c>
      <c r="F274" s="231" t="s">
        <v>136</v>
      </c>
      <c r="G274" s="228"/>
      <c r="H274" s="230" t="s">
        <v>19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129</v>
      </c>
      <c r="AU274" s="237" t="s">
        <v>79</v>
      </c>
      <c r="AV274" s="13" t="s">
        <v>77</v>
      </c>
      <c r="AW274" s="13" t="s">
        <v>33</v>
      </c>
      <c r="AX274" s="13" t="s">
        <v>72</v>
      </c>
      <c r="AY274" s="237" t="s">
        <v>120</v>
      </c>
    </row>
    <row r="275" s="13" customFormat="1">
      <c r="A275" s="13"/>
      <c r="B275" s="227"/>
      <c r="C275" s="228"/>
      <c r="D275" s="229" t="s">
        <v>129</v>
      </c>
      <c r="E275" s="230" t="s">
        <v>19</v>
      </c>
      <c r="F275" s="231" t="s">
        <v>300</v>
      </c>
      <c r="G275" s="228"/>
      <c r="H275" s="230" t="s">
        <v>19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129</v>
      </c>
      <c r="AU275" s="237" t="s">
        <v>79</v>
      </c>
      <c r="AV275" s="13" t="s">
        <v>77</v>
      </c>
      <c r="AW275" s="13" t="s">
        <v>33</v>
      </c>
      <c r="AX275" s="13" t="s">
        <v>72</v>
      </c>
      <c r="AY275" s="237" t="s">
        <v>120</v>
      </c>
    </row>
    <row r="276" s="14" customFormat="1">
      <c r="A276" s="14"/>
      <c r="B276" s="238"/>
      <c r="C276" s="239"/>
      <c r="D276" s="229" t="s">
        <v>129</v>
      </c>
      <c r="E276" s="240" t="s">
        <v>19</v>
      </c>
      <c r="F276" s="241" t="s">
        <v>301</v>
      </c>
      <c r="G276" s="239"/>
      <c r="H276" s="242">
        <v>13.103999999999999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129</v>
      </c>
      <c r="AU276" s="248" t="s">
        <v>79</v>
      </c>
      <c r="AV276" s="14" t="s">
        <v>79</v>
      </c>
      <c r="AW276" s="14" t="s">
        <v>33</v>
      </c>
      <c r="AX276" s="14" t="s">
        <v>72</v>
      </c>
      <c r="AY276" s="248" t="s">
        <v>120</v>
      </c>
    </row>
    <row r="277" s="13" customFormat="1">
      <c r="A277" s="13"/>
      <c r="B277" s="227"/>
      <c r="C277" s="228"/>
      <c r="D277" s="229" t="s">
        <v>129</v>
      </c>
      <c r="E277" s="230" t="s">
        <v>19</v>
      </c>
      <c r="F277" s="231" t="s">
        <v>131</v>
      </c>
      <c r="G277" s="228"/>
      <c r="H277" s="230" t="s">
        <v>19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129</v>
      </c>
      <c r="AU277" s="237" t="s">
        <v>79</v>
      </c>
      <c r="AV277" s="13" t="s">
        <v>77</v>
      </c>
      <c r="AW277" s="13" t="s">
        <v>33</v>
      </c>
      <c r="AX277" s="13" t="s">
        <v>72</v>
      </c>
      <c r="AY277" s="237" t="s">
        <v>120</v>
      </c>
    </row>
    <row r="278" s="13" customFormat="1">
      <c r="A278" s="13"/>
      <c r="B278" s="227"/>
      <c r="C278" s="228"/>
      <c r="D278" s="229" t="s">
        <v>129</v>
      </c>
      <c r="E278" s="230" t="s">
        <v>19</v>
      </c>
      <c r="F278" s="231" t="s">
        <v>302</v>
      </c>
      <c r="G278" s="228"/>
      <c r="H278" s="230" t="s">
        <v>19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129</v>
      </c>
      <c r="AU278" s="237" t="s">
        <v>79</v>
      </c>
      <c r="AV278" s="13" t="s">
        <v>77</v>
      </c>
      <c r="AW278" s="13" t="s">
        <v>33</v>
      </c>
      <c r="AX278" s="13" t="s">
        <v>72</v>
      </c>
      <c r="AY278" s="237" t="s">
        <v>120</v>
      </c>
    </row>
    <row r="279" s="14" customFormat="1">
      <c r="A279" s="14"/>
      <c r="B279" s="238"/>
      <c r="C279" s="239"/>
      <c r="D279" s="229" t="s">
        <v>129</v>
      </c>
      <c r="E279" s="240" t="s">
        <v>19</v>
      </c>
      <c r="F279" s="241" t="s">
        <v>303</v>
      </c>
      <c r="G279" s="239"/>
      <c r="H279" s="242">
        <v>13.208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129</v>
      </c>
      <c r="AU279" s="248" t="s">
        <v>79</v>
      </c>
      <c r="AV279" s="14" t="s">
        <v>79</v>
      </c>
      <c r="AW279" s="14" t="s">
        <v>33</v>
      </c>
      <c r="AX279" s="14" t="s">
        <v>72</v>
      </c>
      <c r="AY279" s="248" t="s">
        <v>120</v>
      </c>
    </row>
    <row r="280" s="15" customFormat="1">
      <c r="A280" s="15"/>
      <c r="B280" s="249"/>
      <c r="C280" s="250"/>
      <c r="D280" s="229" t="s">
        <v>129</v>
      </c>
      <c r="E280" s="251" t="s">
        <v>19</v>
      </c>
      <c r="F280" s="252" t="s">
        <v>156</v>
      </c>
      <c r="G280" s="250"/>
      <c r="H280" s="253">
        <v>121.968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9" t="s">
        <v>129</v>
      </c>
      <c r="AU280" s="259" t="s">
        <v>79</v>
      </c>
      <c r="AV280" s="15" t="s">
        <v>127</v>
      </c>
      <c r="AW280" s="15" t="s">
        <v>33</v>
      </c>
      <c r="AX280" s="15" t="s">
        <v>77</v>
      </c>
      <c r="AY280" s="259" t="s">
        <v>120</v>
      </c>
    </row>
    <row r="281" s="2" customFormat="1" ht="21.75" customHeight="1">
      <c r="A281" s="39"/>
      <c r="B281" s="40"/>
      <c r="C281" s="213" t="s">
        <v>304</v>
      </c>
      <c r="D281" s="213" t="s">
        <v>123</v>
      </c>
      <c r="E281" s="214" t="s">
        <v>305</v>
      </c>
      <c r="F281" s="215" t="s">
        <v>306</v>
      </c>
      <c r="G281" s="216" t="s">
        <v>126</v>
      </c>
      <c r="H281" s="217">
        <v>131.11000000000001</v>
      </c>
      <c r="I281" s="218"/>
      <c r="J281" s="219">
        <f>ROUND(I281*H281,2)</f>
        <v>0</v>
      </c>
      <c r="K281" s="220"/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0.047</v>
      </c>
      <c r="T281" s="224">
        <f>S281*H281</f>
        <v>6.1621700000000006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127</v>
      </c>
      <c r="AT281" s="225" t="s">
        <v>123</v>
      </c>
      <c r="AU281" s="225" t="s">
        <v>79</v>
      </c>
      <c r="AY281" s="18" t="s">
        <v>120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77</v>
      </c>
      <c r="BK281" s="226">
        <f>ROUND(I281*H281,2)</f>
        <v>0</v>
      </c>
      <c r="BL281" s="18" t="s">
        <v>127</v>
      </c>
      <c r="BM281" s="225" t="s">
        <v>307</v>
      </c>
    </row>
    <row r="282" s="13" customFormat="1">
      <c r="A282" s="13"/>
      <c r="B282" s="227"/>
      <c r="C282" s="228"/>
      <c r="D282" s="229" t="s">
        <v>129</v>
      </c>
      <c r="E282" s="230" t="s">
        <v>19</v>
      </c>
      <c r="F282" s="231" t="s">
        <v>140</v>
      </c>
      <c r="G282" s="228"/>
      <c r="H282" s="230" t="s">
        <v>19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129</v>
      </c>
      <c r="AU282" s="237" t="s">
        <v>79</v>
      </c>
      <c r="AV282" s="13" t="s">
        <v>77</v>
      </c>
      <c r="AW282" s="13" t="s">
        <v>33</v>
      </c>
      <c r="AX282" s="13" t="s">
        <v>72</v>
      </c>
      <c r="AY282" s="237" t="s">
        <v>120</v>
      </c>
    </row>
    <row r="283" s="13" customFormat="1">
      <c r="A283" s="13"/>
      <c r="B283" s="227"/>
      <c r="C283" s="228"/>
      <c r="D283" s="229" t="s">
        <v>129</v>
      </c>
      <c r="E283" s="230" t="s">
        <v>19</v>
      </c>
      <c r="F283" s="231" t="s">
        <v>308</v>
      </c>
      <c r="G283" s="228"/>
      <c r="H283" s="230" t="s">
        <v>19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129</v>
      </c>
      <c r="AU283" s="237" t="s">
        <v>79</v>
      </c>
      <c r="AV283" s="13" t="s">
        <v>77</v>
      </c>
      <c r="AW283" s="13" t="s">
        <v>33</v>
      </c>
      <c r="AX283" s="13" t="s">
        <v>72</v>
      </c>
      <c r="AY283" s="237" t="s">
        <v>120</v>
      </c>
    </row>
    <row r="284" s="14" customFormat="1">
      <c r="A284" s="14"/>
      <c r="B284" s="238"/>
      <c r="C284" s="239"/>
      <c r="D284" s="229" t="s">
        <v>129</v>
      </c>
      <c r="E284" s="240" t="s">
        <v>19</v>
      </c>
      <c r="F284" s="241" t="s">
        <v>309</v>
      </c>
      <c r="G284" s="239"/>
      <c r="H284" s="242">
        <v>9.8279999999999994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129</v>
      </c>
      <c r="AU284" s="248" t="s">
        <v>79</v>
      </c>
      <c r="AV284" s="14" t="s">
        <v>79</v>
      </c>
      <c r="AW284" s="14" t="s">
        <v>33</v>
      </c>
      <c r="AX284" s="14" t="s">
        <v>72</v>
      </c>
      <c r="AY284" s="248" t="s">
        <v>120</v>
      </c>
    </row>
    <row r="285" s="13" customFormat="1">
      <c r="A285" s="13"/>
      <c r="B285" s="227"/>
      <c r="C285" s="228"/>
      <c r="D285" s="229" t="s">
        <v>129</v>
      </c>
      <c r="E285" s="230" t="s">
        <v>19</v>
      </c>
      <c r="F285" s="231" t="s">
        <v>136</v>
      </c>
      <c r="G285" s="228"/>
      <c r="H285" s="230" t="s">
        <v>19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129</v>
      </c>
      <c r="AU285" s="237" t="s">
        <v>79</v>
      </c>
      <c r="AV285" s="13" t="s">
        <v>77</v>
      </c>
      <c r="AW285" s="13" t="s">
        <v>33</v>
      </c>
      <c r="AX285" s="13" t="s">
        <v>72</v>
      </c>
      <c r="AY285" s="237" t="s">
        <v>120</v>
      </c>
    </row>
    <row r="286" s="13" customFormat="1">
      <c r="A286" s="13"/>
      <c r="B286" s="227"/>
      <c r="C286" s="228"/>
      <c r="D286" s="229" t="s">
        <v>129</v>
      </c>
      <c r="E286" s="230" t="s">
        <v>19</v>
      </c>
      <c r="F286" s="231" t="s">
        <v>310</v>
      </c>
      <c r="G286" s="228"/>
      <c r="H286" s="230" t="s">
        <v>19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129</v>
      </c>
      <c r="AU286" s="237" t="s">
        <v>79</v>
      </c>
      <c r="AV286" s="13" t="s">
        <v>77</v>
      </c>
      <c r="AW286" s="13" t="s">
        <v>33</v>
      </c>
      <c r="AX286" s="13" t="s">
        <v>72</v>
      </c>
      <c r="AY286" s="237" t="s">
        <v>120</v>
      </c>
    </row>
    <row r="287" s="14" customFormat="1">
      <c r="A287" s="14"/>
      <c r="B287" s="238"/>
      <c r="C287" s="239"/>
      <c r="D287" s="229" t="s">
        <v>129</v>
      </c>
      <c r="E287" s="240" t="s">
        <v>19</v>
      </c>
      <c r="F287" s="241" t="s">
        <v>311</v>
      </c>
      <c r="G287" s="239"/>
      <c r="H287" s="242">
        <v>24.667999999999999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129</v>
      </c>
      <c r="AU287" s="248" t="s">
        <v>79</v>
      </c>
      <c r="AV287" s="14" t="s">
        <v>79</v>
      </c>
      <c r="AW287" s="14" t="s">
        <v>33</v>
      </c>
      <c r="AX287" s="14" t="s">
        <v>72</v>
      </c>
      <c r="AY287" s="248" t="s">
        <v>120</v>
      </c>
    </row>
    <row r="288" s="13" customFormat="1">
      <c r="A288" s="13"/>
      <c r="B288" s="227"/>
      <c r="C288" s="228"/>
      <c r="D288" s="229" t="s">
        <v>129</v>
      </c>
      <c r="E288" s="230" t="s">
        <v>19</v>
      </c>
      <c r="F288" s="231" t="s">
        <v>312</v>
      </c>
      <c r="G288" s="228"/>
      <c r="H288" s="230" t="s">
        <v>19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129</v>
      </c>
      <c r="AU288" s="237" t="s">
        <v>79</v>
      </c>
      <c r="AV288" s="13" t="s">
        <v>77</v>
      </c>
      <c r="AW288" s="13" t="s">
        <v>33</v>
      </c>
      <c r="AX288" s="13" t="s">
        <v>72</v>
      </c>
      <c r="AY288" s="237" t="s">
        <v>120</v>
      </c>
    </row>
    <row r="289" s="14" customFormat="1">
      <c r="A289" s="14"/>
      <c r="B289" s="238"/>
      <c r="C289" s="239"/>
      <c r="D289" s="229" t="s">
        <v>129</v>
      </c>
      <c r="E289" s="240" t="s">
        <v>19</v>
      </c>
      <c r="F289" s="241" t="s">
        <v>313</v>
      </c>
      <c r="G289" s="239"/>
      <c r="H289" s="242">
        <v>36.287999999999997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129</v>
      </c>
      <c r="AU289" s="248" t="s">
        <v>79</v>
      </c>
      <c r="AV289" s="14" t="s">
        <v>79</v>
      </c>
      <c r="AW289" s="14" t="s">
        <v>33</v>
      </c>
      <c r="AX289" s="14" t="s">
        <v>72</v>
      </c>
      <c r="AY289" s="248" t="s">
        <v>120</v>
      </c>
    </row>
    <row r="290" s="13" customFormat="1">
      <c r="A290" s="13"/>
      <c r="B290" s="227"/>
      <c r="C290" s="228"/>
      <c r="D290" s="229" t="s">
        <v>129</v>
      </c>
      <c r="E290" s="230" t="s">
        <v>19</v>
      </c>
      <c r="F290" s="231" t="s">
        <v>131</v>
      </c>
      <c r="G290" s="228"/>
      <c r="H290" s="230" t="s">
        <v>19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129</v>
      </c>
      <c r="AU290" s="237" t="s">
        <v>79</v>
      </c>
      <c r="AV290" s="13" t="s">
        <v>77</v>
      </c>
      <c r="AW290" s="13" t="s">
        <v>33</v>
      </c>
      <c r="AX290" s="13" t="s">
        <v>72</v>
      </c>
      <c r="AY290" s="237" t="s">
        <v>120</v>
      </c>
    </row>
    <row r="291" s="13" customFormat="1">
      <c r="A291" s="13"/>
      <c r="B291" s="227"/>
      <c r="C291" s="228"/>
      <c r="D291" s="229" t="s">
        <v>129</v>
      </c>
      <c r="E291" s="230" t="s">
        <v>19</v>
      </c>
      <c r="F291" s="231" t="s">
        <v>314</v>
      </c>
      <c r="G291" s="228"/>
      <c r="H291" s="230" t="s">
        <v>19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129</v>
      </c>
      <c r="AU291" s="237" t="s">
        <v>79</v>
      </c>
      <c r="AV291" s="13" t="s">
        <v>77</v>
      </c>
      <c r="AW291" s="13" t="s">
        <v>33</v>
      </c>
      <c r="AX291" s="13" t="s">
        <v>72</v>
      </c>
      <c r="AY291" s="237" t="s">
        <v>120</v>
      </c>
    </row>
    <row r="292" s="14" customFormat="1">
      <c r="A292" s="14"/>
      <c r="B292" s="238"/>
      <c r="C292" s="239"/>
      <c r="D292" s="229" t="s">
        <v>129</v>
      </c>
      <c r="E292" s="240" t="s">
        <v>19</v>
      </c>
      <c r="F292" s="241" t="s">
        <v>315</v>
      </c>
      <c r="G292" s="239"/>
      <c r="H292" s="242">
        <v>23.75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129</v>
      </c>
      <c r="AU292" s="248" t="s">
        <v>79</v>
      </c>
      <c r="AV292" s="14" t="s">
        <v>79</v>
      </c>
      <c r="AW292" s="14" t="s">
        <v>33</v>
      </c>
      <c r="AX292" s="14" t="s">
        <v>72</v>
      </c>
      <c r="AY292" s="248" t="s">
        <v>120</v>
      </c>
    </row>
    <row r="293" s="13" customFormat="1">
      <c r="A293" s="13"/>
      <c r="B293" s="227"/>
      <c r="C293" s="228"/>
      <c r="D293" s="229" t="s">
        <v>129</v>
      </c>
      <c r="E293" s="230" t="s">
        <v>19</v>
      </c>
      <c r="F293" s="231" t="s">
        <v>316</v>
      </c>
      <c r="G293" s="228"/>
      <c r="H293" s="230" t="s">
        <v>19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129</v>
      </c>
      <c r="AU293" s="237" t="s">
        <v>79</v>
      </c>
      <c r="AV293" s="13" t="s">
        <v>77</v>
      </c>
      <c r="AW293" s="13" t="s">
        <v>33</v>
      </c>
      <c r="AX293" s="13" t="s">
        <v>72</v>
      </c>
      <c r="AY293" s="237" t="s">
        <v>120</v>
      </c>
    </row>
    <row r="294" s="14" customFormat="1">
      <c r="A294" s="14"/>
      <c r="B294" s="238"/>
      <c r="C294" s="239"/>
      <c r="D294" s="229" t="s">
        <v>129</v>
      </c>
      <c r="E294" s="240" t="s">
        <v>19</v>
      </c>
      <c r="F294" s="241" t="s">
        <v>317</v>
      </c>
      <c r="G294" s="239"/>
      <c r="H294" s="242">
        <v>36.576000000000001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129</v>
      </c>
      <c r="AU294" s="248" t="s">
        <v>79</v>
      </c>
      <c r="AV294" s="14" t="s">
        <v>79</v>
      </c>
      <c r="AW294" s="14" t="s">
        <v>33</v>
      </c>
      <c r="AX294" s="14" t="s">
        <v>72</v>
      </c>
      <c r="AY294" s="248" t="s">
        <v>120</v>
      </c>
    </row>
    <row r="295" s="15" customFormat="1">
      <c r="A295" s="15"/>
      <c r="B295" s="249"/>
      <c r="C295" s="250"/>
      <c r="D295" s="229" t="s">
        <v>129</v>
      </c>
      <c r="E295" s="251" t="s">
        <v>19</v>
      </c>
      <c r="F295" s="252" t="s">
        <v>156</v>
      </c>
      <c r="G295" s="250"/>
      <c r="H295" s="253">
        <v>131.10999999999999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9" t="s">
        <v>129</v>
      </c>
      <c r="AU295" s="259" t="s">
        <v>79</v>
      </c>
      <c r="AV295" s="15" t="s">
        <v>127</v>
      </c>
      <c r="AW295" s="15" t="s">
        <v>33</v>
      </c>
      <c r="AX295" s="15" t="s">
        <v>77</v>
      </c>
      <c r="AY295" s="259" t="s">
        <v>120</v>
      </c>
    </row>
    <row r="296" s="2" customFormat="1" ht="21.75" customHeight="1">
      <c r="A296" s="39"/>
      <c r="B296" s="40"/>
      <c r="C296" s="213" t="s">
        <v>318</v>
      </c>
      <c r="D296" s="213" t="s">
        <v>123</v>
      </c>
      <c r="E296" s="214" t="s">
        <v>319</v>
      </c>
      <c r="F296" s="215" t="s">
        <v>320</v>
      </c>
      <c r="G296" s="216" t="s">
        <v>126</v>
      </c>
      <c r="H296" s="217">
        <v>8.4450000000000003</v>
      </c>
      <c r="I296" s="218"/>
      <c r="J296" s="219">
        <f>ROUND(I296*H296,2)</f>
        <v>0</v>
      </c>
      <c r="K296" s="220"/>
      <c r="L296" s="45"/>
      <c r="M296" s="221" t="s">
        <v>19</v>
      </c>
      <c r="N296" s="222" t="s">
        <v>43</v>
      </c>
      <c r="O296" s="85"/>
      <c r="P296" s="223">
        <f>O296*H296</f>
        <v>0</v>
      </c>
      <c r="Q296" s="223">
        <v>0</v>
      </c>
      <c r="R296" s="223">
        <f>Q296*H296</f>
        <v>0</v>
      </c>
      <c r="S296" s="223">
        <v>0.041000000000000002</v>
      </c>
      <c r="T296" s="224">
        <f>S296*H296</f>
        <v>0.34624500000000002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127</v>
      </c>
      <c r="AT296" s="225" t="s">
        <v>123</v>
      </c>
      <c r="AU296" s="225" t="s">
        <v>79</v>
      </c>
      <c r="AY296" s="18" t="s">
        <v>120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77</v>
      </c>
      <c r="BK296" s="226">
        <f>ROUND(I296*H296,2)</f>
        <v>0</v>
      </c>
      <c r="BL296" s="18" t="s">
        <v>127</v>
      </c>
      <c r="BM296" s="225" t="s">
        <v>321</v>
      </c>
    </row>
    <row r="297" s="13" customFormat="1">
      <c r="A297" s="13"/>
      <c r="B297" s="227"/>
      <c r="C297" s="228"/>
      <c r="D297" s="229" t="s">
        <v>129</v>
      </c>
      <c r="E297" s="230" t="s">
        <v>19</v>
      </c>
      <c r="F297" s="231" t="s">
        <v>149</v>
      </c>
      <c r="G297" s="228"/>
      <c r="H297" s="230" t="s">
        <v>19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129</v>
      </c>
      <c r="AU297" s="237" t="s">
        <v>79</v>
      </c>
      <c r="AV297" s="13" t="s">
        <v>77</v>
      </c>
      <c r="AW297" s="13" t="s">
        <v>33</v>
      </c>
      <c r="AX297" s="13" t="s">
        <v>72</v>
      </c>
      <c r="AY297" s="237" t="s">
        <v>120</v>
      </c>
    </row>
    <row r="298" s="13" customFormat="1">
      <c r="A298" s="13"/>
      <c r="B298" s="227"/>
      <c r="C298" s="228"/>
      <c r="D298" s="229" t="s">
        <v>129</v>
      </c>
      <c r="E298" s="230" t="s">
        <v>19</v>
      </c>
      <c r="F298" s="231" t="s">
        <v>322</v>
      </c>
      <c r="G298" s="228"/>
      <c r="H298" s="230" t="s">
        <v>19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129</v>
      </c>
      <c r="AU298" s="237" t="s">
        <v>79</v>
      </c>
      <c r="AV298" s="13" t="s">
        <v>77</v>
      </c>
      <c r="AW298" s="13" t="s">
        <v>33</v>
      </c>
      <c r="AX298" s="13" t="s">
        <v>72</v>
      </c>
      <c r="AY298" s="237" t="s">
        <v>120</v>
      </c>
    </row>
    <row r="299" s="14" customFormat="1">
      <c r="A299" s="14"/>
      <c r="B299" s="238"/>
      <c r="C299" s="239"/>
      <c r="D299" s="229" t="s">
        <v>129</v>
      </c>
      <c r="E299" s="240" t="s">
        <v>19</v>
      </c>
      <c r="F299" s="241" t="s">
        <v>323</v>
      </c>
      <c r="G299" s="239"/>
      <c r="H299" s="242">
        <v>6.6749999999999998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129</v>
      </c>
      <c r="AU299" s="248" t="s">
        <v>79</v>
      </c>
      <c r="AV299" s="14" t="s">
        <v>79</v>
      </c>
      <c r="AW299" s="14" t="s">
        <v>33</v>
      </c>
      <c r="AX299" s="14" t="s">
        <v>72</v>
      </c>
      <c r="AY299" s="248" t="s">
        <v>120</v>
      </c>
    </row>
    <row r="300" s="13" customFormat="1">
      <c r="A300" s="13"/>
      <c r="B300" s="227"/>
      <c r="C300" s="228"/>
      <c r="D300" s="229" t="s">
        <v>129</v>
      </c>
      <c r="E300" s="230" t="s">
        <v>19</v>
      </c>
      <c r="F300" s="231" t="s">
        <v>324</v>
      </c>
      <c r="G300" s="228"/>
      <c r="H300" s="230" t="s">
        <v>19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129</v>
      </c>
      <c r="AU300" s="237" t="s">
        <v>79</v>
      </c>
      <c r="AV300" s="13" t="s">
        <v>77</v>
      </c>
      <c r="AW300" s="13" t="s">
        <v>33</v>
      </c>
      <c r="AX300" s="13" t="s">
        <v>72</v>
      </c>
      <c r="AY300" s="237" t="s">
        <v>120</v>
      </c>
    </row>
    <row r="301" s="14" customFormat="1">
      <c r="A301" s="14"/>
      <c r="B301" s="238"/>
      <c r="C301" s="239"/>
      <c r="D301" s="229" t="s">
        <v>129</v>
      </c>
      <c r="E301" s="240" t="s">
        <v>19</v>
      </c>
      <c r="F301" s="241" t="s">
        <v>325</v>
      </c>
      <c r="G301" s="239"/>
      <c r="H301" s="242">
        <v>1.77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129</v>
      </c>
      <c r="AU301" s="248" t="s">
        <v>79</v>
      </c>
      <c r="AV301" s="14" t="s">
        <v>79</v>
      </c>
      <c r="AW301" s="14" t="s">
        <v>33</v>
      </c>
      <c r="AX301" s="14" t="s">
        <v>72</v>
      </c>
      <c r="AY301" s="248" t="s">
        <v>120</v>
      </c>
    </row>
    <row r="302" s="15" customFormat="1">
      <c r="A302" s="15"/>
      <c r="B302" s="249"/>
      <c r="C302" s="250"/>
      <c r="D302" s="229" t="s">
        <v>129</v>
      </c>
      <c r="E302" s="251" t="s">
        <v>19</v>
      </c>
      <c r="F302" s="252" t="s">
        <v>156</v>
      </c>
      <c r="G302" s="250"/>
      <c r="H302" s="253">
        <v>8.4450000000000003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9" t="s">
        <v>129</v>
      </c>
      <c r="AU302" s="259" t="s">
        <v>79</v>
      </c>
      <c r="AV302" s="15" t="s">
        <v>127</v>
      </c>
      <c r="AW302" s="15" t="s">
        <v>33</v>
      </c>
      <c r="AX302" s="15" t="s">
        <v>77</v>
      </c>
      <c r="AY302" s="259" t="s">
        <v>120</v>
      </c>
    </row>
    <row r="303" s="2" customFormat="1" ht="21.75" customHeight="1">
      <c r="A303" s="39"/>
      <c r="B303" s="40"/>
      <c r="C303" s="213" t="s">
        <v>326</v>
      </c>
      <c r="D303" s="213" t="s">
        <v>123</v>
      </c>
      <c r="E303" s="214" t="s">
        <v>327</v>
      </c>
      <c r="F303" s="215" t="s">
        <v>328</v>
      </c>
      <c r="G303" s="216" t="s">
        <v>126</v>
      </c>
      <c r="H303" s="217">
        <v>409.95499999999998</v>
      </c>
      <c r="I303" s="218"/>
      <c r="J303" s="219">
        <f>ROUND(I303*H303,2)</f>
        <v>0</v>
      </c>
      <c r="K303" s="220"/>
      <c r="L303" s="45"/>
      <c r="M303" s="221" t="s">
        <v>19</v>
      </c>
      <c r="N303" s="222" t="s">
        <v>43</v>
      </c>
      <c r="O303" s="85"/>
      <c r="P303" s="223">
        <f>O303*H303</f>
        <v>0</v>
      </c>
      <c r="Q303" s="223">
        <v>0</v>
      </c>
      <c r="R303" s="223">
        <f>Q303*H303</f>
        <v>0</v>
      </c>
      <c r="S303" s="223">
        <v>0.045999999999999999</v>
      </c>
      <c r="T303" s="224">
        <f>S303*H303</f>
        <v>18.85793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5" t="s">
        <v>127</v>
      </c>
      <c r="AT303" s="225" t="s">
        <v>123</v>
      </c>
      <c r="AU303" s="225" t="s">
        <v>79</v>
      </c>
      <c r="AY303" s="18" t="s">
        <v>120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8" t="s">
        <v>77</v>
      </c>
      <c r="BK303" s="226">
        <f>ROUND(I303*H303,2)</f>
        <v>0</v>
      </c>
      <c r="BL303" s="18" t="s">
        <v>127</v>
      </c>
      <c r="BM303" s="225" t="s">
        <v>329</v>
      </c>
    </row>
    <row r="304" s="13" customFormat="1">
      <c r="A304" s="13"/>
      <c r="B304" s="227"/>
      <c r="C304" s="228"/>
      <c r="D304" s="229" t="s">
        <v>129</v>
      </c>
      <c r="E304" s="230" t="s">
        <v>19</v>
      </c>
      <c r="F304" s="231" t="s">
        <v>130</v>
      </c>
      <c r="G304" s="228"/>
      <c r="H304" s="230" t="s">
        <v>19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129</v>
      </c>
      <c r="AU304" s="237" t="s">
        <v>79</v>
      </c>
      <c r="AV304" s="13" t="s">
        <v>77</v>
      </c>
      <c r="AW304" s="13" t="s">
        <v>33</v>
      </c>
      <c r="AX304" s="13" t="s">
        <v>72</v>
      </c>
      <c r="AY304" s="237" t="s">
        <v>120</v>
      </c>
    </row>
    <row r="305" s="13" customFormat="1">
      <c r="A305" s="13"/>
      <c r="B305" s="227"/>
      <c r="C305" s="228"/>
      <c r="D305" s="229" t="s">
        <v>129</v>
      </c>
      <c r="E305" s="230" t="s">
        <v>19</v>
      </c>
      <c r="F305" s="231" t="s">
        <v>131</v>
      </c>
      <c r="G305" s="228"/>
      <c r="H305" s="230" t="s">
        <v>19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129</v>
      </c>
      <c r="AU305" s="237" t="s">
        <v>79</v>
      </c>
      <c r="AV305" s="13" t="s">
        <v>77</v>
      </c>
      <c r="AW305" s="13" t="s">
        <v>33</v>
      </c>
      <c r="AX305" s="13" t="s">
        <v>72</v>
      </c>
      <c r="AY305" s="237" t="s">
        <v>120</v>
      </c>
    </row>
    <row r="306" s="14" customFormat="1">
      <c r="A306" s="14"/>
      <c r="B306" s="238"/>
      <c r="C306" s="239"/>
      <c r="D306" s="229" t="s">
        <v>129</v>
      </c>
      <c r="E306" s="240" t="s">
        <v>19</v>
      </c>
      <c r="F306" s="241" t="s">
        <v>132</v>
      </c>
      <c r="G306" s="239"/>
      <c r="H306" s="242">
        <v>14.02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129</v>
      </c>
      <c r="AU306" s="248" t="s">
        <v>79</v>
      </c>
      <c r="AV306" s="14" t="s">
        <v>79</v>
      </c>
      <c r="AW306" s="14" t="s">
        <v>33</v>
      </c>
      <c r="AX306" s="14" t="s">
        <v>72</v>
      </c>
      <c r="AY306" s="248" t="s">
        <v>120</v>
      </c>
    </row>
    <row r="307" s="14" customFormat="1">
      <c r="A307" s="14"/>
      <c r="B307" s="238"/>
      <c r="C307" s="239"/>
      <c r="D307" s="229" t="s">
        <v>129</v>
      </c>
      <c r="E307" s="240" t="s">
        <v>19</v>
      </c>
      <c r="F307" s="241" t="s">
        <v>133</v>
      </c>
      <c r="G307" s="239"/>
      <c r="H307" s="242">
        <v>10.208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8" t="s">
        <v>129</v>
      </c>
      <c r="AU307" s="248" t="s">
        <v>79</v>
      </c>
      <c r="AV307" s="14" t="s">
        <v>79</v>
      </c>
      <c r="AW307" s="14" t="s">
        <v>33</v>
      </c>
      <c r="AX307" s="14" t="s">
        <v>72</v>
      </c>
      <c r="AY307" s="248" t="s">
        <v>120</v>
      </c>
    </row>
    <row r="308" s="14" customFormat="1">
      <c r="A308" s="14"/>
      <c r="B308" s="238"/>
      <c r="C308" s="239"/>
      <c r="D308" s="229" t="s">
        <v>129</v>
      </c>
      <c r="E308" s="240" t="s">
        <v>19</v>
      </c>
      <c r="F308" s="241" t="s">
        <v>134</v>
      </c>
      <c r="G308" s="239"/>
      <c r="H308" s="242">
        <v>24.047999999999998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129</v>
      </c>
      <c r="AU308" s="248" t="s">
        <v>79</v>
      </c>
      <c r="AV308" s="14" t="s">
        <v>79</v>
      </c>
      <c r="AW308" s="14" t="s">
        <v>33</v>
      </c>
      <c r="AX308" s="14" t="s">
        <v>72</v>
      </c>
      <c r="AY308" s="248" t="s">
        <v>120</v>
      </c>
    </row>
    <row r="309" s="14" customFormat="1">
      <c r="A309" s="14"/>
      <c r="B309" s="238"/>
      <c r="C309" s="239"/>
      <c r="D309" s="229" t="s">
        <v>129</v>
      </c>
      <c r="E309" s="240" t="s">
        <v>19</v>
      </c>
      <c r="F309" s="241" t="s">
        <v>135</v>
      </c>
      <c r="G309" s="239"/>
      <c r="H309" s="242">
        <v>4.96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8" t="s">
        <v>129</v>
      </c>
      <c r="AU309" s="248" t="s">
        <v>79</v>
      </c>
      <c r="AV309" s="14" t="s">
        <v>79</v>
      </c>
      <c r="AW309" s="14" t="s">
        <v>33</v>
      </c>
      <c r="AX309" s="14" t="s">
        <v>72</v>
      </c>
      <c r="AY309" s="248" t="s">
        <v>120</v>
      </c>
    </row>
    <row r="310" s="13" customFormat="1">
      <c r="A310" s="13"/>
      <c r="B310" s="227"/>
      <c r="C310" s="228"/>
      <c r="D310" s="229" t="s">
        <v>129</v>
      </c>
      <c r="E310" s="230" t="s">
        <v>19</v>
      </c>
      <c r="F310" s="231" t="s">
        <v>136</v>
      </c>
      <c r="G310" s="228"/>
      <c r="H310" s="230" t="s">
        <v>19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129</v>
      </c>
      <c r="AU310" s="237" t="s">
        <v>79</v>
      </c>
      <c r="AV310" s="13" t="s">
        <v>77</v>
      </c>
      <c r="AW310" s="13" t="s">
        <v>33</v>
      </c>
      <c r="AX310" s="13" t="s">
        <v>72</v>
      </c>
      <c r="AY310" s="237" t="s">
        <v>120</v>
      </c>
    </row>
    <row r="311" s="14" customFormat="1">
      <c r="A311" s="14"/>
      <c r="B311" s="238"/>
      <c r="C311" s="239"/>
      <c r="D311" s="229" t="s">
        <v>129</v>
      </c>
      <c r="E311" s="240" t="s">
        <v>19</v>
      </c>
      <c r="F311" s="241" t="s">
        <v>132</v>
      </c>
      <c r="G311" s="239"/>
      <c r="H311" s="242">
        <v>14.02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8" t="s">
        <v>129</v>
      </c>
      <c r="AU311" s="248" t="s">
        <v>79</v>
      </c>
      <c r="AV311" s="14" t="s">
        <v>79</v>
      </c>
      <c r="AW311" s="14" t="s">
        <v>33</v>
      </c>
      <c r="AX311" s="14" t="s">
        <v>72</v>
      </c>
      <c r="AY311" s="248" t="s">
        <v>120</v>
      </c>
    </row>
    <row r="312" s="14" customFormat="1">
      <c r="A312" s="14"/>
      <c r="B312" s="238"/>
      <c r="C312" s="239"/>
      <c r="D312" s="229" t="s">
        <v>129</v>
      </c>
      <c r="E312" s="240" t="s">
        <v>19</v>
      </c>
      <c r="F312" s="241" t="s">
        <v>137</v>
      </c>
      <c r="G312" s="239"/>
      <c r="H312" s="242">
        <v>10.144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129</v>
      </c>
      <c r="AU312" s="248" t="s">
        <v>79</v>
      </c>
      <c r="AV312" s="14" t="s">
        <v>79</v>
      </c>
      <c r="AW312" s="14" t="s">
        <v>33</v>
      </c>
      <c r="AX312" s="14" t="s">
        <v>72</v>
      </c>
      <c r="AY312" s="248" t="s">
        <v>120</v>
      </c>
    </row>
    <row r="313" s="14" customFormat="1">
      <c r="A313" s="14"/>
      <c r="B313" s="238"/>
      <c r="C313" s="239"/>
      <c r="D313" s="229" t="s">
        <v>129</v>
      </c>
      <c r="E313" s="240" t="s">
        <v>19</v>
      </c>
      <c r="F313" s="241" t="s">
        <v>138</v>
      </c>
      <c r="G313" s="239"/>
      <c r="H313" s="242">
        <v>23.904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129</v>
      </c>
      <c r="AU313" s="248" t="s">
        <v>79</v>
      </c>
      <c r="AV313" s="14" t="s">
        <v>79</v>
      </c>
      <c r="AW313" s="14" t="s">
        <v>33</v>
      </c>
      <c r="AX313" s="14" t="s">
        <v>72</v>
      </c>
      <c r="AY313" s="248" t="s">
        <v>120</v>
      </c>
    </row>
    <row r="314" s="14" customFormat="1">
      <c r="A314" s="14"/>
      <c r="B314" s="238"/>
      <c r="C314" s="239"/>
      <c r="D314" s="229" t="s">
        <v>129</v>
      </c>
      <c r="E314" s="240" t="s">
        <v>19</v>
      </c>
      <c r="F314" s="241" t="s">
        <v>139</v>
      </c>
      <c r="G314" s="239"/>
      <c r="H314" s="242">
        <v>3.9279999999999999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8" t="s">
        <v>129</v>
      </c>
      <c r="AU314" s="248" t="s">
        <v>79</v>
      </c>
      <c r="AV314" s="14" t="s">
        <v>79</v>
      </c>
      <c r="AW314" s="14" t="s">
        <v>33</v>
      </c>
      <c r="AX314" s="14" t="s">
        <v>72</v>
      </c>
      <c r="AY314" s="248" t="s">
        <v>120</v>
      </c>
    </row>
    <row r="315" s="13" customFormat="1">
      <c r="A315" s="13"/>
      <c r="B315" s="227"/>
      <c r="C315" s="228"/>
      <c r="D315" s="229" t="s">
        <v>129</v>
      </c>
      <c r="E315" s="230" t="s">
        <v>19</v>
      </c>
      <c r="F315" s="231" t="s">
        <v>140</v>
      </c>
      <c r="G315" s="228"/>
      <c r="H315" s="230" t="s">
        <v>19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129</v>
      </c>
      <c r="AU315" s="237" t="s">
        <v>79</v>
      </c>
      <c r="AV315" s="13" t="s">
        <v>77</v>
      </c>
      <c r="AW315" s="13" t="s">
        <v>33</v>
      </c>
      <c r="AX315" s="13" t="s">
        <v>72</v>
      </c>
      <c r="AY315" s="237" t="s">
        <v>120</v>
      </c>
    </row>
    <row r="316" s="14" customFormat="1">
      <c r="A316" s="14"/>
      <c r="B316" s="238"/>
      <c r="C316" s="239"/>
      <c r="D316" s="229" t="s">
        <v>129</v>
      </c>
      <c r="E316" s="240" t="s">
        <v>19</v>
      </c>
      <c r="F316" s="241" t="s">
        <v>141</v>
      </c>
      <c r="G316" s="239"/>
      <c r="H316" s="242">
        <v>160.048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129</v>
      </c>
      <c r="AU316" s="248" t="s">
        <v>79</v>
      </c>
      <c r="AV316" s="14" t="s">
        <v>79</v>
      </c>
      <c r="AW316" s="14" t="s">
        <v>33</v>
      </c>
      <c r="AX316" s="14" t="s">
        <v>72</v>
      </c>
      <c r="AY316" s="248" t="s">
        <v>120</v>
      </c>
    </row>
    <row r="317" s="14" customFormat="1">
      <c r="A317" s="14"/>
      <c r="B317" s="238"/>
      <c r="C317" s="239"/>
      <c r="D317" s="229" t="s">
        <v>129</v>
      </c>
      <c r="E317" s="240" t="s">
        <v>19</v>
      </c>
      <c r="F317" s="241" t="s">
        <v>142</v>
      </c>
      <c r="G317" s="239"/>
      <c r="H317" s="242">
        <v>10.176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8" t="s">
        <v>129</v>
      </c>
      <c r="AU317" s="248" t="s">
        <v>79</v>
      </c>
      <c r="AV317" s="14" t="s">
        <v>79</v>
      </c>
      <c r="AW317" s="14" t="s">
        <v>33</v>
      </c>
      <c r="AX317" s="14" t="s">
        <v>72</v>
      </c>
      <c r="AY317" s="248" t="s">
        <v>120</v>
      </c>
    </row>
    <row r="318" s="14" customFormat="1">
      <c r="A318" s="14"/>
      <c r="B318" s="238"/>
      <c r="C318" s="239"/>
      <c r="D318" s="229" t="s">
        <v>129</v>
      </c>
      <c r="E318" s="240" t="s">
        <v>19</v>
      </c>
      <c r="F318" s="241" t="s">
        <v>143</v>
      </c>
      <c r="G318" s="239"/>
      <c r="H318" s="242">
        <v>23.975999999999999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129</v>
      </c>
      <c r="AU318" s="248" t="s">
        <v>79</v>
      </c>
      <c r="AV318" s="14" t="s">
        <v>79</v>
      </c>
      <c r="AW318" s="14" t="s">
        <v>33</v>
      </c>
      <c r="AX318" s="14" t="s">
        <v>72</v>
      </c>
      <c r="AY318" s="248" t="s">
        <v>120</v>
      </c>
    </row>
    <row r="319" s="14" customFormat="1">
      <c r="A319" s="14"/>
      <c r="B319" s="238"/>
      <c r="C319" s="239"/>
      <c r="D319" s="229" t="s">
        <v>129</v>
      </c>
      <c r="E319" s="240" t="s">
        <v>19</v>
      </c>
      <c r="F319" s="241" t="s">
        <v>139</v>
      </c>
      <c r="G319" s="239"/>
      <c r="H319" s="242">
        <v>3.9279999999999999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8" t="s">
        <v>129</v>
      </c>
      <c r="AU319" s="248" t="s">
        <v>79</v>
      </c>
      <c r="AV319" s="14" t="s">
        <v>79</v>
      </c>
      <c r="AW319" s="14" t="s">
        <v>33</v>
      </c>
      <c r="AX319" s="14" t="s">
        <v>72</v>
      </c>
      <c r="AY319" s="248" t="s">
        <v>120</v>
      </c>
    </row>
    <row r="320" s="13" customFormat="1">
      <c r="A320" s="13"/>
      <c r="B320" s="227"/>
      <c r="C320" s="228"/>
      <c r="D320" s="229" t="s">
        <v>129</v>
      </c>
      <c r="E320" s="230" t="s">
        <v>19</v>
      </c>
      <c r="F320" s="231" t="s">
        <v>144</v>
      </c>
      <c r="G320" s="228"/>
      <c r="H320" s="230" t="s">
        <v>19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129</v>
      </c>
      <c r="AU320" s="237" t="s">
        <v>79</v>
      </c>
      <c r="AV320" s="13" t="s">
        <v>77</v>
      </c>
      <c r="AW320" s="13" t="s">
        <v>33</v>
      </c>
      <c r="AX320" s="13" t="s">
        <v>72</v>
      </c>
      <c r="AY320" s="237" t="s">
        <v>120</v>
      </c>
    </row>
    <row r="321" s="14" customFormat="1">
      <c r="A321" s="14"/>
      <c r="B321" s="238"/>
      <c r="C321" s="239"/>
      <c r="D321" s="229" t="s">
        <v>129</v>
      </c>
      <c r="E321" s="240" t="s">
        <v>19</v>
      </c>
      <c r="F321" s="241" t="s">
        <v>145</v>
      </c>
      <c r="G321" s="239"/>
      <c r="H321" s="242">
        <v>7.6200000000000001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8" t="s">
        <v>129</v>
      </c>
      <c r="AU321" s="248" t="s">
        <v>79</v>
      </c>
      <c r="AV321" s="14" t="s">
        <v>79</v>
      </c>
      <c r="AW321" s="14" t="s">
        <v>33</v>
      </c>
      <c r="AX321" s="14" t="s">
        <v>72</v>
      </c>
      <c r="AY321" s="248" t="s">
        <v>120</v>
      </c>
    </row>
    <row r="322" s="14" customFormat="1">
      <c r="A322" s="14"/>
      <c r="B322" s="238"/>
      <c r="C322" s="239"/>
      <c r="D322" s="229" t="s">
        <v>129</v>
      </c>
      <c r="E322" s="240" t="s">
        <v>19</v>
      </c>
      <c r="F322" s="241" t="s">
        <v>146</v>
      </c>
      <c r="G322" s="239"/>
      <c r="H322" s="242">
        <v>19.728000000000002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129</v>
      </c>
      <c r="AU322" s="248" t="s">
        <v>79</v>
      </c>
      <c r="AV322" s="14" t="s">
        <v>79</v>
      </c>
      <c r="AW322" s="14" t="s">
        <v>33</v>
      </c>
      <c r="AX322" s="14" t="s">
        <v>72</v>
      </c>
      <c r="AY322" s="248" t="s">
        <v>120</v>
      </c>
    </row>
    <row r="323" s="14" customFormat="1">
      <c r="A323" s="14"/>
      <c r="B323" s="238"/>
      <c r="C323" s="239"/>
      <c r="D323" s="229" t="s">
        <v>129</v>
      </c>
      <c r="E323" s="240" t="s">
        <v>19</v>
      </c>
      <c r="F323" s="241" t="s">
        <v>147</v>
      </c>
      <c r="G323" s="239"/>
      <c r="H323" s="242">
        <v>18.143999999999998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129</v>
      </c>
      <c r="AU323" s="248" t="s">
        <v>79</v>
      </c>
      <c r="AV323" s="14" t="s">
        <v>79</v>
      </c>
      <c r="AW323" s="14" t="s">
        <v>33</v>
      </c>
      <c r="AX323" s="14" t="s">
        <v>72</v>
      </c>
      <c r="AY323" s="248" t="s">
        <v>120</v>
      </c>
    </row>
    <row r="324" s="14" customFormat="1">
      <c r="A324" s="14"/>
      <c r="B324" s="238"/>
      <c r="C324" s="239"/>
      <c r="D324" s="229" t="s">
        <v>129</v>
      </c>
      <c r="E324" s="240" t="s">
        <v>19</v>
      </c>
      <c r="F324" s="241" t="s">
        <v>148</v>
      </c>
      <c r="G324" s="239"/>
      <c r="H324" s="242">
        <v>2.8399999999999999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129</v>
      </c>
      <c r="AU324" s="248" t="s">
        <v>79</v>
      </c>
      <c r="AV324" s="14" t="s">
        <v>79</v>
      </c>
      <c r="AW324" s="14" t="s">
        <v>33</v>
      </c>
      <c r="AX324" s="14" t="s">
        <v>72</v>
      </c>
      <c r="AY324" s="248" t="s">
        <v>120</v>
      </c>
    </row>
    <row r="325" s="13" customFormat="1">
      <c r="A325" s="13"/>
      <c r="B325" s="227"/>
      <c r="C325" s="228"/>
      <c r="D325" s="229" t="s">
        <v>129</v>
      </c>
      <c r="E325" s="230" t="s">
        <v>19</v>
      </c>
      <c r="F325" s="231" t="s">
        <v>149</v>
      </c>
      <c r="G325" s="228"/>
      <c r="H325" s="230" t="s">
        <v>19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129</v>
      </c>
      <c r="AU325" s="237" t="s">
        <v>79</v>
      </c>
      <c r="AV325" s="13" t="s">
        <v>77</v>
      </c>
      <c r="AW325" s="13" t="s">
        <v>33</v>
      </c>
      <c r="AX325" s="13" t="s">
        <v>72</v>
      </c>
      <c r="AY325" s="237" t="s">
        <v>120</v>
      </c>
    </row>
    <row r="326" s="14" customFormat="1">
      <c r="A326" s="14"/>
      <c r="B326" s="238"/>
      <c r="C326" s="239"/>
      <c r="D326" s="229" t="s">
        <v>129</v>
      </c>
      <c r="E326" s="240" t="s">
        <v>19</v>
      </c>
      <c r="F326" s="241" t="s">
        <v>150</v>
      </c>
      <c r="G326" s="239"/>
      <c r="H326" s="242">
        <v>3.6539999999999999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8" t="s">
        <v>129</v>
      </c>
      <c r="AU326" s="248" t="s">
        <v>79</v>
      </c>
      <c r="AV326" s="14" t="s">
        <v>79</v>
      </c>
      <c r="AW326" s="14" t="s">
        <v>33</v>
      </c>
      <c r="AX326" s="14" t="s">
        <v>72</v>
      </c>
      <c r="AY326" s="248" t="s">
        <v>120</v>
      </c>
    </row>
    <row r="327" s="14" customFormat="1">
      <c r="A327" s="14"/>
      <c r="B327" s="238"/>
      <c r="C327" s="239"/>
      <c r="D327" s="229" t="s">
        <v>129</v>
      </c>
      <c r="E327" s="240" t="s">
        <v>19</v>
      </c>
      <c r="F327" s="241" t="s">
        <v>151</v>
      </c>
      <c r="G327" s="239"/>
      <c r="H327" s="242">
        <v>2.952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129</v>
      </c>
      <c r="AU327" s="248" t="s">
        <v>79</v>
      </c>
      <c r="AV327" s="14" t="s">
        <v>79</v>
      </c>
      <c r="AW327" s="14" t="s">
        <v>33</v>
      </c>
      <c r="AX327" s="14" t="s">
        <v>72</v>
      </c>
      <c r="AY327" s="248" t="s">
        <v>120</v>
      </c>
    </row>
    <row r="328" s="14" customFormat="1">
      <c r="A328" s="14"/>
      <c r="B328" s="238"/>
      <c r="C328" s="239"/>
      <c r="D328" s="229" t="s">
        <v>129</v>
      </c>
      <c r="E328" s="240" t="s">
        <v>19</v>
      </c>
      <c r="F328" s="241" t="s">
        <v>152</v>
      </c>
      <c r="G328" s="239"/>
      <c r="H328" s="242">
        <v>1.5129999999999999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8" t="s">
        <v>129</v>
      </c>
      <c r="AU328" s="248" t="s">
        <v>79</v>
      </c>
      <c r="AV328" s="14" t="s">
        <v>79</v>
      </c>
      <c r="AW328" s="14" t="s">
        <v>33</v>
      </c>
      <c r="AX328" s="14" t="s">
        <v>72</v>
      </c>
      <c r="AY328" s="248" t="s">
        <v>120</v>
      </c>
    </row>
    <row r="329" s="14" customFormat="1">
      <c r="A329" s="14"/>
      <c r="B329" s="238"/>
      <c r="C329" s="239"/>
      <c r="D329" s="229" t="s">
        <v>129</v>
      </c>
      <c r="E329" s="240" t="s">
        <v>19</v>
      </c>
      <c r="F329" s="241" t="s">
        <v>153</v>
      </c>
      <c r="G329" s="239"/>
      <c r="H329" s="242">
        <v>5.5800000000000001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8" t="s">
        <v>129</v>
      </c>
      <c r="AU329" s="248" t="s">
        <v>79</v>
      </c>
      <c r="AV329" s="14" t="s">
        <v>79</v>
      </c>
      <c r="AW329" s="14" t="s">
        <v>33</v>
      </c>
      <c r="AX329" s="14" t="s">
        <v>72</v>
      </c>
      <c r="AY329" s="248" t="s">
        <v>120</v>
      </c>
    </row>
    <row r="330" s="14" customFormat="1">
      <c r="A330" s="14"/>
      <c r="B330" s="238"/>
      <c r="C330" s="239"/>
      <c r="D330" s="229" t="s">
        <v>129</v>
      </c>
      <c r="E330" s="240" t="s">
        <v>19</v>
      </c>
      <c r="F330" s="241" t="s">
        <v>154</v>
      </c>
      <c r="G330" s="239"/>
      <c r="H330" s="242">
        <v>39.689999999999998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129</v>
      </c>
      <c r="AU330" s="248" t="s">
        <v>79</v>
      </c>
      <c r="AV330" s="14" t="s">
        <v>79</v>
      </c>
      <c r="AW330" s="14" t="s">
        <v>33</v>
      </c>
      <c r="AX330" s="14" t="s">
        <v>72</v>
      </c>
      <c r="AY330" s="248" t="s">
        <v>120</v>
      </c>
    </row>
    <row r="331" s="14" customFormat="1">
      <c r="A331" s="14"/>
      <c r="B331" s="238"/>
      <c r="C331" s="239"/>
      <c r="D331" s="229" t="s">
        <v>129</v>
      </c>
      <c r="E331" s="240" t="s">
        <v>19</v>
      </c>
      <c r="F331" s="241" t="s">
        <v>155</v>
      </c>
      <c r="G331" s="239"/>
      <c r="H331" s="242">
        <v>4.8739999999999997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129</v>
      </c>
      <c r="AU331" s="248" t="s">
        <v>79</v>
      </c>
      <c r="AV331" s="14" t="s">
        <v>79</v>
      </c>
      <c r="AW331" s="14" t="s">
        <v>33</v>
      </c>
      <c r="AX331" s="14" t="s">
        <v>72</v>
      </c>
      <c r="AY331" s="248" t="s">
        <v>120</v>
      </c>
    </row>
    <row r="332" s="15" customFormat="1">
      <c r="A332" s="15"/>
      <c r="B332" s="249"/>
      <c r="C332" s="250"/>
      <c r="D332" s="229" t="s">
        <v>129</v>
      </c>
      <c r="E332" s="251" t="s">
        <v>19</v>
      </c>
      <c r="F332" s="252" t="s">
        <v>156</v>
      </c>
      <c r="G332" s="250"/>
      <c r="H332" s="253">
        <v>409.95499999999993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9" t="s">
        <v>129</v>
      </c>
      <c r="AU332" s="259" t="s">
        <v>79</v>
      </c>
      <c r="AV332" s="15" t="s">
        <v>127</v>
      </c>
      <c r="AW332" s="15" t="s">
        <v>33</v>
      </c>
      <c r="AX332" s="15" t="s">
        <v>77</v>
      </c>
      <c r="AY332" s="259" t="s">
        <v>120</v>
      </c>
    </row>
    <row r="333" s="2" customFormat="1" ht="16.5" customHeight="1">
      <c r="A333" s="39"/>
      <c r="B333" s="40"/>
      <c r="C333" s="213" t="s">
        <v>330</v>
      </c>
      <c r="D333" s="213" t="s">
        <v>123</v>
      </c>
      <c r="E333" s="214" t="s">
        <v>331</v>
      </c>
      <c r="F333" s="215" t="s">
        <v>332</v>
      </c>
      <c r="G333" s="216" t="s">
        <v>126</v>
      </c>
      <c r="H333" s="217">
        <v>350</v>
      </c>
      <c r="I333" s="218"/>
      <c r="J333" s="219">
        <f>ROUND(I333*H333,2)</f>
        <v>0</v>
      </c>
      <c r="K333" s="220"/>
      <c r="L333" s="45"/>
      <c r="M333" s="221" t="s">
        <v>19</v>
      </c>
      <c r="N333" s="222" t="s">
        <v>43</v>
      </c>
      <c r="O333" s="85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5" t="s">
        <v>127</v>
      </c>
      <c r="AT333" s="225" t="s">
        <v>123</v>
      </c>
      <c r="AU333" s="225" t="s">
        <v>79</v>
      </c>
      <c r="AY333" s="18" t="s">
        <v>120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8" t="s">
        <v>77</v>
      </c>
      <c r="BK333" s="226">
        <f>ROUND(I333*H333,2)</f>
        <v>0</v>
      </c>
      <c r="BL333" s="18" t="s">
        <v>127</v>
      </c>
      <c r="BM333" s="225" t="s">
        <v>333</v>
      </c>
    </row>
    <row r="334" s="13" customFormat="1">
      <c r="A334" s="13"/>
      <c r="B334" s="227"/>
      <c r="C334" s="228"/>
      <c r="D334" s="229" t="s">
        <v>129</v>
      </c>
      <c r="E334" s="230" t="s">
        <v>19</v>
      </c>
      <c r="F334" s="231" t="s">
        <v>334</v>
      </c>
      <c r="G334" s="228"/>
      <c r="H334" s="230" t="s">
        <v>19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129</v>
      </c>
      <c r="AU334" s="237" t="s">
        <v>79</v>
      </c>
      <c r="AV334" s="13" t="s">
        <v>77</v>
      </c>
      <c r="AW334" s="13" t="s">
        <v>33</v>
      </c>
      <c r="AX334" s="13" t="s">
        <v>72</v>
      </c>
      <c r="AY334" s="237" t="s">
        <v>120</v>
      </c>
    </row>
    <row r="335" s="14" customFormat="1">
      <c r="A335" s="14"/>
      <c r="B335" s="238"/>
      <c r="C335" s="239"/>
      <c r="D335" s="229" t="s">
        <v>129</v>
      </c>
      <c r="E335" s="240" t="s">
        <v>19</v>
      </c>
      <c r="F335" s="241" t="s">
        <v>335</v>
      </c>
      <c r="G335" s="239"/>
      <c r="H335" s="242">
        <v>350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8" t="s">
        <v>129</v>
      </c>
      <c r="AU335" s="248" t="s">
        <v>79</v>
      </c>
      <c r="AV335" s="14" t="s">
        <v>79</v>
      </c>
      <c r="AW335" s="14" t="s">
        <v>33</v>
      </c>
      <c r="AX335" s="14" t="s">
        <v>72</v>
      </c>
      <c r="AY335" s="248" t="s">
        <v>120</v>
      </c>
    </row>
    <row r="336" s="15" customFormat="1">
      <c r="A336" s="15"/>
      <c r="B336" s="249"/>
      <c r="C336" s="250"/>
      <c r="D336" s="229" t="s">
        <v>129</v>
      </c>
      <c r="E336" s="251" t="s">
        <v>19</v>
      </c>
      <c r="F336" s="252" t="s">
        <v>156</v>
      </c>
      <c r="G336" s="250"/>
      <c r="H336" s="253">
        <v>350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9" t="s">
        <v>129</v>
      </c>
      <c r="AU336" s="259" t="s">
        <v>79</v>
      </c>
      <c r="AV336" s="15" t="s">
        <v>127</v>
      </c>
      <c r="AW336" s="15" t="s">
        <v>33</v>
      </c>
      <c r="AX336" s="15" t="s">
        <v>77</v>
      </c>
      <c r="AY336" s="259" t="s">
        <v>120</v>
      </c>
    </row>
    <row r="337" s="12" customFormat="1" ht="22.8" customHeight="1">
      <c r="A337" s="12"/>
      <c r="B337" s="197"/>
      <c r="C337" s="198"/>
      <c r="D337" s="199" t="s">
        <v>71</v>
      </c>
      <c r="E337" s="211" t="s">
        <v>336</v>
      </c>
      <c r="F337" s="211" t="s">
        <v>337</v>
      </c>
      <c r="G337" s="198"/>
      <c r="H337" s="198"/>
      <c r="I337" s="201"/>
      <c r="J337" s="212">
        <f>BK337</f>
        <v>0</v>
      </c>
      <c r="K337" s="198"/>
      <c r="L337" s="203"/>
      <c r="M337" s="204"/>
      <c r="N337" s="205"/>
      <c r="O337" s="205"/>
      <c r="P337" s="206">
        <f>SUM(P338:P348)</f>
        <v>0</v>
      </c>
      <c r="Q337" s="205"/>
      <c r="R337" s="206">
        <f>SUM(R338:R348)</f>
        <v>0</v>
      </c>
      <c r="S337" s="205"/>
      <c r="T337" s="207">
        <f>SUM(T338:T348)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8" t="s">
        <v>77</v>
      </c>
      <c r="AT337" s="209" t="s">
        <v>71</v>
      </c>
      <c r="AU337" s="209" t="s">
        <v>77</v>
      </c>
      <c r="AY337" s="208" t="s">
        <v>120</v>
      </c>
      <c r="BK337" s="210">
        <f>SUM(BK338:BK348)</f>
        <v>0</v>
      </c>
    </row>
    <row r="338" s="2" customFormat="1" ht="21.75" customHeight="1">
      <c r="A338" s="39"/>
      <c r="B338" s="40"/>
      <c r="C338" s="213" t="s">
        <v>338</v>
      </c>
      <c r="D338" s="213" t="s">
        <v>123</v>
      </c>
      <c r="E338" s="214" t="s">
        <v>339</v>
      </c>
      <c r="F338" s="215" t="s">
        <v>340</v>
      </c>
      <c r="G338" s="216" t="s">
        <v>341</v>
      </c>
      <c r="H338" s="217">
        <v>41.774999999999999</v>
      </c>
      <c r="I338" s="218"/>
      <c r="J338" s="219">
        <f>ROUND(I338*H338,2)</f>
        <v>0</v>
      </c>
      <c r="K338" s="220"/>
      <c r="L338" s="45"/>
      <c r="M338" s="221" t="s">
        <v>19</v>
      </c>
      <c r="N338" s="222" t="s">
        <v>43</v>
      </c>
      <c r="O338" s="85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5" t="s">
        <v>127</v>
      </c>
      <c r="AT338" s="225" t="s">
        <v>123</v>
      </c>
      <c r="AU338" s="225" t="s">
        <v>79</v>
      </c>
      <c r="AY338" s="18" t="s">
        <v>120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8" t="s">
        <v>77</v>
      </c>
      <c r="BK338" s="226">
        <f>ROUND(I338*H338,2)</f>
        <v>0</v>
      </c>
      <c r="BL338" s="18" t="s">
        <v>127</v>
      </c>
      <c r="BM338" s="225" t="s">
        <v>342</v>
      </c>
    </row>
    <row r="339" s="2" customFormat="1" ht="21.75" customHeight="1">
      <c r="A339" s="39"/>
      <c r="B339" s="40"/>
      <c r="C339" s="213" t="s">
        <v>7</v>
      </c>
      <c r="D339" s="213" t="s">
        <v>123</v>
      </c>
      <c r="E339" s="214" t="s">
        <v>343</v>
      </c>
      <c r="F339" s="215" t="s">
        <v>344</v>
      </c>
      <c r="G339" s="216" t="s">
        <v>341</v>
      </c>
      <c r="H339" s="217">
        <v>923.78999999999996</v>
      </c>
      <c r="I339" s="218"/>
      <c r="J339" s="219">
        <f>ROUND(I339*H339,2)</f>
        <v>0</v>
      </c>
      <c r="K339" s="220"/>
      <c r="L339" s="45"/>
      <c r="M339" s="221" t="s">
        <v>19</v>
      </c>
      <c r="N339" s="222" t="s">
        <v>43</v>
      </c>
      <c r="O339" s="85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5" t="s">
        <v>127</v>
      </c>
      <c r="AT339" s="225" t="s">
        <v>123</v>
      </c>
      <c r="AU339" s="225" t="s">
        <v>79</v>
      </c>
      <c r="AY339" s="18" t="s">
        <v>120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8" t="s">
        <v>77</v>
      </c>
      <c r="BK339" s="226">
        <f>ROUND(I339*H339,2)</f>
        <v>0</v>
      </c>
      <c r="BL339" s="18" t="s">
        <v>127</v>
      </c>
      <c r="BM339" s="225" t="s">
        <v>345</v>
      </c>
    </row>
    <row r="340" s="14" customFormat="1">
      <c r="A340" s="14"/>
      <c r="B340" s="238"/>
      <c r="C340" s="239"/>
      <c r="D340" s="229" t="s">
        <v>129</v>
      </c>
      <c r="E340" s="240" t="s">
        <v>19</v>
      </c>
      <c r="F340" s="241" t="s">
        <v>346</v>
      </c>
      <c r="G340" s="239"/>
      <c r="H340" s="242">
        <v>923.78999999999996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8" t="s">
        <v>129</v>
      </c>
      <c r="AU340" s="248" t="s">
        <v>79</v>
      </c>
      <c r="AV340" s="14" t="s">
        <v>79</v>
      </c>
      <c r="AW340" s="14" t="s">
        <v>33</v>
      </c>
      <c r="AX340" s="14" t="s">
        <v>72</v>
      </c>
      <c r="AY340" s="248" t="s">
        <v>120</v>
      </c>
    </row>
    <row r="341" s="15" customFormat="1">
      <c r="A341" s="15"/>
      <c r="B341" s="249"/>
      <c r="C341" s="250"/>
      <c r="D341" s="229" t="s">
        <v>129</v>
      </c>
      <c r="E341" s="251" t="s">
        <v>19</v>
      </c>
      <c r="F341" s="252" t="s">
        <v>156</v>
      </c>
      <c r="G341" s="250"/>
      <c r="H341" s="253">
        <v>923.78999999999996</v>
      </c>
      <c r="I341" s="254"/>
      <c r="J341" s="250"/>
      <c r="K341" s="250"/>
      <c r="L341" s="255"/>
      <c r="M341" s="256"/>
      <c r="N341" s="257"/>
      <c r="O341" s="257"/>
      <c r="P341" s="257"/>
      <c r="Q341" s="257"/>
      <c r="R341" s="257"/>
      <c r="S341" s="257"/>
      <c r="T341" s="258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9" t="s">
        <v>129</v>
      </c>
      <c r="AU341" s="259" t="s">
        <v>79</v>
      </c>
      <c r="AV341" s="15" t="s">
        <v>127</v>
      </c>
      <c r="AW341" s="15" t="s">
        <v>33</v>
      </c>
      <c r="AX341" s="15" t="s">
        <v>77</v>
      </c>
      <c r="AY341" s="259" t="s">
        <v>120</v>
      </c>
    </row>
    <row r="342" s="2" customFormat="1" ht="16.5" customHeight="1">
      <c r="A342" s="39"/>
      <c r="B342" s="40"/>
      <c r="C342" s="213" t="s">
        <v>347</v>
      </c>
      <c r="D342" s="213" t="s">
        <v>123</v>
      </c>
      <c r="E342" s="214" t="s">
        <v>348</v>
      </c>
      <c r="F342" s="215" t="s">
        <v>349</v>
      </c>
      <c r="G342" s="216" t="s">
        <v>341</v>
      </c>
      <c r="H342" s="217">
        <v>41.774999999999999</v>
      </c>
      <c r="I342" s="218"/>
      <c r="J342" s="219">
        <f>ROUND(I342*H342,2)</f>
        <v>0</v>
      </c>
      <c r="K342" s="220"/>
      <c r="L342" s="45"/>
      <c r="M342" s="221" t="s">
        <v>19</v>
      </c>
      <c r="N342" s="222" t="s">
        <v>43</v>
      </c>
      <c r="O342" s="85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5" t="s">
        <v>127</v>
      </c>
      <c r="AT342" s="225" t="s">
        <v>123</v>
      </c>
      <c r="AU342" s="225" t="s">
        <v>79</v>
      </c>
      <c r="AY342" s="18" t="s">
        <v>120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8" t="s">
        <v>77</v>
      </c>
      <c r="BK342" s="226">
        <f>ROUND(I342*H342,2)</f>
        <v>0</v>
      </c>
      <c r="BL342" s="18" t="s">
        <v>127</v>
      </c>
      <c r="BM342" s="225" t="s">
        <v>350</v>
      </c>
    </row>
    <row r="343" s="2" customFormat="1" ht="21.75" customHeight="1">
      <c r="A343" s="39"/>
      <c r="B343" s="40"/>
      <c r="C343" s="213" t="s">
        <v>351</v>
      </c>
      <c r="D343" s="213" t="s">
        <v>123</v>
      </c>
      <c r="E343" s="214" t="s">
        <v>352</v>
      </c>
      <c r="F343" s="215" t="s">
        <v>353</v>
      </c>
      <c r="G343" s="216" t="s">
        <v>341</v>
      </c>
      <c r="H343" s="217">
        <v>815.86000000000001</v>
      </c>
      <c r="I343" s="218"/>
      <c r="J343" s="219">
        <f>ROUND(I343*H343,2)</f>
        <v>0</v>
      </c>
      <c r="K343" s="220"/>
      <c r="L343" s="45"/>
      <c r="M343" s="221" t="s">
        <v>19</v>
      </c>
      <c r="N343" s="222" t="s">
        <v>43</v>
      </c>
      <c r="O343" s="85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5" t="s">
        <v>127</v>
      </c>
      <c r="AT343" s="225" t="s">
        <v>123</v>
      </c>
      <c r="AU343" s="225" t="s">
        <v>79</v>
      </c>
      <c r="AY343" s="18" t="s">
        <v>120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8" t="s">
        <v>77</v>
      </c>
      <c r="BK343" s="226">
        <f>ROUND(I343*H343,2)</f>
        <v>0</v>
      </c>
      <c r="BL343" s="18" t="s">
        <v>127</v>
      </c>
      <c r="BM343" s="225" t="s">
        <v>354</v>
      </c>
    </row>
    <row r="344" s="14" customFormat="1">
      <c r="A344" s="14"/>
      <c r="B344" s="238"/>
      <c r="C344" s="239"/>
      <c r="D344" s="229" t="s">
        <v>129</v>
      </c>
      <c r="E344" s="240" t="s">
        <v>19</v>
      </c>
      <c r="F344" s="241" t="s">
        <v>355</v>
      </c>
      <c r="G344" s="239"/>
      <c r="H344" s="242">
        <v>815.86000000000001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8" t="s">
        <v>129</v>
      </c>
      <c r="AU344" s="248" t="s">
        <v>79</v>
      </c>
      <c r="AV344" s="14" t="s">
        <v>79</v>
      </c>
      <c r="AW344" s="14" t="s">
        <v>33</v>
      </c>
      <c r="AX344" s="14" t="s">
        <v>72</v>
      </c>
      <c r="AY344" s="248" t="s">
        <v>120</v>
      </c>
    </row>
    <row r="345" s="15" customFormat="1">
      <c r="A345" s="15"/>
      <c r="B345" s="249"/>
      <c r="C345" s="250"/>
      <c r="D345" s="229" t="s">
        <v>129</v>
      </c>
      <c r="E345" s="251" t="s">
        <v>19</v>
      </c>
      <c r="F345" s="252" t="s">
        <v>156</v>
      </c>
      <c r="G345" s="250"/>
      <c r="H345" s="253">
        <v>815.86000000000001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9" t="s">
        <v>129</v>
      </c>
      <c r="AU345" s="259" t="s">
        <v>79</v>
      </c>
      <c r="AV345" s="15" t="s">
        <v>127</v>
      </c>
      <c r="AW345" s="15" t="s">
        <v>33</v>
      </c>
      <c r="AX345" s="15" t="s">
        <v>77</v>
      </c>
      <c r="AY345" s="259" t="s">
        <v>120</v>
      </c>
    </row>
    <row r="346" s="2" customFormat="1" ht="21.75" customHeight="1">
      <c r="A346" s="39"/>
      <c r="B346" s="40"/>
      <c r="C346" s="213" t="s">
        <v>356</v>
      </c>
      <c r="D346" s="213" t="s">
        <v>123</v>
      </c>
      <c r="E346" s="214" t="s">
        <v>357</v>
      </c>
      <c r="F346" s="215" t="s">
        <v>358</v>
      </c>
      <c r="G346" s="216" t="s">
        <v>341</v>
      </c>
      <c r="H346" s="217">
        <v>2.3769999999999998</v>
      </c>
      <c r="I346" s="218"/>
      <c r="J346" s="219">
        <f>ROUND(I346*H346,2)</f>
        <v>0</v>
      </c>
      <c r="K346" s="220"/>
      <c r="L346" s="45"/>
      <c r="M346" s="221" t="s">
        <v>19</v>
      </c>
      <c r="N346" s="222" t="s">
        <v>43</v>
      </c>
      <c r="O346" s="85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127</v>
      </c>
      <c r="AT346" s="225" t="s">
        <v>123</v>
      </c>
      <c r="AU346" s="225" t="s">
        <v>79</v>
      </c>
      <c r="AY346" s="18" t="s">
        <v>120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77</v>
      </c>
      <c r="BK346" s="226">
        <f>ROUND(I346*H346,2)</f>
        <v>0</v>
      </c>
      <c r="BL346" s="18" t="s">
        <v>127</v>
      </c>
      <c r="BM346" s="225" t="s">
        <v>359</v>
      </c>
    </row>
    <row r="347" s="2" customFormat="1" ht="21.75" customHeight="1">
      <c r="A347" s="39"/>
      <c r="B347" s="40"/>
      <c r="C347" s="213" t="s">
        <v>360</v>
      </c>
      <c r="D347" s="213" t="s">
        <v>123</v>
      </c>
      <c r="E347" s="214" t="s">
        <v>361</v>
      </c>
      <c r="F347" s="215" t="s">
        <v>362</v>
      </c>
      <c r="G347" s="216" t="s">
        <v>341</v>
      </c>
      <c r="H347" s="217">
        <v>5.8179999999999996</v>
      </c>
      <c r="I347" s="218"/>
      <c r="J347" s="219">
        <f>ROUND(I347*H347,2)</f>
        <v>0</v>
      </c>
      <c r="K347" s="220"/>
      <c r="L347" s="45"/>
      <c r="M347" s="221" t="s">
        <v>19</v>
      </c>
      <c r="N347" s="222" t="s">
        <v>43</v>
      </c>
      <c r="O347" s="85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127</v>
      </c>
      <c r="AT347" s="225" t="s">
        <v>123</v>
      </c>
      <c r="AU347" s="225" t="s">
        <v>79</v>
      </c>
      <c r="AY347" s="18" t="s">
        <v>120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77</v>
      </c>
      <c r="BK347" s="226">
        <f>ROUND(I347*H347,2)</f>
        <v>0</v>
      </c>
      <c r="BL347" s="18" t="s">
        <v>127</v>
      </c>
      <c r="BM347" s="225" t="s">
        <v>363</v>
      </c>
    </row>
    <row r="348" s="2" customFormat="1" ht="21.75" customHeight="1">
      <c r="A348" s="39"/>
      <c r="B348" s="40"/>
      <c r="C348" s="213" t="s">
        <v>364</v>
      </c>
      <c r="D348" s="213" t="s">
        <v>123</v>
      </c>
      <c r="E348" s="214" t="s">
        <v>365</v>
      </c>
      <c r="F348" s="215" t="s">
        <v>366</v>
      </c>
      <c r="G348" s="216" t="s">
        <v>341</v>
      </c>
      <c r="H348" s="217">
        <v>32.597999999999999</v>
      </c>
      <c r="I348" s="218"/>
      <c r="J348" s="219">
        <f>ROUND(I348*H348,2)</f>
        <v>0</v>
      </c>
      <c r="K348" s="220"/>
      <c r="L348" s="45"/>
      <c r="M348" s="221" t="s">
        <v>19</v>
      </c>
      <c r="N348" s="222" t="s">
        <v>43</v>
      </c>
      <c r="O348" s="85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5" t="s">
        <v>127</v>
      </c>
      <c r="AT348" s="225" t="s">
        <v>123</v>
      </c>
      <c r="AU348" s="225" t="s">
        <v>79</v>
      </c>
      <c r="AY348" s="18" t="s">
        <v>120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8" t="s">
        <v>77</v>
      </c>
      <c r="BK348" s="226">
        <f>ROUND(I348*H348,2)</f>
        <v>0</v>
      </c>
      <c r="BL348" s="18" t="s">
        <v>127</v>
      </c>
      <c r="BM348" s="225" t="s">
        <v>367</v>
      </c>
    </row>
    <row r="349" s="12" customFormat="1" ht="22.8" customHeight="1">
      <c r="A349" s="12"/>
      <c r="B349" s="197"/>
      <c r="C349" s="198"/>
      <c r="D349" s="199" t="s">
        <v>71</v>
      </c>
      <c r="E349" s="211" t="s">
        <v>368</v>
      </c>
      <c r="F349" s="211" t="s">
        <v>369</v>
      </c>
      <c r="G349" s="198"/>
      <c r="H349" s="198"/>
      <c r="I349" s="201"/>
      <c r="J349" s="212">
        <f>BK349</f>
        <v>0</v>
      </c>
      <c r="K349" s="198"/>
      <c r="L349" s="203"/>
      <c r="M349" s="204"/>
      <c r="N349" s="205"/>
      <c r="O349" s="205"/>
      <c r="P349" s="206">
        <f>SUM(P350:P353)</f>
        <v>0</v>
      </c>
      <c r="Q349" s="205"/>
      <c r="R349" s="206">
        <f>SUM(R350:R353)</f>
        <v>0</v>
      </c>
      <c r="S349" s="205"/>
      <c r="T349" s="207">
        <f>SUM(T350:T353)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8" t="s">
        <v>77</v>
      </c>
      <c r="AT349" s="209" t="s">
        <v>71</v>
      </c>
      <c r="AU349" s="209" t="s">
        <v>77</v>
      </c>
      <c r="AY349" s="208" t="s">
        <v>120</v>
      </c>
      <c r="BK349" s="210">
        <f>SUM(BK350:BK353)</f>
        <v>0</v>
      </c>
    </row>
    <row r="350" s="2" customFormat="1" ht="21.75" customHeight="1">
      <c r="A350" s="39"/>
      <c r="B350" s="40"/>
      <c r="C350" s="213" t="s">
        <v>370</v>
      </c>
      <c r="D350" s="213" t="s">
        <v>123</v>
      </c>
      <c r="E350" s="214" t="s">
        <v>371</v>
      </c>
      <c r="F350" s="215" t="s">
        <v>372</v>
      </c>
      <c r="G350" s="216" t="s">
        <v>341</v>
      </c>
      <c r="H350" s="217">
        <v>16.434999999999999</v>
      </c>
      <c r="I350" s="218"/>
      <c r="J350" s="219">
        <f>ROUND(I350*H350,2)</f>
        <v>0</v>
      </c>
      <c r="K350" s="220"/>
      <c r="L350" s="45"/>
      <c r="M350" s="221" t="s">
        <v>19</v>
      </c>
      <c r="N350" s="222" t="s">
        <v>43</v>
      </c>
      <c r="O350" s="85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127</v>
      </c>
      <c r="AT350" s="225" t="s">
        <v>123</v>
      </c>
      <c r="AU350" s="225" t="s">
        <v>79</v>
      </c>
      <c r="AY350" s="18" t="s">
        <v>120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77</v>
      </c>
      <c r="BK350" s="226">
        <f>ROUND(I350*H350,2)</f>
        <v>0</v>
      </c>
      <c r="BL350" s="18" t="s">
        <v>127</v>
      </c>
      <c r="BM350" s="225" t="s">
        <v>373</v>
      </c>
    </row>
    <row r="351" s="2" customFormat="1" ht="33" customHeight="1">
      <c r="A351" s="39"/>
      <c r="B351" s="40"/>
      <c r="C351" s="213" t="s">
        <v>374</v>
      </c>
      <c r="D351" s="213" t="s">
        <v>123</v>
      </c>
      <c r="E351" s="214" t="s">
        <v>375</v>
      </c>
      <c r="F351" s="215" t="s">
        <v>376</v>
      </c>
      <c r="G351" s="216" t="s">
        <v>341</v>
      </c>
      <c r="H351" s="217">
        <v>32.869999999999997</v>
      </c>
      <c r="I351" s="218"/>
      <c r="J351" s="219">
        <f>ROUND(I351*H351,2)</f>
        <v>0</v>
      </c>
      <c r="K351" s="220"/>
      <c r="L351" s="45"/>
      <c r="M351" s="221" t="s">
        <v>19</v>
      </c>
      <c r="N351" s="222" t="s">
        <v>43</v>
      </c>
      <c r="O351" s="85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5" t="s">
        <v>127</v>
      </c>
      <c r="AT351" s="225" t="s">
        <v>123</v>
      </c>
      <c r="AU351" s="225" t="s">
        <v>79</v>
      </c>
      <c r="AY351" s="18" t="s">
        <v>120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8" t="s">
        <v>77</v>
      </c>
      <c r="BK351" s="226">
        <f>ROUND(I351*H351,2)</f>
        <v>0</v>
      </c>
      <c r="BL351" s="18" t="s">
        <v>127</v>
      </c>
      <c r="BM351" s="225" t="s">
        <v>377</v>
      </c>
    </row>
    <row r="352" s="14" customFormat="1">
      <c r="A352" s="14"/>
      <c r="B352" s="238"/>
      <c r="C352" s="239"/>
      <c r="D352" s="229" t="s">
        <v>129</v>
      </c>
      <c r="E352" s="240" t="s">
        <v>19</v>
      </c>
      <c r="F352" s="241" t="s">
        <v>378</v>
      </c>
      <c r="G352" s="239"/>
      <c r="H352" s="242">
        <v>32.869999999999997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129</v>
      </c>
      <c r="AU352" s="248" t="s">
        <v>79</v>
      </c>
      <c r="AV352" s="14" t="s">
        <v>79</v>
      </c>
      <c r="AW352" s="14" t="s">
        <v>33</v>
      </c>
      <c r="AX352" s="14" t="s">
        <v>72</v>
      </c>
      <c r="AY352" s="248" t="s">
        <v>120</v>
      </c>
    </row>
    <row r="353" s="15" customFormat="1">
      <c r="A353" s="15"/>
      <c r="B353" s="249"/>
      <c r="C353" s="250"/>
      <c r="D353" s="229" t="s">
        <v>129</v>
      </c>
      <c r="E353" s="251" t="s">
        <v>19</v>
      </c>
      <c r="F353" s="252" t="s">
        <v>156</v>
      </c>
      <c r="G353" s="250"/>
      <c r="H353" s="253">
        <v>32.869999999999997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9" t="s">
        <v>129</v>
      </c>
      <c r="AU353" s="259" t="s">
        <v>79</v>
      </c>
      <c r="AV353" s="15" t="s">
        <v>127</v>
      </c>
      <c r="AW353" s="15" t="s">
        <v>33</v>
      </c>
      <c r="AX353" s="15" t="s">
        <v>77</v>
      </c>
      <c r="AY353" s="259" t="s">
        <v>120</v>
      </c>
    </row>
    <row r="354" s="12" customFormat="1" ht="25.92" customHeight="1">
      <c r="A354" s="12"/>
      <c r="B354" s="197"/>
      <c r="C354" s="198"/>
      <c r="D354" s="199" t="s">
        <v>71</v>
      </c>
      <c r="E354" s="200" t="s">
        <v>379</v>
      </c>
      <c r="F354" s="200" t="s">
        <v>380</v>
      </c>
      <c r="G354" s="198"/>
      <c r="H354" s="198"/>
      <c r="I354" s="201"/>
      <c r="J354" s="202">
        <f>BK354</f>
        <v>0</v>
      </c>
      <c r="K354" s="198"/>
      <c r="L354" s="203"/>
      <c r="M354" s="204"/>
      <c r="N354" s="205"/>
      <c r="O354" s="205"/>
      <c r="P354" s="206">
        <f>P355+P376+P393+P548+P652+P726+P927+P939</f>
        <v>0</v>
      </c>
      <c r="Q354" s="205"/>
      <c r="R354" s="206">
        <f>R355+R376+R393+R548+R652+R726+R927+R939</f>
        <v>23.807294860000003</v>
      </c>
      <c r="S354" s="205"/>
      <c r="T354" s="207">
        <f>T355+T376+T393+T548+T652+T726+T927+T939</f>
        <v>7.4095454599999995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8" t="s">
        <v>79</v>
      </c>
      <c r="AT354" s="209" t="s">
        <v>71</v>
      </c>
      <c r="AU354" s="209" t="s">
        <v>72</v>
      </c>
      <c r="AY354" s="208" t="s">
        <v>120</v>
      </c>
      <c r="BK354" s="210">
        <f>BK355+BK376+BK393+BK548+BK652+BK726+BK927+BK939</f>
        <v>0</v>
      </c>
    </row>
    <row r="355" s="12" customFormat="1" ht="22.8" customHeight="1">
      <c r="A355" s="12"/>
      <c r="B355" s="197"/>
      <c r="C355" s="198"/>
      <c r="D355" s="199" t="s">
        <v>71</v>
      </c>
      <c r="E355" s="211" t="s">
        <v>381</v>
      </c>
      <c r="F355" s="211" t="s">
        <v>382</v>
      </c>
      <c r="G355" s="198"/>
      <c r="H355" s="198"/>
      <c r="I355" s="201"/>
      <c r="J355" s="212">
        <f>BK355</f>
        <v>0</v>
      </c>
      <c r="K355" s="198"/>
      <c r="L355" s="203"/>
      <c r="M355" s="204"/>
      <c r="N355" s="205"/>
      <c r="O355" s="205"/>
      <c r="P355" s="206">
        <f>SUM(P356:P375)</f>
        <v>0</v>
      </c>
      <c r="Q355" s="205"/>
      <c r="R355" s="206">
        <f>SUM(R356:R375)</f>
        <v>0.0078092000000000005</v>
      </c>
      <c r="S355" s="205"/>
      <c r="T355" s="207">
        <f>SUM(T356:T375)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8" t="s">
        <v>79</v>
      </c>
      <c r="AT355" s="209" t="s">
        <v>71</v>
      </c>
      <c r="AU355" s="209" t="s">
        <v>77</v>
      </c>
      <c r="AY355" s="208" t="s">
        <v>120</v>
      </c>
      <c r="BK355" s="210">
        <f>SUM(BK356:BK375)</f>
        <v>0</v>
      </c>
    </row>
    <row r="356" s="2" customFormat="1" ht="16.5" customHeight="1">
      <c r="A356" s="39"/>
      <c r="B356" s="40"/>
      <c r="C356" s="213" t="s">
        <v>383</v>
      </c>
      <c r="D356" s="213" t="s">
        <v>123</v>
      </c>
      <c r="E356" s="214" t="s">
        <v>384</v>
      </c>
      <c r="F356" s="215" t="s">
        <v>385</v>
      </c>
      <c r="G356" s="216" t="s">
        <v>386</v>
      </c>
      <c r="H356" s="217">
        <v>21.449999999999999</v>
      </c>
      <c r="I356" s="218"/>
      <c r="J356" s="219">
        <f>ROUND(I356*H356,2)</f>
        <v>0</v>
      </c>
      <c r="K356" s="220"/>
      <c r="L356" s="45"/>
      <c r="M356" s="221" t="s">
        <v>19</v>
      </c>
      <c r="N356" s="222" t="s">
        <v>43</v>
      </c>
      <c r="O356" s="85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5" t="s">
        <v>304</v>
      </c>
      <c r="AT356" s="225" t="s">
        <v>123</v>
      </c>
      <c r="AU356" s="225" t="s">
        <v>79</v>
      </c>
      <c r="AY356" s="18" t="s">
        <v>120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8" t="s">
        <v>77</v>
      </c>
      <c r="BK356" s="226">
        <f>ROUND(I356*H356,2)</f>
        <v>0</v>
      </c>
      <c r="BL356" s="18" t="s">
        <v>304</v>
      </c>
      <c r="BM356" s="225" t="s">
        <v>387</v>
      </c>
    </row>
    <row r="357" s="13" customFormat="1">
      <c r="A357" s="13"/>
      <c r="B357" s="227"/>
      <c r="C357" s="228"/>
      <c r="D357" s="229" t="s">
        <v>129</v>
      </c>
      <c r="E357" s="230" t="s">
        <v>19</v>
      </c>
      <c r="F357" s="231" t="s">
        <v>149</v>
      </c>
      <c r="G357" s="228"/>
      <c r="H357" s="230" t="s">
        <v>19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129</v>
      </c>
      <c r="AU357" s="237" t="s">
        <v>79</v>
      </c>
      <c r="AV357" s="13" t="s">
        <v>77</v>
      </c>
      <c r="AW357" s="13" t="s">
        <v>33</v>
      </c>
      <c r="AX357" s="13" t="s">
        <v>72</v>
      </c>
      <c r="AY357" s="237" t="s">
        <v>120</v>
      </c>
    </row>
    <row r="358" s="13" customFormat="1">
      <c r="A358" s="13"/>
      <c r="B358" s="227"/>
      <c r="C358" s="228"/>
      <c r="D358" s="229" t="s">
        <v>129</v>
      </c>
      <c r="E358" s="230" t="s">
        <v>19</v>
      </c>
      <c r="F358" s="231" t="s">
        <v>388</v>
      </c>
      <c r="G358" s="228"/>
      <c r="H358" s="230" t="s">
        <v>19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129</v>
      </c>
      <c r="AU358" s="237" t="s">
        <v>79</v>
      </c>
      <c r="AV358" s="13" t="s">
        <v>77</v>
      </c>
      <c r="AW358" s="13" t="s">
        <v>33</v>
      </c>
      <c r="AX358" s="13" t="s">
        <v>72</v>
      </c>
      <c r="AY358" s="237" t="s">
        <v>120</v>
      </c>
    </row>
    <row r="359" s="14" customFormat="1">
      <c r="A359" s="14"/>
      <c r="B359" s="238"/>
      <c r="C359" s="239"/>
      <c r="D359" s="229" t="s">
        <v>129</v>
      </c>
      <c r="E359" s="240" t="s">
        <v>19</v>
      </c>
      <c r="F359" s="241" t="s">
        <v>389</v>
      </c>
      <c r="G359" s="239"/>
      <c r="H359" s="242">
        <v>3.75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129</v>
      </c>
      <c r="AU359" s="248" t="s">
        <v>79</v>
      </c>
      <c r="AV359" s="14" t="s">
        <v>79</v>
      </c>
      <c r="AW359" s="14" t="s">
        <v>33</v>
      </c>
      <c r="AX359" s="14" t="s">
        <v>72</v>
      </c>
      <c r="AY359" s="248" t="s">
        <v>120</v>
      </c>
    </row>
    <row r="360" s="13" customFormat="1">
      <c r="A360" s="13"/>
      <c r="B360" s="227"/>
      <c r="C360" s="228"/>
      <c r="D360" s="229" t="s">
        <v>129</v>
      </c>
      <c r="E360" s="230" t="s">
        <v>19</v>
      </c>
      <c r="F360" s="231" t="s">
        <v>390</v>
      </c>
      <c r="G360" s="228"/>
      <c r="H360" s="230" t="s">
        <v>19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129</v>
      </c>
      <c r="AU360" s="237" t="s">
        <v>79</v>
      </c>
      <c r="AV360" s="13" t="s">
        <v>77</v>
      </c>
      <c r="AW360" s="13" t="s">
        <v>33</v>
      </c>
      <c r="AX360" s="13" t="s">
        <v>72</v>
      </c>
      <c r="AY360" s="237" t="s">
        <v>120</v>
      </c>
    </row>
    <row r="361" s="14" customFormat="1">
      <c r="A361" s="14"/>
      <c r="B361" s="238"/>
      <c r="C361" s="239"/>
      <c r="D361" s="229" t="s">
        <v>129</v>
      </c>
      <c r="E361" s="240" t="s">
        <v>19</v>
      </c>
      <c r="F361" s="241" t="s">
        <v>391</v>
      </c>
      <c r="G361" s="239"/>
      <c r="H361" s="242">
        <v>4.2000000000000002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129</v>
      </c>
      <c r="AU361" s="248" t="s">
        <v>79</v>
      </c>
      <c r="AV361" s="14" t="s">
        <v>79</v>
      </c>
      <c r="AW361" s="14" t="s">
        <v>33</v>
      </c>
      <c r="AX361" s="14" t="s">
        <v>72</v>
      </c>
      <c r="AY361" s="248" t="s">
        <v>120</v>
      </c>
    </row>
    <row r="362" s="13" customFormat="1">
      <c r="A362" s="13"/>
      <c r="B362" s="227"/>
      <c r="C362" s="228"/>
      <c r="D362" s="229" t="s">
        <v>129</v>
      </c>
      <c r="E362" s="230" t="s">
        <v>19</v>
      </c>
      <c r="F362" s="231" t="s">
        <v>392</v>
      </c>
      <c r="G362" s="228"/>
      <c r="H362" s="230" t="s">
        <v>19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129</v>
      </c>
      <c r="AU362" s="237" t="s">
        <v>79</v>
      </c>
      <c r="AV362" s="13" t="s">
        <v>77</v>
      </c>
      <c r="AW362" s="13" t="s">
        <v>33</v>
      </c>
      <c r="AX362" s="13" t="s">
        <v>72</v>
      </c>
      <c r="AY362" s="237" t="s">
        <v>120</v>
      </c>
    </row>
    <row r="363" s="14" customFormat="1">
      <c r="A363" s="14"/>
      <c r="B363" s="238"/>
      <c r="C363" s="239"/>
      <c r="D363" s="229" t="s">
        <v>129</v>
      </c>
      <c r="E363" s="240" t="s">
        <v>19</v>
      </c>
      <c r="F363" s="241" t="s">
        <v>393</v>
      </c>
      <c r="G363" s="239"/>
      <c r="H363" s="242">
        <v>7.5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8" t="s">
        <v>129</v>
      </c>
      <c r="AU363" s="248" t="s">
        <v>79</v>
      </c>
      <c r="AV363" s="14" t="s">
        <v>79</v>
      </c>
      <c r="AW363" s="14" t="s">
        <v>33</v>
      </c>
      <c r="AX363" s="14" t="s">
        <v>72</v>
      </c>
      <c r="AY363" s="248" t="s">
        <v>120</v>
      </c>
    </row>
    <row r="364" s="13" customFormat="1">
      <c r="A364" s="13"/>
      <c r="B364" s="227"/>
      <c r="C364" s="228"/>
      <c r="D364" s="229" t="s">
        <v>129</v>
      </c>
      <c r="E364" s="230" t="s">
        <v>19</v>
      </c>
      <c r="F364" s="231" t="s">
        <v>394</v>
      </c>
      <c r="G364" s="228"/>
      <c r="H364" s="230" t="s">
        <v>19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129</v>
      </c>
      <c r="AU364" s="237" t="s">
        <v>79</v>
      </c>
      <c r="AV364" s="13" t="s">
        <v>77</v>
      </c>
      <c r="AW364" s="13" t="s">
        <v>33</v>
      </c>
      <c r="AX364" s="13" t="s">
        <v>72</v>
      </c>
      <c r="AY364" s="237" t="s">
        <v>120</v>
      </c>
    </row>
    <row r="365" s="14" customFormat="1">
      <c r="A365" s="14"/>
      <c r="B365" s="238"/>
      <c r="C365" s="239"/>
      <c r="D365" s="229" t="s">
        <v>129</v>
      </c>
      <c r="E365" s="240" t="s">
        <v>19</v>
      </c>
      <c r="F365" s="241" t="s">
        <v>395</v>
      </c>
      <c r="G365" s="239"/>
      <c r="H365" s="242">
        <v>3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129</v>
      </c>
      <c r="AU365" s="248" t="s">
        <v>79</v>
      </c>
      <c r="AV365" s="14" t="s">
        <v>79</v>
      </c>
      <c r="AW365" s="14" t="s">
        <v>33</v>
      </c>
      <c r="AX365" s="14" t="s">
        <v>72</v>
      </c>
      <c r="AY365" s="248" t="s">
        <v>120</v>
      </c>
    </row>
    <row r="366" s="13" customFormat="1">
      <c r="A366" s="13"/>
      <c r="B366" s="227"/>
      <c r="C366" s="228"/>
      <c r="D366" s="229" t="s">
        <v>129</v>
      </c>
      <c r="E366" s="230" t="s">
        <v>19</v>
      </c>
      <c r="F366" s="231" t="s">
        <v>396</v>
      </c>
      <c r="G366" s="228"/>
      <c r="H366" s="230" t="s">
        <v>19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129</v>
      </c>
      <c r="AU366" s="237" t="s">
        <v>79</v>
      </c>
      <c r="AV366" s="13" t="s">
        <v>77</v>
      </c>
      <c r="AW366" s="13" t="s">
        <v>33</v>
      </c>
      <c r="AX366" s="13" t="s">
        <v>72</v>
      </c>
      <c r="AY366" s="237" t="s">
        <v>120</v>
      </c>
    </row>
    <row r="367" s="14" customFormat="1">
      <c r="A367" s="14"/>
      <c r="B367" s="238"/>
      <c r="C367" s="239"/>
      <c r="D367" s="229" t="s">
        <v>129</v>
      </c>
      <c r="E367" s="240" t="s">
        <v>19</v>
      </c>
      <c r="F367" s="241" t="s">
        <v>395</v>
      </c>
      <c r="G367" s="239"/>
      <c r="H367" s="242">
        <v>3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8" t="s">
        <v>129</v>
      </c>
      <c r="AU367" s="248" t="s">
        <v>79</v>
      </c>
      <c r="AV367" s="14" t="s">
        <v>79</v>
      </c>
      <c r="AW367" s="14" t="s">
        <v>33</v>
      </c>
      <c r="AX367" s="14" t="s">
        <v>72</v>
      </c>
      <c r="AY367" s="248" t="s">
        <v>120</v>
      </c>
    </row>
    <row r="368" s="15" customFormat="1">
      <c r="A368" s="15"/>
      <c r="B368" s="249"/>
      <c r="C368" s="250"/>
      <c r="D368" s="229" t="s">
        <v>129</v>
      </c>
      <c r="E368" s="251" t="s">
        <v>19</v>
      </c>
      <c r="F368" s="252" t="s">
        <v>156</v>
      </c>
      <c r="G368" s="250"/>
      <c r="H368" s="253">
        <v>21.449999999999999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9" t="s">
        <v>129</v>
      </c>
      <c r="AU368" s="259" t="s">
        <v>79</v>
      </c>
      <c r="AV368" s="15" t="s">
        <v>127</v>
      </c>
      <c r="AW368" s="15" t="s">
        <v>33</v>
      </c>
      <c r="AX368" s="15" t="s">
        <v>77</v>
      </c>
      <c r="AY368" s="259" t="s">
        <v>120</v>
      </c>
    </row>
    <row r="369" s="2" customFormat="1" ht="16.5" customHeight="1">
      <c r="A369" s="39"/>
      <c r="B369" s="40"/>
      <c r="C369" s="260" t="s">
        <v>397</v>
      </c>
      <c r="D369" s="260" t="s">
        <v>398</v>
      </c>
      <c r="E369" s="261" t="s">
        <v>399</v>
      </c>
      <c r="F369" s="262" t="s">
        <v>400</v>
      </c>
      <c r="G369" s="263" t="s">
        <v>126</v>
      </c>
      <c r="H369" s="264">
        <v>2.7890000000000001</v>
      </c>
      <c r="I369" s="265"/>
      <c r="J369" s="266">
        <f>ROUND(I369*H369,2)</f>
        <v>0</v>
      </c>
      <c r="K369" s="267"/>
      <c r="L369" s="268"/>
      <c r="M369" s="269" t="s">
        <v>19</v>
      </c>
      <c r="N369" s="270" t="s">
        <v>43</v>
      </c>
      <c r="O369" s="85"/>
      <c r="P369" s="223">
        <f>O369*H369</f>
        <v>0</v>
      </c>
      <c r="Q369" s="223">
        <v>0.0028</v>
      </c>
      <c r="R369" s="223">
        <f>Q369*H369</f>
        <v>0.0078092000000000005</v>
      </c>
      <c r="S369" s="223">
        <v>0</v>
      </c>
      <c r="T369" s="22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5" t="s">
        <v>401</v>
      </c>
      <c r="AT369" s="225" t="s">
        <v>398</v>
      </c>
      <c r="AU369" s="225" t="s">
        <v>79</v>
      </c>
      <c r="AY369" s="18" t="s">
        <v>120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77</v>
      </c>
      <c r="BK369" s="226">
        <f>ROUND(I369*H369,2)</f>
        <v>0</v>
      </c>
      <c r="BL369" s="18" t="s">
        <v>304</v>
      </c>
      <c r="BM369" s="225" t="s">
        <v>402</v>
      </c>
    </row>
    <row r="370" s="13" customFormat="1">
      <c r="A370" s="13"/>
      <c r="B370" s="227"/>
      <c r="C370" s="228"/>
      <c r="D370" s="229" t="s">
        <v>129</v>
      </c>
      <c r="E370" s="230" t="s">
        <v>19</v>
      </c>
      <c r="F370" s="231" t="s">
        <v>403</v>
      </c>
      <c r="G370" s="228"/>
      <c r="H370" s="230" t="s">
        <v>19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129</v>
      </c>
      <c r="AU370" s="237" t="s">
        <v>79</v>
      </c>
      <c r="AV370" s="13" t="s">
        <v>77</v>
      </c>
      <c r="AW370" s="13" t="s">
        <v>33</v>
      </c>
      <c r="AX370" s="13" t="s">
        <v>72</v>
      </c>
      <c r="AY370" s="237" t="s">
        <v>120</v>
      </c>
    </row>
    <row r="371" s="14" customFormat="1">
      <c r="A371" s="14"/>
      <c r="B371" s="238"/>
      <c r="C371" s="239"/>
      <c r="D371" s="229" t="s">
        <v>129</v>
      </c>
      <c r="E371" s="240" t="s">
        <v>19</v>
      </c>
      <c r="F371" s="241" t="s">
        <v>404</v>
      </c>
      <c r="G371" s="239"/>
      <c r="H371" s="242">
        <v>2.7890000000000001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129</v>
      </c>
      <c r="AU371" s="248" t="s">
        <v>79</v>
      </c>
      <c r="AV371" s="14" t="s">
        <v>79</v>
      </c>
      <c r="AW371" s="14" t="s">
        <v>33</v>
      </c>
      <c r="AX371" s="14" t="s">
        <v>72</v>
      </c>
      <c r="AY371" s="248" t="s">
        <v>120</v>
      </c>
    </row>
    <row r="372" s="15" customFormat="1">
      <c r="A372" s="15"/>
      <c r="B372" s="249"/>
      <c r="C372" s="250"/>
      <c r="D372" s="229" t="s">
        <v>129</v>
      </c>
      <c r="E372" s="251" t="s">
        <v>19</v>
      </c>
      <c r="F372" s="252" t="s">
        <v>156</v>
      </c>
      <c r="G372" s="250"/>
      <c r="H372" s="253">
        <v>2.7890000000000001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9" t="s">
        <v>129</v>
      </c>
      <c r="AU372" s="259" t="s">
        <v>79</v>
      </c>
      <c r="AV372" s="15" t="s">
        <v>127</v>
      </c>
      <c r="AW372" s="15" t="s">
        <v>33</v>
      </c>
      <c r="AX372" s="15" t="s">
        <v>77</v>
      </c>
      <c r="AY372" s="259" t="s">
        <v>120</v>
      </c>
    </row>
    <row r="373" s="2" customFormat="1" ht="21.75" customHeight="1">
      <c r="A373" s="39"/>
      <c r="B373" s="40"/>
      <c r="C373" s="213" t="s">
        <v>405</v>
      </c>
      <c r="D373" s="213" t="s">
        <v>123</v>
      </c>
      <c r="E373" s="214" t="s">
        <v>406</v>
      </c>
      <c r="F373" s="215" t="s">
        <v>407</v>
      </c>
      <c r="G373" s="216" t="s">
        <v>341</v>
      </c>
      <c r="H373" s="217">
        <v>0.0080000000000000002</v>
      </c>
      <c r="I373" s="218"/>
      <c r="J373" s="219">
        <f>ROUND(I373*H373,2)</f>
        <v>0</v>
      </c>
      <c r="K373" s="220"/>
      <c r="L373" s="45"/>
      <c r="M373" s="221" t="s">
        <v>19</v>
      </c>
      <c r="N373" s="222" t="s">
        <v>43</v>
      </c>
      <c r="O373" s="85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5" t="s">
        <v>304</v>
      </c>
      <c r="AT373" s="225" t="s">
        <v>123</v>
      </c>
      <c r="AU373" s="225" t="s">
        <v>79</v>
      </c>
      <c r="AY373" s="18" t="s">
        <v>120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77</v>
      </c>
      <c r="BK373" s="226">
        <f>ROUND(I373*H373,2)</f>
        <v>0</v>
      </c>
      <c r="BL373" s="18" t="s">
        <v>304</v>
      </c>
      <c r="BM373" s="225" t="s">
        <v>408</v>
      </c>
    </row>
    <row r="374" s="2" customFormat="1" ht="21.75" customHeight="1">
      <c r="A374" s="39"/>
      <c r="B374" s="40"/>
      <c r="C374" s="213" t="s">
        <v>401</v>
      </c>
      <c r="D374" s="213" t="s">
        <v>123</v>
      </c>
      <c r="E374" s="214" t="s">
        <v>409</v>
      </c>
      <c r="F374" s="215" t="s">
        <v>410</v>
      </c>
      <c r="G374" s="216" t="s">
        <v>341</v>
      </c>
      <c r="H374" s="217">
        <v>0.0080000000000000002</v>
      </c>
      <c r="I374" s="218"/>
      <c r="J374" s="219">
        <f>ROUND(I374*H374,2)</f>
        <v>0</v>
      </c>
      <c r="K374" s="220"/>
      <c r="L374" s="45"/>
      <c r="M374" s="221" t="s">
        <v>19</v>
      </c>
      <c r="N374" s="222" t="s">
        <v>43</v>
      </c>
      <c r="O374" s="85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304</v>
      </c>
      <c r="AT374" s="225" t="s">
        <v>123</v>
      </c>
      <c r="AU374" s="225" t="s">
        <v>79</v>
      </c>
      <c r="AY374" s="18" t="s">
        <v>120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77</v>
      </c>
      <c r="BK374" s="226">
        <f>ROUND(I374*H374,2)</f>
        <v>0</v>
      </c>
      <c r="BL374" s="18" t="s">
        <v>304</v>
      </c>
      <c r="BM374" s="225" t="s">
        <v>411</v>
      </c>
    </row>
    <row r="375" s="2" customFormat="1" ht="21.75" customHeight="1">
      <c r="A375" s="39"/>
      <c r="B375" s="40"/>
      <c r="C375" s="213" t="s">
        <v>412</v>
      </c>
      <c r="D375" s="213" t="s">
        <v>123</v>
      </c>
      <c r="E375" s="214" t="s">
        <v>413</v>
      </c>
      <c r="F375" s="215" t="s">
        <v>414</v>
      </c>
      <c r="G375" s="216" t="s">
        <v>341</v>
      </c>
      <c r="H375" s="217">
        <v>0.0080000000000000002</v>
      </c>
      <c r="I375" s="218"/>
      <c r="J375" s="219">
        <f>ROUND(I375*H375,2)</f>
        <v>0</v>
      </c>
      <c r="K375" s="220"/>
      <c r="L375" s="45"/>
      <c r="M375" s="221" t="s">
        <v>19</v>
      </c>
      <c r="N375" s="222" t="s">
        <v>43</v>
      </c>
      <c r="O375" s="85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5" t="s">
        <v>304</v>
      </c>
      <c r="AT375" s="225" t="s">
        <v>123</v>
      </c>
      <c r="AU375" s="225" t="s">
        <v>79</v>
      </c>
      <c r="AY375" s="18" t="s">
        <v>120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8" t="s">
        <v>77</v>
      </c>
      <c r="BK375" s="226">
        <f>ROUND(I375*H375,2)</f>
        <v>0</v>
      </c>
      <c r="BL375" s="18" t="s">
        <v>304</v>
      </c>
      <c r="BM375" s="225" t="s">
        <v>415</v>
      </c>
    </row>
    <row r="376" s="12" customFormat="1" ht="22.8" customHeight="1">
      <c r="A376" s="12"/>
      <c r="B376" s="197"/>
      <c r="C376" s="198"/>
      <c r="D376" s="199" t="s">
        <v>71</v>
      </c>
      <c r="E376" s="211" t="s">
        <v>416</v>
      </c>
      <c r="F376" s="211" t="s">
        <v>417</v>
      </c>
      <c r="G376" s="198"/>
      <c r="H376" s="198"/>
      <c r="I376" s="201"/>
      <c r="J376" s="212">
        <f>BK376</f>
        <v>0</v>
      </c>
      <c r="K376" s="198"/>
      <c r="L376" s="203"/>
      <c r="M376" s="204"/>
      <c r="N376" s="205"/>
      <c r="O376" s="205"/>
      <c r="P376" s="206">
        <f>SUM(P377:P392)</f>
        <v>0</v>
      </c>
      <c r="Q376" s="205"/>
      <c r="R376" s="206">
        <f>SUM(R377:R392)</f>
        <v>1.4339709999999999</v>
      </c>
      <c r="S376" s="205"/>
      <c r="T376" s="207">
        <f>SUM(T377:T392)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8" t="s">
        <v>79</v>
      </c>
      <c r="AT376" s="209" t="s">
        <v>71</v>
      </c>
      <c r="AU376" s="209" t="s">
        <v>77</v>
      </c>
      <c r="AY376" s="208" t="s">
        <v>120</v>
      </c>
      <c r="BK376" s="210">
        <f>SUM(BK377:BK392)</f>
        <v>0</v>
      </c>
    </row>
    <row r="377" s="2" customFormat="1" ht="16.5" customHeight="1">
      <c r="A377" s="39"/>
      <c r="B377" s="40"/>
      <c r="C377" s="213" t="s">
        <v>418</v>
      </c>
      <c r="D377" s="213" t="s">
        <v>123</v>
      </c>
      <c r="E377" s="214" t="s">
        <v>419</v>
      </c>
      <c r="F377" s="215" t="s">
        <v>420</v>
      </c>
      <c r="G377" s="216" t="s">
        <v>386</v>
      </c>
      <c r="H377" s="217">
        <v>118.51000000000001</v>
      </c>
      <c r="I377" s="218"/>
      <c r="J377" s="219">
        <f>ROUND(I377*H377,2)</f>
        <v>0</v>
      </c>
      <c r="K377" s="220"/>
      <c r="L377" s="45"/>
      <c r="M377" s="221" t="s">
        <v>19</v>
      </c>
      <c r="N377" s="222" t="s">
        <v>43</v>
      </c>
      <c r="O377" s="85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304</v>
      </c>
      <c r="AT377" s="225" t="s">
        <v>123</v>
      </c>
      <c r="AU377" s="225" t="s">
        <v>79</v>
      </c>
      <c r="AY377" s="18" t="s">
        <v>120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77</v>
      </c>
      <c r="BK377" s="226">
        <f>ROUND(I377*H377,2)</f>
        <v>0</v>
      </c>
      <c r="BL377" s="18" t="s">
        <v>304</v>
      </c>
      <c r="BM377" s="225" t="s">
        <v>421</v>
      </c>
    </row>
    <row r="378" s="13" customFormat="1">
      <c r="A378" s="13"/>
      <c r="B378" s="227"/>
      <c r="C378" s="228"/>
      <c r="D378" s="229" t="s">
        <v>129</v>
      </c>
      <c r="E378" s="230" t="s">
        <v>19</v>
      </c>
      <c r="F378" s="231" t="s">
        <v>422</v>
      </c>
      <c r="G378" s="228"/>
      <c r="H378" s="230" t="s">
        <v>19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129</v>
      </c>
      <c r="AU378" s="237" t="s">
        <v>79</v>
      </c>
      <c r="AV378" s="13" t="s">
        <v>77</v>
      </c>
      <c r="AW378" s="13" t="s">
        <v>33</v>
      </c>
      <c r="AX378" s="13" t="s">
        <v>72</v>
      </c>
      <c r="AY378" s="237" t="s">
        <v>120</v>
      </c>
    </row>
    <row r="379" s="14" customFormat="1">
      <c r="A379" s="14"/>
      <c r="B379" s="238"/>
      <c r="C379" s="239"/>
      <c r="D379" s="229" t="s">
        <v>129</v>
      </c>
      <c r="E379" s="240" t="s">
        <v>19</v>
      </c>
      <c r="F379" s="241" t="s">
        <v>423</v>
      </c>
      <c r="G379" s="239"/>
      <c r="H379" s="242">
        <v>20.800000000000001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129</v>
      </c>
      <c r="AU379" s="248" t="s">
        <v>79</v>
      </c>
      <c r="AV379" s="14" t="s">
        <v>79</v>
      </c>
      <c r="AW379" s="14" t="s">
        <v>33</v>
      </c>
      <c r="AX379" s="14" t="s">
        <v>72</v>
      </c>
      <c r="AY379" s="248" t="s">
        <v>120</v>
      </c>
    </row>
    <row r="380" s="13" customFormat="1">
      <c r="A380" s="13"/>
      <c r="B380" s="227"/>
      <c r="C380" s="228"/>
      <c r="D380" s="229" t="s">
        <v>129</v>
      </c>
      <c r="E380" s="230" t="s">
        <v>19</v>
      </c>
      <c r="F380" s="231" t="s">
        <v>424</v>
      </c>
      <c r="G380" s="228"/>
      <c r="H380" s="230" t="s">
        <v>19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129</v>
      </c>
      <c r="AU380" s="237" t="s">
        <v>79</v>
      </c>
      <c r="AV380" s="13" t="s">
        <v>77</v>
      </c>
      <c r="AW380" s="13" t="s">
        <v>33</v>
      </c>
      <c r="AX380" s="13" t="s">
        <v>72</v>
      </c>
      <c r="AY380" s="237" t="s">
        <v>120</v>
      </c>
    </row>
    <row r="381" s="14" customFormat="1">
      <c r="A381" s="14"/>
      <c r="B381" s="238"/>
      <c r="C381" s="239"/>
      <c r="D381" s="229" t="s">
        <v>129</v>
      </c>
      <c r="E381" s="240" t="s">
        <v>19</v>
      </c>
      <c r="F381" s="241" t="s">
        <v>425</v>
      </c>
      <c r="G381" s="239"/>
      <c r="H381" s="242">
        <v>57.600000000000001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129</v>
      </c>
      <c r="AU381" s="248" t="s">
        <v>79</v>
      </c>
      <c r="AV381" s="14" t="s">
        <v>79</v>
      </c>
      <c r="AW381" s="14" t="s">
        <v>33</v>
      </c>
      <c r="AX381" s="14" t="s">
        <v>72</v>
      </c>
      <c r="AY381" s="248" t="s">
        <v>120</v>
      </c>
    </row>
    <row r="382" s="13" customFormat="1">
      <c r="A382" s="13"/>
      <c r="B382" s="227"/>
      <c r="C382" s="228"/>
      <c r="D382" s="229" t="s">
        <v>129</v>
      </c>
      <c r="E382" s="230" t="s">
        <v>19</v>
      </c>
      <c r="F382" s="231" t="s">
        <v>426</v>
      </c>
      <c r="G382" s="228"/>
      <c r="H382" s="230" t="s">
        <v>19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129</v>
      </c>
      <c r="AU382" s="237" t="s">
        <v>79</v>
      </c>
      <c r="AV382" s="13" t="s">
        <v>77</v>
      </c>
      <c r="AW382" s="13" t="s">
        <v>33</v>
      </c>
      <c r="AX382" s="13" t="s">
        <v>72</v>
      </c>
      <c r="AY382" s="237" t="s">
        <v>120</v>
      </c>
    </row>
    <row r="383" s="14" customFormat="1">
      <c r="A383" s="14"/>
      <c r="B383" s="238"/>
      <c r="C383" s="239"/>
      <c r="D383" s="229" t="s">
        <v>129</v>
      </c>
      <c r="E383" s="240" t="s">
        <v>19</v>
      </c>
      <c r="F383" s="241" t="s">
        <v>427</v>
      </c>
      <c r="G383" s="239"/>
      <c r="H383" s="242">
        <v>12.960000000000001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8" t="s">
        <v>129</v>
      </c>
      <c r="AU383" s="248" t="s">
        <v>79</v>
      </c>
      <c r="AV383" s="14" t="s">
        <v>79</v>
      </c>
      <c r="AW383" s="14" t="s">
        <v>33</v>
      </c>
      <c r="AX383" s="14" t="s">
        <v>72</v>
      </c>
      <c r="AY383" s="248" t="s">
        <v>120</v>
      </c>
    </row>
    <row r="384" s="13" customFormat="1">
      <c r="A384" s="13"/>
      <c r="B384" s="227"/>
      <c r="C384" s="228"/>
      <c r="D384" s="229" t="s">
        <v>129</v>
      </c>
      <c r="E384" s="230" t="s">
        <v>19</v>
      </c>
      <c r="F384" s="231" t="s">
        <v>428</v>
      </c>
      <c r="G384" s="228"/>
      <c r="H384" s="230" t="s">
        <v>19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129</v>
      </c>
      <c r="AU384" s="237" t="s">
        <v>79</v>
      </c>
      <c r="AV384" s="13" t="s">
        <v>77</v>
      </c>
      <c r="AW384" s="13" t="s">
        <v>33</v>
      </c>
      <c r="AX384" s="13" t="s">
        <v>72</v>
      </c>
      <c r="AY384" s="237" t="s">
        <v>120</v>
      </c>
    </row>
    <row r="385" s="14" customFormat="1">
      <c r="A385" s="14"/>
      <c r="B385" s="238"/>
      <c r="C385" s="239"/>
      <c r="D385" s="229" t="s">
        <v>129</v>
      </c>
      <c r="E385" s="240" t="s">
        <v>19</v>
      </c>
      <c r="F385" s="241" t="s">
        <v>389</v>
      </c>
      <c r="G385" s="239"/>
      <c r="H385" s="242">
        <v>3.75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8" t="s">
        <v>129</v>
      </c>
      <c r="AU385" s="248" t="s">
        <v>79</v>
      </c>
      <c r="AV385" s="14" t="s">
        <v>79</v>
      </c>
      <c r="AW385" s="14" t="s">
        <v>33</v>
      </c>
      <c r="AX385" s="14" t="s">
        <v>72</v>
      </c>
      <c r="AY385" s="248" t="s">
        <v>120</v>
      </c>
    </row>
    <row r="386" s="13" customFormat="1">
      <c r="A386" s="13"/>
      <c r="B386" s="227"/>
      <c r="C386" s="228"/>
      <c r="D386" s="229" t="s">
        <v>129</v>
      </c>
      <c r="E386" s="230" t="s">
        <v>19</v>
      </c>
      <c r="F386" s="231" t="s">
        <v>429</v>
      </c>
      <c r="G386" s="228"/>
      <c r="H386" s="230" t="s">
        <v>19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129</v>
      </c>
      <c r="AU386" s="237" t="s">
        <v>79</v>
      </c>
      <c r="AV386" s="13" t="s">
        <v>77</v>
      </c>
      <c r="AW386" s="13" t="s">
        <v>33</v>
      </c>
      <c r="AX386" s="13" t="s">
        <v>72</v>
      </c>
      <c r="AY386" s="237" t="s">
        <v>120</v>
      </c>
    </row>
    <row r="387" s="14" customFormat="1">
      <c r="A387" s="14"/>
      <c r="B387" s="238"/>
      <c r="C387" s="239"/>
      <c r="D387" s="229" t="s">
        <v>129</v>
      </c>
      <c r="E387" s="240" t="s">
        <v>19</v>
      </c>
      <c r="F387" s="241" t="s">
        <v>430</v>
      </c>
      <c r="G387" s="239"/>
      <c r="H387" s="242">
        <v>23.399999999999999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8" t="s">
        <v>129</v>
      </c>
      <c r="AU387" s="248" t="s">
        <v>79</v>
      </c>
      <c r="AV387" s="14" t="s">
        <v>79</v>
      </c>
      <c r="AW387" s="14" t="s">
        <v>33</v>
      </c>
      <c r="AX387" s="14" t="s">
        <v>72</v>
      </c>
      <c r="AY387" s="248" t="s">
        <v>120</v>
      </c>
    </row>
    <row r="388" s="15" customFormat="1">
      <c r="A388" s="15"/>
      <c r="B388" s="249"/>
      <c r="C388" s="250"/>
      <c r="D388" s="229" t="s">
        <v>129</v>
      </c>
      <c r="E388" s="251" t="s">
        <v>19</v>
      </c>
      <c r="F388" s="252" t="s">
        <v>156</v>
      </c>
      <c r="G388" s="250"/>
      <c r="H388" s="253">
        <v>118.51000000000002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9" t="s">
        <v>129</v>
      </c>
      <c r="AU388" s="259" t="s">
        <v>79</v>
      </c>
      <c r="AV388" s="15" t="s">
        <v>127</v>
      </c>
      <c r="AW388" s="15" t="s">
        <v>33</v>
      </c>
      <c r="AX388" s="15" t="s">
        <v>77</v>
      </c>
      <c r="AY388" s="259" t="s">
        <v>120</v>
      </c>
    </row>
    <row r="389" s="2" customFormat="1" ht="16.5" customHeight="1">
      <c r="A389" s="39"/>
      <c r="B389" s="40"/>
      <c r="C389" s="260" t="s">
        <v>431</v>
      </c>
      <c r="D389" s="260" t="s">
        <v>398</v>
      </c>
      <c r="E389" s="261" t="s">
        <v>432</v>
      </c>
      <c r="F389" s="262" t="s">
        <v>433</v>
      </c>
      <c r="G389" s="263" t="s">
        <v>386</v>
      </c>
      <c r="H389" s="264">
        <v>130.36099999999999</v>
      </c>
      <c r="I389" s="265"/>
      <c r="J389" s="266">
        <f>ROUND(I389*H389,2)</f>
        <v>0</v>
      </c>
      <c r="K389" s="267"/>
      <c r="L389" s="268"/>
      <c r="M389" s="269" t="s">
        <v>19</v>
      </c>
      <c r="N389" s="270" t="s">
        <v>43</v>
      </c>
      <c r="O389" s="85"/>
      <c r="P389" s="223">
        <f>O389*H389</f>
        <v>0</v>
      </c>
      <c r="Q389" s="223">
        <v>0.010999999999999999</v>
      </c>
      <c r="R389" s="223">
        <f>Q389*H389</f>
        <v>1.4339709999999999</v>
      </c>
      <c r="S389" s="223">
        <v>0</v>
      </c>
      <c r="T389" s="22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5" t="s">
        <v>401</v>
      </c>
      <c r="AT389" s="225" t="s">
        <v>398</v>
      </c>
      <c r="AU389" s="225" t="s">
        <v>79</v>
      </c>
      <c r="AY389" s="18" t="s">
        <v>120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8" t="s">
        <v>77</v>
      </c>
      <c r="BK389" s="226">
        <f>ROUND(I389*H389,2)</f>
        <v>0</v>
      </c>
      <c r="BL389" s="18" t="s">
        <v>304</v>
      </c>
      <c r="BM389" s="225" t="s">
        <v>434</v>
      </c>
    </row>
    <row r="390" s="2" customFormat="1" ht="21.75" customHeight="1">
      <c r="A390" s="39"/>
      <c r="B390" s="40"/>
      <c r="C390" s="213" t="s">
        <v>435</v>
      </c>
      <c r="D390" s="213" t="s">
        <v>123</v>
      </c>
      <c r="E390" s="214" t="s">
        <v>436</v>
      </c>
      <c r="F390" s="215" t="s">
        <v>437</v>
      </c>
      <c r="G390" s="216" t="s">
        <v>341</v>
      </c>
      <c r="H390" s="217">
        <v>1.4339999999999999</v>
      </c>
      <c r="I390" s="218"/>
      <c r="J390" s="219">
        <f>ROUND(I390*H390,2)</f>
        <v>0</v>
      </c>
      <c r="K390" s="220"/>
      <c r="L390" s="45"/>
      <c r="M390" s="221" t="s">
        <v>19</v>
      </c>
      <c r="N390" s="222" t="s">
        <v>43</v>
      </c>
      <c r="O390" s="85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5" t="s">
        <v>304</v>
      </c>
      <c r="AT390" s="225" t="s">
        <v>123</v>
      </c>
      <c r="AU390" s="225" t="s">
        <v>79</v>
      </c>
      <c r="AY390" s="18" t="s">
        <v>120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8" t="s">
        <v>77</v>
      </c>
      <c r="BK390" s="226">
        <f>ROUND(I390*H390,2)</f>
        <v>0</v>
      </c>
      <c r="BL390" s="18" t="s">
        <v>304</v>
      </c>
      <c r="BM390" s="225" t="s">
        <v>438</v>
      </c>
    </row>
    <row r="391" s="2" customFormat="1" ht="21.75" customHeight="1">
      <c r="A391" s="39"/>
      <c r="B391" s="40"/>
      <c r="C391" s="213" t="s">
        <v>439</v>
      </c>
      <c r="D391" s="213" t="s">
        <v>123</v>
      </c>
      <c r="E391" s="214" t="s">
        <v>440</v>
      </c>
      <c r="F391" s="215" t="s">
        <v>441</v>
      </c>
      <c r="G391" s="216" t="s">
        <v>341</v>
      </c>
      <c r="H391" s="217">
        <v>1.4339999999999999</v>
      </c>
      <c r="I391" s="218"/>
      <c r="J391" s="219">
        <f>ROUND(I391*H391,2)</f>
        <v>0</v>
      </c>
      <c r="K391" s="220"/>
      <c r="L391" s="45"/>
      <c r="M391" s="221" t="s">
        <v>19</v>
      </c>
      <c r="N391" s="222" t="s">
        <v>43</v>
      </c>
      <c r="O391" s="85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304</v>
      </c>
      <c r="AT391" s="225" t="s">
        <v>123</v>
      </c>
      <c r="AU391" s="225" t="s">
        <v>79</v>
      </c>
      <c r="AY391" s="18" t="s">
        <v>120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77</v>
      </c>
      <c r="BK391" s="226">
        <f>ROUND(I391*H391,2)</f>
        <v>0</v>
      </c>
      <c r="BL391" s="18" t="s">
        <v>304</v>
      </c>
      <c r="BM391" s="225" t="s">
        <v>442</v>
      </c>
    </row>
    <row r="392" s="2" customFormat="1" ht="21.75" customHeight="1">
      <c r="A392" s="39"/>
      <c r="B392" s="40"/>
      <c r="C392" s="213" t="s">
        <v>443</v>
      </c>
      <c r="D392" s="213" t="s">
        <v>123</v>
      </c>
      <c r="E392" s="214" t="s">
        <v>444</v>
      </c>
      <c r="F392" s="215" t="s">
        <v>445</v>
      </c>
      <c r="G392" s="216" t="s">
        <v>341</v>
      </c>
      <c r="H392" s="217">
        <v>1.4339999999999999</v>
      </c>
      <c r="I392" s="218"/>
      <c r="J392" s="219">
        <f>ROUND(I392*H392,2)</f>
        <v>0</v>
      </c>
      <c r="K392" s="220"/>
      <c r="L392" s="45"/>
      <c r="M392" s="221" t="s">
        <v>19</v>
      </c>
      <c r="N392" s="222" t="s">
        <v>43</v>
      </c>
      <c r="O392" s="85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5" t="s">
        <v>304</v>
      </c>
      <c r="AT392" s="225" t="s">
        <v>123</v>
      </c>
      <c r="AU392" s="225" t="s">
        <v>79</v>
      </c>
      <c r="AY392" s="18" t="s">
        <v>120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8" t="s">
        <v>77</v>
      </c>
      <c r="BK392" s="226">
        <f>ROUND(I392*H392,2)</f>
        <v>0</v>
      </c>
      <c r="BL392" s="18" t="s">
        <v>304</v>
      </c>
      <c r="BM392" s="225" t="s">
        <v>446</v>
      </c>
    </row>
    <row r="393" s="12" customFormat="1" ht="22.8" customHeight="1">
      <c r="A393" s="12"/>
      <c r="B393" s="197"/>
      <c r="C393" s="198"/>
      <c r="D393" s="199" t="s">
        <v>71</v>
      </c>
      <c r="E393" s="211" t="s">
        <v>447</v>
      </c>
      <c r="F393" s="211" t="s">
        <v>448</v>
      </c>
      <c r="G393" s="198"/>
      <c r="H393" s="198"/>
      <c r="I393" s="201"/>
      <c r="J393" s="212">
        <f>BK393</f>
        <v>0</v>
      </c>
      <c r="K393" s="198"/>
      <c r="L393" s="203"/>
      <c r="M393" s="204"/>
      <c r="N393" s="205"/>
      <c r="O393" s="205"/>
      <c r="P393" s="206">
        <f>SUM(P394:P547)</f>
        <v>0</v>
      </c>
      <c r="Q393" s="205"/>
      <c r="R393" s="206">
        <f>SUM(R394:R547)</f>
        <v>19.728915700000002</v>
      </c>
      <c r="S393" s="205"/>
      <c r="T393" s="207">
        <f>SUM(T394:T547)</f>
        <v>0.22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8" t="s">
        <v>79</v>
      </c>
      <c r="AT393" s="209" t="s">
        <v>71</v>
      </c>
      <c r="AU393" s="209" t="s">
        <v>77</v>
      </c>
      <c r="AY393" s="208" t="s">
        <v>120</v>
      </c>
      <c r="BK393" s="210">
        <f>SUM(BK394:BK547)</f>
        <v>0</v>
      </c>
    </row>
    <row r="394" s="2" customFormat="1" ht="16.5" customHeight="1">
      <c r="A394" s="39"/>
      <c r="B394" s="40"/>
      <c r="C394" s="213" t="s">
        <v>449</v>
      </c>
      <c r="D394" s="213" t="s">
        <v>123</v>
      </c>
      <c r="E394" s="214" t="s">
        <v>450</v>
      </c>
      <c r="F394" s="215" t="s">
        <v>451</v>
      </c>
      <c r="G394" s="216" t="s">
        <v>452</v>
      </c>
      <c r="H394" s="217">
        <v>44</v>
      </c>
      <c r="I394" s="218"/>
      <c r="J394" s="219">
        <f>ROUND(I394*H394,2)</f>
        <v>0</v>
      </c>
      <c r="K394" s="220"/>
      <c r="L394" s="45"/>
      <c r="M394" s="221" t="s">
        <v>19</v>
      </c>
      <c r="N394" s="222" t="s">
        <v>43</v>
      </c>
      <c r="O394" s="85"/>
      <c r="P394" s="223">
        <f>O394*H394</f>
        <v>0</v>
      </c>
      <c r="Q394" s="223">
        <v>0</v>
      </c>
      <c r="R394" s="223">
        <f>Q394*H394</f>
        <v>0</v>
      </c>
      <c r="S394" s="223">
        <v>0.0050000000000000001</v>
      </c>
      <c r="T394" s="224">
        <f>S394*H394</f>
        <v>0.22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5" t="s">
        <v>304</v>
      </c>
      <c r="AT394" s="225" t="s">
        <v>123</v>
      </c>
      <c r="AU394" s="225" t="s">
        <v>79</v>
      </c>
      <c r="AY394" s="18" t="s">
        <v>120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8" t="s">
        <v>77</v>
      </c>
      <c r="BK394" s="226">
        <f>ROUND(I394*H394,2)</f>
        <v>0</v>
      </c>
      <c r="BL394" s="18" t="s">
        <v>304</v>
      </c>
      <c r="BM394" s="225" t="s">
        <v>453</v>
      </c>
    </row>
    <row r="395" s="13" customFormat="1">
      <c r="A395" s="13"/>
      <c r="B395" s="227"/>
      <c r="C395" s="228"/>
      <c r="D395" s="229" t="s">
        <v>129</v>
      </c>
      <c r="E395" s="230" t="s">
        <v>19</v>
      </c>
      <c r="F395" s="231" t="s">
        <v>144</v>
      </c>
      <c r="G395" s="228"/>
      <c r="H395" s="230" t="s">
        <v>19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129</v>
      </c>
      <c r="AU395" s="237" t="s">
        <v>79</v>
      </c>
      <c r="AV395" s="13" t="s">
        <v>77</v>
      </c>
      <c r="AW395" s="13" t="s">
        <v>33</v>
      </c>
      <c r="AX395" s="13" t="s">
        <v>72</v>
      </c>
      <c r="AY395" s="237" t="s">
        <v>120</v>
      </c>
    </row>
    <row r="396" s="14" customFormat="1">
      <c r="A396" s="14"/>
      <c r="B396" s="238"/>
      <c r="C396" s="239"/>
      <c r="D396" s="229" t="s">
        <v>129</v>
      </c>
      <c r="E396" s="240" t="s">
        <v>19</v>
      </c>
      <c r="F396" s="241" t="s">
        <v>260</v>
      </c>
      <c r="G396" s="239"/>
      <c r="H396" s="242">
        <v>11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129</v>
      </c>
      <c r="AU396" s="248" t="s">
        <v>79</v>
      </c>
      <c r="AV396" s="14" t="s">
        <v>79</v>
      </c>
      <c r="AW396" s="14" t="s">
        <v>33</v>
      </c>
      <c r="AX396" s="14" t="s">
        <v>72</v>
      </c>
      <c r="AY396" s="248" t="s">
        <v>120</v>
      </c>
    </row>
    <row r="397" s="13" customFormat="1">
      <c r="A397" s="13"/>
      <c r="B397" s="227"/>
      <c r="C397" s="228"/>
      <c r="D397" s="229" t="s">
        <v>129</v>
      </c>
      <c r="E397" s="230" t="s">
        <v>19</v>
      </c>
      <c r="F397" s="231" t="s">
        <v>140</v>
      </c>
      <c r="G397" s="228"/>
      <c r="H397" s="230" t="s">
        <v>19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129</v>
      </c>
      <c r="AU397" s="237" t="s">
        <v>79</v>
      </c>
      <c r="AV397" s="13" t="s">
        <v>77</v>
      </c>
      <c r="AW397" s="13" t="s">
        <v>33</v>
      </c>
      <c r="AX397" s="13" t="s">
        <v>72</v>
      </c>
      <c r="AY397" s="237" t="s">
        <v>120</v>
      </c>
    </row>
    <row r="398" s="14" customFormat="1">
      <c r="A398" s="14"/>
      <c r="B398" s="238"/>
      <c r="C398" s="239"/>
      <c r="D398" s="229" t="s">
        <v>129</v>
      </c>
      <c r="E398" s="240" t="s">
        <v>19</v>
      </c>
      <c r="F398" s="241" t="s">
        <v>260</v>
      </c>
      <c r="G398" s="239"/>
      <c r="H398" s="242">
        <v>11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8" t="s">
        <v>129</v>
      </c>
      <c r="AU398" s="248" t="s">
        <v>79</v>
      </c>
      <c r="AV398" s="14" t="s">
        <v>79</v>
      </c>
      <c r="AW398" s="14" t="s">
        <v>33</v>
      </c>
      <c r="AX398" s="14" t="s">
        <v>72</v>
      </c>
      <c r="AY398" s="248" t="s">
        <v>120</v>
      </c>
    </row>
    <row r="399" s="13" customFormat="1">
      <c r="A399" s="13"/>
      <c r="B399" s="227"/>
      <c r="C399" s="228"/>
      <c r="D399" s="229" t="s">
        <v>129</v>
      </c>
      <c r="E399" s="230" t="s">
        <v>19</v>
      </c>
      <c r="F399" s="231" t="s">
        <v>136</v>
      </c>
      <c r="G399" s="228"/>
      <c r="H399" s="230" t="s">
        <v>19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129</v>
      </c>
      <c r="AU399" s="237" t="s">
        <v>79</v>
      </c>
      <c r="AV399" s="13" t="s">
        <v>77</v>
      </c>
      <c r="AW399" s="13" t="s">
        <v>33</v>
      </c>
      <c r="AX399" s="13" t="s">
        <v>72</v>
      </c>
      <c r="AY399" s="237" t="s">
        <v>120</v>
      </c>
    </row>
    <row r="400" s="14" customFormat="1">
      <c r="A400" s="14"/>
      <c r="B400" s="238"/>
      <c r="C400" s="239"/>
      <c r="D400" s="229" t="s">
        <v>129</v>
      </c>
      <c r="E400" s="240" t="s">
        <v>19</v>
      </c>
      <c r="F400" s="241" t="s">
        <v>260</v>
      </c>
      <c r="G400" s="239"/>
      <c r="H400" s="242">
        <v>11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8" t="s">
        <v>129</v>
      </c>
      <c r="AU400" s="248" t="s">
        <v>79</v>
      </c>
      <c r="AV400" s="14" t="s">
        <v>79</v>
      </c>
      <c r="AW400" s="14" t="s">
        <v>33</v>
      </c>
      <c r="AX400" s="14" t="s">
        <v>72</v>
      </c>
      <c r="AY400" s="248" t="s">
        <v>120</v>
      </c>
    </row>
    <row r="401" s="13" customFormat="1">
      <c r="A401" s="13"/>
      <c r="B401" s="227"/>
      <c r="C401" s="228"/>
      <c r="D401" s="229" t="s">
        <v>129</v>
      </c>
      <c r="E401" s="230" t="s">
        <v>19</v>
      </c>
      <c r="F401" s="231" t="s">
        <v>131</v>
      </c>
      <c r="G401" s="228"/>
      <c r="H401" s="230" t="s">
        <v>19</v>
      </c>
      <c r="I401" s="232"/>
      <c r="J401" s="228"/>
      <c r="K401" s="228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129</v>
      </c>
      <c r="AU401" s="237" t="s">
        <v>79</v>
      </c>
      <c r="AV401" s="13" t="s">
        <v>77</v>
      </c>
      <c r="AW401" s="13" t="s">
        <v>33</v>
      </c>
      <c r="AX401" s="13" t="s">
        <v>72</v>
      </c>
      <c r="AY401" s="237" t="s">
        <v>120</v>
      </c>
    </row>
    <row r="402" s="14" customFormat="1">
      <c r="A402" s="14"/>
      <c r="B402" s="238"/>
      <c r="C402" s="239"/>
      <c r="D402" s="229" t="s">
        <v>129</v>
      </c>
      <c r="E402" s="240" t="s">
        <v>19</v>
      </c>
      <c r="F402" s="241" t="s">
        <v>260</v>
      </c>
      <c r="G402" s="239"/>
      <c r="H402" s="242">
        <v>11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8" t="s">
        <v>129</v>
      </c>
      <c r="AU402" s="248" t="s">
        <v>79</v>
      </c>
      <c r="AV402" s="14" t="s">
        <v>79</v>
      </c>
      <c r="AW402" s="14" t="s">
        <v>33</v>
      </c>
      <c r="AX402" s="14" t="s">
        <v>72</v>
      </c>
      <c r="AY402" s="248" t="s">
        <v>120</v>
      </c>
    </row>
    <row r="403" s="15" customFormat="1">
      <c r="A403" s="15"/>
      <c r="B403" s="249"/>
      <c r="C403" s="250"/>
      <c r="D403" s="229" t="s">
        <v>129</v>
      </c>
      <c r="E403" s="251" t="s">
        <v>19</v>
      </c>
      <c r="F403" s="252" t="s">
        <v>156</v>
      </c>
      <c r="G403" s="250"/>
      <c r="H403" s="253">
        <v>44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9" t="s">
        <v>129</v>
      </c>
      <c r="AU403" s="259" t="s">
        <v>79</v>
      </c>
      <c r="AV403" s="15" t="s">
        <v>127</v>
      </c>
      <c r="AW403" s="15" t="s">
        <v>33</v>
      </c>
      <c r="AX403" s="15" t="s">
        <v>77</v>
      </c>
      <c r="AY403" s="259" t="s">
        <v>120</v>
      </c>
    </row>
    <row r="404" s="2" customFormat="1" ht="16.5" customHeight="1">
      <c r="A404" s="39"/>
      <c r="B404" s="40"/>
      <c r="C404" s="213" t="s">
        <v>454</v>
      </c>
      <c r="D404" s="213" t="s">
        <v>123</v>
      </c>
      <c r="E404" s="214" t="s">
        <v>455</v>
      </c>
      <c r="F404" s="215" t="s">
        <v>456</v>
      </c>
      <c r="G404" s="216" t="s">
        <v>126</v>
      </c>
      <c r="H404" s="217">
        <v>318.67500000000001</v>
      </c>
      <c r="I404" s="218"/>
      <c r="J404" s="219">
        <f>ROUND(I404*H404,2)</f>
        <v>0</v>
      </c>
      <c r="K404" s="220"/>
      <c r="L404" s="45"/>
      <c r="M404" s="221" t="s">
        <v>19</v>
      </c>
      <c r="N404" s="222" t="s">
        <v>43</v>
      </c>
      <c r="O404" s="85"/>
      <c r="P404" s="223">
        <f>O404*H404</f>
        <v>0</v>
      </c>
      <c r="Q404" s="223">
        <v>0.00027999999999999998</v>
      </c>
      <c r="R404" s="223">
        <f>Q404*H404</f>
        <v>0.089228999999999989</v>
      </c>
      <c r="S404" s="223">
        <v>0</v>
      </c>
      <c r="T404" s="22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5" t="s">
        <v>304</v>
      </c>
      <c r="AT404" s="225" t="s">
        <v>123</v>
      </c>
      <c r="AU404" s="225" t="s">
        <v>79</v>
      </c>
      <c r="AY404" s="18" t="s">
        <v>120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8" t="s">
        <v>77</v>
      </c>
      <c r="BK404" s="226">
        <f>ROUND(I404*H404,2)</f>
        <v>0</v>
      </c>
      <c r="BL404" s="18" t="s">
        <v>304</v>
      </c>
      <c r="BM404" s="225" t="s">
        <v>457</v>
      </c>
    </row>
    <row r="405" s="13" customFormat="1">
      <c r="A405" s="13"/>
      <c r="B405" s="227"/>
      <c r="C405" s="228"/>
      <c r="D405" s="229" t="s">
        <v>129</v>
      </c>
      <c r="E405" s="230" t="s">
        <v>19</v>
      </c>
      <c r="F405" s="231" t="s">
        <v>144</v>
      </c>
      <c r="G405" s="228"/>
      <c r="H405" s="230" t="s">
        <v>19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129</v>
      </c>
      <c r="AU405" s="237" t="s">
        <v>79</v>
      </c>
      <c r="AV405" s="13" t="s">
        <v>77</v>
      </c>
      <c r="AW405" s="13" t="s">
        <v>33</v>
      </c>
      <c r="AX405" s="13" t="s">
        <v>72</v>
      </c>
      <c r="AY405" s="237" t="s">
        <v>120</v>
      </c>
    </row>
    <row r="406" s="13" customFormat="1">
      <c r="A406" s="13"/>
      <c r="B406" s="227"/>
      <c r="C406" s="228"/>
      <c r="D406" s="229" t="s">
        <v>129</v>
      </c>
      <c r="E406" s="230" t="s">
        <v>19</v>
      </c>
      <c r="F406" s="231" t="s">
        <v>458</v>
      </c>
      <c r="G406" s="228"/>
      <c r="H406" s="230" t="s">
        <v>19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129</v>
      </c>
      <c r="AU406" s="237" t="s">
        <v>79</v>
      </c>
      <c r="AV406" s="13" t="s">
        <v>77</v>
      </c>
      <c r="AW406" s="13" t="s">
        <v>33</v>
      </c>
      <c r="AX406" s="13" t="s">
        <v>72</v>
      </c>
      <c r="AY406" s="237" t="s">
        <v>120</v>
      </c>
    </row>
    <row r="407" s="14" customFormat="1">
      <c r="A407" s="14"/>
      <c r="B407" s="238"/>
      <c r="C407" s="239"/>
      <c r="D407" s="229" t="s">
        <v>129</v>
      </c>
      <c r="E407" s="240" t="s">
        <v>19</v>
      </c>
      <c r="F407" s="241" t="s">
        <v>459</v>
      </c>
      <c r="G407" s="239"/>
      <c r="H407" s="242">
        <v>9.8780000000000001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129</v>
      </c>
      <c r="AU407" s="248" t="s">
        <v>79</v>
      </c>
      <c r="AV407" s="14" t="s">
        <v>79</v>
      </c>
      <c r="AW407" s="14" t="s">
        <v>33</v>
      </c>
      <c r="AX407" s="14" t="s">
        <v>72</v>
      </c>
      <c r="AY407" s="248" t="s">
        <v>120</v>
      </c>
    </row>
    <row r="408" s="13" customFormat="1">
      <c r="A408" s="13"/>
      <c r="B408" s="227"/>
      <c r="C408" s="228"/>
      <c r="D408" s="229" t="s">
        <v>129</v>
      </c>
      <c r="E408" s="230" t="s">
        <v>19</v>
      </c>
      <c r="F408" s="231" t="s">
        <v>460</v>
      </c>
      <c r="G408" s="228"/>
      <c r="H408" s="230" t="s">
        <v>19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129</v>
      </c>
      <c r="AU408" s="237" t="s">
        <v>79</v>
      </c>
      <c r="AV408" s="13" t="s">
        <v>77</v>
      </c>
      <c r="AW408" s="13" t="s">
        <v>33</v>
      </c>
      <c r="AX408" s="13" t="s">
        <v>72</v>
      </c>
      <c r="AY408" s="237" t="s">
        <v>120</v>
      </c>
    </row>
    <row r="409" s="14" customFormat="1">
      <c r="A409" s="14"/>
      <c r="B409" s="238"/>
      <c r="C409" s="239"/>
      <c r="D409" s="229" t="s">
        <v>129</v>
      </c>
      <c r="E409" s="240" t="s">
        <v>19</v>
      </c>
      <c r="F409" s="241" t="s">
        <v>461</v>
      </c>
      <c r="G409" s="239"/>
      <c r="H409" s="242">
        <v>25.158999999999999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8" t="s">
        <v>129</v>
      </c>
      <c r="AU409" s="248" t="s">
        <v>79</v>
      </c>
      <c r="AV409" s="14" t="s">
        <v>79</v>
      </c>
      <c r="AW409" s="14" t="s">
        <v>33</v>
      </c>
      <c r="AX409" s="14" t="s">
        <v>72</v>
      </c>
      <c r="AY409" s="248" t="s">
        <v>120</v>
      </c>
    </row>
    <row r="410" s="13" customFormat="1">
      <c r="A410" s="13"/>
      <c r="B410" s="227"/>
      <c r="C410" s="228"/>
      <c r="D410" s="229" t="s">
        <v>129</v>
      </c>
      <c r="E410" s="230" t="s">
        <v>19</v>
      </c>
      <c r="F410" s="231" t="s">
        <v>462</v>
      </c>
      <c r="G410" s="228"/>
      <c r="H410" s="230" t="s">
        <v>19</v>
      </c>
      <c r="I410" s="232"/>
      <c r="J410" s="228"/>
      <c r="K410" s="228"/>
      <c r="L410" s="233"/>
      <c r="M410" s="234"/>
      <c r="N410" s="235"/>
      <c r="O410" s="235"/>
      <c r="P410" s="235"/>
      <c r="Q410" s="235"/>
      <c r="R410" s="235"/>
      <c r="S410" s="235"/>
      <c r="T410" s="23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7" t="s">
        <v>129</v>
      </c>
      <c r="AU410" s="237" t="s">
        <v>79</v>
      </c>
      <c r="AV410" s="13" t="s">
        <v>77</v>
      </c>
      <c r="AW410" s="13" t="s">
        <v>33</v>
      </c>
      <c r="AX410" s="13" t="s">
        <v>72</v>
      </c>
      <c r="AY410" s="237" t="s">
        <v>120</v>
      </c>
    </row>
    <row r="411" s="14" customFormat="1">
      <c r="A411" s="14"/>
      <c r="B411" s="238"/>
      <c r="C411" s="239"/>
      <c r="D411" s="229" t="s">
        <v>129</v>
      </c>
      <c r="E411" s="240" t="s">
        <v>19</v>
      </c>
      <c r="F411" s="241" t="s">
        <v>463</v>
      </c>
      <c r="G411" s="239"/>
      <c r="H411" s="242">
        <v>10.956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8" t="s">
        <v>129</v>
      </c>
      <c r="AU411" s="248" t="s">
        <v>79</v>
      </c>
      <c r="AV411" s="14" t="s">
        <v>79</v>
      </c>
      <c r="AW411" s="14" t="s">
        <v>33</v>
      </c>
      <c r="AX411" s="14" t="s">
        <v>72</v>
      </c>
      <c r="AY411" s="248" t="s">
        <v>120</v>
      </c>
    </row>
    <row r="412" s="13" customFormat="1">
      <c r="A412" s="13"/>
      <c r="B412" s="227"/>
      <c r="C412" s="228"/>
      <c r="D412" s="229" t="s">
        <v>129</v>
      </c>
      <c r="E412" s="230" t="s">
        <v>19</v>
      </c>
      <c r="F412" s="231" t="s">
        <v>140</v>
      </c>
      <c r="G412" s="228"/>
      <c r="H412" s="230" t="s">
        <v>19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129</v>
      </c>
      <c r="AU412" s="237" t="s">
        <v>79</v>
      </c>
      <c r="AV412" s="13" t="s">
        <v>77</v>
      </c>
      <c r="AW412" s="13" t="s">
        <v>33</v>
      </c>
      <c r="AX412" s="13" t="s">
        <v>72</v>
      </c>
      <c r="AY412" s="237" t="s">
        <v>120</v>
      </c>
    </row>
    <row r="413" s="13" customFormat="1">
      <c r="A413" s="13"/>
      <c r="B413" s="227"/>
      <c r="C413" s="228"/>
      <c r="D413" s="229" t="s">
        <v>129</v>
      </c>
      <c r="E413" s="230" t="s">
        <v>19</v>
      </c>
      <c r="F413" s="231" t="s">
        <v>464</v>
      </c>
      <c r="G413" s="228"/>
      <c r="H413" s="230" t="s">
        <v>19</v>
      </c>
      <c r="I413" s="232"/>
      <c r="J413" s="228"/>
      <c r="K413" s="228"/>
      <c r="L413" s="233"/>
      <c r="M413" s="234"/>
      <c r="N413" s="235"/>
      <c r="O413" s="235"/>
      <c r="P413" s="235"/>
      <c r="Q413" s="235"/>
      <c r="R413" s="235"/>
      <c r="S413" s="235"/>
      <c r="T413" s="23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7" t="s">
        <v>129</v>
      </c>
      <c r="AU413" s="237" t="s">
        <v>79</v>
      </c>
      <c r="AV413" s="13" t="s">
        <v>77</v>
      </c>
      <c r="AW413" s="13" t="s">
        <v>33</v>
      </c>
      <c r="AX413" s="13" t="s">
        <v>72</v>
      </c>
      <c r="AY413" s="237" t="s">
        <v>120</v>
      </c>
    </row>
    <row r="414" s="14" customFormat="1">
      <c r="A414" s="14"/>
      <c r="B414" s="238"/>
      <c r="C414" s="239"/>
      <c r="D414" s="229" t="s">
        <v>129</v>
      </c>
      <c r="E414" s="240" t="s">
        <v>19</v>
      </c>
      <c r="F414" s="241" t="s">
        <v>465</v>
      </c>
      <c r="G414" s="239"/>
      <c r="H414" s="242">
        <v>10.584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129</v>
      </c>
      <c r="AU414" s="248" t="s">
        <v>79</v>
      </c>
      <c r="AV414" s="14" t="s">
        <v>79</v>
      </c>
      <c r="AW414" s="14" t="s">
        <v>33</v>
      </c>
      <c r="AX414" s="14" t="s">
        <v>72</v>
      </c>
      <c r="AY414" s="248" t="s">
        <v>120</v>
      </c>
    </row>
    <row r="415" s="13" customFormat="1">
      <c r="A415" s="13"/>
      <c r="B415" s="227"/>
      <c r="C415" s="228"/>
      <c r="D415" s="229" t="s">
        <v>129</v>
      </c>
      <c r="E415" s="230" t="s">
        <v>19</v>
      </c>
      <c r="F415" s="231" t="s">
        <v>466</v>
      </c>
      <c r="G415" s="228"/>
      <c r="H415" s="230" t="s">
        <v>19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129</v>
      </c>
      <c r="AU415" s="237" t="s">
        <v>79</v>
      </c>
      <c r="AV415" s="13" t="s">
        <v>77</v>
      </c>
      <c r="AW415" s="13" t="s">
        <v>33</v>
      </c>
      <c r="AX415" s="13" t="s">
        <v>72</v>
      </c>
      <c r="AY415" s="237" t="s">
        <v>120</v>
      </c>
    </row>
    <row r="416" s="14" customFormat="1">
      <c r="A416" s="14"/>
      <c r="B416" s="238"/>
      <c r="C416" s="239"/>
      <c r="D416" s="229" t="s">
        <v>129</v>
      </c>
      <c r="E416" s="240" t="s">
        <v>19</v>
      </c>
      <c r="F416" s="241" t="s">
        <v>467</v>
      </c>
      <c r="G416" s="239"/>
      <c r="H416" s="242">
        <v>40.402999999999999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129</v>
      </c>
      <c r="AU416" s="248" t="s">
        <v>79</v>
      </c>
      <c r="AV416" s="14" t="s">
        <v>79</v>
      </c>
      <c r="AW416" s="14" t="s">
        <v>33</v>
      </c>
      <c r="AX416" s="14" t="s">
        <v>72</v>
      </c>
      <c r="AY416" s="248" t="s">
        <v>120</v>
      </c>
    </row>
    <row r="417" s="13" customFormat="1">
      <c r="A417" s="13"/>
      <c r="B417" s="227"/>
      <c r="C417" s="228"/>
      <c r="D417" s="229" t="s">
        <v>129</v>
      </c>
      <c r="E417" s="230" t="s">
        <v>19</v>
      </c>
      <c r="F417" s="231" t="s">
        <v>468</v>
      </c>
      <c r="G417" s="228"/>
      <c r="H417" s="230" t="s">
        <v>19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129</v>
      </c>
      <c r="AU417" s="237" t="s">
        <v>79</v>
      </c>
      <c r="AV417" s="13" t="s">
        <v>77</v>
      </c>
      <c r="AW417" s="13" t="s">
        <v>33</v>
      </c>
      <c r="AX417" s="13" t="s">
        <v>72</v>
      </c>
      <c r="AY417" s="237" t="s">
        <v>120</v>
      </c>
    </row>
    <row r="418" s="14" customFormat="1">
      <c r="A418" s="14"/>
      <c r="B418" s="238"/>
      <c r="C418" s="239"/>
      <c r="D418" s="229" t="s">
        <v>129</v>
      </c>
      <c r="E418" s="240" t="s">
        <v>19</v>
      </c>
      <c r="F418" s="241" t="s">
        <v>469</v>
      </c>
      <c r="G418" s="239"/>
      <c r="H418" s="242">
        <v>14.515000000000001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8" t="s">
        <v>129</v>
      </c>
      <c r="AU418" s="248" t="s">
        <v>79</v>
      </c>
      <c r="AV418" s="14" t="s">
        <v>79</v>
      </c>
      <c r="AW418" s="14" t="s">
        <v>33</v>
      </c>
      <c r="AX418" s="14" t="s">
        <v>72</v>
      </c>
      <c r="AY418" s="248" t="s">
        <v>120</v>
      </c>
    </row>
    <row r="419" s="13" customFormat="1">
      <c r="A419" s="13"/>
      <c r="B419" s="227"/>
      <c r="C419" s="228"/>
      <c r="D419" s="229" t="s">
        <v>129</v>
      </c>
      <c r="E419" s="230" t="s">
        <v>19</v>
      </c>
      <c r="F419" s="231" t="s">
        <v>136</v>
      </c>
      <c r="G419" s="228"/>
      <c r="H419" s="230" t="s">
        <v>19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129</v>
      </c>
      <c r="AU419" s="237" t="s">
        <v>79</v>
      </c>
      <c r="AV419" s="13" t="s">
        <v>77</v>
      </c>
      <c r="AW419" s="13" t="s">
        <v>33</v>
      </c>
      <c r="AX419" s="13" t="s">
        <v>72</v>
      </c>
      <c r="AY419" s="237" t="s">
        <v>120</v>
      </c>
    </row>
    <row r="420" s="13" customFormat="1">
      <c r="A420" s="13"/>
      <c r="B420" s="227"/>
      <c r="C420" s="228"/>
      <c r="D420" s="229" t="s">
        <v>129</v>
      </c>
      <c r="E420" s="230" t="s">
        <v>19</v>
      </c>
      <c r="F420" s="231" t="s">
        <v>470</v>
      </c>
      <c r="G420" s="228"/>
      <c r="H420" s="230" t="s">
        <v>19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129</v>
      </c>
      <c r="AU420" s="237" t="s">
        <v>79</v>
      </c>
      <c r="AV420" s="13" t="s">
        <v>77</v>
      </c>
      <c r="AW420" s="13" t="s">
        <v>33</v>
      </c>
      <c r="AX420" s="13" t="s">
        <v>72</v>
      </c>
      <c r="AY420" s="237" t="s">
        <v>120</v>
      </c>
    </row>
    <row r="421" s="14" customFormat="1">
      <c r="A421" s="14"/>
      <c r="B421" s="238"/>
      <c r="C421" s="239"/>
      <c r="D421" s="229" t="s">
        <v>129</v>
      </c>
      <c r="E421" s="240" t="s">
        <v>19</v>
      </c>
      <c r="F421" s="241" t="s">
        <v>471</v>
      </c>
      <c r="G421" s="239"/>
      <c r="H421" s="242">
        <v>26.460000000000001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8" t="s">
        <v>129</v>
      </c>
      <c r="AU421" s="248" t="s">
        <v>79</v>
      </c>
      <c r="AV421" s="14" t="s">
        <v>79</v>
      </c>
      <c r="AW421" s="14" t="s">
        <v>33</v>
      </c>
      <c r="AX421" s="14" t="s">
        <v>72</v>
      </c>
      <c r="AY421" s="248" t="s">
        <v>120</v>
      </c>
    </row>
    <row r="422" s="13" customFormat="1">
      <c r="A422" s="13"/>
      <c r="B422" s="227"/>
      <c r="C422" s="228"/>
      <c r="D422" s="229" t="s">
        <v>129</v>
      </c>
      <c r="E422" s="230" t="s">
        <v>19</v>
      </c>
      <c r="F422" s="231" t="s">
        <v>472</v>
      </c>
      <c r="G422" s="228"/>
      <c r="H422" s="230" t="s">
        <v>19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129</v>
      </c>
      <c r="AU422" s="237" t="s">
        <v>79</v>
      </c>
      <c r="AV422" s="13" t="s">
        <v>77</v>
      </c>
      <c r="AW422" s="13" t="s">
        <v>33</v>
      </c>
      <c r="AX422" s="13" t="s">
        <v>72</v>
      </c>
      <c r="AY422" s="237" t="s">
        <v>120</v>
      </c>
    </row>
    <row r="423" s="14" customFormat="1">
      <c r="A423" s="14"/>
      <c r="B423" s="238"/>
      <c r="C423" s="239"/>
      <c r="D423" s="229" t="s">
        <v>129</v>
      </c>
      <c r="E423" s="240" t="s">
        <v>19</v>
      </c>
      <c r="F423" s="241" t="s">
        <v>467</v>
      </c>
      <c r="G423" s="239"/>
      <c r="H423" s="242">
        <v>40.402999999999999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8" t="s">
        <v>129</v>
      </c>
      <c r="AU423" s="248" t="s">
        <v>79</v>
      </c>
      <c r="AV423" s="14" t="s">
        <v>79</v>
      </c>
      <c r="AW423" s="14" t="s">
        <v>33</v>
      </c>
      <c r="AX423" s="14" t="s">
        <v>72</v>
      </c>
      <c r="AY423" s="248" t="s">
        <v>120</v>
      </c>
    </row>
    <row r="424" s="13" customFormat="1">
      <c r="A424" s="13"/>
      <c r="B424" s="227"/>
      <c r="C424" s="228"/>
      <c r="D424" s="229" t="s">
        <v>129</v>
      </c>
      <c r="E424" s="230" t="s">
        <v>19</v>
      </c>
      <c r="F424" s="231" t="s">
        <v>473</v>
      </c>
      <c r="G424" s="228"/>
      <c r="H424" s="230" t="s">
        <v>19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129</v>
      </c>
      <c r="AU424" s="237" t="s">
        <v>79</v>
      </c>
      <c r="AV424" s="13" t="s">
        <v>77</v>
      </c>
      <c r="AW424" s="13" t="s">
        <v>33</v>
      </c>
      <c r="AX424" s="13" t="s">
        <v>72</v>
      </c>
      <c r="AY424" s="237" t="s">
        <v>120</v>
      </c>
    </row>
    <row r="425" s="14" customFormat="1">
      <c r="A425" s="14"/>
      <c r="B425" s="238"/>
      <c r="C425" s="239"/>
      <c r="D425" s="229" t="s">
        <v>129</v>
      </c>
      <c r="E425" s="240" t="s">
        <v>19</v>
      </c>
      <c r="F425" s="241" t="s">
        <v>469</v>
      </c>
      <c r="G425" s="239"/>
      <c r="H425" s="242">
        <v>14.515000000000001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129</v>
      </c>
      <c r="AU425" s="248" t="s">
        <v>79</v>
      </c>
      <c r="AV425" s="14" t="s">
        <v>79</v>
      </c>
      <c r="AW425" s="14" t="s">
        <v>33</v>
      </c>
      <c r="AX425" s="14" t="s">
        <v>72</v>
      </c>
      <c r="AY425" s="248" t="s">
        <v>120</v>
      </c>
    </row>
    <row r="426" s="13" customFormat="1">
      <c r="A426" s="13"/>
      <c r="B426" s="227"/>
      <c r="C426" s="228"/>
      <c r="D426" s="229" t="s">
        <v>129</v>
      </c>
      <c r="E426" s="230" t="s">
        <v>19</v>
      </c>
      <c r="F426" s="231" t="s">
        <v>131</v>
      </c>
      <c r="G426" s="228"/>
      <c r="H426" s="230" t="s">
        <v>19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129</v>
      </c>
      <c r="AU426" s="237" t="s">
        <v>79</v>
      </c>
      <c r="AV426" s="13" t="s">
        <v>77</v>
      </c>
      <c r="AW426" s="13" t="s">
        <v>33</v>
      </c>
      <c r="AX426" s="13" t="s">
        <v>72</v>
      </c>
      <c r="AY426" s="237" t="s">
        <v>120</v>
      </c>
    </row>
    <row r="427" s="13" customFormat="1">
      <c r="A427" s="13"/>
      <c r="B427" s="227"/>
      <c r="C427" s="228"/>
      <c r="D427" s="229" t="s">
        <v>129</v>
      </c>
      <c r="E427" s="230" t="s">
        <v>19</v>
      </c>
      <c r="F427" s="231" t="s">
        <v>474</v>
      </c>
      <c r="G427" s="228"/>
      <c r="H427" s="230" t="s">
        <v>19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129</v>
      </c>
      <c r="AU427" s="237" t="s">
        <v>79</v>
      </c>
      <c r="AV427" s="13" t="s">
        <v>77</v>
      </c>
      <c r="AW427" s="13" t="s">
        <v>33</v>
      </c>
      <c r="AX427" s="13" t="s">
        <v>72</v>
      </c>
      <c r="AY427" s="237" t="s">
        <v>120</v>
      </c>
    </row>
    <row r="428" s="14" customFormat="1">
      <c r="A428" s="14"/>
      <c r="B428" s="238"/>
      <c r="C428" s="239"/>
      <c r="D428" s="229" t="s">
        <v>129</v>
      </c>
      <c r="E428" s="240" t="s">
        <v>19</v>
      </c>
      <c r="F428" s="241" t="s">
        <v>471</v>
      </c>
      <c r="G428" s="239"/>
      <c r="H428" s="242">
        <v>26.460000000000001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129</v>
      </c>
      <c r="AU428" s="248" t="s">
        <v>79</v>
      </c>
      <c r="AV428" s="14" t="s">
        <v>79</v>
      </c>
      <c r="AW428" s="14" t="s">
        <v>33</v>
      </c>
      <c r="AX428" s="14" t="s">
        <v>72</v>
      </c>
      <c r="AY428" s="248" t="s">
        <v>120</v>
      </c>
    </row>
    <row r="429" s="13" customFormat="1">
      <c r="A429" s="13"/>
      <c r="B429" s="227"/>
      <c r="C429" s="228"/>
      <c r="D429" s="229" t="s">
        <v>129</v>
      </c>
      <c r="E429" s="230" t="s">
        <v>19</v>
      </c>
      <c r="F429" s="231" t="s">
        <v>475</v>
      </c>
      <c r="G429" s="228"/>
      <c r="H429" s="230" t="s">
        <v>19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129</v>
      </c>
      <c r="AU429" s="237" t="s">
        <v>79</v>
      </c>
      <c r="AV429" s="13" t="s">
        <v>77</v>
      </c>
      <c r="AW429" s="13" t="s">
        <v>33</v>
      </c>
      <c r="AX429" s="13" t="s">
        <v>72</v>
      </c>
      <c r="AY429" s="237" t="s">
        <v>120</v>
      </c>
    </row>
    <row r="430" s="14" customFormat="1">
      <c r="A430" s="14"/>
      <c r="B430" s="238"/>
      <c r="C430" s="239"/>
      <c r="D430" s="229" t="s">
        <v>129</v>
      </c>
      <c r="E430" s="240" t="s">
        <v>19</v>
      </c>
      <c r="F430" s="241" t="s">
        <v>467</v>
      </c>
      <c r="G430" s="239"/>
      <c r="H430" s="242">
        <v>40.402999999999999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8" t="s">
        <v>129</v>
      </c>
      <c r="AU430" s="248" t="s">
        <v>79</v>
      </c>
      <c r="AV430" s="14" t="s">
        <v>79</v>
      </c>
      <c r="AW430" s="14" t="s">
        <v>33</v>
      </c>
      <c r="AX430" s="14" t="s">
        <v>72</v>
      </c>
      <c r="AY430" s="248" t="s">
        <v>120</v>
      </c>
    </row>
    <row r="431" s="13" customFormat="1">
      <c r="A431" s="13"/>
      <c r="B431" s="227"/>
      <c r="C431" s="228"/>
      <c r="D431" s="229" t="s">
        <v>129</v>
      </c>
      <c r="E431" s="230" t="s">
        <v>19</v>
      </c>
      <c r="F431" s="231" t="s">
        <v>476</v>
      </c>
      <c r="G431" s="228"/>
      <c r="H431" s="230" t="s">
        <v>19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7" t="s">
        <v>129</v>
      </c>
      <c r="AU431" s="237" t="s">
        <v>79</v>
      </c>
      <c r="AV431" s="13" t="s">
        <v>77</v>
      </c>
      <c r="AW431" s="13" t="s">
        <v>33</v>
      </c>
      <c r="AX431" s="13" t="s">
        <v>72</v>
      </c>
      <c r="AY431" s="237" t="s">
        <v>120</v>
      </c>
    </row>
    <row r="432" s="14" customFormat="1">
      <c r="A432" s="14"/>
      <c r="B432" s="238"/>
      <c r="C432" s="239"/>
      <c r="D432" s="229" t="s">
        <v>129</v>
      </c>
      <c r="E432" s="240" t="s">
        <v>19</v>
      </c>
      <c r="F432" s="241" t="s">
        <v>469</v>
      </c>
      <c r="G432" s="239"/>
      <c r="H432" s="242">
        <v>14.515000000000001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8" t="s">
        <v>129</v>
      </c>
      <c r="AU432" s="248" t="s">
        <v>79</v>
      </c>
      <c r="AV432" s="14" t="s">
        <v>79</v>
      </c>
      <c r="AW432" s="14" t="s">
        <v>33</v>
      </c>
      <c r="AX432" s="14" t="s">
        <v>72</v>
      </c>
      <c r="AY432" s="248" t="s">
        <v>120</v>
      </c>
    </row>
    <row r="433" s="13" customFormat="1">
      <c r="A433" s="13"/>
      <c r="B433" s="227"/>
      <c r="C433" s="228"/>
      <c r="D433" s="229" t="s">
        <v>129</v>
      </c>
      <c r="E433" s="230" t="s">
        <v>19</v>
      </c>
      <c r="F433" s="231" t="s">
        <v>477</v>
      </c>
      <c r="G433" s="228"/>
      <c r="H433" s="230" t="s">
        <v>19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129</v>
      </c>
      <c r="AU433" s="237" t="s">
        <v>79</v>
      </c>
      <c r="AV433" s="13" t="s">
        <v>77</v>
      </c>
      <c r="AW433" s="13" t="s">
        <v>33</v>
      </c>
      <c r="AX433" s="13" t="s">
        <v>72</v>
      </c>
      <c r="AY433" s="237" t="s">
        <v>120</v>
      </c>
    </row>
    <row r="434" s="14" customFormat="1">
      <c r="A434" s="14"/>
      <c r="B434" s="238"/>
      <c r="C434" s="239"/>
      <c r="D434" s="229" t="s">
        <v>129</v>
      </c>
      <c r="E434" s="240" t="s">
        <v>19</v>
      </c>
      <c r="F434" s="241" t="s">
        <v>478</v>
      </c>
      <c r="G434" s="239"/>
      <c r="H434" s="242">
        <v>15.696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8" t="s">
        <v>129</v>
      </c>
      <c r="AU434" s="248" t="s">
        <v>79</v>
      </c>
      <c r="AV434" s="14" t="s">
        <v>79</v>
      </c>
      <c r="AW434" s="14" t="s">
        <v>33</v>
      </c>
      <c r="AX434" s="14" t="s">
        <v>72</v>
      </c>
      <c r="AY434" s="248" t="s">
        <v>120</v>
      </c>
    </row>
    <row r="435" s="13" customFormat="1">
      <c r="A435" s="13"/>
      <c r="B435" s="227"/>
      <c r="C435" s="228"/>
      <c r="D435" s="229" t="s">
        <v>129</v>
      </c>
      <c r="E435" s="230" t="s">
        <v>19</v>
      </c>
      <c r="F435" s="231" t="s">
        <v>479</v>
      </c>
      <c r="G435" s="228"/>
      <c r="H435" s="230" t="s">
        <v>19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129</v>
      </c>
      <c r="AU435" s="237" t="s">
        <v>79</v>
      </c>
      <c r="AV435" s="13" t="s">
        <v>77</v>
      </c>
      <c r="AW435" s="13" t="s">
        <v>33</v>
      </c>
      <c r="AX435" s="13" t="s">
        <v>72</v>
      </c>
      <c r="AY435" s="237" t="s">
        <v>120</v>
      </c>
    </row>
    <row r="436" s="14" customFormat="1">
      <c r="A436" s="14"/>
      <c r="B436" s="238"/>
      <c r="C436" s="239"/>
      <c r="D436" s="229" t="s">
        <v>129</v>
      </c>
      <c r="E436" s="240" t="s">
        <v>19</v>
      </c>
      <c r="F436" s="241" t="s">
        <v>283</v>
      </c>
      <c r="G436" s="239"/>
      <c r="H436" s="242">
        <v>22.391999999999999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129</v>
      </c>
      <c r="AU436" s="248" t="s">
        <v>79</v>
      </c>
      <c r="AV436" s="14" t="s">
        <v>79</v>
      </c>
      <c r="AW436" s="14" t="s">
        <v>33</v>
      </c>
      <c r="AX436" s="14" t="s">
        <v>72</v>
      </c>
      <c r="AY436" s="248" t="s">
        <v>120</v>
      </c>
    </row>
    <row r="437" s="13" customFormat="1">
      <c r="A437" s="13"/>
      <c r="B437" s="227"/>
      <c r="C437" s="228"/>
      <c r="D437" s="229" t="s">
        <v>129</v>
      </c>
      <c r="E437" s="230" t="s">
        <v>19</v>
      </c>
      <c r="F437" s="231" t="s">
        <v>480</v>
      </c>
      <c r="G437" s="228"/>
      <c r="H437" s="230" t="s">
        <v>19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129</v>
      </c>
      <c r="AU437" s="237" t="s">
        <v>79</v>
      </c>
      <c r="AV437" s="13" t="s">
        <v>77</v>
      </c>
      <c r="AW437" s="13" t="s">
        <v>33</v>
      </c>
      <c r="AX437" s="13" t="s">
        <v>72</v>
      </c>
      <c r="AY437" s="237" t="s">
        <v>120</v>
      </c>
    </row>
    <row r="438" s="14" customFormat="1">
      <c r="A438" s="14"/>
      <c r="B438" s="238"/>
      <c r="C438" s="239"/>
      <c r="D438" s="229" t="s">
        <v>129</v>
      </c>
      <c r="E438" s="240" t="s">
        <v>19</v>
      </c>
      <c r="F438" s="241" t="s">
        <v>481</v>
      </c>
      <c r="G438" s="239"/>
      <c r="H438" s="242">
        <v>6.3360000000000003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129</v>
      </c>
      <c r="AU438" s="248" t="s">
        <v>79</v>
      </c>
      <c r="AV438" s="14" t="s">
        <v>79</v>
      </c>
      <c r="AW438" s="14" t="s">
        <v>33</v>
      </c>
      <c r="AX438" s="14" t="s">
        <v>72</v>
      </c>
      <c r="AY438" s="248" t="s">
        <v>120</v>
      </c>
    </row>
    <row r="439" s="15" customFormat="1">
      <c r="A439" s="15"/>
      <c r="B439" s="249"/>
      <c r="C439" s="250"/>
      <c r="D439" s="229" t="s">
        <v>129</v>
      </c>
      <c r="E439" s="251" t="s">
        <v>19</v>
      </c>
      <c r="F439" s="252" t="s">
        <v>156</v>
      </c>
      <c r="G439" s="250"/>
      <c r="H439" s="253">
        <v>318.67500000000001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9" t="s">
        <v>129</v>
      </c>
      <c r="AU439" s="259" t="s">
        <v>79</v>
      </c>
      <c r="AV439" s="15" t="s">
        <v>127</v>
      </c>
      <c r="AW439" s="15" t="s">
        <v>33</v>
      </c>
      <c r="AX439" s="15" t="s">
        <v>77</v>
      </c>
      <c r="AY439" s="259" t="s">
        <v>120</v>
      </c>
    </row>
    <row r="440" s="2" customFormat="1" ht="44.25" customHeight="1">
      <c r="A440" s="39"/>
      <c r="B440" s="40"/>
      <c r="C440" s="260" t="s">
        <v>482</v>
      </c>
      <c r="D440" s="260" t="s">
        <v>398</v>
      </c>
      <c r="E440" s="261" t="s">
        <v>483</v>
      </c>
      <c r="F440" s="262" t="s">
        <v>484</v>
      </c>
      <c r="G440" s="263" t="s">
        <v>126</v>
      </c>
      <c r="H440" s="264">
        <v>77.134</v>
      </c>
      <c r="I440" s="265"/>
      <c r="J440" s="266">
        <f>ROUND(I440*H440,2)</f>
        <v>0</v>
      </c>
      <c r="K440" s="267"/>
      <c r="L440" s="268"/>
      <c r="M440" s="269" t="s">
        <v>19</v>
      </c>
      <c r="N440" s="270" t="s">
        <v>43</v>
      </c>
      <c r="O440" s="85"/>
      <c r="P440" s="223">
        <f>O440*H440</f>
        <v>0</v>
      </c>
      <c r="Q440" s="223">
        <v>0.066000000000000003</v>
      </c>
      <c r="R440" s="223">
        <f>Q440*H440</f>
        <v>5.0908440000000006</v>
      </c>
      <c r="S440" s="223">
        <v>0</v>
      </c>
      <c r="T440" s="22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5" t="s">
        <v>401</v>
      </c>
      <c r="AT440" s="225" t="s">
        <v>398</v>
      </c>
      <c r="AU440" s="225" t="s">
        <v>79</v>
      </c>
      <c r="AY440" s="18" t="s">
        <v>120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8" t="s">
        <v>77</v>
      </c>
      <c r="BK440" s="226">
        <f>ROUND(I440*H440,2)</f>
        <v>0</v>
      </c>
      <c r="BL440" s="18" t="s">
        <v>304</v>
      </c>
      <c r="BM440" s="225" t="s">
        <v>485</v>
      </c>
    </row>
    <row r="441" s="13" customFormat="1">
      <c r="A441" s="13"/>
      <c r="B441" s="227"/>
      <c r="C441" s="228"/>
      <c r="D441" s="229" t="s">
        <v>129</v>
      </c>
      <c r="E441" s="230" t="s">
        <v>19</v>
      </c>
      <c r="F441" s="231" t="s">
        <v>140</v>
      </c>
      <c r="G441" s="228"/>
      <c r="H441" s="230" t="s">
        <v>19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129</v>
      </c>
      <c r="AU441" s="237" t="s">
        <v>79</v>
      </c>
      <c r="AV441" s="13" t="s">
        <v>77</v>
      </c>
      <c r="AW441" s="13" t="s">
        <v>33</v>
      </c>
      <c r="AX441" s="13" t="s">
        <v>72</v>
      </c>
      <c r="AY441" s="237" t="s">
        <v>120</v>
      </c>
    </row>
    <row r="442" s="13" customFormat="1">
      <c r="A442" s="13"/>
      <c r="B442" s="227"/>
      <c r="C442" s="228"/>
      <c r="D442" s="229" t="s">
        <v>129</v>
      </c>
      <c r="E442" s="230" t="s">
        <v>19</v>
      </c>
      <c r="F442" s="231" t="s">
        <v>486</v>
      </c>
      <c r="G442" s="228"/>
      <c r="H442" s="230" t="s">
        <v>19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129</v>
      </c>
      <c r="AU442" s="237" t="s">
        <v>79</v>
      </c>
      <c r="AV442" s="13" t="s">
        <v>77</v>
      </c>
      <c r="AW442" s="13" t="s">
        <v>33</v>
      </c>
      <c r="AX442" s="13" t="s">
        <v>72</v>
      </c>
      <c r="AY442" s="237" t="s">
        <v>120</v>
      </c>
    </row>
    <row r="443" s="14" customFormat="1">
      <c r="A443" s="14"/>
      <c r="B443" s="238"/>
      <c r="C443" s="239"/>
      <c r="D443" s="229" t="s">
        <v>129</v>
      </c>
      <c r="E443" s="240" t="s">
        <v>19</v>
      </c>
      <c r="F443" s="241" t="s">
        <v>487</v>
      </c>
      <c r="G443" s="239"/>
      <c r="H443" s="242">
        <v>5.2919999999999998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129</v>
      </c>
      <c r="AU443" s="248" t="s">
        <v>79</v>
      </c>
      <c r="AV443" s="14" t="s">
        <v>79</v>
      </c>
      <c r="AW443" s="14" t="s">
        <v>33</v>
      </c>
      <c r="AX443" s="14" t="s">
        <v>72</v>
      </c>
      <c r="AY443" s="248" t="s">
        <v>120</v>
      </c>
    </row>
    <row r="444" s="13" customFormat="1">
      <c r="A444" s="13"/>
      <c r="B444" s="227"/>
      <c r="C444" s="228"/>
      <c r="D444" s="229" t="s">
        <v>129</v>
      </c>
      <c r="E444" s="230" t="s">
        <v>19</v>
      </c>
      <c r="F444" s="231" t="s">
        <v>488</v>
      </c>
      <c r="G444" s="228"/>
      <c r="H444" s="230" t="s">
        <v>19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129</v>
      </c>
      <c r="AU444" s="237" t="s">
        <v>79</v>
      </c>
      <c r="AV444" s="13" t="s">
        <v>77</v>
      </c>
      <c r="AW444" s="13" t="s">
        <v>33</v>
      </c>
      <c r="AX444" s="13" t="s">
        <v>72</v>
      </c>
      <c r="AY444" s="237" t="s">
        <v>120</v>
      </c>
    </row>
    <row r="445" s="14" customFormat="1">
      <c r="A445" s="14"/>
      <c r="B445" s="238"/>
      <c r="C445" s="239"/>
      <c r="D445" s="229" t="s">
        <v>129</v>
      </c>
      <c r="E445" s="240" t="s">
        <v>19</v>
      </c>
      <c r="F445" s="241" t="s">
        <v>489</v>
      </c>
      <c r="G445" s="239"/>
      <c r="H445" s="242">
        <v>13.468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129</v>
      </c>
      <c r="AU445" s="248" t="s">
        <v>79</v>
      </c>
      <c r="AV445" s="14" t="s">
        <v>79</v>
      </c>
      <c r="AW445" s="14" t="s">
        <v>33</v>
      </c>
      <c r="AX445" s="14" t="s">
        <v>72</v>
      </c>
      <c r="AY445" s="248" t="s">
        <v>120</v>
      </c>
    </row>
    <row r="446" s="13" customFormat="1">
      <c r="A446" s="13"/>
      <c r="B446" s="227"/>
      <c r="C446" s="228"/>
      <c r="D446" s="229" t="s">
        <v>129</v>
      </c>
      <c r="E446" s="230" t="s">
        <v>19</v>
      </c>
      <c r="F446" s="231" t="s">
        <v>136</v>
      </c>
      <c r="G446" s="228"/>
      <c r="H446" s="230" t="s">
        <v>19</v>
      </c>
      <c r="I446" s="232"/>
      <c r="J446" s="228"/>
      <c r="K446" s="228"/>
      <c r="L446" s="233"/>
      <c r="M446" s="234"/>
      <c r="N446" s="235"/>
      <c r="O446" s="235"/>
      <c r="P446" s="235"/>
      <c r="Q446" s="235"/>
      <c r="R446" s="235"/>
      <c r="S446" s="235"/>
      <c r="T446" s="23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7" t="s">
        <v>129</v>
      </c>
      <c r="AU446" s="237" t="s">
        <v>79</v>
      </c>
      <c r="AV446" s="13" t="s">
        <v>77</v>
      </c>
      <c r="AW446" s="13" t="s">
        <v>33</v>
      </c>
      <c r="AX446" s="13" t="s">
        <v>72</v>
      </c>
      <c r="AY446" s="237" t="s">
        <v>120</v>
      </c>
    </row>
    <row r="447" s="13" customFormat="1">
      <c r="A447" s="13"/>
      <c r="B447" s="227"/>
      <c r="C447" s="228"/>
      <c r="D447" s="229" t="s">
        <v>129</v>
      </c>
      <c r="E447" s="230" t="s">
        <v>19</v>
      </c>
      <c r="F447" s="231" t="s">
        <v>490</v>
      </c>
      <c r="G447" s="228"/>
      <c r="H447" s="230" t="s">
        <v>19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129</v>
      </c>
      <c r="AU447" s="237" t="s">
        <v>79</v>
      </c>
      <c r="AV447" s="13" t="s">
        <v>77</v>
      </c>
      <c r="AW447" s="13" t="s">
        <v>33</v>
      </c>
      <c r="AX447" s="13" t="s">
        <v>72</v>
      </c>
      <c r="AY447" s="237" t="s">
        <v>120</v>
      </c>
    </row>
    <row r="448" s="14" customFormat="1">
      <c r="A448" s="14"/>
      <c r="B448" s="238"/>
      <c r="C448" s="239"/>
      <c r="D448" s="229" t="s">
        <v>129</v>
      </c>
      <c r="E448" s="240" t="s">
        <v>19</v>
      </c>
      <c r="F448" s="241" t="s">
        <v>491</v>
      </c>
      <c r="G448" s="239"/>
      <c r="H448" s="242">
        <v>15.875999999999999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8" t="s">
        <v>129</v>
      </c>
      <c r="AU448" s="248" t="s">
        <v>79</v>
      </c>
      <c r="AV448" s="14" t="s">
        <v>79</v>
      </c>
      <c r="AW448" s="14" t="s">
        <v>33</v>
      </c>
      <c r="AX448" s="14" t="s">
        <v>72</v>
      </c>
      <c r="AY448" s="248" t="s">
        <v>120</v>
      </c>
    </row>
    <row r="449" s="13" customFormat="1">
      <c r="A449" s="13"/>
      <c r="B449" s="227"/>
      <c r="C449" s="228"/>
      <c r="D449" s="229" t="s">
        <v>129</v>
      </c>
      <c r="E449" s="230" t="s">
        <v>19</v>
      </c>
      <c r="F449" s="231" t="s">
        <v>492</v>
      </c>
      <c r="G449" s="228"/>
      <c r="H449" s="230" t="s">
        <v>19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129</v>
      </c>
      <c r="AU449" s="237" t="s">
        <v>79</v>
      </c>
      <c r="AV449" s="13" t="s">
        <v>77</v>
      </c>
      <c r="AW449" s="13" t="s">
        <v>33</v>
      </c>
      <c r="AX449" s="13" t="s">
        <v>72</v>
      </c>
      <c r="AY449" s="237" t="s">
        <v>120</v>
      </c>
    </row>
    <row r="450" s="14" customFormat="1">
      <c r="A450" s="14"/>
      <c r="B450" s="238"/>
      <c r="C450" s="239"/>
      <c r="D450" s="229" t="s">
        <v>129</v>
      </c>
      <c r="E450" s="240" t="s">
        <v>19</v>
      </c>
      <c r="F450" s="241" t="s">
        <v>489</v>
      </c>
      <c r="G450" s="239"/>
      <c r="H450" s="242">
        <v>13.468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8" t="s">
        <v>129</v>
      </c>
      <c r="AU450" s="248" t="s">
        <v>79</v>
      </c>
      <c r="AV450" s="14" t="s">
        <v>79</v>
      </c>
      <c r="AW450" s="14" t="s">
        <v>33</v>
      </c>
      <c r="AX450" s="14" t="s">
        <v>72</v>
      </c>
      <c r="AY450" s="248" t="s">
        <v>120</v>
      </c>
    </row>
    <row r="451" s="13" customFormat="1">
      <c r="A451" s="13"/>
      <c r="B451" s="227"/>
      <c r="C451" s="228"/>
      <c r="D451" s="229" t="s">
        <v>129</v>
      </c>
      <c r="E451" s="230" t="s">
        <v>19</v>
      </c>
      <c r="F451" s="231" t="s">
        <v>131</v>
      </c>
      <c r="G451" s="228"/>
      <c r="H451" s="230" t="s">
        <v>19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129</v>
      </c>
      <c r="AU451" s="237" t="s">
        <v>79</v>
      </c>
      <c r="AV451" s="13" t="s">
        <v>77</v>
      </c>
      <c r="AW451" s="13" t="s">
        <v>33</v>
      </c>
      <c r="AX451" s="13" t="s">
        <v>72</v>
      </c>
      <c r="AY451" s="237" t="s">
        <v>120</v>
      </c>
    </row>
    <row r="452" s="13" customFormat="1">
      <c r="A452" s="13"/>
      <c r="B452" s="227"/>
      <c r="C452" s="228"/>
      <c r="D452" s="229" t="s">
        <v>129</v>
      </c>
      <c r="E452" s="230" t="s">
        <v>19</v>
      </c>
      <c r="F452" s="231" t="s">
        <v>493</v>
      </c>
      <c r="G452" s="228"/>
      <c r="H452" s="230" t="s">
        <v>19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7" t="s">
        <v>129</v>
      </c>
      <c r="AU452" s="237" t="s">
        <v>79</v>
      </c>
      <c r="AV452" s="13" t="s">
        <v>77</v>
      </c>
      <c r="AW452" s="13" t="s">
        <v>33</v>
      </c>
      <c r="AX452" s="13" t="s">
        <v>72</v>
      </c>
      <c r="AY452" s="237" t="s">
        <v>120</v>
      </c>
    </row>
    <row r="453" s="14" customFormat="1">
      <c r="A453" s="14"/>
      <c r="B453" s="238"/>
      <c r="C453" s="239"/>
      <c r="D453" s="229" t="s">
        <v>129</v>
      </c>
      <c r="E453" s="240" t="s">
        <v>19</v>
      </c>
      <c r="F453" s="241" t="s">
        <v>491</v>
      </c>
      <c r="G453" s="239"/>
      <c r="H453" s="242">
        <v>15.875999999999999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8" t="s">
        <v>129</v>
      </c>
      <c r="AU453" s="248" t="s">
        <v>79</v>
      </c>
      <c r="AV453" s="14" t="s">
        <v>79</v>
      </c>
      <c r="AW453" s="14" t="s">
        <v>33</v>
      </c>
      <c r="AX453" s="14" t="s">
        <v>72</v>
      </c>
      <c r="AY453" s="248" t="s">
        <v>120</v>
      </c>
    </row>
    <row r="454" s="13" customFormat="1">
      <c r="A454" s="13"/>
      <c r="B454" s="227"/>
      <c r="C454" s="228"/>
      <c r="D454" s="229" t="s">
        <v>129</v>
      </c>
      <c r="E454" s="230" t="s">
        <v>19</v>
      </c>
      <c r="F454" s="231" t="s">
        <v>494</v>
      </c>
      <c r="G454" s="228"/>
      <c r="H454" s="230" t="s">
        <v>19</v>
      </c>
      <c r="I454" s="232"/>
      <c r="J454" s="228"/>
      <c r="K454" s="228"/>
      <c r="L454" s="233"/>
      <c r="M454" s="234"/>
      <c r="N454" s="235"/>
      <c r="O454" s="235"/>
      <c r="P454" s="235"/>
      <c r="Q454" s="235"/>
      <c r="R454" s="235"/>
      <c r="S454" s="235"/>
      <c r="T454" s="23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7" t="s">
        <v>129</v>
      </c>
      <c r="AU454" s="237" t="s">
        <v>79</v>
      </c>
      <c r="AV454" s="13" t="s">
        <v>77</v>
      </c>
      <c r="AW454" s="13" t="s">
        <v>33</v>
      </c>
      <c r="AX454" s="13" t="s">
        <v>72</v>
      </c>
      <c r="AY454" s="237" t="s">
        <v>120</v>
      </c>
    </row>
    <row r="455" s="14" customFormat="1">
      <c r="A455" s="14"/>
      <c r="B455" s="238"/>
      <c r="C455" s="239"/>
      <c r="D455" s="229" t="s">
        <v>129</v>
      </c>
      <c r="E455" s="240" t="s">
        <v>19</v>
      </c>
      <c r="F455" s="241" t="s">
        <v>495</v>
      </c>
      <c r="G455" s="239"/>
      <c r="H455" s="242">
        <v>13.154</v>
      </c>
      <c r="I455" s="243"/>
      <c r="J455" s="239"/>
      <c r="K455" s="239"/>
      <c r="L455" s="244"/>
      <c r="M455" s="245"/>
      <c r="N455" s="246"/>
      <c r="O455" s="246"/>
      <c r="P455" s="246"/>
      <c r="Q455" s="246"/>
      <c r="R455" s="246"/>
      <c r="S455" s="246"/>
      <c r="T455" s="24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8" t="s">
        <v>129</v>
      </c>
      <c r="AU455" s="248" t="s">
        <v>79</v>
      </c>
      <c r="AV455" s="14" t="s">
        <v>79</v>
      </c>
      <c r="AW455" s="14" t="s">
        <v>33</v>
      </c>
      <c r="AX455" s="14" t="s">
        <v>72</v>
      </c>
      <c r="AY455" s="248" t="s">
        <v>120</v>
      </c>
    </row>
    <row r="456" s="15" customFormat="1">
      <c r="A456" s="15"/>
      <c r="B456" s="249"/>
      <c r="C456" s="250"/>
      <c r="D456" s="229" t="s">
        <v>129</v>
      </c>
      <c r="E456" s="251" t="s">
        <v>19</v>
      </c>
      <c r="F456" s="252" t="s">
        <v>156</v>
      </c>
      <c r="G456" s="250"/>
      <c r="H456" s="253">
        <v>77.134</v>
      </c>
      <c r="I456" s="254"/>
      <c r="J456" s="250"/>
      <c r="K456" s="250"/>
      <c r="L456" s="255"/>
      <c r="M456" s="256"/>
      <c r="N456" s="257"/>
      <c r="O456" s="257"/>
      <c r="P456" s="257"/>
      <c r="Q456" s="257"/>
      <c r="R456" s="257"/>
      <c r="S456" s="257"/>
      <c r="T456" s="258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59" t="s">
        <v>129</v>
      </c>
      <c r="AU456" s="259" t="s">
        <v>79</v>
      </c>
      <c r="AV456" s="15" t="s">
        <v>127</v>
      </c>
      <c r="AW456" s="15" t="s">
        <v>33</v>
      </c>
      <c r="AX456" s="15" t="s">
        <v>77</v>
      </c>
      <c r="AY456" s="259" t="s">
        <v>120</v>
      </c>
    </row>
    <row r="457" s="2" customFormat="1" ht="33" customHeight="1">
      <c r="A457" s="39"/>
      <c r="B457" s="40"/>
      <c r="C457" s="260" t="s">
        <v>496</v>
      </c>
      <c r="D457" s="260" t="s">
        <v>398</v>
      </c>
      <c r="E457" s="261" t="s">
        <v>497</v>
      </c>
      <c r="F457" s="262" t="s">
        <v>498</v>
      </c>
      <c r="G457" s="263" t="s">
        <v>126</v>
      </c>
      <c r="H457" s="264">
        <v>107.265</v>
      </c>
      <c r="I457" s="265"/>
      <c r="J457" s="266">
        <f>ROUND(I457*H457,2)</f>
        <v>0</v>
      </c>
      <c r="K457" s="267"/>
      <c r="L457" s="268"/>
      <c r="M457" s="269" t="s">
        <v>19</v>
      </c>
      <c r="N457" s="270" t="s">
        <v>43</v>
      </c>
      <c r="O457" s="85"/>
      <c r="P457" s="223">
        <f>O457*H457</f>
        <v>0</v>
      </c>
      <c r="Q457" s="223">
        <v>0.066000000000000003</v>
      </c>
      <c r="R457" s="223">
        <f>Q457*H457</f>
        <v>7.0794900000000007</v>
      </c>
      <c r="S457" s="223">
        <v>0</v>
      </c>
      <c r="T457" s="22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5" t="s">
        <v>401</v>
      </c>
      <c r="AT457" s="225" t="s">
        <v>398</v>
      </c>
      <c r="AU457" s="225" t="s">
        <v>79</v>
      </c>
      <c r="AY457" s="18" t="s">
        <v>120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8" t="s">
        <v>77</v>
      </c>
      <c r="BK457" s="226">
        <f>ROUND(I457*H457,2)</f>
        <v>0</v>
      </c>
      <c r="BL457" s="18" t="s">
        <v>304</v>
      </c>
      <c r="BM457" s="225" t="s">
        <v>499</v>
      </c>
    </row>
    <row r="458" s="13" customFormat="1">
      <c r="A458" s="13"/>
      <c r="B458" s="227"/>
      <c r="C458" s="228"/>
      <c r="D458" s="229" t="s">
        <v>129</v>
      </c>
      <c r="E458" s="230" t="s">
        <v>19</v>
      </c>
      <c r="F458" s="231" t="s">
        <v>140</v>
      </c>
      <c r="G458" s="228"/>
      <c r="H458" s="230" t="s">
        <v>19</v>
      </c>
      <c r="I458" s="232"/>
      <c r="J458" s="228"/>
      <c r="K458" s="228"/>
      <c r="L458" s="233"/>
      <c r="M458" s="234"/>
      <c r="N458" s="235"/>
      <c r="O458" s="235"/>
      <c r="P458" s="235"/>
      <c r="Q458" s="235"/>
      <c r="R458" s="235"/>
      <c r="S458" s="235"/>
      <c r="T458" s="23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7" t="s">
        <v>129</v>
      </c>
      <c r="AU458" s="237" t="s">
        <v>79</v>
      </c>
      <c r="AV458" s="13" t="s">
        <v>77</v>
      </c>
      <c r="AW458" s="13" t="s">
        <v>33</v>
      </c>
      <c r="AX458" s="13" t="s">
        <v>72</v>
      </c>
      <c r="AY458" s="237" t="s">
        <v>120</v>
      </c>
    </row>
    <row r="459" s="13" customFormat="1">
      <c r="A459" s="13"/>
      <c r="B459" s="227"/>
      <c r="C459" s="228"/>
      <c r="D459" s="229" t="s">
        <v>129</v>
      </c>
      <c r="E459" s="230" t="s">
        <v>19</v>
      </c>
      <c r="F459" s="231" t="s">
        <v>500</v>
      </c>
      <c r="G459" s="228"/>
      <c r="H459" s="230" t="s">
        <v>19</v>
      </c>
      <c r="I459" s="232"/>
      <c r="J459" s="228"/>
      <c r="K459" s="228"/>
      <c r="L459" s="233"/>
      <c r="M459" s="234"/>
      <c r="N459" s="235"/>
      <c r="O459" s="235"/>
      <c r="P459" s="235"/>
      <c r="Q459" s="235"/>
      <c r="R459" s="235"/>
      <c r="S459" s="235"/>
      <c r="T459" s="23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7" t="s">
        <v>129</v>
      </c>
      <c r="AU459" s="237" t="s">
        <v>79</v>
      </c>
      <c r="AV459" s="13" t="s">
        <v>77</v>
      </c>
      <c r="AW459" s="13" t="s">
        <v>33</v>
      </c>
      <c r="AX459" s="13" t="s">
        <v>72</v>
      </c>
      <c r="AY459" s="237" t="s">
        <v>120</v>
      </c>
    </row>
    <row r="460" s="14" customFormat="1">
      <c r="A460" s="14"/>
      <c r="B460" s="238"/>
      <c r="C460" s="239"/>
      <c r="D460" s="229" t="s">
        <v>129</v>
      </c>
      <c r="E460" s="240" t="s">
        <v>19</v>
      </c>
      <c r="F460" s="241" t="s">
        <v>487</v>
      </c>
      <c r="G460" s="239"/>
      <c r="H460" s="242">
        <v>5.2919999999999998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8" t="s">
        <v>129</v>
      </c>
      <c r="AU460" s="248" t="s">
        <v>79</v>
      </c>
      <c r="AV460" s="14" t="s">
        <v>79</v>
      </c>
      <c r="AW460" s="14" t="s">
        <v>33</v>
      </c>
      <c r="AX460" s="14" t="s">
        <v>72</v>
      </c>
      <c r="AY460" s="248" t="s">
        <v>120</v>
      </c>
    </row>
    <row r="461" s="13" customFormat="1">
      <c r="A461" s="13"/>
      <c r="B461" s="227"/>
      <c r="C461" s="228"/>
      <c r="D461" s="229" t="s">
        <v>129</v>
      </c>
      <c r="E461" s="230" t="s">
        <v>19</v>
      </c>
      <c r="F461" s="231" t="s">
        <v>501</v>
      </c>
      <c r="G461" s="228"/>
      <c r="H461" s="230" t="s">
        <v>19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129</v>
      </c>
      <c r="AU461" s="237" t="s">
        <v>79</v>
      </c>
      <c r="AV461" s="13" t="s">
        <v>77</v>
      </c>
      <c r="AW461" s="13" t="s">
        <v>33</v>
      </c>
      <c r="AX461" s="13" t="s">
        <v>72</v>
      </c>
      <c r="AY461" s="237" t="s">
        <v>120</v>
      </c>
    </row>
    <row r="462" s="14" customFormat="1">
      <c r="A462" s="14"/>
      <c r="B462" s="238"/>
      <c r="C462" s="239"/>
      <c r="D462" s="229" t="s">
        <v>129</v>
      </c>
      <c r="E462" s="240" t="s">
        <v>19</v>
      </c>
      <c r="F462" s="241" t="s">
        <v>502</v>
      </c>
      <c r="G462" s="239"/>
      <c r="H462" s="242">
        <v>26.934999999999999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129</v>
      </c>
      <c r="AU462" s="248" t="s">
        <v>79</v>
      </c>
      <c r="AV462" s="14" t="s">
        <v>79</v>
      </c>
      <c r="AW462" s="14" t="s">
        <v>33</v>
      </c>
      <c r="AX462" s="14" t="s">
        <v>72</v>
      </c>
      <c r="AY462" s="248" t="s">
        <v>120</v>
      </c>
    </row>
    <row r="463" s="13" customFormat="1">
      <c r="A463" s="13"/>
      <c r="B463" s="227"/>
      <c r="C463" s="228"/>
      <c r="D463" s="229" t="s">
        <v>129</v>
      </c>
      <c r="E463" s="230" t="s">
        <v>19</v>
      </c>
      <c r="F463" s="231" t="s">
        <v>136</v>
      </c>
      <c r="G463" s="228"/>
      <c r="H463" s="230" t="s">
        <v>19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129</v>
      </c>
      <c r="AU463" s="237" t="s">
        <v>79</v>
      </c>
      <c r="AV463" s="13" t="s">
        <v>77</v>
      </c>
      <c r="AW463" s="13" t="s">
        <v>33</v>
      </c>
      <c r="AX463" s="13" t="s">
        <v>72</v>
      </c>
      <c r="AY463" s="237" t="s">
        <v>120</v>
      </c>
    </row>
    <row r="464" s="13" customFormat="1">
      <c r="A464" s="13"/>
      <c r="B464" s="227"/>
      <c r="C464" s="228"/>
      <c r="D464" s="229" t="s">
        <v>129</v>
      </c>
      <c r="E464" s="230" t="s">
        <v>19</v>
      </c>
      <c r="F464" s="231" t="s">
        <v>503</v>
      </c>
      <c r="G464" s="228"/>
      <c r="H464" s="230" t="s">
        <v>19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129</v>
      </c>
      <c r="AU464" s="237" t="s">
        <v>79</v>
      </c>
      <c r="AV464" s="13" t="s">
        <v>77</v>
      </c>
      <c r="AW464" s="13" t="s">
        <v>33</v>
      </c>
      <c r="AX464" s="13" t="s">
        <v>72</v>
      </c>
      <c r="AY464" s="237" t="s">
        <v>120</v>
      </c>
    </row>
    <row r="465" s="14" customFormat="1">
      <c r="A465" s="14"/>
      <c r="B465" s="238"/>
      <c r="C465" s="239"/>
      <c r="D465" s="229" t="s">
        <v>129</v>
      </c>
      <c r="E465" s="240" t="s">
        <v>19</v>
      </c>
      <c r="F465" s="241" t="s">
        <v>465</v>
      </c>
      <c r="G465" s="239"/>
      <c r="H465" s="242">
        <v>10.584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8" t="s">
        <v>129</v>
      </c>
      <c r="AU465" s="248" t="s">
        <v>79</v>
      </c>
      <c r="AV465" s="14" t="s">
        <v>79</v>
      </c>
      <c r="AW465" s="14" t="s">
        <v>33</v>
      </c>
      <c r="AX465" s="14" t="s">
        <v>72</v>
      </c>
      <c r="AY465" s="248" t="s">
        <v>120</v>
      </c>
    </row>
    <row r="466" s="13" customFormat="1">
      <c r="A466" s="13"/>
      <c r="B466" s="227"/>
      <c r="C466" s="228"/>
      <c r="D466" s="229" t="s">
        <v>129</v>
      </c>
      <c r="E466" s="230" t="s">
        <v>19</v>
      </c>
      <c r="F466" s="231" t="s">
        <v>504</v>
      </c>
      <c r="G466" s="228"/>
      <c r="H466" s="230" t="s">
        <v>19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129</v>
      </c>
      <c r="AU466" s="237" t="s">
        <v>79</v>
      </c>
      <c r="AV466" s="13" t="s">
        <v>77</v>
      </c>
      <c r="AW466" s="13" t="s">
        <v>33</v>
      </c>
      <c r="AX466" s="13" t="s">
        <v>72</v>
      </c>
      <c r="AY466" s="237" t="s">
        <v>120</v>
      </c>
    </row>
    <row r="467" s="14" customFormat="1">
      <c r="A467" s="14"/>
      <c r="B467" s="238"/>
      <c r="C467" s="239"/>
      <c r="D467" s="229" t="s">
        <v>129</v>
      </c>
      <c r="E467" s="240" t="s">
        <v>19</v>
      </c>
      <c r="F467" s="241" t="s">
        <v>502</v>
      </c>
      <c r="G467" s="239"/>
      <c r="H467" s="242">
        <v>26.934999999999999</v>
      </c>
      <c r="I467" s="243"/>
      <c r="J467" s="239"/>
      <c r="K467" s="239"/>
      <c r="L467" s="244"/>
      <c r="M467" s="245"/>
      <c r="N467" s="246"/>
      <c r="O467" s="246"/>
      <c r="P467" s="246"/>
      <c r="Q467" s="246"/>
      <c r="R467" s="246"/>
      <c r="S467" s="246"/>
      <c r="T467" s="24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8" t="s">
        <v>129</v>
      </c>
      <c r="AU467" s="248" t="s">
        <v>79</v>
      </c>
      <c r="AV467" s="14" t="s">
        <v>79</v>
      </c>
      <c r="AW467" s="14" t="s">
        <v>33</v>
      </c>
      <c r="AX467" s="14" t="s">
        <v>72</v>
      </c>
      <c r="AY467" s="248" t="s">
        <v>120</v>
      </c>
    </row>
    <row r="468" s="13" customFormat="1">
      <c r="A468" s="13"/>
      <c r="B468" s="227"/>
      <c r="C468" s="228"/>
      <c r="D468" s="229" t="s">
        <v>129</v>
      </c>
      <c r="E468" s="230" t="s">
        <v>19</v>
      </c>
      <c r="F468" s="231" t="s">
        <v>131</v>
      </c>
      <c r="G468" s="228"/>
      <c r="H468" s="230" t="s">
        <v>19</v>
      </c>
      <c r="I468" s="232"/>
      <c r="J468" s="228"/>
      <c r="K468" s="228"/>
      <c r="L468" s="233"/>
      <c r="M468" s="234"/>
      <c r="N468" s="235"/>
      <c r="O468" s="235"/>
      <c r="P468" s="235"/>
      <c r="Q468" s="235"/>
      <c r="R468" s="235"/>
      <c r="S468" s="235"/>
      <c r="T468" s="23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7" t="s">
        <v>129</v>
      </c>
      <c r="AU468" s="237" t="s">
        <v>79</v>
      </c>
      <c r="AV468" s="13" t="s">
        <v>77</v>
      </c>
      <c r="AW468" s="13" t="s">
        <v>33</v>
      </c>
      <c r="AX468" s="13" t="s">
        <v>72</v>
      </c>
      <c r="AY468" s="237" t="s">
        <v>120</v>
      </c>
    </row>
    <row r="469" s="13" customFormat="1">
      <c r="A469" s="13"/>
      <c r="B469" s="227"/>
      <c r="C469" s="228"/>
      <c r="D469" s="229" t="s">
        <v>129</v>
      </c>
      <c r="E469" s="230" t="s">
        <v>19</v>
      </c>
      <c r="F469" s="231" t="s">
        <v>505</v>
      </c>
      <c r="G469" s="228"/>
      <c r="H469" s="230" t="s">
        <v>19</v>
      </c>
      <c r="I469" s="232"/>
      <c r="J469" s="228"/>
      <c r="K469" s="228"/>
      <c r="L469" s="233"/>
      <c r="M469" s="234"/>
      <c r="N469" s="235"/>
      <c r="O469" s="235"/>
      <c r="P469" s="235"/>
      <c r="Q469" s="235"/>
      <c r="R469" s="235"/>
      <c r="S469" s="235"/>
      <c r="T469" s="23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7" t="s">
        <v>129</v>
      </c>
      <c r="AU469" s="237" t="s">
        <v>79</v>
      </c>
      <c r="AV469" s="13" t="s">
        <v>77</v>
      </c>
      <c r="AW469" s="13" t="s">
        <v>33</v>
      </c>
      <c r="AX469" s="13" t="s">
        <v>72</v>
      </c>
      <c r="AY469" s="237" t="s">
        <v>120</v>
      </c>
    </row>
    <row r="470" s="14" customFormat="1">
      <c r="A470" s="14"/>
      <c r="B470" s="238"/>
      <c r="C470" s="239"/>
      <c r="D470" s="229" t="s">
        <v>129</v>
      </c>
      <c r="E470" s="240" t="s">
        <v>19</v>
      </c>
      <c r="F470" s="241" t="s">
        <v>465</v>
      </c>
      <c r="G470" s="239"/>
      <c r="H470" s="242">
        <v>10.584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8" t="s">
        <v>129</v>
      </c>
      <c r="AU470" s="248" t="s">
        <v>79</v>
      </c>
      <c r="AV470" s="14" t="s">
        <v>79</v>
      </c>
      <c r="AW470" s="14" t="s">
        <v>33</v>
      </c>
      <c r="AX470" s="14" t="s">
        <v>72</v>
      </c>
      <c r="AY470" s="248" t="s">
        <v>120</v>
      </c>
    </row>
    <row r="471" s="13" customFormat="1">
      <c r="A471" s="13"/>
      <c r="B471" s="227"/>
      <c r="C471" s="228"/>
      <c r="D471" s="229" t="s">
        <v>129</v>
      </c>
      <c r="E471" s="230" t="s">
        <v>19</v>
      </c>
      <c r="F471" s="231" t="s">
        <v>506</v>
      </c>
      <c r="G471" s="228"/>
      <c r="H471" s="230" t="s">
        <v>19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7" t="s">
        <v>129</v>
      </c>
      <c r="AU471" s="237" t="s">
        <v>79</v>
      </c>
      <c r="AV471" s="13" t="s">
        <v>77</v>
      </c>
      <c r="AW471" s="13" t="s">
        <v>33</v>
      </c>
      <c r="AX471" s="13" t="s">
        <v>72</v>
      </c>
      <c r="AY471" s="237" t="s">
        <v>120</v>
      </c>
    </row>
    <row r="472" s="14" customFormat="1">
      <c r="A472" s="14"/>
      <c r="B472" s="238"/>
      <c r="C472" s="239"/>
      <c r="D472" s="229" t="s">
        <v>129</v>
      </c>
      <c r="E472" s="240" t="s">
        <v>19</v>
      </c>
      <c r="F472" s="241" t="s">
        <v>502</v>
      </c>
      <c r="G472" s="239"/>
      <c r="H472" s="242">
        <v>26.934999999999999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8" t="s">
        <v>129</v>
      </c>
      <c r="AU472" s="248" t="s">
        <v>79</v>
      </c>
      <c r="AV472" s="14" t="s">
        <v>79</v>
      </c>
      <c r="AW472" s="14" t="s">
        <v>33</v>
      </c>
      <c r="AX472" s="14" t="s">
        <v>72</v>
      </c>
      <c r="AY472" s="248" t="s">
        <v>120</v>
      </c>
    </row>
    <row r="473" s="15" customFormat="1">
      <c r="A473" s="15"/>
      <c r="B473" s="249"/>
      <c r="C473" s="250"/>
      <c r="D473" s="229" t="s">
        <v>129</v>
      </c>
      <c r="E473" s="251" t="s">
        <v>19</v>
      </c>
      <c r="F473" s="252" t="s">
        <v>156</v>
      </c>
      <c r="G473" s="250"/>
      <c r="H473" s="253">
        <v>107.265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9" t="s">
        <v>129</v>
      </c>
      <c r="AU473" s="259" t="s">
        <v>79</v>
      </c>
      <c r="AV473" s="15" t="s">
        <v>127</v>
      </c>
      <c r="AW473" s="15" t="s">
        <v>33</v>
      </c>
      <c r="AX473" s="15" t="s">
        <v>77</v>
      </c>
      <c r="AY473" s="259" t="s">
        <v>120</v>
      </c>
    </row>
    <row r="474" s="2" customFormat="1" ht="33" customHeight="1">
      <c r="A474" s="39"/>
      <c r="B474" s="40"/>
      <c r="C474" s="260" t="s">
        <v>507</v>
      </c>
      <c r="D474" s="260" t="s">
        <v>398</v>
      </c>
      <c r="E474" s="261" t="s">
        <v>508</v>
      </c>
      <c r="F474" s="262" t="s">
        <v>509</v>
      </c>
      <c r="G474" s="263" t="s">
        <v>126</v>
      </c>
      <c r="H474" s="264">
        <v>25.158999999999999</v>
      </c>
      <c r="I474" s="265"/>
      <c r="J474" s="266">
        <f>ROUND(I474*H474,2)</f>
        <v>0</v>
      </c>
      <c r="K474" s="267"/>
      <c r="L474" s="268"/>
      <c r="M474" s="269" t="s">
        <v>19</v>
      </c>
      <c r="N474" s="270" t="s">
        <v>43</v>
      </c>
      <c r="O474" s="85"/>
      <c r="P474" s="223">
        <f>O474*H474</f>
        <v>0</v>
      </c>
      <c r="Q474" s="223">
        <v>0.045999999999999999</v>
      </c>
      <c r="R474" s="223">
        <f>Q474*H474</f>
        <v>1.157314</v>
      </c>
      <c r="S474" s="223">
        <v>0</v>
      </c>
      <c r="T474" s="224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5" t="s">
        <v>401</v>
      </c>
      <c r="AT474" s="225" t="s">
        <v>398</v>
      </c>
      <c r="AU474" s="225" t="s">
        <v>79</v>
      </c>
      <c r="AY474" s="18" t="s">
        <v>120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8" t="s">
        <v>77</v>
      </c>
      <c r="BK474" s="226">
        <f>ROUND(I474*H474,2)</f>
        <v>0</v>
      </c>
      <c r="BL474" s="18" t="s">
        <v>304</v>
      </c>
      <c r="BM474" s="225" t="s">
        <v>510</v>
      </c>
    </row>
    <row r="475" s="13" customFormat="1">
      <c r="A475" s="13"/>
      <c r="B475" s="227"/>
      <c r="C475" s="228"/>
      <c r="D475" s="229" t="s">
        <v>129</v>
      </c>
      <c r="E475" s="230" t="s">
        <v>19</v>
      </c>
      <c r="F475" s="231" t="s">
        <v>144</v>
      </c>
      <c r="G475" s="228"/>
      <c r="H475" s="230" t="s">
        <v>19</v>
      </c>
      <c r="I475" s="232"/>
      <c r="J475" s="228"/>
      <c r="K475" s="228"/>
      <c r="L475" s="233"/>
      <c r="M475" s="234"/>
      <c r="N475" s="235"/>
      <c r="O475" s="235"/>
      <c r="P475" s="235"/>
      <c r="Q475" s="235"/>
      <c r="R475" s="235"/>
      <c r="S475" s="235"/>
      <c r="T475" s="23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7" t="s">
        <v>129</v>
      </c>
      <c r="AU475" s="237" t="s">
        <v>79</v>
      </c>
      <c r="AV475" s="13" t="s">
        <v>77</v>
      </c>
      <c r="AW475" s="13" t="s">
        <v>33</v>
      </c>
      <c r="AX475" s="13" t="s">
        <v>72</v>
      </c>
      <c r="AY475" s="237" t="s">
        <v>120</v>
      </c>
    </row>
    <row r="476" s="13" customFormat="1">
      <c r="A476" s="13"/>
      <c r="B476" s="227"/>
      <c r="C476" s="228"/>
      <c r="D476" s="229" t="s">
        <v>129</v>
      </c>
      <c r="E476" s="230" t="s">
        <v>19</v>
      </c>
      <c r="F476" s="231" t="s">
        <v>460</v>
      </c>
      <c r="G476" s="228"/>
      <c r="H476" s="230" t="s">
        <v>19</v>
      </c>
      <c r="I476" s="232"/>
      <c r="J476" s="228"/>
      <c r="K476" s="228"/>
      <c r="L476" s="233"/>
      <c r="M476" s="234"/>
      <c r="N476" s="235"/>
      <c r="O476" s="235"/>
      <c r="P476" s="235"/>
      <c r="Q476" s="235"/>
      <c r="R476" s="235"/>
      <c r="S476" s="235"/>
      <c r="T476" s="23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7" t="s">
        <v>129</v>
      </c>
      <c r="AU476" s="237" t="s">
        <v>79</v>
      </c>
      <c r="AV476" s="13" t="s">
        <v>77</v>
      </c>
      <c r="AW476" s="13" t="s">
        <v>33</v>
      </c>
      <c r="AX476" s="13" t="s">
        <v>72</v>
      </c>
      <c r="AY476" s="237" t="s">
        <v>120</v>
      </c>
    </row>
    <row r="477" s="14" customFormat="1">
      <c r="A477" s="14"/>
      <c r="B477" s="238"/>
      <c r="C477" s="239"/>
      <c r="D477" s="229" t="s">
        <v>129</v>
      </c>
      <c r="E477" s="240" t="s">
        <v>19</v>
      </c>
      <c r="F477" s="241" t="s">
        <v>461</v>
      </c>
      <c r="G477" s="239"/>
      <c r="H477" s="242">
        <v>25.158999999999999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129</v>
      </c>
      <c r="AU477" s="248" t="s">
        <v>79</v>
      </c>
      <c r="AV477" s="14" t="s">
        <v>79</v>
      </c>
      <c r="AW477" s="14" t="s">
        <v>33</v>
      </c>
      <c r="AX477" s="14" t="s">
        <v>72</v>
      </c>
      <c r="AY477" s="248" t="s">
        <v>120</v>
      </c>
    </row>
    <row r="478" s="15" customFormat="1">
      <c r="A478" s="15"/>
      <c r="B478" s="249"/>
      <c r="C478" s="250"/>
      <c r="D478" s="229" t="s">
        <v>129</v>
      </c>
      <c r="E478" s="251" t="s">
        <v>19</v>
      </c>
      <c r="F478" s="252" t="s">
        <v>156</v>
      </c>
      <c r="G478" s="250"/>
      <c r="H478" s="253">
        <v>25.158999999999999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9" t="s">
        <v>129</v>
      </c>
      <c r="AU478" s="259" t="s">
        <v>79</v>
      </c>
      <c r="AV478" s="15" t="s">
        <v>127</v>
      </c>
      <c r="AW478" s="15" t="s">
        <v>33</v>
      </c>
      <c r="AX478" s="15" t="s">
        <v>77</v>
      </c>
      <c r="AY478" s="259" t="s">
        <v>120</v>
      </c>
    </row>
    <row r="479" s="2" customFormat="1" ht="33" customHeight="1">
      <c r="A479" s="39"/>
      <c r="B479" s="40"/>
      <c r="C479" s="260" t="s">
        <v>511</v>
      </c>
      <c r="D479" s="260" t="s">
        <v>398</v>
      </c>
      <c r="E479" s="261" t="s">
        <v>512</v>
      </c>
      <c r="F479" s="262" t="s">
        <v>513</v>
      </c>
      <c r="G479" s="263" t="s">
        <v>126</v>
      </c>
      <c r="H479" s="264">
        <v>9.8780000000000001</v>
      </c>
      <c r="I479" s="265"/>
      <c r="J479" s="266">
        <f>ROUND(I479*H479,2)</f>
        <v>0</v>
      </c>
      <c r="K479" s="267"/>
      <c r="L479" s="268"/>
      <c r="M479" s="269" t="s">
        <v>19</v>
      </c>
      <c r="N479" s="270" t="s">
        <v>43</v>
      </c>
      <c r="O479" s="85"/>
      <c r="P479" s="223">
        <f>O479*H479</f>
        <v>0</v>
      </c>
      <c r="Q479" s="223">
        <v>0.043999999999999997</v>
      </c>
      <c r="R479" s="223">
        <f>Q479*H479</f>
        <v>0.43463199999999996</v>
      </c>
      <c r="S479" s="223">
        <v>0</v>
      </c>
      <c r="T479" s="224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5" t="s">
        <v>401</v>
      </c>
      <c r="AT479" s="225" t="s">
        <v>398</v>
      </c>
      <c r="AU479" s="225" t="s">
        <v>79</v>
      </c>
      <c r="AY479" s="18" t="s">
        <v>120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8" t="s">
        <v>77</v>
      </c>
      <c r="BK479" s="226">
        <f>ROUND(I479*H479,2)</f>
        <v>0</v>
      </c>
      <c r="BL479" s="18" t="s">
        <v>304</v>
      </c>
      <c r="BM479" s="225" t="s">
        <v>514</v>
      </c>
    </row>
    <row r="480" s="13" customFormat="1">
      <c r="A480" s="13"/>
      <c r="B480" s="227"/>
      <c r="C480" s="228"/>
      <c r="D480" s="229" t="s">
        <v>129</v>
      </c>
      <c r="E480" s="230" t="s">
        <v>19</v>
      </c>
      <c r="F480" s="231" t="s">
        <v>144</v>
      </c>
      <c r="G480" s="228"/>
      <c r="H480" s="230" t="s">
        <v>19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7" t="s">
        <v>129</v>
      </c>
      <c r="AU480" s="237" t="s">
        <v>79</v>
      </c>
      <c r="AV480" s="13" t="s">
        <v>77</v>
      </c>
      <c r="AW480" s="13" t="s">
        <v>33</v>
      </c>
      <c r="AX480" s="13" t="s">
        <v>72</v>
      </c>
      <c r="AY480" s="237" t="s">
        <v>120</v>
      </c>
    </row>
    <row r="481" s="13" customFormat="1">
      <c r="A481" s="13"/>
      <c r="B481" s="227"/>
      <c r="C481" s="228"/>
      <c r="D481" s="229" t="s">
        <v>129</v>
      </c>
      <c r="E481" s="230" t="s">
        <v>19</v>
      </c>
      <c r="F481" s="231" t="s">
        <v>515</v>
      </c>
      <c r="G481" s="228"/>
      <c r="H481" s="230" t="s">
        <v>19</v>
      </c>
      <c r="I481" s="232"/>
      <c r="J481" s="228"/>
      <c r="K481" s="228"/>
      <c r="L481" s="233"/>
      <c r="M481" s="234"/>
      <c r="N481" s="235"/>
      <c r="O481" s="235"/>
      <c r="P481" s="235"/>
      <c r="Q481" s="235"/>
      <c r="R481" s="235"/>
      <c r="S481" s="235"/>
      <c r="T481" s="23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7" t="s">
        <v>129</v>
      </c>
      <c r="AU481" s="237" t="s">
        <v>79</v>
      </c>
      <c r="AV481" s="13" t="s">
        <v>77</v>
      </c>
      <c r="AW481" s="13" t="s">
        <v>33</v>
      </c>
      <c r="AX481" s="13" t="s">
        <v>72</v>
      </c>
      <c r="AY481" s="237" t="s">
        <v>120</v>
      </c>
    </row>
    <row r="482" s="14" customFormat="1">
      <c r="A482" s="14"/>
      <c r="B482" s="238"/>
      <c r="C482" s="239"/>
      <c r="D482" s="229" t="s">
        <v>129</v>
      </c>
      <c r="E482" s="240" t="s">
        <v>19</v>
      </c>
      <c r="F482" s="241" t="s">
        <v>459</v>
      </c>
      <c r="G482" s="239"/>
      <c r="H482" s="242">
        <v>9.8780000000000001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8" t="s">
        <v>129</v>
      </c>
      <c r="AU482" s="248" t="s">
        <v>79</v>
      </c>
      <c r="AV482" s="14" t="s">
        <v>79</v>
      </c>
      <c r="AW482" s="14" t="s">
        <v>33</v>
      </c>
      <c r="AX482" s="14" t="s">
        <v>72</v>
      </c>
      <c r="AY482" s="248" t="s">
        <v>120</v>
      </c>
    </row>
    <row r="483" s="15" customFormat="1">
      <c r="A483" s="15"/>
      <c r="B483" s="249"/>
      <c r="C483" s="250"/>
      <c r="D483" s="229" t="s">
        <v>129</v>
      </c>
      <c r="E483" s="251" t="s">
        <v>19</v>
      </c>
      <c r="F483" s="252" t="s">
        <v>156</v>
      </c>
      <c r="G483" s="250"/>
      <c r="H483" s="253">
        <v>9.8780000000000001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9" t="s">
        <v>129</v>
      </c>
      <c r="AU483" s="259" t="s">
        <v>79</v>
      </c>
      <c r="AV483" s="15" t="s">
        <v>127</v>
      </c>
      <c r="AW483" s="15" t="s">
        <v>33</v>
      </c>
      <c r="AX483" s="15" t="s">
        <v>77</v>
      </c>
      <c r="AY483" s="259" t="s">
        <v>120</v>
      </c>
    </row>
    <row r="484" s="2" customFormat="1" ht="44.25" customHeight="1">
      <c r="A484" s="39"/>
      <c r="B484" s="40"/>
      <c r="C484" s="260" t="s">
        <v>516</v>
      </c>
      <c r="D484" s="260" t="s">
        <v>398</v>
      </c>
      <c r="E484" s="261" t="s">
        <v>517</v>
      </c>
      <c r="F484" s="262" t="s">
        <v>518</v>
      </c>
      <c r="G484" s="263" t="s">
        <v>126</v>
      </c>
      <c r="H484" s="264">
        <v>49.920000000000002</v>
      </c>
      <c r="I484" s="265"/>
      <c r="J484" s="266">
        <f>ROUND(I484*H484,2)</f>
        <v>0</v>
      </c>
      <c r="K484" s="267"/>
      <c r="L484" s="268"/>
      <c r="M484" s="269" t="s">
        <v>19</v>
      </c>
      <c r="N484" s="270" t="s">
        <v>43</v>
      </c>
      <c r="O484" s="85"/>
      <c r="P484" s="223">
        <f>O484*H484</f>
        <v>0</v>
      </c>
      <c r="Q484" s="223">
        <v>0.056000000000000001</v>
      </c>
      <c r="R484" s="223">
        <f>Q484*H484</f>
        <v>2.7955200000000002</v>
      </c>
      <c r="S484" s="223">
        <v>0</v>
      </c>
      <c r="T484" s="224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5" t="s">
        <v>401</v>
      </c>
      <c r="AT484" s="225" t="s">
        <v>398</v>
      </c>
      <c r="AU484" s="225" t="s">
        <v>79</v>
      </c>
      <c r="AY484" s="18" t="s">
        <v>120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8" t="s">
        <v>77</v>
      </c>
      <c r="BK484" s="226">
        <f>ROUND(I484*H484,2)</f>
        <v>0</v>
      </c>
      <c r="BL484" s="18" t="s">
        <v>304</v>
      </c>
      <c r="BM484" s="225" t="s">
        <v>519</v>
      </c>
    </row>
    <row r="485" s="13" customFormat="1">
      <c r="A485" s="13"/>
      <c r="B485" s="227"/>
      <c r="C485" s="228"/>
      <c r="D485" s="229" t="s">
        <v>129</v>
      </c>
      <c r="E485" s="230" t="s">
        <v>19</v>
      </c>
      <c r="F485" s="231" t="s">
        <v>144</v>
      </c>
      <c r="G485" s="228"/>
      <c r="H485" s="230" t="s">
        <v>19</v>
      </c>
      <c r="I485" s="232"/>
      <c r="J485" s="228"/>
      <c r="K485" s="228"/>
      <c r="L485" s="233"/>
      <c r="M485" s="234"/>
      <c r="N485" s="235"/>
      <c r="O485" s="235"/>
      <c r="P485" s="235"/>
      <c r="Q485" s="235"/>
      <c r="R485" s="235"/>
      <c r="S485" s="235"/>
      <c r="T485" s="23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7" t="s">
        <v>129</v>
      </c>
      <c r="AU485" s="237" t="s">
        <v>79</v>
      </c>
      <c r="AV485" s="13" t="s">
        <v>77</v>
      </c>
      <c r="AW485" s="13" t="s">
        <v>33</v>
      </c>
      <c r="AX485" s="13" t="s">
        <v>72</v>
      </c>
      <c r="AY485" s="237" t="s">
        <v>120</v>
      </c>
    </row>
    <row r="486" s="13" customFormat="1">
      <c r="A486" s="13"/>
      <c r="B486" s="227"/>
      <c r="C486" s="228"/>
      <c r="D486" s="229" t="s">
        <v>129</v>
      </c>
      <c r="E486" s="230" t="s">
        <v>19</v>
      </c>
      <c r="F486" s="231" t="s">
        <v>520</v>
      </c>
      <c r="G486" s="228"/>
      <c r="H486" s="230" t="s">
        <v>19</v>
      </c>
      <c r="I486" s="232"/>
      <c r="J486" s="228"/>
      <c r="K486" s="228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129</v>
      </c>
      <c r="AU486" s="237" t="s">
        <v>79</v>
      </c>
      <c r="AV486" s="13" t="s">
        <v>77</v>
      </c>
      <c r="AW486" s="13" t="s">
        <v>33</v>
      </c>
      <c r="AX486" s="13" t="s">
        <v>72</v>
      </c>
      <c r="AY486" s="237" t="s">
        <v>120</v>
      </c>
    </row>
    <row r="487" s="14" customFormat="1">
      <c r="A487" s="14"/>
      <c r="B487" s="238"/>
      <c r="C487" s="239"/>
      <c r="D487" s="229" t="s">
        <v>129</v>
      </c>
      <c r="E487" s="240" t="s">
        <v>19</v>
      </c>
      <c r="F487" s="241" t="s">
        <v>521</v>
      </c>
      <c r="G487" s="239"/>
      <c r="H487" s="242">
        <v>6.375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8" t="s">
        <v>129</v>
      </c>
      <c r="AU487" s="248" t="s">
        <v>79</v>
      </c>
      <c r="AV487" s="14" t="s">
        <v>79</v>
      </c>
      <c r="AW487" s="14" t="s">
        <v>33</v>
      </c>
      <c r="AX487" s="14" t="s">
        <v>72</v>
      </c>
      <c r="AY487" s="248" t="s">
        <v>120</v>
      </c>
    </row>
    <row r="488" s="13" customFormat="1">
      <c r="A488" s="13"/>
      <c r="B488" s="227"/>
      <c r="C488" s="228"/>
      <c r="D488" s="229" t="s">
        <v>129</v>
      </c>
      <c r="E488" s="230" t="s">
        <v>19</v>
      </c>
      <c r="F488" s="231" t="s">
        <v>140</v>
      </c>
      <c r="G488" s="228"/>
      <c r="H488" s="230" t="s">
        <v>19</v>
      </c>
      <c r="I488" s="232"/>
      <c r="J488" s="228"/>
      <c r="K488" s="228"/>
      <c r="L488" s="233"/>
      <c r="M488" s="234"/>
      <c r="N488" s="235"/>
      <c r="O488" s="235"/>
      <c r="P488" s="235"/>
      <c r="Q488" s="235"/>
      <c r="R488" s="235"/>
      <c r="S488" s="235"/>
      <c r="T488" s="23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7" t="s">
        <v>129</v>
      </c>
      <c r="AU488" s="237" t="s">
        <v>79</v>
      </c>
      <c r="AV488" s="13" t="s">
        <v>77</v>
      </c>
      <c r="AW488" s="13" t="s">
        <v>33</v>
      </c>
      <c r="AX488" s="13" t="s">
        <v>72</v>
      </c>
      <c r="AY488" s="237" t="s">
        <v>120</v>
      </c>
    </row>
    <row r="489" s="13" customFormat="1">
      <c r="A489" s="13"/>
      <c r="B489" s="227"/>
      <c r="C489" s="228"/>
      <c r="D489" s="229" t="s">
        <v>129</v>
      </c>
      <c r="E489" s="230" t="s">
        <v>19</v>
      </c>
      <c r="F489" s="231" t="s">
        <v>522</v>
      </c>
      <c r="G489" s="228"/>
      <c r="H489" s="230" t="s">
        <v>19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7" t="s">
        <v>129</v>
      </c>
      <c r="AU489" s="237" t="s">
        <v>79</v>
      </c>
      <c r="AV489" s="13" t="s">
        <v>77</v>
      </c>
      <c r="AW489" s="13" t="s">
        <v>33</v>
      </c>
      <c r="AX489" s="13" t="s">
        <v>72</v>
      </c>
      <c r="AY489" s="237" t="s">
        <v>120</v>
      </c>
    </row>
    <row r="490" s="14" customFormat="1">
      <c r="A490" s="14"/>
      <c r="B490" s="238"/>
      <c r="C490" s="239"/>
      <c r="D490" s="229" t="s">
        <v>129</v>
      </c>
      <c r="E490" s="240" t="s">
        <v>19</v>
      </c>
      <c r="F490" s="241" t="s">
        <v>469</v>
      </c>
      <c r="G490" s="239"/>
      <c r="H490" s="242">
        <v>14.515000000000001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8" t="s">
        <v>129</v>
      </c>
      <c r="AU490" s="248" t="s">
        <v>79</v>
      </c>
      <c r="AV490" s="14" t="s">
        <v>79</v>
      </c>
      <c r="AW490" s="14" t="s">
        <v>33</v>
      </c>
      <c r="AX490" s="14" t="s">
        <v>72</v>
      </c>
      <c r="AY490" s="248" t="s">
        <v>120</v>
      </c>
    </row>
    <row r="491" s="13" customFormat="1">
      <c r="A491" s="13"/>
      <c r="B491" s="227"/>
      <c r="C491" s="228"/>
      <c r="D491" s="229" t="s">
        <v>129</v>
      </c>
      <c r="E491" s="230" t="s">
        <v>19</v>
      </c>
      <c r="F491" s="231" t="s">
        <v>136</v>
      </c>
      <c r="G491" s="228"/>
      <c r="H491" s="230" t="s">
        <v>19</v>
      </c>
      <c r="I491" s="232"/>
      <c r="J491" s="228"/>
      <c r="K491" s="228"/>
      <c r="L491" s="233"/>
      <c r="M491" s="234"/>
      <c r="N491" s="235"/>
      <c r="O491" s="235"/>
      <c r="P491" s="235"/>
      <c r="Q491" s="235"/>
      <c r="R491" s="235"/>
      <c r="S491" s="235"/>
      <c r="T491" s="23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7" t="s">
        <v>129</v>
      </c>
      <c r="AU491" s="237" t="s">
        <v>79</v>
      </c>
      <c r="AV491" s="13" t="s">
        <v>77</v>
      </c>
      <c r="AW491" s="13" t="s">
        <v>33</v>
      </c>
      <c r="AX491" s="13" t="s">
        <v>72</v>
      </c>
      <c r="AY491" s="237" t="s">
        <v>120</v>
      </c>
    </row>
    <row r="492" s="13" customFormat="1">
      <c r="A492" s="13"/>
      <c r="B492" s="227"/>
      <c r="C492" s="228"/>
      <c r="D492" s="229" t="s">
        <v>129</v>
      </c>
      <c r="E492" s="230" t="s">
        <v>19</v>
      </c>
      <c r="F492" s="231" t="s">
        <v>523</v>
      </c>
      <c r="G492" s="228"/>
      <c r="H492" s="230" t="s">
        <v>19</v>
      </c>
      <c r="I492" s="232"/>
      <c r="J492" s="228"/>
      <c r="K492" s="228"/>
      <c r="L492" s="233"/>
      <c r="M492" s="234"/>
      <c r="N492" s="235"/>
      <c r="O492" s="235"/>
      <c r="P492" s="235"/>
      <c r="Q492" s="235"/>
      <c r="R492" s="235"/>
      <c r="S492" s="235"/>
      <c r="T492" s="23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7" t="s">
        <v>129</v>
      </c>
      <c r="AU492" s="237" t="s">
        <v>79</v>
      </c>
      <c r="AV492" s="13" t="s">
        <v>77</v>
      </c>
      <c r="AW492" s="13" t="s">
        <v>33</v>
      </c>
      <c r="AX492" s="13" t="s">
        <v>72</v>
      </c>
      <c r="AY492" s="237" t="s">
        <v>120</v>
      </c>
    </row>
    <row r="493" s="14" customFormat="1">
      <c r="A493" s="14"/>
      <c r="B493" s="238"/>
      <c r="C493" s="239"/>
      <c r="D493" s="229" t="s">
        <v>129</v>
      </c>
      <c r="E493" s="240" t="s">
        <v>19</v>
      </c>
      <c r="F493" s="241" t="s">
        <v>469</v>
      </c>
      <c r="G493" s="239"/>
      <c r="H493" s="242">
        <v>14.515000000000001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8" t="s">
        <v>129</v>
      </c>
      <c r="AU493" s="248" t="s">
        <v>79</v>
      </c>
      <c r="AV493" s="14" t="s">
        <v>79</v>
      </c>
      <c r="AW493" s="14" t="s">
        <v>33</v>
      </c>
      <c r="AX493" s="14" t="s">
        <v>72</v>
      </c>
      <c r="AY493" s="248" t="s">
        <v>120</v>
      </c>
    </row>
    <row r="494" s="13" customFormat="1">
      <c r="A494" s="13"/>
      <c r="B494" s="227"/>
      <c r="C494" s="228"/>
      <c r="D494" s="229" t="s">
        <v>129</v>
      </c>
      <c r="E494" s="230" t="s">
        <v>19</v>
      </c>
      <c r="F494" s="231" t="s">
        <v>131</v>
      </c>
      <c r="G494" s="228"/>
      <c r="H494" s="230" t="s">
        <v>19</v>
      </c>
      <c r="I494" s="232"/>
      <c r="J494" s="228"/>
      <c r="K494" s="228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129</v>
      </c>
      <c r="AU494" s="237" t="s">
        <v>79</v>
      </c>
      <c r="AV494" s="13" t="s">
        <v>77</v>
      </c>
      <c r="AW494" s="13" t="s">
        <v>33</v>
      </c>
      <c r="AX494" s="13" t="s">
        <v>72</v>
      </c>
      <c r="AY494" s="237" t="s">
        <v>120</v>
      </c>
    </row>
    <row r="495" s="13" customFormat="1">
      <c r="A495" s="13"/>
      <c r="B495" s="227"/>
      <c r="C495" s="228"/>
      <c r="D495" s="229" t="s">
        <v>129</v>
      </c>
      <c r="E495" s="230" t="s">
        <v>19</v>
      </c>
      <c r="F495" s="231" t="s">
        <v>524</v>
      </c>
      <c r="G495" s="228"/>
      <c r="H495" s="230" t="s">
        <v>19</v>
      </c>
      <c r="I495" s="232"/>
      <c r="J495" s="228"/>
      <c r="K495" s="228"/>
      <c r="L495" s="233"/>
      <c r="M495" s="234"/>
      <c r="N495" s="235"/>
      <c r="O495" s="235"/>
      <c r="P495" s="235"/>
      <c r="Q495" s="235"/>
      <c r="R495" s="235"/>
      <c r="S495" s="235"/>
      <c r="T495" s="23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7" t="s">
        <v>129</v>
      </c>
      <c r="AU495" s="237" t="s">
        <v>79</v>
      </c>
      <c r="AV495" s="13" t="s">
        <v>77</v>
      </c>
      <c r="AW495" s="13" t="s">
        <v>33</v>
      </c>
      <c r="AX495" s="13" t="s">
        <v>72</v>
      </c>
      <c r="AY495" s="237" t="s">
        <v>120</v>
      </c>
    </row>
    <row r="496" s="14" customFormat="1">
      <c r="A496" s="14"/>
      <c r="B496" s="238"/>
      <c r="C496" s="239"/>
      <c r="D496" s="229" t="s">
        <v>129</v>
      </c>
      <c r="E496" s="240" t="s">
        <v>19</v>
      </c>
      <c r="F496" s="241" t="s">
        <v>469</v>
      </c>
      <c r="G496" s="239"/>
      <c r="H496" s="242">
        <v>14.515000000000001</v>
      </c>
      <c r="I496" s="243"/>
      <c r="J496" s="239"/>
      <c r="K496" s="239"/>
      <c r="L496" s="244"/>
      <c r="M496" s="245"/>
      <c r="N496" s="246"/>
      <c r="O496" s="246"/>
      <c r="P496" s="246"/>
      <c r="Q496" s="246"/>
      <c r="R496" s="246"/>
      <c r="S496" s="246"/>
      <c r="T496" s="24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8" t="s">
        <v>129</v>
      </c>
      <c r="AU496" s="248" t="s">
        <v>79</v>
      </c>
      <c r="AV496" s="14" t="s">
        <v>79</v>
      </c>
      <c r="AW496" s="14" t="s">
        <v>33</v>
      </c>
      <c r="AX496" s="14" t="s">
        <v>72</v>
      </c>
      <c r="AY496" s="248" t="s">
        <v>120</v>
      </c>
    </row>
    <row r="497" s="15" customFormat="1">
      <c r="A497" s="15"/>
      <c r="B497" s="249"/>
      <c r="C497" s="250"/>
      <c r="D497" s="229" t="s">
        <v>129</v>
      </c>
      <c r="E497" s="251" t="s">
        <v>19</v>
      </c>
      <c r="F497" s="252" t="s">
        <v>156</v>
      </c>
      <c r="G497" s="250"/>
      <c r="H497" s="253">
        <v>49.920000000000002</v>
      </c>
      <c r="I497" s="254"/>
      <c r="J497" s="250"/>
      <c r="K497" s="250"/>
      <c r="L497" s="255"/>
      <c r="M497" s="256"/>
      <c r="N497" s="257"/>
      <c r="O497" s="257"/>
      <c r="P497" s="257"/>
      <c r="Q497" s="257"/>
      <c r="R497" s="257"/>
      <c r="S497" s="257"/>
      <c r="T497" s="258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9" t="s">
        <v>129</v>
      </c>
      <c r="AU497" s="259" t="s">
        <v>79</v>
      </c>
      <c r="AV497" s="15" t="s">
        <v>127</v>
      </c>
      <c r="AW497" s="15" t="s">
        <v>33</v>
      </c>
      <c r="AX497" s="15" t="s">
        <v>77</v>
      </c>
      <c r="AY497" s="259" t="s">
        <v>120</v>
      </c>
    </row>
    <row r="498" s="2" customFormat="1" ht="33" customHeight="1">
      <c r="A498" s="39"/>
      <c r="B498" s="40"/>
      <c r="C498" s="260" t="s">
        <v>525</v>
      </c>
      <c r="D498" s="260" t="s">
        <v>398</v>
      </c>
      <c r="E498" s="261" t="s">
        <v>526</v>
      </c>
      <c r="F498" s="262" t="s">
        <v>527</v>
      </c>
      <c r="G498" s="263" t="s">
        <v>126</v>
      </c>
      <c r="H498" s="264">
        <v>44.567999999999998</v>
      </c>
      <c r="I498" s="265"/>
      <c r="J498" s="266">
        <f>ROUND(I498*H498,2)</f>
        <v>0</v>
      </c>
      <c r="K498" s="267"/>
      <c r="L498" s="268"/>
      <c r="M498" s="269" t="s">
        <v>19</v>
      </c>
      <c r="N498" s="270" t="s">
        <v>43</v>
      </c>
      <c r="O498" s="85"/>
      <c r="P498" s="223">
        <f>O498*H498</f>
        <v>0</v>
      </c>
      <c r="Q498" s="223">
        <v>0.045999999999999999</v>
      </c>
      <c r="R498" s="223">
        <f>Q498*H498</f>
        <v>2.050128</v>
      </c>
      <c r="S498" s="223">
        <v>0</v>
      </c>
      <c r="T498" s="224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5" t="s">
        <v>401</v>
      </c>
      <c r="AT498" s="225" t="s">
        <v>398</v>
      </c>
      <c r="AU498" s="225" t="s">
        <v>79</v>
      </c>
      <c r="AY498" s="18" t="s">
        <v>120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8" t="s">
        <v>77</v>
      </c>
      <c r="BK498" s="226">
        <f>ROUND(I498*H498,2)</f>
        <v>0</v>
      </c>
      <c r="BL498" s="18" t="s">
        <v>304</v>
      </c>
      <c r="BM498" s="225" t="s">
        <v>528</v>
      </c>
    </row>
    <row r="499" s="13" customFormat="1">
      <c r="A499" s="13"/>
      <c r="B499" s="227"/>
      <c r="C499" s="228"/>
      <c r="D499" s="229" t="s">
        <v>129</v>
      </c>
      <c r="E499" s="230" t="s">
        <v>19</v>
      </c>
      <c r="F499" s="231" t="s">
        <v>480</v>
      </c>
      <c r="G499" s="228"/>
      <c r="H499" s="230" t="s">
        <v>19</v>
      </c>
      <c r="I499" s="232"/>
      <c r="J499" s="228"/>
      <c r="K499" s="228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129</v>
      </c>
      <c r="AU499" s="237" t="s">
        <v>79</v>
      </c>
      <c r="AV499" s="13" t="s">
        <v>77</v>
      </c>
      <c r="AW499" s="13" t="s">
        <v>33</v>
      </c>
      <c r="AX499" s="13" t="s">
        <v>72</v>
      </c>
      <c r="AY499" s="237" t="s">
        <v>120</v>
      </c>
    </row>
    <row r="500" s="14" customFormat="1">
      <c r="A500" s="14"/>
      <c r="B500" s="238"/>
      <c r="C500" s="239"/>
      <c r="D500" s="229" t="s">
        <v>129</v>
      </c>
      <c r="E500" s="240" t="s">
        <v>19</v>
      </c>
      <c r="F500" s="241" t="s">
        <v>481</v>
      </c>
      <c r="G500" s="239"/>
      <c r="H500" s="242">
        <v>6.3360000000000003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8" t="s">
        <v>129</v>
      </c>
      <c r="AU500" s="248" t="s">
        <v>79</v>
      </c>
      <c r="AV500" s="14" t="s">
        <v>79</v>
      </c>
      <c r="AW500" s="14" t="s">
        <v>33</v>
      </c>
      <c r="AX500" s="14" t="s">
        <v>72</v>
      </c>
      <c r="AY500" s="248" t="s">
        <v>120</v>
      </c>
    </row>
    <row r="501" s="13" customFormat="1">
      <c r="A501" s="13"/>
      <c r="B501" s="227"/>
      <c r="C501" s="228"/>
      <c r="D501" s="229" t="s">
        <v>129</v>
      </c>
      <c r="E501" s="230" t="s">
        <v>19</v>
      </c>
      <c r="F501" s="231" t="s">
        <v>529</v>
      </c>
      <c r="G501" s="228"/>
      <c r="H501" s="230" t="s">
        <v>19</v>
      </c>
      <c r="I501" s="232"/>
      <c r="J501" s="228"/>
      <c r="K501" s="228"/>
      <c r="L501" s="233"/>
      <c r="M501" s="234"/>
      <c r="N501" s="235"/>
      <c r="O501" s="235"/>
      <c r="P501" s="235"/>
      <c r="Q501" s="235"/>
      <c r="R501" s="235"/>
      <c r="S501" s="235"/>
      <c r="T501" s="23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7" t="s">
        <v>129</v>
      </c>
      <c r="AU501" s="237" t="s">
        <v>79</v>
      </c>
      <c r="AV501" s="13" t="s">
        <v>77</v>
      </c>
      <c r="AW501" s="13" t="s">
        <v>33</v>
      </c>
      <c r="AX501" s="13" t="s">
        <v>72</v>
      </c>
      <c r="AY501" s="237" t="s">
        <v>120</v>
      </c>
    </row>
    <row r="502" s="14" customFormat="1">
      <c r="A502" s="14"/>
      <c r="B502" s="238"/>
      <c r="C502" s="239"/>
      <c r="D502" s="229" t="s">
        <v>129</v>
      </c>
      <c r="E502" s="240" t="s">
        <v>19</v>
      </c>
      <c r="F502" s="241" t="s">
        <v>283</v>
      </c>
      <c r="G502" s="239"/>
      <c r="H502" s="242">
        <v>22.391999999999999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8" t="s">
        <v>129</v>
      </c>
      <c r="AU502" s="248" t="s">
        <v>79</v>
      </c>
      <c r="AV502" s="14" t="s">
        <v>79</v>
      </c>
      <c r="AW502" s="14" t="s">
        <v>33</v>
      </c>
      <c r="AX502" s="14" t="s">
        <v>72</v>
      </c>
      <c r="AY502" s="248" t="s">
        <v>120</v>
      </c>
    </row>
    <row r="503" s="13" customFormat="1">
      <c r="A503" s="13"/>
      <c r="B503" s="227"/>
      <c r="C503" s="228"/>
      <c r="D503" s="229" t="s">
        <v>129</v>
      </c>
      <c r="E503" s="230" t="s">
        <v>19</v>
      </c>
      <c r="F503" s="231" t="s">
        <v>477</v>
      </c>
      <c r="G503" s="228"/>
      <c r="H503" s="230" t="s">
        <v>19</v>
      </c>
      <c r="I503" s="232"/>
      <c r="J503" s="228"/>
      <c r="K503" s="228"/>
      <c r="L503" s="233"/>
      <c r="M503" s="234"/>
      <c r="N503" s="235"/>
      <c r="O503" s="235"/>
      <c r="P503" s="235"/>
      <c r="Q503" s="235"/>
      <c r="R503" s="235"/>
      <c r="S503" s="235"/>
      <c r="T503" s="23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7" t="s">
        <v>129</v>
      </c>
      <c r="AU503" s="237" t="s">
        <v>79</v>
      </c>
      <c r="AV503" s="13" t="s">
        <v>77</v>
      </c>
      <c r="AW503" s="13" t="s">
        <v>33</v>
      </c>
      <c r="AX503" s="13" t="s">
        <v>72</v>
      </c>
      <c r="AY503" s="237" t="s">
        <v>120</v>
      </c>
    </row>
    <row r="504" s="14" customFormat="1">
      <c r="A504" s="14"/>
      <c r="B504" s="238"/>
      <c r="C504" s="239"/>
      <c r="D504" s="229" t="s">
        <v>129</v>
      </c>
      <c r="E504" s="240" t="s">
        <v>19</v>
      </c>
      <c r="F504" s="241" t="s">
        <v>530</v>
      </c>
      <c r="G504" s="239"/>
      <c r="H504" s="242">
        <v>15.84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8" t="s">
        <v>129</v>
      </c>
      <c r="AU504" s="248" t="s">
        <v>79</v>
      </c>
      <c r="AV504" s="14" t="s">
        <v>79</v>
      </c>
      <c r="AW504" s="14" t="s">
        <v>33</v>
      </c>
      <c r="AX504" s="14" t="s">
        <v>72</v>
      </c>
      <c r="AY504" s="248" t="s">
        <v>120</v>
      </c>
    </row>
    <row r="505" s="15" customFormat="1">
      <c r="A505" s="15"/>
      <c r="B505" s="249"/>
      <c r="C505" s="250"/>
      <c r="D505" s="229" t="s">
        <v>129</v>
      </c>
      <c r="E505" s="251" t="s">
        <v>19</v>
      </c>
      <c r="F505" s="252" t="s">
        <v>156</v>
      </c>
      <c r="G505" s="250"/>
      <c r="H505" s="253">
        <v>44.567999999999998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9" t="s">
        <v>129</v>
      </c>
      <c r="AU505" s="259" t="s">
        <v>79</v>
      </c>
      <c r="AV505" s="15" t="s">
        <v>127</v>
      </c>
      <c r="AW505" s="15" t="s">
        <v>33</v>
      </c>
      <c r="AX505" s="15" t="s">
        <v>77</v>
      </c>
      <c r="AY505" s="259" t="s">
        <v>120</v>
      </c>
    </row>
    <row r="506" s="2" customFormat="1" ht="21.75" customHeight="1">
      <c r="A506" s="39"/>
      <c r="B506" s="40"/>
      <c r="C506" s="213" t="s">
        <v>531</v>
      </c>
      <c r="D506" s="213" t="s">
        <v>123</v>
      </c>
      <c r="E506" s="214" t="s">
        <v>532</v>
      </c>
      <c r="F506" s="215" t="s">
        <v>533</v>
      </c>
      <c r="G506" s="216" t="s">
        <v>452</v>
      </c>
      <c r="H506" s="217">
        <v>84.400000000000006</v>
      </c>
      <c r="I506" s="218"/>
      <c r="J506" s="219">
        <f>ROUND(I506*H506,2)</f>
        <v>0</v>
      </c>
      <c r="K506" s="220"/>
      <c r="L506" s="45"/>
      <c r="M506" s="221" t="s">
        <v>19</v>
      </c>
      <c r="N506" s="222" t="s">
        <v>43</v>
      </c>
      <c r="O506" s="85"/>
      <c r="P506" s="223">
        <f>O506*H506</f>
        <v>0</v>
      </c>
      <c r="Q506" s="223">
        <v>0</v>
      </c>
      <c r="R506" s="223">
        <f>Q506*H506</f>
        <v>0</v>
      </c>
      <c r="S506" s="223">
        <v>0</v>
      </c>
      <c r="T506" s="224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5" t="s">
        <v>304</v>
      </c>
      <c r="AT506" s="225" t="s">
        <v>123</v>
      </c>
      <c r="AU506" s="225" t="s">
        <v>79</v>
      </c>
      <c r="AY506" s="18" t="s">
        <v>120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8" t="s">
        <v>77</v>
      </c>
      <c r="BK506" s="226">
        <f>ROUND(I506*H506,2)</f>
        <v>0</v>
      </c>
      <c r="BL506" s="18" t="s">
        <v>304</v>
      </c>
      <c r="BM506" s="225" t="s">
        <v>534</v>
      </c>
    </row>
    <row r="507" s="13" customFormat="1">
      <c r="A507" s="13"/>
      <c r="B507" s="227"/>
      <c r="C507" s="228"/>
      <c r="D507" s="229" t="s">
        <v>129</v>
      </c>
      <c r="E507" s="230" t="s">
        <v>19</v>
      </c>
      <c r="F507" s="231" t="s">
        <v>144</v>
      </c>
      <c r="G507" s="228"/>
      <c r="H507" s="230" t="s">
        <v>19</v>
      </c>
      <c r="I507" s="232"/>
      <c r="J507" s="228"/>
      <c r="K507" s="228"/>
      <c r="L507" s="233"/>
      <c r="M507" s="234"/>
      <c r="N507" s="235"/>
      <c r="O507" s="235"/>
      <c r="P507" s="235"/>
      <c r="Q507" s="235"/>
      <c r="R507" s="235"/>
      <c r="S507" s="235"/>
      <c r="T507" s="23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7" t="s">
        <v>129</v>
      </c>
      <c r="AU507" s="237" t="s">
        <v>79</v>
      </c>
      <c r="AV507" s="13" t="s">
        <v>77</v>
      </c>
      <c r="AW507" s="13" t="s">
        <v>33</v>
      </c>
      <c r="AX507" s="13" t="s">
        <v>72</v>
      </c>
      <c r="AY507" s="237" t="s">
        <v>120</v>
      </c>
    </row>
    <row r="508" s="14" customFormat="1">
      <c r="A508" s="14"/>
      <c r="B508" s="238"/>
      <c r="C508" s="239"/>
      <c r="D508" s="229" t="s">
        <v>129</v>
      </c>
      <c r="E508" s="240" t="s">
        <v>19</v>
      </c>
      <c r="F508" s="241" t="s">
        <v>535</v>
      </c>
      <c r="G508" s="239"/>
      <c r="H508" s="242">
        <v>19.600000000000001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8" t="s">
        <v>129</v>
      </c>
      <c r="AU508" s="248" t="s">
        <v>79</v>
      </c>
      <c r="AV508" s="14" t="s">
        <v>79</v>
      </c>
      <c r="AW508" s="14" t="s">
        <v>33</v>
      </c>
      <c r="AX508" s="14" t="s">
        <v>72</v>
      </c>
      <c r="AY508" s="248" t="s">
        <v>120</v>
      </c>
    </row>
    <row r="509" s="13" customFormat="1">
      <c r="A509" s="13"/>
      <c r="B509" s="227"/>
      <c r="C509" s="228"/>
      <c r="D509" s="229" t="s">
        <v>129</v>
      </c>
      <c r="E509" s="230" t="s">
        <v>19</v>
      </c>
      <c r="F509" s="231" t="s">
        <v>140</v>
      </c>
      <c r="G509" s="228"/>
      <c r="H509" s="230" t="s">
        <v>19</v>
      </c>
      <c r="I509" s="232"/>
      <c r="J509" s="228"/>
      <c r="K509" s="228"/>
      <c r="L509" s="233"/>
      <c r="M509" s="234"/>
      <c r="N509" s="235"/>
      <c r="O509" s="235"/>
      <c r="P509" s="235"/>
      <c r="Q509" s="235"/>
      <c r="R509" s="235"/>
      <c r="S509" s="235"/>
      <c r="T509" s="23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7" t="s">
        <v>129</v>
      </c>
      <c r="AU509" s="237" t="s">
        <v>79</v>
      </c>
      <c r="AV509" s="13" t="s">
        <v>77</v>
      </c>
      <c r="AW509" s="13" t="s">
        <v>33</v>
      </c>
      <c r="AX509" s="13" t="s">
        <v>72</v>
      </c>
      <c r="AY509" s="237" t="s">
        <v>120</v>
      </c>
    </row>
    <row r="510" s="14" customFormat="1">
      <c r="A510" s="14"/>
      <c r="B510" s="238"/>
      <c r="C510" s="239"/>
      <c r="D510" s="229" t="s">
        <v>129</v>
      </c>
      <c r="E510" s="240" t="s">
        <v>19</v>
      </c>
      <c r="F510" s="241" t="s">
        <v>536</v>
      </c>
      <c r="G510" s="239"/>
      <c r="H510" s="242">
        <v>21.600000000000001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8" t="s">
        <v>129</v>
      </c>
      <c r="AU510" s="248" t="s">
        <v>79</v>
      </c>
      <c r="AV510" s="14" t="s">
        <v>79</v>
      </c>
      <c r="AW510" s="14" t="s">
        <v>33</v>
      </c>
      <c r="AX510" s="14" t="s">
        <v>72</v>
      </c>
      <c r="AY510" s="248" t="s">
        <v>120</v>
      </c>
    </row>
    <row r="511" s="13" customFormat="1">
      <c r="A511" s="13"/>
      <c r="B511" s="227"/>
      <c r="C511" s="228"/>
      <c r="D511" s="229" t="s">
        <v>129</v>
      </c>
      <c r="E511" s="230" t="s">
        <v>19</v>
      </c>
      <c r="F511" s="231" t="s">
        <v>136</v>
      </c>
      <c r="G511" s="228"/>
      <c r="H511" s="230" t="s">
        <v>19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129</v>
      </c>
      <c r="AU511" s="237" t="s">
        <v>79</v>
      </c>
      <c r="AV511" s="13" t="s">
        <v>77</v>
      </c>
      <c r="AW511" s="13" t="s">
        <v>33</v>
      </c>
      <c r="AX511" s="13" t="s">
        <v>72</v>
      </c>
      <c r="AY511" s="237" t="s">
        <v>120</v>
      </c>
    </row>
    <row r="512" s="14" customFormat="1">
      <c r="A512" s="14"/>
      <c r="B512" s="238"/>
      <c r="C512" s="239"/>
      <c r="D512" s="229" t="s">
        <v>129</v>
      </c>
      <c r="E512" s="240" t="s">
        <v>19</v>
      </c>
      <c r="F512" s="241" t="s">
        <v>536</v>
      </c>
      <c r="G512" s="239"/>
      <c r="H512" s="242">
        <v>21.600000000000001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8" t="s">
        <v>129</v>
      </c>
      <c r="AU512" s="248" t="s">
        <v>79</v>
      </c>
      <c r="AV512" s="14" t="s">
        <v>79</v>
      </c>
      <c r="AW512" s="14" t="s">
        <v>33</v>
      </c>
      <c r="AX512" s="14" t="s">
        <v>72</v>
      </c>
      <c r="AY512" s="248" t="s">
        <v>120</v>
      </c>
    </row>
    <row r="513" s="13" customFormat="1">
      <c r="A513" s="13"/>
      <c r="B513" s="227"/>
      <c r="C513" s="228"/>
      <c r="D513" s="229" t="s">
        <v>129</v>
      </c>
      <c r="E513" s="230" t="s">
        <v>19</v>
      </c>
      <c r="F513" s="231" t="s">
        <v>131</v>
      </c>
      <c r="G513" s="228"/>
      <c r="H513" s="230" t="s">
        <v>19</v>
      </c>
      <c r="I513" s="232"/>
      <c r="J513" s="228"/>
      <c r="K513" s="228"/>
      <c r="L513" s="233"/>
      <c r="M513" s="234"/>
      <c r="N513" s="235"/>
      <c r="O513" s="235"/>
      <c r="P513" s="235"/>
      <c r="Q513" s="235"/>
      <c r="R513" s="235"/>
      <c r="S513" s="235"/>
      <c r="T513" s="23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7" t="s">
        <v>129</v>
      </c>
      <c r="AU513" s="237" t="s">
        <v>79</v>
      </c>
      <c r="AV513" s="13" t="s">
        <v>77</v>
      </c>
      <c r="AW513" s="13" t="s">
        <v>33</v>
      </c>
      <c r="AX513" s="13" t="s">
        <v>72</v>
      </c>
      <c r="AY513" s="237" t="s">
        <v>120</v>
      </c>
    </row>
    <row r="514" s="14" customFormat="1">
      <c r="A514" s="14"/>
      <c r="B514" s="238"/>
      <c r="C514" s="239"/>
      <c r="D514" s="229" t="s">
        <v>129</v>
      </c>
      <c r="E514" s="240" t="s">
        <v>19</v>
      </c>
      <c r="F514" s="241" t="s">
        <v>536</v>
      </c>
      <c r="G514" s="239"/>
      <c r="H514" s="242">
        <v>21.600000000000001</v>
      </c>
      <c r="I514" s="243"/>
      <c r="J514" s="239"/>
      <c r="K514" s="239"/>
      <c r="L514" s="244"/>
      <c r="M514" s="245"/>
      <c r="N514" s="246"/>
      <c r="O514" s="246"/>
      <c r="P514" s="246"/>
      <c r="Q514" s="246"/>
      <c r="R514" s="246"/>
      <c r="S514" s="246"/>
      <c r="T514" s="24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8" t="s">
        <v>129</v>
      </c>
      <c r="AU514" s="248" t="s">
        <v>79</v>
      </c>
      <c r="AV514" s="14" t="s">
        <v>79</v>
      </c>
      <c r="AW514" s="14" t="s">
        <v>33</v>
      </c>
      <c r="AX514" s="14" t="s">
        <v>72</v>
      </c>
      <c r="AY514" s="248" t="s">
        <v>120</v>
      </c>
    </row>
    <row r="515" s="15" customFormat="1">
      <c r="A515" s="15"/>
      <c r="B515" s="249"/>
      <c r="C515" s="250"/>
      <c r="D515" s="229" t="s">
        <v>129</v>
      </c>
      <c r="E515" s="251" t="s">
        <v>19</v>
      </c>
      <c r="F515" s="252" t="s">
        <v>156</v>
      </c>
      <c r="G515" s="250"/>
      <c r="H515" s="253">
        <v>84.400000000000006</v>
      </c>
      <c r="I515" s="254"/>
      <c r="J515" s="250"/>
      <c r="K515" s="250"/>
      <c r="L515" s="255"/>
      <c r="M515" s="256"/>
      <c r="N515" s="257"/>
      <c r="O515" s="257"/>
      <c r="P515" s="257"/>
      <c r="Q515" s="257"/>
      <c r="R515" s="257"/>
      <c r="S515" s="257"/>
      <c r="T515" s="258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9" t="s">
        <v>129</v>
      </c>
      <c r="AU515" s="259" t="s">
        <v>79</v>
      </c>
      <c r="AV515" s="15" t="s">
        <v>127</v>
      </c>
      <c r="AW515" s="15" t="s">
        <v>33</v>
      </c>
      <c r="AX515" s="15" t="s">
        <v>77</v>
      </c>
      <c r="AY515" s="259" t="s">
        <v>120</v>
      </c>
    </row>
    <row r="516" s="2" customFormat="1" ht="16.5" customHeight="1">
      <c r="A516" s="39"/>
      <c r="B516" s="40"/>
      <c r="C516" s="260" t="s">
        <v>537</v>
      </c>
      <c r="D516" s="260" t="s">
        <v>398</v>
      </c>
      <c r="E516" s="261" t="s">
        <v>538</v>
      </c>
      <c r="F516" s="262" t="s">
        <v>539</v>
      </c>
      <c r="G516" s="263" t="s">
        <v>386</v>
      </c>
      <c r="H516" s="264">
        <v>141.37200000000001</v>
      </c>
      <c r="I516" s="265"/>
      <c r="J516" s="266">
        <f>ROUND(I516*H516,2)</f>
        <v>0</v>
      </c>
      <c r="K516" s="267"/>
      <c r="L516" s="268"/>
      <c r="M516" s="269" t="s">
        <v>19</v>
      </c>
      <c r="N516" s="270" t="s">
        <v>43</v>
      </c>
      <c r="O516" s="85"/>
      <c r="P516" s="223">
        <f>O516*H516</f>
        <v>0</v>
      </c>
      <c r="Q516" s="223">
        <v>0.0070000000000000001</v>
      </c>
      <c r="R516" s="223">
        <f>Q516*H516</f>
        <v>0.98960400000000015</v>
      </c>
      <c r="S516" s="223">
        <v>0</v>
      </c>
      <c r="T516" s="224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5" t="s">
        <v>401</v>
      </c>
      <c r="AT516" s="225" t="s">
        <v>398</v>
      </c>
      <c r="AU516" s="225" t="s">
        <v>79</v>
      </c>
      <c r="AY516" s="18" t="s">
        <v>120</v>
      </c>
      <c r="BE516" s="226">
        <f>IF(N516="základní",J516,0)</f>
        <v>0</v>
      </c>
      <c r="BF516" s="226">
        <f>IF(N516="snížená",J516,0)</f>
        <v>0</v>
      </c>
      <c r="BG516" s="226">
        <f>IF(N516="zákl. přenesená",J516,0)</f>
        <v>0</v>
      </c>
      <c r="BH516" s="226">
        <f>IF(N516="sníž. přenesená",J516,0)</f>
        <v>0</v>
      </c>
      <c r="BI516" s="226">
        <f>IF(N516="nulová",J516,0)</f>
        <v>0</v>
      </c>
      <c r="BJ516" s="18" t="s">
        <v>77</v>
      </c>
      <c r="BK516" s="226">
        <f>ROUND(I516*H516,2)</f>
        <v>0</v>
      </c>
      <c r="BL516" s="18" t="s">
        <v>304</v>
      </c>
      <c r="BM516" s="225" t="s">
        <v>540</v>
      </c>
    </row>
    <row r="517" s="14" customFormat="1">
      <c r="A517" s="14"/>
      <c r="B517" s="238"/>
      <c r="C517" s="239"/>
      <c r="D517" s="229" t="s">
        <v>129</v>
      </c>
      <c r="E517" s="240" t="s">
        <v>19</v>
      </c>
      <c r="F517" s="241" t="s">
        <v>541</v>
      </c>
      <c r="G517" s="239"/>
      <c r="H517" s="242">
        <v>27.719999999999999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8" t="s">
        <v>129</v>
      </c>
      <c r="AU517" s="248" t="s">
        <v>79</v>
      </c>
      <c r="AV517" s="14" t="s">
        <v>79</v>
      </c>
      <c r="AW517" s="14" t="s">
        <v>33</v>
      </c>
      <c r="AX517" s="14" t="s">
        <v>72</v>
      </c>
      <c r="AY517" s="248" t="s">
        <v>120</v>
      </c>
    </row>
    <row r="518" s="14" customFormat="1">
      <c r="A518" s="14"/>
      <c r="B518" s="238"/>
      <c r="C518" s="239"/>
      <c r="D518" s="229" t="s">
        <v>129</v>
      </c>
      <c r="E518" s="240" t="s">
        <v>19</v>
      </c>
      <c r="F518" s="241" t="s">
        <v>542</v>
      </c>
      <c r="G518" s="239"/>
      <c r="H518" s="242">
        <v>51.677999999999997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8" t="s">
        <v>129</v>
      </c>
      <c r="AU518" s="248" t="s">
        <v>79</v>
      </c>
      <c r="AV518" s="14" t="s">
        <v>79</v>
      </c>
      <c r="AW518" s="14" t="s">
        <v>33</v>
      </c>
      <c r="AX518" s="14" t="s">
        <v>72</v>
      </c>
      <c r="AY518" s="248" t="s">
        <v>120</v>
      </c>
    </row>
    <row r="519" s="14" customFormat="1">
      <c r="A519" s="14"/>
      <c r="B519" s="238"/>
      <c r="C519" s="239"/>
      <c r="D519" s="229" t="s">
        <v>129</v>
      </c>
      <c r="E519" s="240" t="s">
        <v>19</v>
      </c>
      <c r="F519" s="241" t="s">
        <v>543</v>
      </c>
      <c r="G519" s="239"/>
      <c r="H519" s="242">
        <v>19.007999999999999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8" t="s">
        <v>129</v>
      </c>
      <c r="AU519" s="248" t="s">
        <v>79</v>
      </c>
      <c r="AV519" s="14" t="s">
        <v>79</v>
      </c>
      <c r="AW519" s="14" t="s">
        <v>33</v>
      </c>
      <c r="AX519" s="14" t="s">
        <v>72</v>
      </c>
      <c r="AY519" s="248" t="s">
        <v>120</v>
      </c>
    </row>
    <row r="520" s="14" customFormat="1">
      <c r="A520" s="14"/>
      <c r="B520" s="238"/>
      <c r="C520" s="239"/>
      <c r="D520" s="229" t="s">
        <v>129</v>
      </c>
      <c r="E520" s="240" t="s">
        <v>19</v>
      </c>
      <c r="F520" s="241" t="s">
        <v>544</v>
      </c>
      <c r="G520" s="239"/>
      <c r="H520" s="242">
        <v>4.6529999999999996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8" t="s">
        <v>129</v>
      </c>
      <c r="AU520" s="248" t="s">
        <v>79</v>
      </c>
      <c r="AV520" s="14" t="s">
        <v>79</v>
      </c>
      <c r="AW520" s="14" t="s">
        <v>33</v>
      </c>
      <c r="AX520" s="14" t="s">
        <v>72</v>
      </c>
      <c r="AY520" s="248" t="s">
        <v>120</v>
      </c>
    </row>
    <row r="521" s="14" customFormat="1">
      <c r="A521" s="14"/>
      <c r="B521" s="238"/>
      <c r="C521" s="239"/>
      <c r="D521" s="229" t="s">
        <v>129</v>
      </c>
      <c r="E521" s="240" t="s">
        <v>19</v>
      </c>
      <c r="F521" s="241" t="s">
        <v>545</v>
      </c>
      <c r="G521" s="239"/>
      <c r="H521" s="242">
        <v>16.137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8" t="s">
        <v>129</v>
      </c>
      <c r="AU521" s="248" t="s">
        <v>79</v>
      </c>
      <c r="AV521" s="14" t="s">
        <v>79</v>
      </c>
      <c r="AW521" s="14" t="s">
        <v>33</v>
      </c>
      <c r="AX521" s="14" t="s">
        <v>72</v>
      </c>
      <c r="AY521" s="248" t="s">
        <v>120</v>
      </c>
    </row>
    <row r="522" s="14" customFormat="1">
      <c r="A522" s="14"/>
      <c r="B522" s="238"/>
      <c r="C522" s="239"/>
      <c r="D522" s="229" t="s">
        <v>129</v>
      </c>
      <c r="E522" s="240" t="s">
        <v>19</v>
      </c>
      <c r="F522" s="241" t="s">
        <v>546</v>
      </c>
      <c r="G522" s="239"/>
      <c r="H522" s="242">
        <v>6.3360000000000003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129</v>
      </c>
      <c r="AU522" s="248" t="s">
        <v>79</v>
      </c>
      <c r="AV522" s="14" t="s">
        <v>79</v>
      </c>
      <c r="AW522" s="14" t="s">
        <v>33</v>
      </c>
      <c r="AX522" s="14" t="s">
        <v>72</v>
      </c>
      <c r="AY522" s="248" t="s">
        <v>120</v>
      </c>
    </row>
    <row r="523" s="14" customFormat="1">
      <c r="A523" s="14"/>
      <c r="B523" s="238"/>
      <c r="C523" s="239"/>
      <c r="D523" s="229" t="s">
        <v>129</v>
      </c>
      <c r="E523" s="240" t="s">
        <v>19</v>
      </c>
      <c r="F523" s="241" t="s">
        <v>547</v>
      </c>
      <c r="G523" s="239"/>
      <c r="H523" s="242">
        <v>15.84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129</v>
      </c>
      <c r="AU523" s="248" t="s">
        <v>79</v>
      </c>
      <c r="AV523" s="14" t="s">
        <v>79</v>
      </c>
      <c r="AW523" s="14" t="s">
        <v>33</v>
      </c>
      <c r="AX523" s="14" t="s">
        <v>72</v>
      </c>
      <c r="AY523" s="248" t="s">
        <v>120</v>
      </c>
    </row>
    <row r="524" s="15" customFormat="1">
      <c r="A524" s="15"/>
      <c r="B524" s="249"/>
      <c r="C524" s="250"/>
      <c r="D524" s="229" t="s">
        <v>129</v>
      </c>
      <c r="E524" s="251" t="s">
        <v>19</v>
      </c>
      <c r="F524" s="252" t="s">
        <v>156</v>
      </c>
      <c r="G524" s="250"/>
      <c r="H524" s="253">
        <v>141.37199999999999</v>
      </c>
      <c r="I524" s="254"/>
      <c r="J524" s="250"/>
      <c r="K524" s="250"/>
      <c r="L524" s="255"/>
      <c r="M524" s="256"/>
      <c r="N524" s="257"/>
      <c r="O524" s="257"/>
      <c r="P524" s="257"/>
      <c r="Q524" s="257"/>
      <c r="R524" s="257"/>
      <c r="S524" s="257"/>
      <c r="T524" s="258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9" t="s">
        <v>129</v>
      </c>
      <c r="AU524" s="259" t="s">
        <v>79</v>
      </c>
      <c r="AV524" s="15" t="s">
        <v>127</v>
      </c>
      <c r="AW524" s="15" t="s">
        <v>33</v>
      </c>
      <c r="AX524" s="15" t="s">
        <v>77</v>
      </c>
      <c r="AY524" s="259" t="s">
        <v>120</v>
      </c>
    </row>
    <row r="525" s="2" customFormat="1" ht="21.75" customHeight="1">
      <c r="A525" s="39"/>
      <c r="B525" s="40"/>
      <c r="C525" s="213" t="s">
        <v>548</v>
      </c>
      <c r="D525" s="213" t="s">
        <v>123</v>
      </c>
      <c r="E525" s="214" t="s">
        <v>549</v>
      </c>
      <c r="F525" s="215" t="s">
        <v>550</v>
      </c>
      <c r="G525" s="216" t="s">
        <v>386</v>
      </c>
      <c r="H525" s="217">
        <v>602.21000000000004</v>
      </c>
      <c r="I525" s="218"/>
      <c r="J525" s="219">
        <f>ROUND(I525*H525,2)</f>
        <v>0</v>
      </c>
      <c r="K525" s="220"/>
      <c r="L525" s="45"/>
      <c r="M525" s="221" t="s">
        <v>19</v>
      </c>
      <c r="N525" s="222" t="s">
        <v>43</v>
      </c>
      <c r="O525" s="85"/>
      <c r="P525" s="223">
        <f>O525*H525</f>
        <v>0</v>
      </c>
      <c r="Q525" s="223">
        <v>6.9999999999999994E-05</v>
      </c>
      <c r="R525" s="223">
        <f>Q525*H525</f>
        <v>0.042154699999999996</v>
      </c>
      <c r="S525" s="223">
        <v>0</v>
      </c>
      <c r="T525" s="224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5" t="s">
        <v>304</v>
      </c>
      <c r="AT525" s="225" t="s">
        <v>123</v>
      </c>
      <c r="AU525" s="225" t="s">
        <v>79</v>
      </c>
      <c r="AY525" s="18" t="s">
        <v>120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77</v>
      </c>
      <c r="BK525" s="226">
        <f>ROUND(I525*H525,2)</f>
        <v>0</v>
      </c>
      <c r="BL525" s="18" t="s">
        <v>304</v>
      </c>
      <c r="BM525" s="225" t="s">
        <v>551</v>
      </c>
    </row>
    <row r="526" s="13" customFormat="1">
      <c r="A526" s="13"/>
      <c r="B526" s="227"/>
      <c r="C526" s="228"/>
      <c r="D526" s="229" t="s">
        <v>129</v>
      </c>
      <c r="E526" s="230" t="s">
        <v>19</v>
      </c>
      <c r="F526" s="231" t="s">
        <v>552</v>
      </c>
      <c r="G526" s="228"/>
      <c r="H526" s="230" t="s">
        <v>19</v>
      </c>
      <c r="I526" s="232"/>
      <c r="J526" s="228"/>
      <c r="K526" s="228"/>
      <c r="L526" s="233"/>
      <c r="M526" s="234"/>
      <c r="N526" s="235"/>
      <c r="O526" s="235"/>
      <c r="P526" s="235"/>
      <c r="Q526" s="235"/>
      <c r="R526" s="235"/>
      <c r="S526" s="235"/>
      <c r="T526" s="23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7" t="s">
        <v>129</v>
      </c>
      <c r="AU526" s="237" t="s">
        <v>79</v>
      </c>
      <c r="AV526" s="13" t="s">
        <v>77</v>
      </c>
      <c r="AW526" s="13" t="s">
        <v>33</v>
      </c>
      <c r="AX526" s="13" t="s">
        <v>72</v>
      </c>
      <c r="AY526" s="237" t="s">
        <v>120</v>
      </c>
    </row>
    <row r="527" s="14" customFormat="1">
      <c r="A527" s="14"/>
      <c r="B527" s="238"/>
      <c r="C527" s="239"/>
      <c r="D527" s="229" t="s">
        <v>129</v>
      </c>
      <c r="E527" s="240" t="s">
        <v>19</v>
      </c>
      <c r="F527" s="241" t="s">
        <v>553</v>
      </c>
      <c r="G527" s="239"/>
      <c r="H527" s="242">
        <v>25.239999999999998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129</v>
      </c>
      <c r="AU527" s="248" t="s">
        <v>79</v>
      </c>
      <c r="AV527" s="14" t="s">
        <v>79</v>
      </c>
      <c r="AW527" s="14" t="s">
        <v>33</v>
      </c>
      <c r="AX527" s="14" t="s">
        <v>72</v>
      </c>
      <c r="AY527" s="248" t="s">
        <v>120</v>
      </c>
    </row>
    <row r="528" s="13" customFormat="1">
      <c r="A528" s="13"/>
      <c r="B528" s="227"/>
      <c r="C528" s="228"/>
      <c r="D528" s="229" t="s">
        <v>129</v>
      </c>
      <c r="E528" s="230" t="s">
        <v>19</v>
      </c>
      <c r="F528" s="231" t="s">
        <v>554</v>
      </c>
      <c r="G528" s="228"/>
      <c r="H528" s="230" t="s">
        <v>19</v>
      </c>
      <c r="I528" s="232"/>
      <c r="J528" s="228"/>
      <c r="K528" s="228"/>
      <c r="L528" s="233"/>
      <c r="M528" s="234"/>
      <c r="N528" s="235"/>
      <c r="O528" s="235"/>
      <c r="P528" s="235"/>
      <c r="Q528" s="235"/>
      <c r="R528" s="235"/>
      <c r="S528" s="235"/>
      <c r="T528" s="23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7" t="s">
        <v>129</v>
      </c>
      <c r="AU528" s="237" t="s">
        <v>79</v>
      </c>
      <c r="AV528" s="13" t="s">
        <v>77</v>
      </c>
      <c r="AW528" s="13" t="s">
        <v>33</v>
      </c>
      <c r="AX528" s="13" t="s">
        <v>72</v>
      </c>
      <c r="AY528" s="237" t="s">
        <v>120</v>
      </c>
    </row>
    <row r="529" s="14" customFormat="1">
      <c r="A529" s="14"/>
      <c r="B529" s="238"/>
      <c r="C529" s="239"/>
      <c r="D529" s="229" t="s">
        <v>129</v>
      </c>
      <c r="E529" s="240" t="s">
        <v>19</v>
      </c>
      <c r="F529" s="241" t="s">
        <v>555</v>
      </c>
      <c r="G529" s="239"/>
      <c r="H529" s="242">
        <v>60.210000000000001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8" t="s">
        <v>129</v>
      </c>
      <c r="AU529" s="248" t="s">
        <v>79</v>
      </c>
      <c r="AV529" s="14" t="s">
        <v>79</v>
      </c>
      <c r="AW529" s="14" t="s">
        <v>33</v>
      </c>
      <c r="AX529" s="14" t="s">
        <v>72</v>
      </c>
      <c r="AY529" s="248" t="s">
        <v>120</v>
      </c>
    </row>
    <row r="530" s="13" customFormat="1">
      <c r="A530" s="13"/>
      <c r="B530" s="227"/>
      <c r="C530" s="228"/>
      <c r="D530" s="229" t="s">
        <v>129</v>
      </c>
      <c r="E530" s="230" t="s">
        <v>19</v>
      </c>
      <c r="F530" s="231" t="s">
        <v>556</v>
      </c>
      <c r="G530" s="228"/>
      <c r="H530" s="230" t="s">
        <v>19</v>
      </c>
      <c r="I530" s="232"/>
      <c r="J530" s="228"/>
      <c r="K530" s="228"/>
      <c r="L530" s="233"/>
      <c r="M530" s="234"/>
      <c r="N530" s="235"/>
      <c r="O530" s="235"/>
      <c r="P530" s="235"/>
      <c r="Q530" s="235"/>
      <c r="R530" s="235"/>
      <c r="S530" s="235"/>
      <c r="T530" s="23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7" t="s">
        <v>129</v>
      </c>
      <c r="AU530" s="237" t="s">
        <v>79</v>
      </c>
      <c r="AV530" s="13" t="s">
        <v>77</v>
      </c>
      <c r="AW530" s="13" t="s">
        <v>33</v>
      </c>
      <c r="AX530" s="13" t="s">
        <v>72</v>
      </c>
      <c r="AY530" s="237" t="s">
        <v>120</v>
      </c>
    </row>
    <row r="531" s="14" customFormat="1">
      <c r="A531" s="14"/>
      <c r="B531" s="238"/>
      <c r="C531" s="239"/>
      <c r="D531" s="229" t="s">
        <v>129</v>
      </c>
      <c r="E531" s="240" t="s">
        <v>19</v>
      </c>
      <c r="F531" s="241" t="s">
        <v>557</v>
      </c>
      <c r="G531" s="239"/>
      <c r="H531" s="242">
        <v>24</v>
      </c>
      <c r="I531" s="243"/>
      <c r="J531" s="239"/>
      <c r="K531" s="239"/>
      <c r="L531" s="244"/>
      <c r="M531" s="245"/>
      <c r="N531" s="246"/>
      <c r="O531" s="246"/>
      <c r="P531" s="246"/>
      <c r="Q531" s="246"/>
      <c r="R531" s="246"/>
      <c r="S531" s="246"/>
      <c r="T531" s="24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8" t="s">
        <v>129</v>
      </c>
      <c r="AU531" s="248" t="s">
        <v>79</v>
      </c>
      <c r="AV531" s="14" t="s">
        <v>79</v>
      </c>
      <c r="AW531" s="14" t="s">
        <v>33</v>
      </c>
      <c r="AX531" s="14" t="s">
        <v>72</v>
      </c>
      <c r="AY531" s="248" t="s">
        <v>120</v>
      </c>
    </row>
    <row r="532" s="13" customFormat="1">
      <c r="A532" s="13"/>
      <c r="B532" s="227"/>
      <c r="C532" s="228"/>
      <c r="D532" s="229" t="s">
        <v>129</v>
      </c>
      <c r="E532" s="230" t="s">
        <v>19</v>
      </c>
      <c r="F532" s="231" t="s">
        <v>558</v>
      </c>
      <c r="G532" s="228"/>
      <c r="H532" s="230" t="s">
        <v>19</v>
      </c>
      <c r="I532" s="232"/>
      <c r="J532" s="228"/>
      <c r="K532" s="228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129</v>
      </c>
      <c r="AU532" s="237" t="s">
        <v>79</v>
      </c>
      <c r="AV532" s="13" t="s">
        <v>77</v>
      </c>
      <c r="AW532" s="13" t="s">
        <v>33</v>
      </c>
      <c r="AX532" s="13" t="s">
        <v>72</v>
      </c>
      <c r="AY532" s="237" t="s">
        <v>120</v>
      </c>
    </row>
    <row r="533" s="14" customFormat="1">
      <c r="A533" s="14"/>
      <c r="B533" s="238"/>
      <c r="C533" s="239"/>
      <c r="D533" s="229" t="s">
        <v>129</v>
      </c>
      <c r="E533" s="240" t="s">
        <v>19</v>
      </c>
      <c r="F533" s="241" t="s">
        <v>559</v>
      </c>
      <c r="G533" s="239"/>
      <c r="H533" s="242">
        <v>95.040000000000006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8" t="s">
        <v>129</v>
      </c>
      <c r="AU533" s="248" t="s">
        <v>79</v>
      </c>
      <c r="AV533" s="14" t="s">
        <v>79</v>
      </c>
      <c r="AW533" s="14" t="s">
        <v>33</v>
      </c>
      <c r="AX533" s="14" t="s">
        <v>72</v>
      </c>
      <c r="AY533" s="248" t="s">
        <v>120</v>
      </c>
    </row>
    <row r="534" s="13" customFormat="1">
      <c r="A534" s="13"/>
      <c r="B534" s="227"/>
      <c r="C534" s="228"/>
      <c r="D534" s="229" t="s">
        <v>129</v>
      </c>
      <c r="E534" s="230" t="s">
        <v>19</v>
      </c>
      <c r="F534" s="231" t="s">
        <v>560</v>
      </c>
      <c r="G534" s="228"/>
      <c r="H534" s="230" t="s">
        <v>19</v>
      </c>
      <c r="I534" s="232"/>
      <c r="J534" s="228"/>
      <c r="K534" s="228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129</v>
      </c>
      <c r="AU534" s="237" t="s">
        <v>79</v>
      </c>
      <c r="AV534" s="13" t="s">
        <v>77</v>
      </c>
      <c r="AW534" s="13" t="s">
        <v>33</v>
      </c>
      <c r="AX534" s="13" t="s">
        <v>72</v>
      </c>
      <c r="AY534" s="237" t="s">
        <v>120</v>
      </c>
    </row>
    <row r="535" s="14" customFormat="1">
      <c r="A535" s="14"/>
      <c r="B535" s="238"/>
      <c r="C535" s="239"/>
      <c r="D535" s="229" t="s">
        <v>129</v>
      </c>
      <c r="E535" s="240" t="s">
        <v>19</v>
      </c>
      <c r="F535" s="241" t="s">
        <v>561</v>
      </c>
      <c r="G535" s="239"/>
      <c r="H535" s="242">
        <v>233.28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8" t="s">
        <v>129</v>
      </c>
      <c r="AU535" s="248" t="s">
        <v>79</v>
      </c>
      <c r="AV535" s="14" t="s">
        <v>79</v>
      </c>
      <c r="AW535" s="14" t="s">
        <v>33</v>
      </c>
      <c r="AX535" s="14" t="s">
        <v>72</v>
      </c>
      <c r="AY535" s="248" t="s">
        <v>120</v>
      </c>
    </row>
    <row r="536" s="13" customFormat="1">
      <c r="A536" s="13"/>
      <c r="B536" s="227"/>
      <c r="C536" s="228"/>
      <c r="D536" s="229" t="s">
        <v>129</v>
      </c>
      <c r="E536" s="230" t="s">
        <v>19</v>
      </c>
      <c r="F536" s="231" t="s">
        <v>562</v>
      </c>
      <c r="G536" s="228"/>
      <c r="H536" s="230" t="s">
        <v>19</v>
      </c>
      <c r="I536" s="232"/>
      <c r="J536" s="228"/>
      <c r="K536" s="228"/>
      <c r="L536" s="233"/>
      <c r="M536" s="234"/>
      <c r="N536" s="235"/>
      <c r="O536" s="235"/>
      <c r="P536" s="235"/>
      <c r="Q536" s="235"/>
      <c r="R536" s="235"/>
      <c r="S536" s="235"/>
      <c r="T536" s="23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7" t="s">
        <v>129</v>
      </c>
      <c r="AU536" s="237" t="s">
        <v>79</v>
      </c>
      <c r="AV536" s="13" t="s">
        <v>77</v>
      </c>
      <c r="AW536" s="13" t="s">
        <v>33</v>
      </c>
      <c r="AX536" s="13" t="s">
        <v>72</v>
      </c>
      <c r="AY536" s="237" t="s">
        <v>120</v>
      </c>
    </row>
    <row r="537" s="14" customFormat="1">
      <c r="A537" s="14"/>
      <c r="B537" s="238"/>
      <c r="C537" s="239"/>
      <c r="D537" s="229" t="s">
        <v>129</v>
      </c>
      <c r="E537" s="240" t="s">
        <v>19</v>
      </c>
      <c r="F537" s="241" t="s">
        <v>563</v>
      </c>
      <c r="G537" s="239"/>
      <c r="H537" s="242">
        <v>110.88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8" t="s">
        <v>129</v>
      </c>
      <c r="AU537" s="248" t="s">
        <v>79</v>
      </c>
      <c r="AV537" s="14" t="s">
        <v>79</v>
      </c>
      <c r="AW537" s="14" t="s">
        <v>33</v>
      </c>
      <c r="AX537" s="14" t="s">
        <v>72</v>
      </c>
      <c r="AY537" s="248" t="s">
        <v>120</v>
      </c>
    </row>
    <row r="538" s="13" customFormat="1">
      <c r="A538" s="13"/>
      <c r="B538" s="227"/>
      <c r="C538" s="228"/>
      <c r="D538" s="229" t="s">
        <v>129</v>
      </c>
      <c r="E538" s="230" t="s">
        <v>19</v>
      </c>
      <c r="F538" s="231" t="s">
        <v>564</v>
      </c>
      <c r="G538" s="228"/>
      <c r="H538" s="230" t="s">
        <v>19</v>
      </c>
      <c r="I538" s="232"/>
      <c r="J538" s="228"/>
      <c r="K538" s="228"/>
      <c r="L538" s="233"/>
      <c r="M538" s="234"/>
      <c r="N538" s="235"/>
      <c r="O538" s="235"/>
      <c r="P538" s="235"/>
      <c r="Q538" s="235"/>
      <c r="R538" s="235"/>
      <c r="S538" s="235"/>
      <c r="T538" s="23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7" t="s">
        <v>129</v>
      </c>
      <c r="AU538" s="237" t="s">
        <v>79</v>
      </c>
      <c r="AV538" s="13" t="s">
        <v>77</v>
      </c>
      <c r="AW538" s="13" t="s">
        <v>33</v>
      </c>
      <c r="AX538" s="13" t="s">
        <v>72</v>
      </c>
      <c r="AY538" s="237" t="s">
        <v>120</v>
      </c>
    </row>
    <row r="539" s="14" customFormat="1">
      <c r="A539" s="14"/>
      <c r="B539" s="238"/>
      <c r="C539" s="239"/>
      <c r="D539" s="229" t="s">
        <v>129</v>
      </c>
      <c r="E539" s="240" t="s">
        <v>19</v>
      </c>
      <c r="F539" s="241" t="s">
        <v>565</v>
      </c>
      <c r="G539" s="239"/>
      <c r="H539" s="242">
        <v>10.720000000000001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8" t="s">
        <v>129</v>
      </c>
      <c r="AU539" s="248" t="s">
        <v>79</v>
      </c>
      <c r="AV539" s="14" t="s">
        <v>79</v>
      </c>
      <c r="AW539" s="14" t="s">
        <v>33</v>
      </c>
      <c r="AX539" s="14" t="s">
        <v>72</v>
      </c>
      <c r="AY539" s="248" t="s">
        <v>120</v>
      </c>
    </row>
    <row r="540" s="13" customFormat="1">
      <c r="A540" s="13"/>
      <c r="B540" s="227"/>
      <c r="C540" s="228"/>
      <c r="D540" s="229" t="s">
        <v>129</v>
      </c>
      <c r="E540" s="230" t="s">
        <v>19</v>
      </c>
      <c r="F540" s="231" t="s">
        <v>566</v>
      </c>
      <c r="G540" s="228"/>
      <c r="H540" s="230" t="s">
        <v>19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129</v>
      </c>
      <c r="AU540" s="237" t="s">
        <v>79</v>
      </c>
      <c r="AV540" s="13" t="s">
        <v>77</v>
      </c>
      <c r="AW540" s="13" t="s">
        <v>33</v>
      </c>
      <c r="AX540" s="13" t="s">
        <v>72</v>
      </c>
      <c r="AY540" s="237" t="s">
        <v>120</v>
      </c>
    </row>
    <row r="541" s="14" customFormat="1">
      <c r="A541" s="14"/>
      <c r="B541" s="238"/>
      <c r="C541" s="239"/>
      <c r="D541" s="229" t="s">
        <v>129</v>
      </c>
      <c r="E541" s="240" t="s">
        <v>19</v>
      </c>
      <c r="F541" s="241" t="s">
        <v>567</v>
      </c>
      <c r="G541" s="239"/>
      <c r="H541" s="242">
        <v>26.84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8" t="s">
        <v>129</v>
      </c>
      <c r="AU541" s="248" t="s">
        <v>79</v>
      </c>
      <c r="AV541" s="14" t="s">
        <v>79</v>
      </c>
      <c r="AW541" s="14" t="s">
        <v>33</v>
      </c>
      <c r="AX541" s="14" t="s">
        <v>72</v>
      </c>
      <c r="AY541" s="248" t="s">
        <v>120</v>
      </c>
    </row>
    <row r="542" s="13" customFormat="1">
      <c r="A542" s="13"/>
      <c r="B542" s="227"/>
      <c r="C542" s="228"/>
      <c r="D542" s="229" t="s">
        <v>129</v>
      </c>
      <c r="E542" s="230" t="s">
        <v>19</v>
      </c>
      <c r="F542" s="231" t="s">
        <v>568</v>
      </c>
      <c r="G542" s="228"/>
      <c r="H542" s="230" t="s">
        <v>19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129</v>
      </c>
      <c r="AU542" s="237" t="s">
        <v>79</v>
      </c>
      <c r="AV542" s="13" t="s">
        <v>77</v>
      </c>
      <c r="AW542" s="13" t="s">
        <v>33</v>
      </c>
      <c r="AX542" s="13" t="s">
        <v>72</v>
      </c>
      <c r="AY542" s="237" t="s">
        <v>120</v>
      </c>
    </row>
    <row r="543" s="14" customFormat="1">
      <c r="A543" s="14"/>
      <c r="B543" s="238"/>
      <c r="C543" s="239"/>
      <c r="D543" s="229" t="s">
        <v>129</v>
      </c>
      <c r="E543" s="240" t="s">
        <v>19</v>
      </c>
      <c r="F543" s="241" t="s">
        <v>569</v>
      </c>
      <c r="G543" s="239"/>
      <c r="H543" s="242">
        <v>16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129</v>
      </c>
      <c r="AU543" s="248" t="s">
        <v>79</v>
      </c>
      <c r="AV543" s="14" t="s">
        <v>79</v>
      </c>
      <c r="AW543" s="14" t="s">
        <v>33</v>
      </c>
      <c r="AX543" s="14" t="s">
        <v>72</v>
      </c>
      <c r="AY543" s="248" t="s">
        <v>120</v>
      </c>
    </row>
    <row r="544" s="15" customFormat="1">
      <c r="A544" s="15"/>
      <c r="B544" s="249"/>
      <c r="C544" s="250"/>
      <c r="D544" s="229" t="s">
        <v>129</v>
      </c>
      <c r="E544" s="251" t="s">
        <v>19</v>
      </c>
      <c r="F544" s="252" t="s">
        <v>156</v>
      </c>
      <c r="G544" s="250"/>
      <c r="H544" s="253">
        <v>602.21000000000004</v>
      </c>
      <c r="I544" s="254"/>
      <c r="J544" s="250"/>
      <c r="K544" s="250"/>
      <c r="L544" s="255"/>
      <c r="M544" s="256"/>
      <c r="N544" s="257"/>
      <c r="O544" s="257"/>
      <c r="P544" s="257"/>
      <c r="Q544" s="257"/>
      <c r="R544" s="257"/>
      <c r="S544" s="257"/>
      <c r="T544" s="258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9" t="s">
        <v>129</v>
      </c>
      <c r="AU544" s="259" t="s">
        <v>79</v>
      </c>
      <c r="AV544" s="15" t="s">
        <v>127</v>
      </c>
      <c r="AW544" s="15" t="s">
        <v>33</v>
      </c>
      <c r="AX544" s="15" t="s">
        <v>77</v>
      </c>
      <c r="AY544" s="259" t="s">
        <v>120</v>
      </c>
    </row>
    <row r="545" s="2" customFormat="1" ht="21.75" customHeight="1">
      <c r="A545" s="39"/>
      <c r="B545" s="40"/>
      <c r="C545" s="213" t="s">
        <v>570</v>
      </c>
      <c r="D545" s="213" t="s">
        <v>123</v>
      </c>
      <c r="E545" s="214" t="s">
        <v>571</v>
      </c>
      <c r="F545" s="215" t="s">
        <v>572</v>
      </c>
      <c r="G545" s="216" t="s">
        <v>341</v>
      </c>
      <c r="H545" s="217">
        <v>19.728999999999999</v>
      </c>
      <c r="I545" s="218"/>
      <c r="J545" s="219">
        <f>ROUND(I545*H545,2)</f>
        <v>0</v>
      </c>
      <c r="K545" s="220"/>
      <c r="L545" s="45"/>
      <c r="M545" s="221" t="s">
        <v>19</v>
      </c>
      <c r="N545" s="222" t="s">
        <v>43</v>
      </c>
      <c r="O545" s="85"/>
      <c r="P545" s="223">
        <f>O545*H545</f>
        <v>0</v>
      </c>
      <c r="Q545" s="223">
        <v>0</v>
      </c>
      <c r="R545" s="223">
        <f>Q545*H545</f>
        <v>0</v>
      </c>
      <c r="S545" s="223">
        <v>0</v>
      </c>
      <c r="T545" s="224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5" t="s">
        <v>304</v>
      </c>
      <c r="AT545" s="225" t="s">
        <v>123</v>
      </c>
      <c r="AU545" s="225" t="s">
        <v>79</v>
      </c>
      <c r="AY545" s="18" t="s">
        <v>120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8" t="s">
        <v>77</v>
      </c>
      <c r="BK545" s="226">
        <f>ROUND(I545*H545,2)</f>
        <v>0</v>
      </c>
      <c r="BL545" s="18" t="s">
        <v>304</v>
      </c>
      <c r="BM545" s="225" t="s">
        <v>573</v>
      </c>
    </row>
    <row r="546" s="2" customFormat="1" ht="21.75" customHeight="1">
      <c r="A546" s="39"/>
      <c r="B546" s="40"/>
      <c r="C546" s="213" t="s">
        <v>574</v>
      </c>
      <c r="D546" s="213" t="s">
        <v>123</v>
      </c>
      <c r="E546" s="214" t="s">
        <v>575</v>
      </c>
      <c r="F546" s="215" t="s">
        <v>576</v>
      </c>
      <c r="G546" s="216" t="s">
        <v>341</v>
      </c>
      <c r="H546" s="217">
        <v>19.728999999999999</v>
      </c>
      <c r="I546" s="218"/>
      <c r="J546" s="219">
        <f>ROUND(I546*H546,2)</f>
        <v>0</v>
      </c>
      <c r="K546" s="220"/>
      <c r="L546" s="45"/>
      <c r="M546" s="221" t="s">
        <v>19</v>
      </c>
      <c r="N546" s="222" t="s">
        <v>43</v>
      </c>
      <c r="O546" s="85"/>
      <c r="P546" s="223">
        <f>O546*H546</f>
        <v>0</v>
      </c>
      <c r="Q546" s="223">
        <v>0</v>
      </c>
      <c r="R546" s="223">
        <f>Q546*H546</f>
        <v>0</v>
      </c>
      <c r="S546" s="223">
        <v>0</v>
      </c>
      <c r="T546" s="224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5" t="s">
        <v>304</v>
      </c>
      <c r="AT546" s="225" t="s">
        <v>123</v>
      </c>
      <c r="AU546" s="225" t="s">
        <v>79</v>
      </c>
      <c r="AY546" s="18" t="s">
        <v>120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77</v>
      </c>
      <c r="BK546" s="226">
        <f>ROUND(I546*H546,2)</f>
        <v>0</v>
      </c>
      <c r="BL546" s="18" t="s">
        <v>304</v>
      </c>
      <c r="BM546" s="225" t="s">
        <v>577</v>
      </c>
    </row>
    <row r="547" s="2" customFormat="1" ht="21.75" customHeight="1">
      <c r="A547" s="39"/>
      <c r="B547" s="40"/>
      <c r="C547" s="213" t="s">
        <v>578</v>
      </c>
      <c r="D547" s="213" t="s">
        <v>123</v>
      </c>
      <c r="E547" s="214" t="s">
        <v>579</v>
      </c>
      <c r="F547" s="215" t="s">
        <v>580</v>
      </c>
      <c r="G547" s="216" t="s">
        <v>341</v>
      </c>
      <c r="H547" s="217">
        <v>19.728999999999999</v>
      </c>
      <c r="I547" s="218"/>
      <c r="J547" s="219">
        <f>ROUND(I547*H547,2)</f>
        <v>0</v>
      </c>
      <c r="K547" s="220"/>
      <c r="L547" s="45"/>
      <c r="M547" s="221" t="s">
        <v>19</v>
      </c>
      <c r="N547" s="222" t="s">
        <v>43</v>
      </c>
      <c r="O547" s="85"/>
      <c r="P547" s="223">
        <f>O547*H547</f>
        <v>0</v>
      </c>
      <c r="Q547" s="223">
        <v>0</v>
      </c>
      <c r="R547" s="223">
        <f>Q547*H547</f>
        <v>0</v>
      </c>
      <c r="S547" s="223">
        <v>0</v>
      </c>
      <c r="T547" s="22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5" t="s">
        <v>304</v>
      </c>
      <c r="AT547" s="225" t="s">
        <v>123</v>
      </c>
      <c r="AU547" s="225" t="s">
        <v>79</v>
      </c>
      <c r="AY547" s="18" t="s">
        <v>120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8" t="s">
        <v>77</v>
      </c>
      <c r="BK547" s="226">
        <f>ROUND(I547*H547,2)</f>
        <v>0</v>
      </c>
      <c r="BL547" s="18" t="s">
        <v>304</v>
      </c>
      <c r="BM547" s="225" t="s">
        <v>581</v>
      </c>
    </row>
    <row r="548" s="12" customFormat="1" ht="22.8" customHeight="1">
      <c r="A548" s="12"/>
      <c r="B548" s="197"/>
      <c r="C548" s="198"/>
      <c r="D548" s="199" t="s">
        <v>71</v>
      </c>
      <c r="E548" s="211" t="s">
        <v>582</v>
      </c>
      <c r="F548" s="211" t="s">
        <v>583</v>
      </c>
      <c r="G548" s="198"/>
      <c r="H548" s="198"/>
      <c r="I548" s="201"/>
      <c r="J548" s="212">
        <f>BK548</f>
        <v>0</v>
      </c>
      <c r="K548" s="198"/>
      <c r="L548" s="203"/>
      <c r="M548" s="204"/>
      <c r="N548" s="205"/>
      <c r="O548" s="205"/>
      <c r="P548" s="206">
        <f>SUM(P549:P651)</f>
        <v>0</v>
      </c>
      <c r="Q548" s="205"/>
      <c r="R548" s="206">
        <f>SUM(R549:R651)</f>
        <v>0.62098766999999999</v>
      </c>
      <c r="S548" s="205"/>
      <c r="T548" s="207">
        <f>SUM(T549:T651)</f>
        <v>0.98198099999999999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08" t="s">
        <v>79</v>
      </c>
      <c r="AT548" s="209" t="s">
        <v>71</v>
      </c>
      <c r="AU548" s="209" t="s">
        <v>77</v>
      </c>
      <c r="AY548" s="208" t="s">
        <v>120</v>
      </c>
      <c r="BK548" s="210">
        <f>SUM(BK549:BK651)</f>
        <v>0</v>
      </c>
    </row>
    <row r="549" s="2" customFormat="1" ht="16.5" customHeight="1">
      <c r="A549" s="39"/>
      <c r="B549" s="40"/>
      <c r="C549" s="213" t="s">
        <v>584</v>
      </c>
      <c r="D549" s="213" t="s">
        <v>123</v>
      </c>
      <c r="E549" s="214" t="s">
        <v>585</v>
      </c>
      <c r="F549" s="215" t="s">
        <v>586</v>
      </c>
      <c r="G549" s="216" t="s">
        <v>126</v>
      </c>
      <c r="H549" s="217">
        <v>25.178999999999998</v>
      </c>
      <c r="I549" s="218"/>
      <c r="J549" s="219">
        <f>ROUND(I549*H549,2)</f>
        <v>0</v>
      </c>
      <c r="K549" s="220"/>
      <c r="L549" s="45"/>
      <c r="M549" s="221" t="s">
        <v>19</v>
      </c>
      <c r="N549" s="222" t="s">
        <v>43</v>
      </c>
      <c r="O549" s="85"/>
      <c r="P549" s="223">
        <f>O549*H549</f>
        <v>0</v>
      </c>
      <c r="Q549" s="223">
        <v>0</v>
      </c>
      <c r="R549" s="223">
        <f>Q549*H549</f>
        <v>0</v>
      </c>
      <c r="S549" s="223">
        <v>0.019</v>
      </c>
      <c r="T549" s="224">
        <f>S549*H549</f>
        <v>0.47840099999999997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5" t="s">
        <v>304</v>
      </c>
      <c r="AT549" s="225" t="s">
        <v>123</v>
      </c>
      <c r="AU549" s="225" t="s">
        <v>79</v>
      </c>
      <c r="AY549" s="18" t="s">
        <v>120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8" t="s">
        <v>77</v>
      </c>
      <c r="BK549" s="226">
        <f>ROUND(I549*H549,2)</f>
        <v>0</v>
      </c>
      <c r="BL549" s="18" t="s">
        <v>304</v>
      </c>
      <c r="BM549" s="225" t="s">
        <v>587</v>
      </c>
    </row>
    <row r="550" s="13" customFormat="1">
      <c r="A550" s="13"/>
      <c r="B550" s="227"/>
      <c r="C550" s="228"/>
      <c r="D550" s="229" t="s">
        <v>129</v>
      </c>
      <c r="E550" s="230" t="s">
        <v>19</v>
      </c>
      <c r="F550" s="231" t="s">
        <v>588</v>
      </c>
      <c r="G550" s="228"/>
      <c r="H550" s="230" t="s">
        <v>19</v>
      </c>
      <c r="I550" s="232"/>
      <c r="J550" s="228"/>
      <c r="K550" s="228"/>
      <c r="L550" s="233"/>
      <c r="M550" s="234"/>
      <c r="N550" s="235"/>
      <c r="O550" s="235"/>
      <c r="P550" s="235"/>
      <c r="Q550" s="235"/>
      <c r="R550" s="235"/>
      <c r="S550" s="235"/>
      <c r="T550" s="23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7" t="s">
        <v>129</v>
      </c>
      <c r="AU550" s="237" t="s">
        <v>79</v>
      </c>
      <c r="AV550" s="13" t="s">
        <v>77</v>
      </c>
      <c r="AW550" s="13" t="s">
        <v>33</v>
      </c>
      <c r="AX550" s="13" t="s">
        <v>72</v>
      </c>
      <c r="AY550" s="237" t="s">
        <v>120</v>
      </c>
    </row>
    <row r="551" s="13" customFormat="1">
      <c r="A551" s="13"/>
      <c r="B551" s="227"/>
      <c r="C551" s="228"/>
      <c r="D551" s="229" t="s">
        <v>129</v>
      </c>
      <c r="E551" s="230" t="s">
        <v>19</v>
      </c>
      <c r="F551" s="231" t="s">
        <v>589</v>
      </c>
      <c r="G551" s="228"/>
      <c r="H551" s="230" t="s">
        <v>19</v>
      </c>
      <c r="I551" s="232"/>
      <c r="J551" s="228"/>
      <c r="K551" s="228"/>
      <c r="L551" s="233"/>
      <c r="M551" s="234"/>
      <c r="N551" s="235"/>
      <c r="O551" s="235"/>
      <c r="P551" s="235"/>
      <c r="Q551" s="235"/>
      <c r="R551" s="235"/>
      <c r="S551" s="235"/>
      <c r="T551" s="23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7" t="s">
        <v>129</v>
      </c>
      <c r="AU551" s="237" t="s">
        <v>79</v>
      </c>
      <c r="AV551" s="13" t="s">
        <v>77</v>
      </c>
      <c r="AW551" s="13" t="s">
        <v>33</v>
      </c>
      <c r="AX551" s="13" t="s">
        <v>72</v>
      </c>
      <c r="AY551" s="237" t="s">
        <v>120</v>
      </c>
    </row>
    <row r="552" s="14" customFormat="1">
      <c r="A552" s="14"/>
      <c r="B552" s="238"/>
      <c r="C552" s="239"/>
      <c r="D552" s="229" t="s">
        <v>129</v>
      </c>
      <c r="E552" s="240" t="s">
        <v>19</v>
      </c>
      <c r="F552" s="241" t="s">
        <v>590</v>
      </c>
      <c r="G552" s="239"/>
      <c r="H552" s="242">
        <v>5.8799999999999999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8" t="s">
        <v>129</v>
      </c>
      <c r="AU552" s="248" t="s">
        <v>79</v>
      </c>
      <c r="AV552" s="14" t="s">
        <v>79</v>
      </c>
      <c r="AW552" s="14" t="s">
        <v>33</v>
      </c>
      <c r="AX552" s="14" t="s">
        <v>72</v>
      </c>
      <c r="AY552" s="248" t="s">
        <v>120</v>
      </c>
    </row>
    <row r="553" s="13" customFormat="1">
      <c r="A553" s="13"/>
      <c r="B553" s="227"/>
      <c r="C553" s="228"/>
      <c r="D553" s="229" t="s">
        <v>129</v>
      </c>
      <c r="E553" s="230" t="s">
        <v>19</v>
      </c>
      <c r="F553" s="231" t="s">
        <v>591</v>
      </c>
      <c r="G553" s="228"/>
      <c r="H553" s="230" t="s">
        <v>19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7" t="s">
        <v>129</v>
      </c>
      <c r="AU553" s="237" t="s">
        <v>79</v>
      </c>
      <c r="AV553" s="13" t="s">
        <v>77</v>
      </c>
      <c r="AW553" s="13" t="s">
        <v>33</v>
      </c>
      <c r="AX553" s="13" t="s">
        <v>72</v>
      </c>
      <c r="AY553" s="237" t="s">
        <v>120</v>
      </c>
    </row>
    <row r="554" s="14" customFormat="1">
      <c r="A554" s="14"/>
      <c r="B554" s="238"/>
      <c r="C554" s="239"/>
      <c r="D554" s="229" t="s">
        <v>129</v>
      </c>
      <c r="E554" s="240" t="s">
        <v>19</v>
      </c>
      <c r="F554" s="241" t="s">
        <v>275</v>
      </c>
      <c r="G554" s="239"/>
      <c r="H554" s="242">
        <v>4.4249999999999998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8" t="s">
        <v>129</v>
      </c>
      <c r="AU554" s="248" t="s">
        <v>79</v>
      </c>
      <c r="AV554" s="14" t="s">
        <v>79</v>
      </c>
      <c r="AW554" s="14" t="s">
        <v>33</v>
      </c>
      <c r="AX554" s="14" t="s">
        <v>72</v>
      </c>
      <c r="AY554" s="248" t="s">
        <v>120</v>
      </c>
    </row>
    <row r="555" s="13" customFormat="1">
      <c r="A555" s="13"/>
      <c r="B555" s="227"/>
      <c r="C555" s="228"/>
      <c r="D555" s="229" t="s">
        <v>129</v>
      </c>
      <c r="E555" s="230" t="s">
        <v>19</v>
      </c>
      <c r="F555" s="231" t="s">
        <v>592</v>
      </c>
      <c r="G555" s="228"/>
      <c r="H555" s="230" t="s">
        <v>19</v>
      </c>
      <c r="I555" s="232"/>
      <c r="J555" s="228"/>
      <c r="K555" s="228"/>
      <c r="L555" s="233"/>
      <c r="M555" s="234"/>
      <c r="N555" s="235"/>
      <c r="O555" s="235"/>
      <c r="P555" s="235"/>
      <c r="Q555" s="235"/>
      <c r="R555" s="235"/>
      <c r="S555" s="235"/>
      <c r="T555" s="23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7" t="s">
        <v>129</v>
      </c>
      <c r="AU555" s="237" t="s">
        <v>79</v>
      </c>
      <c r="AV555" s="13" t="s">
        <v>77</v>
      </c>
      <c r="AW555" s="13" t="s">
        <v>33</v>
      </c>
      <c r="AX555" s="13" t="s">
        <v>72</v>
      </c>
      <c r="AY555" s="237" t="s">
        <v>120</v>
      </c>
    </row>
    <row r="556" s="14" customFormat="1">
      <c r="A556" s="14"/>
      <c r="B556" s="238"/>
      <c r="C556" s="239"/>
      <c r="D556" s="229" t="s">
        <v>129</v>
      </c>
      <c r="E556" s="240" t="s">
        <v>19</v>
      </c>
      <c r="F556" s="241" t="s">
        <v>593</v>
      </c>
      <c r="G556" s="239"/>
      <c r="H556" s="242">
        <v>4.1980000000000004</v>
      </c>
      <c r="I556" s="243"/>
      <c r="J556" s="239"/>
      <c r="K556" s="239"/>
      <c r="L556" s="244"/>
      <c r="M556" s="245"/>
      <c r="N556" s="246"/>
      <c r="O556" s="246"/>
      <c r="P556" s="246"/>
      <c r="Q556" s="246"/>
      <c r="R556" s="246"/>
      <c r="S556" s="246"/>
      <c r="T556" s="24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8" t="s">
        <v>129</v>
      </c>
      <c r="AU556" s="248" t="s">
        <v>79</v>
      </c>
      <c r="AV556" s="14" t="s">
        <v>79</v>
      </c>
      <c r="AW556" s="14" t="s">
        <v>33</v>
      </c>
      <c r="AX556" s="14" t="s">
        <v>72</v>
      </c>
      <c r="AY556" s="248" t="s">
        <v>120</v>
      </c>
    </row>
    <row r="557" s="13" customFormat="1">
      <c r="A557" s="13"/>
      <c r="B557" s="227"/>
      <c r="C557" s="228"/>
      <c r="D557" s="229" t="s">
        <v>129</v>
      </c>
      <c r="E557" s="230" t="s">
        <v>19</v>
      </c>
      <c r="F557" s="231" t="s">
        <v>594</v>
      </c>
      <c r="G557" s="228"/>
      <c r="H557" s="230" t="s">
        <v>19</v>
      </c>
      <c r="I557" s="232"/>
      <c r="J557" s="228"/>
      <c r="K557" s="228"/>
      <c r="L557" s="233"/>
      <c r="M557" s="234"/>
      <c r="N557" s="235"/>
      <c r="O557" s="235"/>
      <c r="P557" s="235"/>
      <c r="Q557" s="235"/>
      <c r="R557" s="235"/>
      <c r="S557" s="235"/>
      <c r="T557" s="23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7" t="s">
        <v>129</v>
      </c>
      <c r="AU557" s="237" t="s">
        <v>79</v>
      </c>
      <c r="AV557" s="13" t="s">
        <v>77</v>
      </c>
      <c r="AW557" s="13" t="s">
        <v>33</v>
      </c>
      <c r="AX557" s="13" t="s">
        <v>72</v>
      </c>
      <c r="AY557" s="237" t="s">
        <v>120</v>
      </c>
    </row>
    <row r="558" s="14" customFormat="1">
      <c r="A558" s="14"/>
      <c r="B558" s="238"/>
      <c r="C558" s="239"/>
      <c r="D558" s="229" t="s">
        <v>129</v>
      </c>
      <c r="E558" s="240" t="s">
        <v>19</v>
      </c>
      <c r="F558" s="241" t="s">
        <v>595</v>
      </c>
      <c r="G558" s="239"/>
      <c r="H558" s="242">
        <v>3.0499999999999998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8" t="s">
        <v>129</v>
      </c>
      <c r="AU558" s="248" t="s">
        <v>79</v>
      </c>
      <c r="AV558" s="14" t="s">
        <v>79</v>
      </c>
      <c r="AW558" s="14" t="s">
        <v>33</v>
      </c>
      <c r="AX558" s="14" t="s">
        <v>72</v>
      </c>
      <c r="AY558" s="248" t="s">
        <v>120</v>
      </c>
    </row>
    <row r="559" s="13" customFormat="1">
      <c r="A559" s="13"/>
      <c r="B559" s="227"/>
      <c r="C559" s="228"/>
      <c r="D559" s="229" t="s">
        <v>129</v>
      </c>
      <c r="E559" s="230" t="s">
        <v>19</v>
      </c>
      <c r="F559" s="231" t="s">
        <v>596</v>
      </c>
      <c r="G559" s="228"/>
      <c r="H559" s="230" t="s">
        <v>19</v>
      </c>
      <c r="I559" s="232"/>
      <c r="J559" s="228"/>
      <c r="K559" s="228"/>
      <c r="L559" s="233"/>
      <c r="M559" s="234"/>
      <c r="N559" s="235"/>
      <c r="O559" s="235"/>
      <c r="P559" s="235"/>
      <c r="Q559" s="235"/>
      <c r="R559" s="235"/>
      <c r="S559" s="235"/>
      <c r="T559" s="23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7" t="s">
        <v>129</v>
      </c>
      <c r="AU559" s="237" t="s">
        <v>79</v>
      </c>
      <c r="AV559" s="13" t="s">
        <v>77</v>
      </c>
      <c r="AW559" s="13" t="s">
        <v>33</v>
      </c>
      <c r="AX559" s="13" t="s">
        <v>72</v>
      </c>
      <c r="AY559" s="237" t="s">
        <v>120</v>
      </c>
    </row>
    <row r="560" s="14" customFormat="1">
      <c r="A560" s="14"/>
      <c r="B560" s="238"/>
      <c r="C560" s="239"/>
      <c r="D560" s="229" t="s">
        <v>129</v>
      </c>
      <c r="E560" s="240" t="s">
        <v>19</v>
      </c>
      <c r="F560" s="241" t="s">
        <v>597</v>
      </c>
      <c r="G560" s="239"/>
      <c r="H560" s="242">
        <v>7.6260000000000003</v>
      </c>
      <c r="I560" s="243"/>
      <c r="J560" s="239"/>
      <c r="K560" s="239"/>
      <c r="L560" s="244"/>
      <c r="M560" s="245"/>
      <c r="N560" s="246"/>
      <c r="O560" s="246"/>
      <c r="P560" s="246"/>
      <c r="Q560" s="246"/>
      <c r="R560" s="246"/>
      <c r="S560" s="246"/>
      <c r="T560" s="24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8" t="s">
        <v>129</v>
      </c>
      <c r="AU560" s="248" t="s">
        <v>79</v>
      </c>
      <c r="AV560" s="14" t="s">
        <v>79</v>
      </c>
      <c r="AW560" s="14" t="s">
        <v>33</v>
      </c>
      <c r="AX560" s="14" t="s">
        <v>72</v>
      </c>
      <c r="AY560" s="248" t="s">
        <v>120</v>
      </c>
    </row>
    <row r="561" s="15" customFormat="1">
      <c r="A561" s="15"/>
      <c r="B561" s="249"/>
      <c r="C561" s="250"/>
      <c r="D561" s="229" t="s">
        <v>129</v>
      </c>
      <c r="E561" s="251" t="s">
        <v>19</v>
      </c>
      <c r="F561" s="252" t="s">
        <v>156</v>
      </c>
      <c r="G561" s="250"/>
      <c r="H561" s="253">
        <v>25.179000000000002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59" t="s">
        <v>129</v>
      </c>
      <c r="AU561" s="259" t="s">
        <v>79</v>
      </c>
      <c r="AV561" s="15" t="s">
        <v>127</v>
      </c>
      <c r="AW561" s="15" t="s">
        <v>33</v>
      </c>
      <c r="AX561" s="15" t="s">
        <v>77</v>
      </c>
      <c r="AY561" s="259" t="s">
        <v>120</v>
      </c>
    </row>
    <row r="562" s="2" customFormat="1" ht="21.75" customHeight="1">
      <c r="A562" s="39"/>
      <c r="B562" s="40"/>
      <c r="C562" s="213" t="s">
        <v>598</v>
      </c>
      <c r="D562" s="213" t="s">
        <v>123</v>
      </c>
      <c r="E562" s="214" t="s">
        <v>599</v>
      </c>
      <c r="F562" s="215" t="s">
        <v>600</v>
      </c>
      <c r="G562" s="216" t="s">
        <v>126</v>
      </c>
      <c r="H562" s="217">
        <v>9.4800000000000004</v>
      </c>
      <c r="I562" s="218"/>
      <c r="J562" s="219">
        <f>ROUND(I562*H562,2)</f>
        <v>0</v>
      </c>
      <c r="K562" s="220"/>
      <c r="L562" s="45"/>
      <c r="M562" s="221" t="s">
        <v>19</v>
      </c>
      <c r="N562" s="222" t="s">
        <v>43</v>
      </c>
      <c r="O562" s="85"/>
      <c r="P562" s="223">
        <f>O562*H562</f>
        <v>0</v>
      </c>
      <c r="Q562" s="223">
        <v>0.00033</v>
      </c>
      <c r="R562" s="223">
        <f>Q562*H562</f>
        <v>0.0031283999999999999</v>
      </c>
      <c r="S562" s="223">
        <v>0</v>
      </c>
      <c r="T562" s="224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5" t="s">
        <v>304</v>
      </c>
      <c r="AT562" s="225" t="s">
        <v>123</v>
      </c>
      <c r="AU562" s="225" t="s">
        <v>79</v>
      </c>
      <c r="AY562" s="18" t="s">
        <v>120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8" t="s">
        <v>77</v>
      </c>
      <c r="BK562" s="226">
        <f>ROUND(I562*H562,2)</f>
        <v>0</v>
      </c>
      <c r="BL562" s="18" t="s">
        <v>304</v>
      </c>
      <c r="BM562" s="225" t="s">
        <v>601</v>
      </c>
    </row>
    <row r="563" s="13" customFormat="1">
      <c r="A563" s="13"/>
      <c r="B563" s="227"/>
      <c r="C563" s="228"/>
      <c r="D563" s="229" t="s">
        <v>129</v>
      </c>
      <c r="E563" s="230" t="s">
        <v>19</v>
      </c>
      <c r="F563" s="231" t="s">
        <v>149</v>
      </c>
      <c r="G563" s="228"/>
      <c r="H563" s="230" t="s">
        <v>19</v>
      </c>
      <c r="I563" s="232"/>
      <c r="J563" s="228"/>
      <c r="K563" s="228"/>
      <c r="L563" s="233"/>
      <c r="M563" s="234"/>
      <c r="N563" s="235"/>
      <c r="O563" s="235"/>
      <c r="P563" s="235"/>
      <c r="Q563" s="235"/>
      <c r="R563" s="235"/>
      <c r="S563" s="235"/>
      <c r="T563" s="23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7" t="s">
        <v>129</v>
      </c>
      <c r="AU563" s="237" t="s">
        <v>79</v>
      </c>
      <c r="AV563" s="13" t="s">
        <v>77</v>
      </c>
      <c r="AW563" s="13" t="s">
        <v>33</v>
      </c>
      <c r="AX563" s="13" t="s">
        <v>72</v>
      </c>
      <c r="AY563" s="237" t="s">
        <v>120</v>
      </c>
    </row>
    <row r="564" s="13" customFormat="1">
      <c r="A564" s="13"/>
      <c r="B564" s="227"/>
      <c r="C564" s="228"/>
      <c r="D564" s="229" t="s">
        <v>129</v>
      </c>
      <c r="E564" s="230" t="s">
        <v>19</v>
      </c>
      <c r="F564" s="231" t="s">
        <v>602</v>
      </c>
      <c r="G564" s="228"/>
      <c r="H564" s="230" t="s">
        <v>19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129</v>
      </c>
      <c r="AU564" s="237" t="s">
        <v>79</v>
      </c>
      <c r="AV564" s="13" t="s">
        <v>77</v>
      </c>
      <c r="AW564" s="13" t="s">
        <v>33</v>
      </c>
      <c r="AX564" s="13" t="s">
        <v>72</v>
      </c>
      <c r="AY564" s="237" t="s">
        <v>120</v>
      </c>
    </row>
    <row r="565" s="14" customFormat="1">
      <c r="A565" s="14"/>
      <c r="B565" s="238"/>
      <c r="C565" s="239"/>
      <c r="D565" s="229" t="s">
        <v>129</v>
      </c>
      <c r="E565" s="240" t="s">
        <v>19</v>
      </c>
      <c r="F565" s="241" t="s">
        <v>590</v>
      </c>
      <c r="G565" s="239"/>
      <c r="H565" s="242">
        <v>5.8799999999999999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8" t="s">
        <v>129</v>
      </c>
      <c r="AU565" s="248" t="s">
        <v>79</v>
      </c>
      <c r="AV565" s="14" t="s">
        <v>79</v>
      </c>
      <c r="AW565" s="14" t="s">
        <v>33</v>
      </c>
      <c r="AX565" s="14" t="s">
        <v>72</v>
      </c>
      <c r="AY565" s="248" t="s">
        <v>120</v>
      </c>
    </row>
    <row r="566" s="13" customFormat="1">
      <c r="A566" s="13"/>
      <c r="B566" s="227"/>
      <c r="C566" s="228"/>
      <c r="D566" s="229" t="s">
        <v>129</v>
      </c>
      <c r="E566" s="230" t="s">
        <v>19</v>
      </c>
      <c r="F566" s="231" t="s">
        <v>603</v>
      </c>
      <c r="G566" s="228"/>
      <c r="H566" s="230" t="s">
        <v>19</v>
      </c>
      <c r="I566" s="232"/>
      <c r="J566" s="228"/>
      <c r="K566" s="228"/>
      <c r="L566" s="233"/>
      <c r="M566" s="234"/>
      <c r="N566" s="235"/>
      <c r="O566" s="235"/>
      <c r="P566" s="235"/>
      <c r="Q566" s="235"/>
      <c r="R566" s="235"/>
      <c r="S566" s="235"/>
      <c r="T566" s="23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7" t="s">
        <v>129</v>
      </c>
      <c r="AU566" s="237" t="s">
        <v>79</v>
      </c>
      <c r="AV566" s="13" t="s">
        <v>77</v>
      </c>
      <c r="AW566" s="13" t="s">
        <v>33</v>
      </c>
      <c r="AX566" s="13" t="s">
        <v>72</v>
      </c>
      <c r="AY566" s="237" t="s">
        <v>120</v>
      </c>
    </row>
    <row r="567" s="14" customFormat="1">
      <c r="A567" s="14"/>
      <c r="B567" s="238"/>
      <c r="C567" s="239"/>
      <c r="D567" s="229" t="s">
        <v>129</v>
      </c>
      <c r="E567" s="240" t="s">
        <v>19</v>
      </c>
      <c r="F567" s="241" t="s">
        <v>604</v>
      </c>
      <c r="G567" s="239"/>
      <c r="H567" s="242">
        <v>3.6000000000000001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8" t="s">
        <v>129</v>
      </c>
      <c r="AU567" s="248" t="s">
        <v>79</v>
      </c>
      <c r="AV567" s="14" t="s">
        <v>79</v>
      </c>
      <c r="AW567" s="14" t="s">
        <v>33</v>
      </c>
      <c r="AX567" s="14" t="s">
        <v>72</v>
      </c>
      <c r="AY567" s="248" t="s">
        <v>120</v>
      </c>
    </row>
    <row r="568" s="15" customFormat="1">
      <c r="A568" s="15"/>
      <c r="B568" s="249"/>
      <c r="C568" s="250"/>
      <c r="D568" s="229" t="s">
        <v>129</v>
      </c>
      <c r="E568" s="251" t="s">
        <v>19</v>
      </c>
      <c r="F568" s="252" t="s">
        <v>156</v>
      </c>
      <c r="G568" s="250"/>
      <c r="H568" s="253">
        <v>9.4800000000000004</v>
      </c>
      <c r="I568" s="254"/>
      <c r="J568" s="250"/>
      <c r="K568" s="250"/>
      <c r="L568" s="255"/>
      <c r="M568" s="256"/>
      <c r="N568" s="257"/>
      <c r="O568" s="257"/>
      <c r="P568" s="257"/>
      <c r="Q568" s="257"/>
      <c r="R568" s="257"/>
      <c r="S568" s="257"/>
      <c r="T568" s="258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9" t="s">
        <v>129</v>
      </c>
      <c r="AU568" s="259" t="s">
        <v>79</v>
      </c>
      <c r="AV568" s="15" t="s">
        <v>127</v>
      </c>
      <c r="AW568" s="15" t="s">
        <v>33</v>
      </c>
      <c r="AX568" s="15" t="s">
        <v>77</v>
      </c>
      <c r="AY568" s="259" t="s">
        <v>120</v>
      </c>
    </row>
    <row r="569" s="2" customFormat="1" ht="21.75" customHeight="1">
      <c r="A569" s="39"/>
      <c r="B569" s="40"/>
      <c r="C569" s="260" t="s">
        <v>605</v>
      </c>
      <c r="D569" s="260" t="s">
        <v>398</v>
      </c>
      <c r="E569" s="261" t="s">
        <v>606</v>
      </c>
      <c r="F569" s="262" t="s">
        <v>607</v>
      </c>
      <c r="G569" s="263" t="s">
        <v>126</v>
      </c>
      <c r="H569" s="264">
        <v>9.4800000000000004</v>
      </c>
      <c r="I569" s="265"/>
      <c r="J569" s="266">
        <f>ROUND(I569*H569,2)</f>
        <v>0</v>
      </c>
      <c r="K569" s="267"/>
      <c r="L569" s="268"/>
      <c r="M569" s="269" t="s">
        <v>19</v>
      </c>
      <c r="N569" s="270" t="s">
        <v>43</v>
      </c>
      <c r="O569" s="85"/>
      <c r="P569" s="223">
        <f>O569*H569</f>
        <v>0</v>
      </c>
      <c r="Q569" s="223">
        <v>0.027</v>
      </c>
      <c r="R569" s="223">
        <f>Q569*H569</f>
        <v>0.25596000000000002</v>
      </c>
      <c r="S569" s="223">
        <v>0</v>
      </c>
      <c r="T569" s="224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5" t="s">
        <v>401</v>
      </c>
      <c r="AT569" s="225" t="s">
        <v>398</v>
      </c>
      <c r="AU569" s="225" t="s">
        <v>79</v>
      </c>
      <c r="AY569" s="18" t="s">
        <v>120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8" t="s">
        <v>77</v>
      </c>
      <c r="BK569" s="226">
        <f>ROUND(I569*H569,2)</f>
        <v>0</v>
      </c>
      <c r="BL569" s="18" t="s">
        <v>304</v>
      </c>
      <c r="BM569" s="225" t="s">
        <v>608</v>
      </c>
    </row>
    <row r="570" s="13" customFormat="1">
      <c r="A570" s="13"/>
      <c r="B570" s="227"/>
      <c r="C570" s="228"/>
      <c r="D570" s="229" t="s">
        <v>129</v>
      </c>
      <c r="E570" s="230" t="s">
        <v>19</v>
      </c>
      <c r="F570" s="231" t="s">
        <v>149</v>
      </c>
      <c r="G570" s="228"/>
      <c r="H570" s="230" t="s">
        <v>19</v>
      </c>
      <c r="I570" s="232"/>
      <c r="J570" s="228"/>
      <c r="K570" s="228"/>
      <c r="L570" s="233"/>
      <c r="M570" s="234"/>
      <c r="N570" s="235"/>
      <c r="O570" s="235"/>
      <c r="P570" s="235"/>
      <c r="Q570" s="235"/>
      <c r="R570" s="235"/>
      <c r="S570" s="235"/>
      <c r="T570" s="23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7" t="s">
        <v>129</v>
      </c>
      <c r="AU570" s="237" t="s">
        <v>79</v>
      </c>
      <c r="AV570" s="13" t="s">
        <v>77</v>
      </c>
      <c r="AW570" s="13" t="s">
        <v>33</v>
      </c>
      <c r="AX570" s="13" t="s">
        <v>72</v>
      </c>
      <c r="AY570" s="237" t="s">
        <v>120</v>
      </c>
    </row>
    <row r="571" s="13" customFormat="1">
      <c r="A571" s="13"/>
      <c r="B571" s="227"/>
      <c r="C571" s="228"/>
      <c r="D571" s="229" t="s">
        <v>129</v>
      </c>
      <c r="E571" s="230" t="s">
        <v>19</v>
      </c>
      <c r="F571" s="231" t="s">
        <v>602</v>
      </c>
      <c r="G571" s="228"/>
      <c r="H571" s="230" t="s">
        <v>19</v>
      </c>
      <c r="I571" s="232"/>
      <c r="J571" s="228"/>
      <c r="K571" s="228"/>
      <c r="L571" s="233"/>
      <c r="M571" s="234"/>
      <c r="N571" s="235"/>
      <c r="O571" s="235"/>
      <c r="P571" s="235"/>
      <c r="Q571" s="235"/>
      <c r="R571" s="235"/>
      <c r="S571" s="235"/>
      <c r="T571" s="23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7" t="s">
        <v>129</v>
      </c>
      <c r="AU571" s="237" t="s">
        <v>79</v>
      </c>
      <c r="AV571" s="13" t="s">
        <v>77</v>
      </c>
      <c r="AW571" s="13" t="s">
        <v>33</v>
      </c>
      <c r="AX571" s="13" t="s">
        <v>72</v>
      </c>
      <c r="AY571" s="237" t="s">
        <v>120</v>
      </c>
    </row>
    <row r="572" s="14" customFormat="1">
      <c r="A572" s="14"/>
      <c r="B572" s="238"/>
      <c r="C572" s="239"/>
      <c r="D572" s="229" t="s">
        <v>129</v>
      </c>
      <c r="E572" s="240" t="s">
        <v>19</v>
      </c>
      <c r="F572" s="241" t="s">
        <v>590</v>
      </c>
      <c r="G572" s="239"/>
      <c r="H572" s="242">
        <v>5.8799999999999999</v>
      </c>
      <c r="I572" s="243"/>
      <c r="J572" s="239"/>
      <c r="K572" s="239"/>
      <c r="L572" s="244"/>
      <c r="M572" s="245"/>
      <c r="N572" s="246"/>
      <c r="O572" s="246"/>
      <c r="P572" s="246"/>
      <c r="Q572" s="246"/>
      <c r="R572" s="246"/>
      <c r="S572" s="246"/>
      <c r="T572" s="24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8" t="s">
        <v>129</v>
      </c>
      <c r="AU572" s="248" t="s">
        <v>79</v>
      </c>
      <c r="AV572" s="14" t="s">
        <v>79</v>
      </c>
      <c r="AW572" s="14" t="s">
        <v>33</v>
      </c>
      <c r="AX572" s="14" t="s">
        <v>72</v>
      </c>
      <c r="AY572" s="248" t="s">
        <v>120</v>
      </c>
    </row>
    <row r="573" s="13" customFormat="1">
      <c r="A573" s="13"/>
      <c r="B573" s="227"/>
      <c r="C573" s="228"/>
      <c r="D573" s="229" t="s">
        <v>129</v>
      </c>
      <c r="E573" s="230" t="s">
        <v>19</v>
      </c>
      <c r="F573" s="231" t="s">
        <v>603</v>
      </c>
      <c r="G573" s="228"/>
      <c r="H573" s="230" t="s">
        <v>19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129</v>
      </c>
      <c r="AU573" s="237" t="s">
        <v>79</v>
      </c>
      <c r="AV573" s="13" t="s">
        <v>77</v>
      </c>
      <c r="AW573" s="13" t="s">
        <v>33</v>
      </c>
      <c r="AX573" s="13" t="s">
        <v>72</v>
      </c>
      <c r="AY573" s="237" t="s">
        <v>120</v>
      </c>
    </row>
    <row r="574" s="14" customFormat="1">
      <c r="A574" s="14"/>
      <c r="B574" s="238"/>
      <c r="C574" s="239"/>
      <c r="D574" s="229" t="s">
        <v>129</v>
      </c>
      <c r="E574" s="240" t="s">
        <v>19</v>
      </c>
      <c r="F574" s="241" t="s">
        <v>604</v>
      </c>
      <c r="G574" s="239"/>
      <c r="H574" s="242">
        <v>3.6000000000000001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8" t="s">
        <v>129</v>
      </c>
      <c r="AU574" s="248" t="s">
        <v>79</v>
      </c>
      <c r="AV574" s="14" t="s">
        <v>79</v>
      </c>
      <c r="AW574" s="14" t="s">
        <v>33</v>
      </c>
      <c r="AX574" s="14" t="s">
        <v>72</v>
      </c>
      <c r="AY574" s="248" t="s">
        <v>120</v>
      </c>
    </row>
    <row r="575" s="15" customFormat="1">
      <c r="A575" s="15"/>
      <c r="B575" s="249"/>
      <c r="C575" s="250"/>
      <c r="D575" s="229" t="s">
        <v>129</v>
      </c>
      <c r="E575" s="251" t="s">
        <v>19</v>
      </c>
      <c r="F575" s="252" t="s">
        <v>156</v>
      </c>
      <c r="G575" s="250"/>
      <c r="H575" s="253">
        <v>9.4800000000000004</v>
      </c>
      <c r="I575" s="254"/>
      <c r="J575" s="250"/>
      <c r="K575" s="250"/>
      <c r="L575" s="255"/>
      <c r="M575" s="256"/>
      <c r="N575" s="257"/>
      <c r="O575" s="257"/>
      <c r="P575" s="257"/>
      <c r="Q575" s="257"/>
      <c r="R575" s="257"/>
      <c r="S575" s="257"/>
      <c r="T575" s="258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9" t="s">
        <v>129</v>
      </c>
      <c r="AU575" s="259" t="s">
        <v>79</v>
      </c>
      <c r="AV575" s="15" t="s">
        <v>127</v>
      </c>
      <c r="AW575" s="15" t="s">
        <v>33</v>
      </c>
      <c r="AX575" s="15" t="s">
        <v>77</v>
      </c>
      <c r="AY575" s="259" t="s">
        <v>120</v>
      </c>
    </row>
    <row r="576" s="2" customFormat="1" ht="21.75" customHeight="1">
      <c r="A576" s="39"/>
      <c r="B576" s="40"/>
      <c r="C576" s="213" t="s">
        <v>609</v>
      </c>
      <c r="D576" s="213" t="s">
        <v>123</v>
      </c>
      <c r="E576" s="214" t="s">
        <v>610</v>
      </c>
      <c r="F576" s="215" t="s">
        <v>611</v>
      </c>
      <c r="G576" s="216" t="s">
        <v>126</v>
      </c>
      <c r="H576" s="217">
        <v>13.560000000000001</v>
      </c>
      <c r="I576" s="218"/>
      <c r="J576" s="219">
        <f>ROUND(I576*H576,2)</f>
        <v>0</v>
      </c>
      <c r="K576" s="220"/>
      <c r="L576" s="45"/>
      <c r="M576" s="221" t="s">
        <v>19</v>
      </c>
      <c r="N576" s="222" t="s">
        <v>43</v>
      </c>
      <c r="O576" s="85"/>
      <c r="P576" s="223">
        <f>O576*H576</f>
        <v>0</v>
      </c>
      <c r="Q576" s="223">
        <v>0.00036999999999999999</v>
      </c>
      <c r="R576" s="223">
        <f>Q576*H576</f>
        <v>0.0050172000000000003</v>
      </c>
      <c r="S576" s="223">
        <v>0</v>
      </c>
      <c r="T576" s="224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5" t="s">
        <v>304</v>
      </c>
      <c r="AT576" s="225" t="s">
        <v>123</v>
      </c>
      <c r="AU576" s="225" t="s">
        <v>79</v>
      </c>
      <c r="AY576" s="18" t="s">
        <v>120</v>
      </c>
      <c r="BE576" s="226">
        <f>IF(N576="základní",J576,0)</f>
        <v>0</v>
      </c>
      <c r="BF576" s="226">
        <f>IF(N576="snížená",J576,0)</f>
        <v>0</v>
      </c>
      <c r="BG576" s="226">
        <f>IF(N576="zákl. přenesená",J576,0)</f>
        <v>0</v>
      </c>
      <c r="BH576" s="226">
        <f>IF(N576="sníž. přenesená",J576,0)</f>
        <v>0</v>
      </c>
      <c r="BI576" s="226">
        <f>IF(N576="nulová",J576,0)</f>
        <v>0</v>
      </c>
      <c r="BJ576" s="18" t="s">
        <v>77</v>
      </c>
      <c r="BK576" s="226">
        <f>ROUND(I576*H576,2)</f>
        <v>0</v>
      </c>
      <c r="BL576" s="18" t="s">
        <v>304</v>
      </c>
      <c r="BM576" s="225" t="s">
        <v>612</v>
      </c>
    </row>
    <row r="577" s="13" customFormat="1">
      <c r="A577" s="13"/>
      <c r="B577" s="227"/>
      <c r="C577" s="228"/>
      <c r="D577" s="229" t="s">
        <v>129</v>
      </c>
      <c r="E577" s="230" t="s">
        <v>19</v>
      </c>
      <c r="F577" s="231" t="s">
        <v>149</v>
      </c>
      <c r="G577" s="228"/>
      <c r="H577" s="230" t="s">
        <v>19</v>
      </c>
      <c r="I577" s="232"/>
      <c r="J577" s="228"/>
      <c r="K577" s="228"/>
      <c r="L577" s="233"/>
      <c r="M577" s="234"/>
      <c r="N577" s="235"/>
      <c r="O577" s="235"/>
      <c r="P577" s="235"/>
      <c r="Q577" s="235"/>
      <c r="R577" s="235"/>
      <c r="S577" s="235"/>
      <c r="T577" s="23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7" t="s">
        <v>129</v>
      </c>
      <c r="AU577" s="237" t="s">
        <v>79</v>
      </c>
      <c r="AV577" s="13" t="s">
        <v>77</v>
      </c>
      <c r="AW577" s="13" t="s">
        <v>33</v>
      </c>
      <c r="AX577" s="13" t="s">
        <v>72</v>
      </c>
      <c r="AY577" s="237" t="s">
        <v>120</v>
      </c>
    </row>
    <row r="578" s="13" customFormat="1">
      <c r="A578" s="13"/>
      <c r="B578" s="227"/>
      <c r="C578" s="228"/>
      <c r="D578" s="229" t="s">
        <v>129</v>
      </c>
      <c r="E578" s="230" t="s">
        <v>19</v>
      </c>
      <c r="F578" s="231" t="s">
        <v>274</v>
      </c>
      <c r="G578" s="228"/>
      <c r="H578" s="230" t="s">
        <v>19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129</v>
      </c>
      <c r="AU578" s="237" t="s">
        <v>79</v>
      </c>
      <c r="AV578" s="13" t="s">
        <v>77</v>
      </c>
      <c r="AW578" s="13" t="s">
        <v>33</v>
      </c>
      <c r="AX578" s="13" t="s">
        <v>72</v>
      </c>
      <c r="AY578" s="237" t="s">
        <v>120</v>
      </c>
    </row>
    <row r="579" s="14" customFormat="1">
      <c r="A579" s="14"/>
      <c r="B579" s="238"/>
      <c r="C579" s="239"/>
      <c r="D579" s="229" t="s">
        <v>129</v>
      </c>
      <c r="E579" s="240" t="s">
        <v>19</v>
      </c>
      <c r="F579" s="241" t="s">
        <v>275</v>
      </c>
      <c r="G579" s="239"/>
      <c r="H579" s="242">
        <v>4.4249999999999998</v>
      </c>
      <c r="I579" s="243"/>
      <c r="J579" s="239"/>
      <c r="K579" s="239"/>
      <c r="L579" s="244"/>
      <c r="M579" s="245"/>
      <c r="N579" s="246"/>
      <c r="O579" s="246"/>
      <c r="P579" s="246"/>
      <c r="Q579" s="246"/>
      <c r="R579" s="246"/>
      <c r="S579" s="246"/>
      <c r="T579" s="247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8" t="s">
        <v>129</v>
      </c>
      <c r="AU579" s="248" t="s">
        <v>79</v>
      </c>
      <c r="AV579" s="14" t="s">
        <v>79</v>
      </c>
      <c r="AW579" s="14" t="s">
        <v>33</v>
      </c>
      <c r="AX579" s="14" t="s">
        <v>72</v>
      </c>
      <c r="AY579" s="248" t="s">
        <v>120</v>
      </c>
    </row>
    <row r="580" s="13" customFormat="1">
      <c r="A580" s="13"/>
      <c r="B580" s="227"/>
      <c r="C580" s="228"/>
      <c r="D580" s="229" t="s">
        <v>129</v>
      </c>
      <c r="E580" s="230" t="s">
        <v>19</v>
      </c>
      <c r="F580" s="231" t="s">
        <v>613</v>
      </c>
      <c r="G580" s="228"/>
      <c r="H580" s="230" t="s">
        <v>19</v>
      </c>
      <c r="I580" s="232"/>
      <c r="J580" s="228"/>
      <c r="K580" s="228"/>
      <c r="L580" s="233"/>
      <c r="M580" s="234"/>
      <c r="N580" s="235"/>
      <c r="O580" s="235"/>
      <c r="P580" s="235"/>
      <c r="Q580" s="235"/>
      <c r="R580" s="235"/>
      <c r="S580" s="235"/>
      <c r="T580" s="23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7" t="s">
        <v>129</v>
      </c>
      <c r="AU580" s="237" t="s">
        <v>79</v>
      </c>
      <c r="AV580" s="13" t="s">
        <v>77</v>
      </c>
      <c r="AW580" s="13" t="s">
        <v>33</v>
      </c>
      <c r="AX580" s="13" t="s">
        <v>72</v>
      </c>
      <c r="AY580" s="237" t="s">
        <v>120</v>
      </c>
    </row>
    <row r="581" s="14" customFormat="1">
      <c r="A581" s="14"/>
      <c r="B581" s="238"/>
      <c r="C581" s="239"/>
      <c r="D581" s="229" t="s">
        <v>129</v>
      </c>
      <c r="E581" s="240" t="s">
        <v>19</v>
      </c>
      <c r="F581" s="241" t="s">
        <v>614</v>
      </c>
      <c r="G581" s="239"/>
      <c r="H581" s="242">
        <v>6.5250000000000004</v>
      </c>
      <c r="I581" s="243"/>
      <c r="J581" s="239"/>
      <c r="K581" s="239"/>
      <c r="L581" s="244"/>
      <c r="M581" s="245"/>
      <c r="N581" s="246"/>
      <c r="O581" s="246"/>
      <c r="P581" s="246"/>
      <c r="Q581" s="246"/>
      <c r="R581" s="246"/>
      <c r="S581" s="246"/>
      <c r="T581" s="24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8" t="s">
        <v>129</v>
      </c>
      <c r="AU581" s="248" t="s">
        <v>79</v>
      </c>
      <c r="AV581" s="14" t="s">
        <v>79</v>
      </c>
      <c r="AW581" s="14" t="s">
        <v>33</v>
      </c>
      <c r="AX581" s="14" t="s">
        <v>72</v>
      </c>
      <c r="AY581" s="248" t="s">
        <v>120</v>
      </c>
    </row>
    <row r="582" s="13" customFormat="1">
      <c r="A582" s="13"/>
      <c r="B582" s="227"/>
      <c r="C582" s="228"/>
      <c r="D582" s="229" t="s">
        <v>129</v>
      </c>
      <c r="E582" s="230" t="s">
        <v>19</v>
      </c>
      <c r="F582" s="231" t="s">
        <v>615</v>
      </c>
      <c r="G582" s="228"/>
      <c r="H582" s="230" t="s">
        <v>19</v>
      </c>
      <c r="I582" s="232"/>
      <c r="J582" s="228"/>
      <c r="K582" s="228"/>
      <c r="L582" s="233"/>
      <c r="M582" s="234"/>
      <c r="N582" s="235"/>
      <c r="O582" s="235"/>
      <c r="P582" s="235"/>
      <c r="Q582" s="235"/>
      <c r="R582" s="235"/>
      <c r="S582" s="235"/>
      <c r="T582" s="23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7" t="s">
        <v>129</v>
      </c>
      <c r="AU582" s="237" t="s">
        <v>79</v>
      </c>
      <c r="AV582" s="13" t="s">
        <v>77</v>
      </c>
      <c r="AW582" s="13" t="s">
        <v>33</v>
      </c>
      <c r="AX582" s="13" t="s">
        <v>72</v>
      </c>
      <c r="AY582" s="237" t="s">
        <v>120</v>
      </c>
    </row>
    <row r="583" s="14" customFormat="1">
      <c r="A583" s="14"/>
      <c r="B583" s="238"/>
      <c r="C583" s="239"/>
      <c r="D583" s="229" t="s">
        <v>129</v>
      </c>
      <c r="E583" s="240" t="s">
        <v>19</v>
      </c>
      <c r="F583" s="241" t="s">
        <v>616</v>
      </c>
      <c r="G583" s="239"/>
      <c r="H583" s="242">
        <v>2.6099999999999999</v>
      </c>
      <c r="I583" s="243"/>
      <c r="J583" s="239"/>
      <c r="K583" s="239"/>
      <c r="L583" s="244"/>
      <c r="M583" s="245"/>
      <c r="N583" s="246"/>
      <c r="O583" s="246"/>
      <c r="P583" s="246"/>
      <c r="Q583" s="246"/>
      <c r="R583" s="246"/>
      <c r="S583" s="246"/>
      <c r="T583" s="247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8" t="s">
        <v>129</v>
      </c>
      <c r="AU583" s="248" t="s">
        <v>79</v>
      </c>
      <c r="AV583" s="14" t="s">
        <v>79</v>
      </c>
      <c r="AW583" s="14" t="s">
        <v>33</v>
      </c>
      <c r="AX583" s="14" t="s">
        <v>72</v>
      </c>
      <c r="AY583" s="248" t="s">
        <v>120</v>
      </c>
    </row>
    <row r="584" s="15" customFormat="1">
      <c r="A584" s="15"/>
      <c r="B584" s="249"/>
      <c r="C584" s="250"/>
      <c r="D584" s="229" t="s">
        <v>129</v>
      </c>
      <c r="E584" s="251" t="s">
        <v>19</v>
      </c>
      <c r="F584" s="252" t="s">
        <v>156</v>
      </c>
      <c r="G584" s="250"/>
      <c r="H584" s="253">
        <v>13.559999999999999</v>
      </c>
      <c r="I584" s="254"/>
      <c r="J584" s="250"/>
      <c r="K584" s="250"/>
      <c r="L584" s="255"/>
      <c r="M584" s="256"/>
      <c r="N584" s="257"/>
      <c r="O584" s="257"/>
      <c r="P584" s="257"/>
      <c r="Q584" s="257"/>
      <c r="R584" s="257"/>
      <c r="S584" s="257"/>
      <c r="T584" s="258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9" t="s">
        <v>129</v>
      </c>
      <c r="AU584" s="259" t="s">
        <v>79</v>
      </c>
      <c r="AV584" s="15" t="s">
        <v>127</v>
      </c>
      <c r="AW584" s="15" t="s">
        <v>33</v>
      </c>
      <c r="AX584" s="15" t="s">
        <v>77</v>
      </c>
      <c r="AY584" s="259" t="s">
        <v>120</v>
      </c>
    </row>
    <row r="585" s="2" customFormat="1" ht="33" customHeight="1">
      <c r="A585" s="39"/>
      <c r="B585" s="40"/>
      <c r="C585" s="260" t="s">
        <v>617</v>
      </c>
      <c r="D585" s="260" t="s">
        <v>398</v>
      </c>
      <c r="E585" s="261" t="s">
        <v>618</v>
      </c>
      <c r="F585" s="262" t="s">
        <v>619</v>
      </c>
      <c r="G585" s="263" t="s">
        <v>126</v>
      </c>
      <c r="H585" s="264">
        <v>9.1349999999999998</v>
      </c>
      <c r="I585" s="265"/>
      <c r="J585" s="266">
        <f>ROUND(I585*H585,2)</f>
        <v>0</v>
      </c>
      <c r="K585" s="267"/>
      <c r="L585" s="268"/>
      <c r="M585" s="269" t="s">
        <v>19</v>
      </c>
      <c r="N585" s="270" t="s">
        <v>43</v>
      </c>
      <c r="O585" s="85"/>
      <c r="P585" s="223">
        <f>O585*H585</f>
        <v>0</v>
      </c>
      <c r="Q585" s="223">
        <v>0.02741</v>
      </c>
      <c r="R585" s="223">
        <f>Q585*H585</f>
        <v>0.25039034999999998</v>
      </c>
      <c r="S585" s="223">
        <v>0</v>
      </c>
      <c r="T585" s="224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5" t="s">
        <v>401</v>
      </c>
      <c r="AT585" s="225" t="s">
        <v>398</v>
      </c>
      <c r="AU585" s="225" t="s">
        <v>79</v>
      </c>
      <c r="AY585" s="18" t="s">
        <v>120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8" t="s">
        <v>77</v>
      </c>
      <c r="BK585" s="226">
        <f>ROUND(I585*H585,2)</f>
        <v>0</v>
      </c>
      <c r="BL585" s="18" t="s">
        <v>304</v>
      </c>
      <c r="BM585" s="225" t="s">
        <v>620</v>
      </c>
    </row>
    <row r="586" s="13" customFormat="1">
      <c r="A586" s="13"/>
      <c r="B586" s="227"/>
      <c r="C586" s="228"/>
      <c r="D586" s="229" t="s">
        <v>129</v>
      </c>
      <c r="E586" s="230" t="s">
        <v>19</v>
      </c>
      <c r="F586" s="231" t="s">
        <v>149</v>
      </c>
      <c r="G586" s="228"/>
      <c r="H586" s="230" t="s">
        <v>19</v>
      </c>
      <c r="I586" s="232"/>
      <c r="J586" s="228"/>
      <c r="K586" s="228"/>
      <c r="L586" s="233"/>
      <c r="M586" s="234"/>
      <c r="N586" s="235"/>
      <c r="O586" s="235"/>
      <c r="P586" s="235"/>
      <c r="Q586" s="235"/>
      <c r="R586" s="235"/>
      <c r="S586" s="235"/>
      <c r="T586" s="23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7" t="s">
        <v>129</v>
      </c>
      <c r="AU586" s="237" t="s">
        <v>79</v>
      </c>
      <c r="AV586" s="13" t="s">
        <v>77</v>
      </c>
      <c r="AW586" s="13" t="s">
        <v>33</v>
      </c>
      <c r="AX586" s="13" t="s">
        <v>72</v>
      </c>
      <c r="AY586" s="237" t="s">
        <v>120</v>
      </c>
    </row>
    <row r="587" s="13" customFormat="1">
      <c r="A587" s="13"/>
      <c r="B587" s="227"/>
      <c r="C587" s="228"/>
      <c r="D587" s="229" t="s">
        <v>129</v>
      </c>
      <c r="E587" s="230" t="s">
        <v>19</v>
      </c>
      <c r="F587" s="231" t="s">
        <v>322</v>
      </c>
      <c r="G587" s="228"/>
      <c r="H587" s="230" t="s">
        <v>19</v>
      </c>
      <c r="I587" s="232"/>
      <c r="J587" s="228"/>
      <c r="K587" s="228"/>
      <c r="L587" s="233"/>
      <c r="M587" s="234"/>
      <c r="N587" s="235"/>
      <c r="O587" s="235"/>
      <c r="P587" s="235"/>
      <c r="Q587" s="235"/>
      <c r="R587" s="235"/>
      <c r="S587" s="235"/>
      <c r="T587" s="23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7" t="s">
        <v>129</v>
      </c>
      <c r="AU587" s="237" t="s">
        <v>79</v>
      </c>
      <c r="AV587" s="13" t="s">
        <v>77</v>
      </c>
      <c r="AW587" s="13" t="s">
        <v>33</v>
      </c>
      <c r="AX587" s="13" t="s">
        <v>72</v>
      </c>
      <c r="AY587" s="237" t="s">
        <v>120</v>
      </c>
    </row>
    <row r="588" s="14" customFormat="1">
      <c r="A588" s="14"/>
      <c r="B588" s="238"/>
      <c r="C588" s="239"/>
      <c r="D588" s="229" t="s">
        <v>129</v>
      </c>
      <c r="E588" s="240" t="s">
        <v>19</v>
      </c>
      <c r="F588" s="241" t="s">
        <v>621</v>
      </c>
      <c r="G588" s="239"/>
      <c r="H588" s="242">
        <v>6.5250000000000004</v>
      </c>
      <c r="I588" s="243"/>
      <c r="J588" s="239"/>
      <c r="K588" s="239"/>
      <c r="L588" s="244"/>
      <c r="M588" s="245"/>
      <c r="N588" s="246"/>
      <c r="O588" s="246"/>
      <c r="P588" s="246"/>
      <c r="Q588" s="246"/>
      <c r="R588" s="246"/>
      <c r="S588" s="246"/>
      <c r="T588" s="24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8" t="s">
        <v>129</v>
      </c>
      <c r="AU588" s="248" t="s">
        <v>79</v>
      </c>
      <c r="AV588" s="14" t="s">
        <v>79</v>
      </c>
      <c r="AW588" s="14" t="s">
        <v>33</v>
      </c>
      <c r="AX588" s="14" t="s">
        <v>72</v>
      </c>
      <c r="AY588" s="248" t="s">
        <v>120</v>
      </c>
    </row>
    <row r="589" s="13" customFormat="1">
      <c r="A589" s="13"/>
      <c r="B589" s="227"/>
      <c r="C589" s="228"/>
      <c r="D589" s="229" t="s">
        <v>129</v>
      </c>
      <c r="E589" s="230" t="s">
        <v>19</v>
      </c>
      <c r="F589" s="231" t="s">
        <v>622</v>
      </c>
      <c r="G589" s="228"/>
      <c r="H589" s="230" t="s">
        <v>19</v>
      </c>
      <c r="I589" s="232"/>
      <c r="J589" s="228"/>
      <c r="K589" s="228"/>
      <c r="L589" s="233"/>
      <c r="M589" s="234"/>
      <c r="N589" s="235"/>
      <c r="O589" s="235"/>
      <c r="P589" s="235"/>
      <c r="Q589" s="235"/>
      <c r="R589" s="235"/>
      <c r="S589" s="235"/>
      <c r="T589" s="23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7" t="s">
        <v>129</v>
      </c>
      <c r="AU589" s="237" t="s">
        <v>79</v>
      </c>
      <c r="AV589" s="13" t="s">
        <v>77</v>
      </c>
      <c r="AW589" s="13" t="s">
        <v>33</v>
      </c>
      <c r="AX589" s="13" t="s">
        <v>72</v>
      </c>
      <c r="AY589" s="237" t="s">
        <v>120</v>
      </c>
    </row>
    <row r="590" s="14" customFormat="1">
      <c r="A590" s="14"/>
      <c r="B590" s="238"/>
      <c r="C590" s="239"/>
      <c r="D590" s="229" t="s">
        <v>129</v>
      </c>
      <c r="E590" s="240" t="s">
        <v>19</v>
      </c>
      <c r="F590" s="241" t="s">
        <v>623</v>
      </c>
      <c r="G590" s="239"/>
      <c r="H590" s="242">
        <v>2.6099999999999999</v>
      </c>
      <c r="I590" s="243"/>
      <c r="J590" s="239"/>
      <c r="K590" s="239"/>
      <c r="L590" s="244"/>
      <c r="M590" s="245"/>
      <c r="N590" s="246"/>
      <c r="O590" s="246"/>
      <c r="P590" s="246"/>
      <c r="Q590" s="246"/>
      <c r="R590" s="246"/>
      <c r="S590" s="246"/>
      <c r="T590" s="24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8" t="s">
        <v>129</v>
      </c>
      <c r="AU590" s="248" t="s">
        <v>79</v>
      </c>
      <c r="AV590" s="14" t="s">
        <v>79</v>
      </c>
      <c r="AW590" s="14" t="s">
        <v>33</v>
      </c>
      <c r="AX590" s="14" t="s">
        <v>72</v>
      </c>
      <c r="AY590" s="248" t="s">
        <v>120</v>
      </c>
    </row>
    <row r="591" s="15" customFormat="1">
      <c r="A591" s="15"/>
      <c r="B591" s="249"/>
      <c r="C591" s="250"/>
      <c r="D591" s="229" t="s">
        <v>129</v>
      </c>
      <c r="E591" s="251" t="s">
        <v>19</v>
      </c>
      <c r="F591" s="252" t="s">
        <v>156</v>
      </c>
      <c r="G591" s="250"/>
      <c r="H591" s="253">
        <v>9.1349999999999998</v>
      </c>
      <c r="I591" s="254"/>
      <c r="J591" s="250"/>
      <c r="K591" s="250"/>
      <c r="L591" s="255"/>
      <c r="M591" s="256"/>
      <c r="N591" s="257"/>
      <c r="O591" s="257"/>
      <c r="P591" s="257"/>
      <c r="Q591" s="257"/>
      <c r="R591" s="257"/>
      <c r="S591" s="257"/>
      <c r="T591" s="258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9" t="s">
        <v>129</v>
      </c>
      <c r="AU591" s="259" t="s">
        <v>79</v>
      </c>
      <c r="AV591" s="15" t="s">
        <v>127</v>
      </c>
      <c r="AW591" s="15" t="s">
        <v>33</v>
      </c>
      <c r="AX591" s="15" t="s">
        <v>77</v>
      </c>
      <c r="AY591" s="259" t="s">
        <v>120</v>
      </c>
    </row>
    <row r="592" s="2" customFormat="1" ht="33" customHeight="1">
      <c r="A592" s="39"/>
      <c r="B592" s="40"/>
      <c r="C592" s="260" t="s">
        <v>624</v>
      </c>
      <c r="D592" s="260" t="s">
        <v>398</v>
      </c>
      <c r="E592" s="261" t="s">
        <v>625</v>
      </c>
      <c r="F592" s="262" t="s">
        <v>626</v>
      </c>
      <c r="G592" s="263" t="s">
        <v>126</v>
      </c>
      <c r="H592" s="264">
        <v>4.4249999999999998</v>
      </c>
      <c r="I592" s="265"/>
      <c r="J592" s="266">
        <f>ROUND(I592*H592,2)</f>
        <v>0</v>
      </c>
      <c r="K592" s="267"/>
      <c r="L592" s="268"/>
      <c r="M592" s="269" t="s">
        <v>19</v>
      </c>
      <c r="N592" s="270" t="s">
        <v>43</v>
      </c>
      <c r="O592" s="85"/>
      <c r="P592" s="223">
        <f>O592*H592</f>
        <v>0</v>
      </c>
      <c r="Q592" s="223">
        <v>0.019859999999999999</v>
      </c>
      <c r="R592" s="223">
        <f>Q592*H592</f>
        <v>0.087880499999999986</v>
      </c>
      <c r="S592" s="223">
        <v>0</v>
      </c>
      <c r="T592" s="224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5" t="s">
        <v>401</v>
      </c>
      <c r="AT592" s="225" t="s">
        <v>398</v>
      </c>
      <c r="AU592" s="225" t="s">
        <v>79</v>
      </c>
      <c r="AY592" s="18" t="s">
        <v>120</v>
      </c>
      <c r="BE592" s="226">
        <f>IF(N592="základní",J592,0)</f>
        <v>0</v>
      </c>
      <c r="BF592" s="226">
        <f>IF(N592="snížená",J592,0)</f>
        <v>0</v>
      </c>
      <c r="BG592" s="226">
        <f>IF(N592="zákl. přenesená",J592,0)</f>
        <v>0</v>
      </c>
      <c r="BH592" s="226">
        <f>IF(N592="sníž. přenesená",J592,0)</f>
        <v>0</v>
      </c>
      <c r="BI592" s="226">
        <f>IF(N592="nulová",J592,0)</f>
        <v>0</v>
      </c>
      <c r="BJ592" s="18" t="s">
        <v>77</v>
      </c>
      <c r="BK592" s="226">
        <f>ROUND(I592*H592,2)</f>
        <v>0</v>
      </c>
      <c r="BL592" s="18" t="s">
        <v>304</v>
      </c>
      <c r="BM592" s="225" t="s">
        <v>627</v>
      </c>
    </row>
    <row r="593" s="13" customFormat="1">
      <c r="A593" s="13"/>
      <c r="B593" s="227"/>
      <c r="C593" s="228"/>
      <c r="D593" s="229" t="s">
        <v>129</v>
      </c>
      <c r="E593" s="230" t="s">
        <v>19</v>
      </c>
      <c r="F593" s="231" t="s">
        <v>149</v>
      </c>
      <c r="G593" s="228"/>
      <c r="H593" s="230" t="s">
        <v>19</v>
      </c>
      <c r="I593" s="232"/>
      <c r="J593" s="228"/>
      <c r="K593" s="228"/>
      <c r="L593" s="233"/>
      <c r="M593" s="234"/>
      <c r="N593" s="235"/>
      <c r="O593" s="235"/>
      <c r="P593" s="235"/>
      <c r="Q593" s="235"/>
      <c r="R593" s="235"/>
      <c r="S593" s="235"/>
      <c r="T593" s="23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7" t="s">
        <v>129</v>
      </c>
      <c r="AU593" s="237" t="s">
        <v>79</v>
      </c>
      <c r="AV593" s="13" t="s">
        <v>77</v>
      </c>
      <c r="AW593" s="13" t="s">
        <v>33</v>
      </c>
      <c r="AX593" s="13" t="s">
        <v>72</v>
      </c>
      <c r="AY593" s="237" t="s">
        <v>120</v>
      </c>
    </row>
    <row r="594" s="13" customFormat="1">
      <c r="A594" s="13"/>
      <c r="B594" s="227"/>
      <c r="C594" s="228"/>
      <c r="D594" s="229" t="s">
        <v>129</v>
      </c>
      <c r="E594" s="230" t="s">
        <v>19</v>
      </c>
      <c r="F594" s="231" t="s">
        <v>274</v>
      </c>
      <c r="G594" s="228"/>
      <c r="H594" s="230" t="s">
        <v>19</v>
      </c>
      <c r="I594" s="232"/>
      <c r="J594" s="228"/>
      <c r="K594" s="228"/>
      <c r="L594" s="233"/>
      <c r="M594" s="234"/>
      <c r="N594" s="235"/>
      <c r="O594" s="235"/>
      <c r="P594" s="235"/>
      <c r="Q594" s="235"/>
      <c r="R594" s="235"/>
      <c r="S594" s="235"/>
      <c r="T594" s="23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7" t="s">
        <v>129</v>
      </c>
      <c r="AU594" s="237" t="s">
        <v>79</v>
      </c>
      <c r="AV594" s="13" t="s">
        <v>77</v>
      </c>
      <c r="AW594" s="13" t="s">
        <v>33</v>
      </c>
      <c r="AX594" s="13" t="s">
        <v>72</v>
      </c>
      <c r="AY594" s="237" t="s">
        <v>120</v>
      </c>
    </row>
    <row r="595" s="14" customFormat="1">
      <c r="A595" s="14"/>
      <c r="B595" s="238"/>
      <c r="C595" s="239"/>
      <c r="D595" s="229" t="s">
        <v>129</v>
      </c>
      <c r="E595" s="240" t="s">
        <v>19</v>
      </c>
      <c r="F595" s="241" t="s">
        <v>275</v>
      </c>
      <c r="G595" s="239"/>
      <c r="H595" s="242">
        <v>4.4249999999999998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8" t="s">
        <v>129</v>
      </c>
      <c r="AU595" s="248" t="s">
        <v>79</v>
      </c>
      <c r="AV595" s="14" t="s">
        <v>79</v>
      </c>
      <c r="AW595" s="14" t="s">
        <v>33</v>
      </c>
      <c r="AX595" s="14" t="s">
        <v>72</v>
      </c>
      <c r="AY595" s="248" t="s">
        <v>120</v>
      </c>
    </row>
    <row r="596" s="15" customFormat="1">
      <c r="A596" s="15"/>
      <c r="B596" s="249"/>
      <c r="C596" s="250"/>
      <c r="D596" s="229" t="s">
        <v>129</v>
      </c>
      <c r="E596" s="251" t="s">
        <v>19</v>
      </c>
      <c r="F596" s="252" t="s">
        <v>156</v>
      </c>
      <c r="G596" s="250"/>
      <c r="H596" s="253">
        <v>4.4249999999999998</v>
      </c>
      <c r="I596" s="254"/>
      <c r="J596" s="250"/>
      <c r="K596" s="250"/>
      <c r="L596" s="255"/>
      <c r="M596" s="256"/>
      <c r="N596" s="257"/>
      <c r="O596" s="257"/>
      <c r="P596" s="257"/>
      <c r="Q596" s="257"/>
      <c r="R596" s="257"/>
      <c r="S596" s="257"/>
      <c r="T596" s="258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9" t="s">
        <v>129</v>
      </c>
      <c r="AU596" s="259" t="s">
        <v>79</v>
      </c>
      <c r="AV596" s="15" t="s">
        <v>127</v>
      </c>
      <c r="AW596" s="15" t="s">
        <v>33</v>
      </c>
      <c r="AX596" s="15" t="s">
        <v>77</v>
      </c>
      <c r="AY596" s="259" t="s">
        <v>120</v>
      </c>
    </row>
    <row r="597" s="2" customFormat="1" ht="21.75" customHeight="1">
      <c r="A597" s="39"/>
      <c r="B597" s="40"/>
      <c r="C597" s="213" t="s">
        <v>628</v>
      </c>
      <c r="D597" s="213" t="s">
        <v>123</v>
      </c>
      <c r="E597" s="214" t="s">
        <v>629</v>
      </c>
      <c r="F597" s="215" t="s">
        <v>550</v>
      </c>
      <c r="G597" s="216" t="s">
        <v>386</v>
      </c>
      <c r="H597" s="217">
        <v>75.359999999999999</v>
      </c>
      <c r="I597" s="218"/>
      <c r="J597" s="219">
        <f>ROUND(I597*H597,2)</f>
        <v>0</v>
      </c>
      <c r="K597" s="220"/>
      <c r="L597" s="45"/>
      <c r="M597" s="221" t="s">
        <v>19</v>
      </c>
      <c r="N597" s="222" t="s">
        <v>43</v>
      </c>
      <c r="O597" s="85"/>
      <c r="P597" s="223">
        <f>O597*H597</f>
        <v>0</v>
      </c>
      <c r="Q597" s="223">
        <v>6.9999999999999994E-05</v>
      </c>
      <c r="R597" s="223">
        <f>Q597*H597</f>
        <v>0.0052751999999999999</v>
      </c>
      <c r="S597" s="223">
        <v>0</v>
      </c>
      <c r="T597" s="224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5" t="s">
        <v>304</v>
      </c>
      <c r="AT597" s="225" t="s">
        <v>123</v>
      </c>
      <c r="AU597" s="225" t="s">
        <v>79</v>
      </c>
      <c r="AY597" s="18" t="s">
        <v>120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18" t="s">
        <v>77</v>
      </c>
      <c r="BK597" s="226">
        <f>ROUND(I597*H597,2)</f>
        <v>0</v>
      </c>
      <c r="BL597" s="18" t="s">
        <v>304</v>
      </c>
      <c r="BM597" s="225" t="s">
        <v>630</v>
      </c>
    </row>
    <row r="598" s="13" customFormat="1">
      <c r="A598" s="13"/>
      <c r="B598" s="227"/>
      <c r="C598" s="228"/>
      <c r="D598" s="229" t="s">
        <v>129</v>
      </c>
      <c r="E598" s="230" t="s">
        <v>19</v>
      </c>
      <c r="F598" s="231" t="s">
        <v>149</v>
      </c>
      <c r="G598" s="228"/>
      <c r="H598" s="230" t="s">
        <v>19</v>
      </c>
      <c r="I598" s="232"/>
      <c r="J598" s="228"/>
      <c r="K598" s="228"/>
      <c r="L598" s="233"/>
      <c r="M598" s="234"/>
      <c r="N598" s="235"/>
      <c r="O598" s="235"/>
      <c r="P598" s="235"/>
      <c r="Q598" s="235"/>
      <c r="R598" s="235"/>
      <c r="S598" s="235"/>
      <c r="T598" s="23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7" t="s">
        <v>129</v>
      </c>
      <c r="AU598" s="237" t="s">
        <v>79</v>
      </c>
      <c r="AV598" s="13" t="s">
        <v>77</v>
      </c>
      <c r="AW598" s="13" t="s">
        <v>33</v>
      </c>
      <c r="AX598" s="13" t="s">
        <v>72</v>
      </c>
      <c r="AY598" s="237" t="s">
        <v>120</v>
      </c>
    </row>
    <row r="599" s="13" customFormat="1">
      <c r="A599" s="13"/>
      <c r="B599" s="227"/>
      <c r="C599" s="228"/>
      <c r="D599" s="229" t="s">
        <v>129</v>
      </c>
      <c r="E599" s="230" t="s">
        <v>19</v>
      </c>
      <c r="F599" s="231" t="s">
        <v>388</v>
      </c>
      <c r="G599" s="228"/>
      <c r="H599" s="230" t="s">
        <v>19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129</v>
      </c>
      <c r="AU599" s="237" t="s">
        <v>79</v>
      </c>
      <c r="AV599" s="13" t="s">
        <v>77</v>
      </c>
      <c r="AW599" s="13" t="s">
        <v>33</v>
      </c>
      <c r="AX599" s="13" t="s">
        <v>72</v>
      </c>
      <c r="AY599" s="237" t="s">
        <v>120</v>
      </c>
    </row>
    <row r="600" s="14" customFormat="1">
      <c r="A600" s="14"/>
      <c r="B600" s="238"/>
      <c r="C600" s="239"/>
      <c r="D600" s="229" t="s">
        <v>129</v>
      </c>
      <c r="E600" s="240" t="s">
        <v>19</v>
      </c>
      <c r="F600" s="241" t="s">
        <v>631</v>
      </c>
      <c r="G600" s="239"/>
      <c r="H600" s="242">
        <v>14.58</v>
      </c>
      <c r="I600" s="243"/>
      <c r="J600" s="239"/>
      <c r="K600" s="239"/>
      <c r="L600" s="244"/>
      <c r="M600" s="245"/>
      <c r="N600" s="246"/>
      <c r="O600" s="246"/>
      <c r="P600" s="246"/>
      <c r="Q600" s="246"/>
      <c r="R600" s="246"/>
      <c r="S600" s="246"/>
      <c r="T600" s="24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8" t="s">
        <v>129</v>
      </c>
      <c r="AU600" s="248" t="s">
        <v>79</v>
      </c>
      <c r="AV600" s="14" t="s">
        <v>79</v>
      </c>
      <c r="AW600" s="14" t="s">
        <v>33</v>
      </c>
      <c r="AX600" s="14" t="s">
        <v>72</v>
      </c>
      <c r="AY600" s="248" t="s">
        <v>120</v>
      </c>
    </row>
    <row r="601" s="13" customFormat="1">
      <c r="A601" s="13"/>
      <c r="B601" s="227"/>
      <c r="C601" s="228"/>
      <c r="D601" s="229" t="s">
        <v>129</v>
      </c>
      <c r="E601" s="230" t="s">
        <v>19</v>
      </c>
      <c r="F601" s="231" t="s">
        <v>390</v>
      </c>
      <c r="G601" s="228"/>
      <c r="H601" s="230" t="s">
        <v>19</v>
      </c>
      <c r="I601" s="232"/>
      <c r="J601" s="228"/>
      <c r="K601" s="228"/>
      <c r="L601" s="233"/>
      <c r="M601" s="234"/>
      <c r="N601" s="235"/>
      <c r="O601" s="235"/>
      <c r="P601" s="235"/>
      <c r="Q601" s="235"/>
      <c r="R601" s="235"/>
      <c r="S601" s="235"/>
      <c r="T601" s="23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7" t="s">
        <v>129</v>
      </c>
      <c r="AU601" s="237" t="s">
        <v>79</v>
      </c>
      <c r="AV601" s="13" t="s">
        <v>77</v>
      </c>
      <c r="AW601" s="13" t="s">
        <v>33</v>
      </c>
      <c r="AX601" s="13" t="s">
        <v>72</v>
      </c>
      <c r="AY601" s="237" t="s">
        <v>120</v>
      </c>
    </row>
    <row r="602" s="14" customFormat="1">
      <c r="A602" s="14"/>
      <c r="B602" s="238"/>
      <c r="C602" s="239"/>
      <c r="D602" s="229" t="s">
        <v>129</v>
      </c>
      <c r="E602" s="240" t="s">
        <v>19</v>
      </c>
      <c r="F602" s="241" t="s">
        <v>632</v>
      </c>
      <c r="G602" s="239"/>
      <c r="H602" s="242">
        <v>16.800000000000001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8" t="s">
        <v>129</v>
      </c>
      <c r="AU602" s="248" t="s">
        <v>79</v>
      </c>
      <c r="AV602" s="14" t="s">
        <v>79</v>
      </c>
      <c r="AW602" s="14" t="s">
        <v>33</v>
      </c>
      <c r="AX602" s="14" t="s">
        <v>72</v>
      </c>
      <c r="AY602" s="248" t="s">
        <v>120</v>
      </c>
    </row>
    <row r="603" s="13" customFormat="1">
      <c r="A603" s="13"/>
      <c r="B603" s="227"/>
      <c r="C603" s="228"/>
      <c r="D603" s="229" t="s">
        <v>129</v>
      </c>
      <c r="E603" s="230" t="s">
        <v>19</v>
      </c>
      <c r="F603" s="231" t="s">
        <v>392</v>
      </c>
      <c r="G603" s="228"/>
      <c r="H603" s="230" t="s">
        <v>19</v>
      </c>
      <c r="I603" s="232"/>
      <c r="J603" s="228"/>
      <c r="K603" s="228"/>
      <c r="L603" s="233"/>
      <c r="M603" s="234"/>
      <c r="N603" s="235"/>
      <c r="O603" s="235"/>
      <c r="P603" s="235"/>
      <c r="Q603" s="235"/>
      <c r="R603" s="235"/>
      <c r="S603" s="235"/>
      <c r="T603" s="23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7" t="s">
        <v>129</v>
      </c>
      <c r="AU603" s="237" t="s">
        <v>79</v>
      </c>
      <c r="AV603" s="13" t="s">
        <v>77</v>
      </c>
      <c r="AW603" s="13" t="s">
        <v>33</v>
      </c>
      <c r="AX603" s="13" t="s">
        <v>72</v>
      </c>
      <c r="AY603" s="237" t="s">
        <v>120</v>
      </c>
    </row>
    <row r="604" s="14" customFormat="1">
      <c r="A604" s="14"/>
      <c r="B604" s="238"/>
      <c r="C604" s="239"/>
      <c r="D604" s="229" t="s">
        <v>129</v>
      </c>
      <c r="E604" s="240" t="s">
        <v>19</v>
      </c>
      <c r="F604" s="241" t="s">
        <v>633</v>
      </c>
      <c r="G604" s="239"/>
      <c r="H604" s="242">
        <v>23.699999999999999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8" t="s">
        <v>129</v>
      </c>
      <c r="AU604" s="248" t="s">
        <v>79</v>
      </c>
      <c r="AV604" s="14" t="s">
        <v>79</v>
      </c>
      <c r="AW604" s="14" t="s">
        <v>33</v>
      </c>
      <c r="AX604" s="14" t="s">
        <v>72</v>
      </c>
      <c r="AY604" s="248" t="s">
        <v>120</v>
      </c>
    </row>
    <row r="605" s="13" customFormat="1">
      <c r="A605" s="13"/>
      <c r="B605" s="227"/>
      <c r="C605" s="228"/>
      <c r="D605" s="229" t="s">
        <v>129</v>
      </c>
      <c r="E605" s="230" t="s">
        <v>19</v>
      </c>
      <c r="F605" s="231" t="s">
        <v>394</v>
      </c>
      <c r="G605" s="228"/>
      <c r="H605" s="230" t="s">
        <v>19</v>
      </c>
      <c r="I605" s="232"/>
      <c r="J605" s="228"/>
      <c r="K605" s="228"/>
      <c r="L605" s="233"/>
      <c r="M605" s="234"/>
      <c r="N605" s="235"/>
      <c r="O605" s="235"/>
      <c r="P605" s="235"/>
      <c r="Q605" s="235"/>
      <c r="R605" s="235"/>
      <c r="S605" s="235"/>
      <c r="T605" s="23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7" t="s">
        <v>129</v>
      </c>
      <c r="AU605" s="237" t="s">
        <v>79</v>
      </c>
      <c r="AV605" s="13" t="s">
        <v>77</v>
      </c>
      <c r="AW605" s="13" t="s">
        <v>33</v>
      </c>
      <c r="AX605" s="13" t="s">
        <v>72</v>
      </c>
      <c r="AY605" s="237" t="s">
        <v>120</v>
      </c>
    </row>
    <row r="606" s="14" customFormat="1">
      <c r="A606" s="14"/>
      <c r="B606" s="238"/>
      <c r="C606" s="239"/>
      <c r="D606" s="229" t="s">
        <v>129</v>
      </c>
      <c r="E606" s="240" t="s">
        <v>19</v>
      </c>
      <c r="F606" s="241" t="s">
        <v>634</v>
      </c>
      <c r="G606" s="239"/>
      <c r="H606" s="242">
        <v>10.800000000000001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8" t="s">
        <v>129</v>
      </c>
      <c r="AU606" s="248" t="s">
        <v>79</v>
      </c>
      <c r="AV606" s="14" t="s">
        <v>79</v>
      </c>
      <c r="AW606" s="14" t="s">
        <v>33</v>
      </c>
      <c r="AX606" s="14" t="s">
        <v>72</v>
      </c>
      <c r="AY606" s="248" t="s">
        <v>120</v>
      </c>
    </row>
    <row r="607" s="13" customFormat="1">
      <c r="A607" s="13"/>
      <c r="B607" s="227"/>
      <c r="C607" s="228"/>
      <c r="D607" s="229" t="s">
        <v>129</v>
      </c>
      <c r="E607" s="230" t="s">
        <v>19</v>
      </c>
      <c r="F607" s="231" t="s">
        <v>396</v>
      </c>
      <c r="G607" s="228"/>
      <c r="H607" s="230" t="s">
        <v>19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7" t="s">
        <v>129</v>
      </c>
      <c r="AU607" s="237" t="s">
        <v>79</v>
      </c>
      <c r="AV607" s="13" t="s">
        <v>77</v>
      </c>
      <c r="AW607" s="13" t="s">
        <v>33</v>
      </c>
      <c r="AX607" s="13" t="s">
        <v>72</v>
      </c>
      <c r="AY607" s="237" t="s">
        <v>120</v>
      </c>
    </row>
    <row r="608" s="14" customFormat="1">
      <c r="A608" s="14"/>
      <c r="B608" s="238"/>
      <c r="C608" s="239"/>
      <c r="D608" s="229" t="s">
        <v>129</v>
      </c>
      <c r="E608" s="240" t="s">
        <v>19</v>
      </c>
      <c r="F608" s="241" t="s">
        <v>635</v>
      </c>
      <c r="G608" s="239"/>
      <c r="H608" s="242">
        <v>9.4800000000000004</v>
      </c>
      <c r="I608" s="243"/>
      <c r="J608" s="239"/>
      <c r="K608" s="239"/>
      <c r="L608" s="244"/>
      <c r="M608" s="245"/>
      <c r="N608" s="246"/>
      <c r="O608" s="246"/>
      <c r="P608" s="246"/>
      <c r="Q608" s="246"/>
      <c r="R608" s="246"/>
      <c r="S608" s="246"/>
      <c r="T608" s="24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8" t="s">
        <v>129</v>
      </c>
      <c r="AU608" s="248" t="s">
        <v>79</v>
      </c>
      <c r="AV608" s="14" t="s">
        <v>79</v>
      </c>
      <c r="AW608" s="14" t="s">
        <v>33</v>
      </c>
      <c r="AX608" s="14" t="s">
        <v>72</v>
      </c>
      <c r="AY608" s="248" t="s">
        <v>120</v>
      </c>
    </row>
    <row r="609" s="15" customFormat="1">
      <c r="A609" s="15"/>
      <c r="B609" s="249"/>
      <c r="C609" s="250"/>
      <c r="D609" s="229" t="s">
        <v>129</v>
      </c>
      <c r="E609" s="251" t="s">
        <v>19</v>
      </c>
      <c r="F609" s="252" t="s">
        <v>156</v>
      </c>
      <c r="G609" s="250"/>
      <c r="H609" s="253">
        <v>75.359999999999999</v>
      </c>
      <c r="I609" s="254"/>
      <c r="J609" s="250"/>
      <c r="K609" s="250"/>
      <c r="L609" s="255"/>
      <c r="M609" s="256"/>
      <c r="N609" s="257"/>
      <c r="O609" s="257"/>
      <c r="P609" s="257"/>
      <c r="Q609" s="257"/>
      <c r="R609" s="257"/>
      <c r="S609" s="257"/>
      <c r="T609" s="258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59" t="s">
        <v>129</v>
      </c>
      <c r="AU609" s="259" t="s">
        <v>79</v>
      </c>
      <c r="AV609" s="15" t="s">
        <v>127</v>
      </c>
      <c r="AW609" s="15" t="s">
        <v>33</v>
      </c>
      <c r="AX609" s="15" t="s">
        <v>77</v>
      </c>
      <c r="AY609" s="259" t="s">
        <v>120</v>
      </c>
    </row>
    <row r="610" s="2" customFormat="1" ht="21.75" customHeight="1">
      <c r="A610" s="39"/>
      <c r="B610" s="40"/>
      <c r="C610" s="213" t="s">
        <v>636</v>
      </c>
      <c r="D610" s="213" t="s">
        <v>123</v>
      </c>
      <c r="E610" s="214" t="s">
        <v>637</v>
      </c>
      <c r="F610" s="215" t="s">
        <v>638</v>
      </c>
      <c r="G610" s="216" t="s">
        <v>386</v>
      </c>
      <c r="H610" s="217">
        <v>75.359999999999999</v>
      </c>
      <c r="I610" s="218"/>
      <c r="J610" s="219">
        <f>ROUND(I610*H610,2)</f>
        <v>0</v>
      </c>
      <c r="K610" s="220"/>
      <c r="L610" s="45"/>
      <c r="M610" s="221" t="s">
        <v>19</v>
      </c>
      <c r="N610" s="222" t="s">
        <v>43</v>
      </c>
      <c r="O610" s="85"/>
      <c r="P610" s="223">
        <f>O610*H610</f>
        <v>0</v>
      </c>
      <c r="Q610" s="223">
        <v>5.0000000000000002E-05</v>
      </c>
      <c r="R610" s="223">
        <f>Q610*H610</f>
        <v>0.0037680000000000001</v>
      </c>
      <c r="S610" s="223">
        <v>0</v>
      </c>
      <c r="T610" s="224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5" t="s">
        <v>304</v>
      </c>
      <c r="AT610" s="225" t="s">
        <v>123</v>
      </c>
      <c r="AU610" s="225" t="s">
        <v>79</v>
      </c>
      <c r="AY610" s="18" t="s">
        <v>120</v>
      </c>
      <c r="BE610" s="226">
        <f>IF(N610="základní",J610,0)</f>
        <v>0</v>
      </c>
      <c r="BF610" s="226">
        <f>IF(N610="snížená",J610,0)</f>
        <v>0</v>
      </c>
      <c r="BG610" s="226">
        <f>IF(N610="zákl. přenesená",J610,0)</f>
        <v>0</v>
      </c>
      <c r="BH610" s="226">
        <f>IF(N610="sníž. přenesená",J610,0)</f>
        <v>0</v>
      </c>
      <c r="BI610" s="226">
        <f>IF(N610="nulová",J610,0)</f>
        <v>0</v>
      </c>
      <c r="BJ610" s="18" t="s">
        <v>77</v>
      </c>
      <c r="BK610" s="226">
        <f>ROUND(I610*H610,2)</f>
        <v>0</v>
      </c>
      <c r="BL610" s="18" t="s">
        <v>304</v>
      </c>
      <c r="BM610" s="225" t="s">
        <v>639</v>
      </c>
    </row>
    <row r="611" s="13" customFormat="1">
      <c r="A611" s="13"/>
      <c r="B611" s="227"/>
      <c r="C611" s="228"/>
      <c r="D611" s="229" t="s">
        <v>129</v>
      </c>
      <c r="E611" s="230" t="s">
        <v>19</v>
      </c>
      <c r="F611" s="231" t="s">
        <v>149</v>
      </c>
      <c r="G611" s="228"/>
      <c r="H611" s="230" t="s">
        <v>19</v>
      </c>
      <c r="I611" s="232"/>
      <c r="J611" s="228"/>
      <c r="K611" s="228"/>
      <c r="L611" s="233"/>
      <c r="M611" s="234"/>
      <c r="N611" s="235"/>
      <c r="O611" s="235"/>
      <c r="P611" s="235"/>
      <c r="Q611" s="235"/>
      <c r="R611" s="235"/>
      <c r="S611" s="235"/>
      <c r="T611" s="23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7" t="s">
        <v>129</v>
      </c>
      <c r="AU611" s="237" t="s">
        <v>79</v>
      </c>
      <c r="AV611" s="13" t="s">
        <v>77</v>
      </c>
      <c r="AW611" s="13" t="s">
        <v>33</v>
      </c>
      <c r="AX611" s="13" t="s">
        <v>72</v>
      </c>
      <c r="AY611" s="237" t="s">
        <v>120</v>
      </c>
    </row>
    <row r="612" s="13" customFormat="1">
      <c r="A612" s="13"/>
      <c r="B612" s="227"/>
      <c r="C612" s="228"/>
      <c r="D612" s="229" t="s">
        <v>129</v>
      </c>
      <c r="E612" s="230" t="s">
        <v>19</v>
      </c>
      <c r="F612" s="231" t="s">
        <v>388</v>
      </c>
      <c r="G612" s="228"/>
      <c r="H612" s="230" t="s">
        <v>19</v>
      </c>
      <c r="I612" s="232"/>
      <c r="J612" s="228"/>
      <c r="K612" s="228"/>
      <c r="L612" s="233"/>
      <c r="M612" s="234"/>
      <c r="N612" s="235"/>
      <c r="O612" s="235"/>
      <c r="P612" s="235"/>
      <c r="Q612" s="235"/>
      <c r="R612" s="235"/>
      <c r="S612" s="235"/>
      <c r="T612" s="23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7" t="s">
        <v>129</v>
      </c>
      <c r="AU612" s="237" t="s">
        <v>79</v>
      </c>
      <c r="AV612" s="13" t="s">
        <v>77</v>
      </c>
      <c r="AW612" s="13" t="s">
        <v>33</v>
      </c>
      <c r="AX612" s="13" t="s">
        <v>72</v>
      </c>
      <c r="AY612" s="237" t="s">
        <v>120</v>
      </c>
    </row>
    <row r="613" s="14" customFormat="1">
      <c r="A613" s="14"/>
      <c r="B613" s="238"/>
      <c r="C613" s="239"/>
      <c r="D613" s="229" t="s">
        <v>129</v>
      </c>
      <c r="E613" s="240" t="s">
        <v>19</v>
      </c>
      <c r="F613" s="241" t="s">
        <v>631</v>
      </c>
      <c r="G613" s="239"/>
      <c r="H613" s="242">
        <v>14.58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8" t="s">
        <v>129</v>
      </c>
      <c r="AU613" s="248" t="s">
        <v>79</v>
      </c>
      <c r="AV613" s="14" t="s">
        <v>79</v>
      </c>
      <c r="AW613" s="14" t="s">
        <v>33</v>
      </c>
      <c r="AX613" s="14" t="s">
        <v>72</v>
      </c>
      <c r="AY613" s="248" t="s">
        <v>120</v>
      </c>
    </row>
    <row r="614" s="13" customFormat="1">
      <c r="A614" s="13"/>
      <c r="B614" s="227"/>
      <c r="C614" s="228"/>
      <c r="D614" s="229" t="s">
        <v>129</v>
      </c>
      <c r="E614" s="230" t="s">
        <v>19</v>
      </c>
      <c r="F614" s="231" t="s">
        <v>390</v>
      </c>
      <c r="G614" s="228"/>
      <c r="H614" s="230" t="s">
        <v>19</v>
      </c>
      <c r="I614" s="232"/>
      <c r="J614" s="228"/>
      <c r="K614" s="228"/>
      <c r="L614" s="233"/>
      <c r="M614" s="234"/>
      <c r="N614" s="235"/>
      <c r="O614" s="235"/>
      <c r="P614" s="235"/>
      <c r="Q614" s="235"/>
      <c r="R614" s="235"/>
      <c r="S614" s="235"/>
      <c r="T614" s="23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7" t="s">
        <v>129</v>
      </c>
      <c r="AU614" s="237" t="s">
        <v>79</v>
      </c>
      <c r="AV614" s="13" t="s">
        <v>77</v>
      </c>
      <c r="AW614" s="13" t="s">
        <v>33</v>
      </c>
      <c r="AX614" s="13" t="s">
        <v>72</v>
      </c>
      <c r="AY614" s="237" t="s">
        <v>120</v>
      </c>
    </row>
    <row r="615" s="14" customFormat="1">
      <c r="A615" s="14"/>
      <c r="B615" s="238"/>
      <c r="C615" s="239"/>
      <c r="D615" s="229" t="s">
        <v>129</v>
      </c>
      <c r="E615" s="240" t="s">
        <v>19</v>
      </c>
      <c r="F615" s="241" t="s">
        <v>632</v>
      </c>
      <c r="G615" s="239"/>
      <c r="H615" s="242">
        <v>16.800000000000001</v>
      </c>
      <c r="I615" s="243"/>
      <c r="J615" s="239"/>
      <c r="K615" s="239"/>
      <c r="L615" s="244"/>
      <c r="M615" s="245"/>
      <c r="N615" s="246"/>
      <c r="O615" s="246"/>
      <c r="P615" s="246"/>
      <c r="Q615" s="246"/>
      <c r="R615" s="246"/>
      <c r="S615" s="246"/>
      <c r="T615" s="24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8" t="s">
        <v>129</v>
      </c>
      <c r="AU615" s="248" t="s">
        <v>79</v>
      </c>
      <c r="AV615" s="14" t="s">
        <v>79</v>
      </c>
      <c r="AW615" s="14" t="s">
        <v>33</v>
      </c>
      <c r="AX615" s="14" t="s">
        <v>72</v>
      </c>
      <c r="AY615" s="248" t="s">
        <v>120</v>
      </c>
    </row>
    <row r="616" s="13" customFormat="1">
      <c r="A616" s="13"/>
      <c r="B616" s="227"/>
      <c r="C616" s="228"/>
      <c r="D616" s="229" t="s">
        <v>129</v>
      </c>
      <c r="E616" s="230" t="s">
        <v>19</v>
      </c>
      <c r="F616" s="231" t="s">
        <v>392</v>
      </c>
      <c r="G616" s="228"/>
      <c r="H616" s="230" t="s">
        <v>19</v>
      </c>
      <c r="I616" s="232"/>
      <c r="J616" s="228"/>
      <c r="K616" s="228"/>
      <c r="L616" s="233"/>
      <c r="M616" s="234"/>
      <c r="N616" s="235"/>
      <c r="O616" s="235"/>
      <c r="P616" s="235"/>
      <c r="Q616" s="235"/>
      <c r="R616" s="235"/>
      <c r="S616" s="235"/>
      <c r="T616" s="23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7" t="s">
        <v>129</v>
      </c>
      <c r="AU616" s="237" t="s">
        <v>79</v>
      </c>
      <c r="AV616" s="13" t="s">
        <v>77</v>
      </c>
      <c r="AW616" s="13" t="s">
        <v>33</v>
      </c>
      <c r="AX616" s="13" t="s">
        <v>72</v>
      </c>
      <c r="AY616" s="237" t="s">
        <v>120</v>
      </c>
    </row>
    <row r="617" s="14" customFormat="1">
      <c r="A617" s="14"/>
      <c r="B617" s="238"/>
      <c r="C617" s="239"/>
      <c r="D617" s="229" t="s">
        <v>129</v>
      </c>
      <c r="E617" s="240" t="s">
        <v>19</v>
      </c>
      <c r="F617" s="241" t="s">
        <v>633</v>
      </c>
      <c r="G617" s="239"/>
      <c r="H617" s="242">
        <v>23.699999999999999</v>
      </c>
      <c r="I617" s="243"/>
      <c r="J617" s="239"/>
      <c r="K617" s="239"/>
      <c r="L617" s="244"/>
      <c r="M617" s="245"/>
      <c r="N617" s="246"/>
      <c r="O617" s="246"/>
      <c r="P617" s="246"/>
      <c r="Q617" s="246"/>
      <c r="R617" s="246"/>
      <c r="S617" s="246"/>
      <c r="T617" s="24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8" t="s">
        <v>129</v>
      </c>
      <c r="AU617" s="248" t="s">
        <v>79</v>
      </c>
      <c r="AV617" s="14" t="s">
        <v>79</v>
      </c>
      <c r="AW617" s="14" t="s">
        <v>33</v>
      </c>
      <c r="AX617" s="14" t="s">
        <v>72</v>
      </c>
      <c r="AY617" s="248" t="s">
        <v>120</v>
      </c>
    </row>
    <row r="618" s="13" customFormat="1">
      <c r="A618" s="13"/>
      <c r="B618" s="227"/>
      <c r="C618" s="228"/>
      <c r="D618" s="229" t="s">
        <v>129</v>
      </c>
      <c r="E618" s="230" t="s">
        <v>19</v>
      </c>
      <c r="F618" s="231" t="s">
        <v>394</v>
      </c>
      <c r="G618" s="228"/>
      <c r="H618" s="230" t="s">
        <v>19</v>
      </c>
      <c r="I618" s="232"/>
      <c r="J618" s="228"/>
      <c r="K618" s="228"/>
      <c r="L618" s="233"/>
      <c r="M618" s="234"/>
      <c r="N618" s="235"/>
      <c r="O618" s="235"/>
      <c r="P618" s="235"/>
      <c r="Q618" s="235"/>
      <c r="R618" s="235"/>
      <c r="S618" s="235"/>
      <c r="T618" s="23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7" t="s">
        <v>129</v>
      </c>
      <c r="AU618" s="237" t="s">
        <v>79</v>
      </c>
      <c r="AV618" s="13" t="s">
        <v>77</v>
      </c>
      <c r="AW618" s="13" t="s">
        <v>33</v>
      </c>
      <c r="AX618" s="13" t="s">
        <v>72</v>
      </c>
      <c r="AY618" s="237" t="s">
        <v>120</v>
      </c>
    </row>
    <row r="619" s="14" customFormat="1">
      <c r="A619" s="14"/>
      <c r="B619" s="238"/>
      <c r="C619" s="239"/>
      <c r="D619" s="229" t="s">
        <v>129</v>
      </c>
      <c r="E619" s="240" t="s">
        <v>19</v>
      </c>
      <c r="F619" s="241" t="s">
        <v>634</v>
      </c>
      <c r="G619" s="239"/>
      <c r="H619" s="242">
        <v>10.800000000000001</v>
      </c>
      <c r="I619" s="243"/>
      <c r="J619" s="239"/>
      <c r="K619" s="239"/>
      <c r="L619" s="244"/>
      <c r="M619" s="245"/>
      <c r="N619" s="246"/>
      <c r="O619" s="246"/>
      <c r="P619" s="246"/>
      <c r="Q619" s="246"/>
      <c r="R619" s="246"/>
      <c r="S619" s="246"/>
      <c r="T619" s="24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8" t="s">
        <v>129</v>
      </c>
      <c r="AU619" s="248" t="s">
        <v>79</v>
      </c>
      <c r="AV619" s="14" t="s">
        <v>79</v>
      </c>
      <c r="AW619" s="14" t="s">
        <v>33</v>
      </c>
      <c r="AX619" s="14" t="s">
        <v>72</v>
      </c>
      <c r="AY619" s="248" t="s">
        <v>120</v>
      </c>
    </row>
    <row r="620" s="13" customFormat="1">
      <c r="A620" s="13"/>
      <c r="B620" s="227"/>
      <c r="C620" s="228"/>
      <c r="D620" s="229" t="s">
        <v>129</v>
      </c>
      <c r="E620" s="230" t="s">
        <v>19</v>
      </c>
      <c r="F620" s="231" t="s">
        <v>396</v>
      </c>
      <c r="G620" s="228"/>
      <c r="H620" s="230" t="s">
        <v>19</v>
      </c>
      <c r="I620" s="232"/>
      <c r="J620" s="228"/>
      <c r="K620" s="228"/>
      <c r="L620" s="233"/>
      <c r="M620" s="234"/>
      <c r="N620" s="235"/>
      <c r="O620" s="235"/>
      <c r="P620" s="235"/>
      <c r="Q620" s="235"/>
      <c r="R620" s="235"/>
      <c r="S620" s="235"/>
      <c r="T620" s="23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7" t="s">
        <v>129</v>
      </c>
      <c r="AU620" s="237" t="s">
        <v>79</v>
      </c>
      <c r="AV620" s="13" t="s">
        <v>77</v>
      </c>
      <c r="AW620" s="13" t="s">
        <v>33</v>
      </c>
      <c r="AX620" s="13" t="s">
        <v>72</v>
      </c>
      <c r="AY620" s="237" t="s">
        <v>120</v>
      </c>
    </row>
    <row r="621" s="14" customFormat="1">
      <c r="A621" s="14"/>
      <c r="B621" s="238"/>
      <c r="C621" s="239"/>
      <c r="D621" s="229" t="s">
        <v>129</v>
      </c>
      <c r="E621" s="240" t="s">
        <v>19</v>
      </c>
      <c r="F621" s="241" t="s">
        <v>635</v>
      </c>
      <c r="G621" s="239"/>
      <c r="H621" s="242">
        <v>9.4800000000000004</v>
      </c>
      <c r="I621" s="243"/>
      <c r="J621" s="239"/>
      <c r="K621" s="239"/>
      <c r="L621" s="244"/>
      <c r="M621" s="245"/>
      <c r="N621" s="246"/>
      <c r="O621" s="246"/>
      <c r="P621" s="246"/>
      <c r="Q621" s="246"/>
      <c r="R621" s="246"/>
      <c r="S621" s="246"/>
      <c r="T621" s="24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8" t="s">
        <v>129</v>
      </c>
      <c r="AU621" s="248" t="s">
        <v>79</v>
      </c>
      <c r="AV621" s="14" t="s">
        <v>79</v>
      </c>
      <c r="AW621" s="14" t="s">
        <v>33</v>
      </c>
      <c r="AX621" s="14" t="s">
        <v>72</v>
      </c>
      <c r="AY621" s="248" t="s">
        <v>120</v>
      </c>
    </row>
    <row r="622" s="15" customFormat="1">
      <c r="A622" s="15"/>
      <c r="B622" s="249"/>
      <c r="C622" s="250"/>
      <c r="D622" s="229" t="s">
        <v>129</v>
      </c>
      <c r="E622" s="251" t="s">
        <v>19</v>
      </c>
      <c r="F622" s="252" t="s">
        <v>156</v>
      </c>
      <c r="G622" s="250"/>
      <c r="H622" s="253">
        <v>75.359999999999999</v>
      </c>
      <c r="I622" s="254"/>
      <c r="J622" s="250"/>
      <c r="K622" s="250"/>
      <c r="L622" s="255"/>
      <c r="M622" s="256"/>
      <c r="N622" s="257"/>
      <c r="O622" s="257"/>
      <c r="P622" s="257"/>
      <c r="Q622" s="257"/>
      <c r="R622" s="257"/>
      <c r="S622" s="257"/>
      <c r="T622" s="258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59" t="s">
        <v>129</v>
      </c>
      <c r="AU622" s="259" t="s">
        <v>79</v>
      </c>
      <c r="AV622" s="15" t="s">
        <v>127</v>
      </c>
      <c r="AW622" s="15" t="s">
        <v>33</v>
      </c>
      <c r="AX622" s="15" t="s">
        <v>77</v>
      </c>
      <c r="AY622" s="259" t="s">
        <v>120</v>
      </c>
    </row>
    <row r="623" s="2" customFormat="1" ht="16.5" customHeight="1">
      <c r="A623" s="39"/>
      <c r="B623" s="40"/>
      <c r="C623" s="213" t="s">
        <v>640</v>
      </c>
      <c r="D623" s="213" t="s">
        <v>123</v>
      </c>
      <c r="E623" s="214" t="s">
        <v>641</v>
      </c>
      <c r="F623" s="215" t="s">
        <v>642</v>
      </c>
      <c r="G623" s="216" t="s">
        <v>126</v>
      </c>
      <c r="H623" s="217">
        <v>25.178999999999998</v>
      </c>
      <c r="I623" s="218"/>
      <c r="J623" s="219">
        <f>ROUND(I623*H623,2)</f>
        <v>0</v>
      </c>
      <c r="K623" s="220"/>
      <c r="L623" s="45"/>
      <c r="M623" s="221" t="s">
        <v>19</v>
      </c>
      <c r="N623" s="222" t="s">
        <v>43</v>
      </c>
      <c r="O623" s="85"/>
      <c r="P623" s="223">
        <f>O623*H623</f>
        <v>0</v>
      </c>
      <c r="Q623" s="223">
        <v>0</v>
      </c>
      <c r="R623" s="223">
        <f>Q623*H623</f>
        <v>0</v>
      </c>
      <c r="S623" s="223">
        <v>0.02</v>
      </c>
      <c r="T623" s="224">
        <f>S623*H623</f>
        <v>0.50358000000000003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5" t="s">
        <v>127</v>
      </c>
      <c r="AT623" s="225" t="s">
        <v>123</v>
      </c>
      <c r="AU623" s="225" t="s">
        <v>79</v>
      </c>
      <c r="AY623" s="18" t="s">
        <v>120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18" t="s">
        <v>77</v>
      </c>
      <c r="BK623" s="226">
        <f>ROUND(I623*H623,2)</f>
        <v>0</v>
      </c>
      <c r="BL623" s="18" t="s">
        <v>127</v>
      </c>
      <c r="BM623" s="225" t="s">
        <v>643</v>
      </c>
    </row>
    <row r="624" s="13" customFormat="1">
      <c r="A624" s="13"/>
      <c r="B624" s="227"/>
      <c r="C624" s="228"/>
      <c r="D624" s="229" t="s">
        <v>129</v>
      </c>
      <c r="E624" s="230" t="s">
        <v>19</v>
      </c>
      <c r="F624" s="231" t="s">
        <v>588</v>
      </c>
      <c r="G624" s="228"/>
      <c r="H624" s="230" t="s">
        <v>19</v>
      </c>
      <c r="I624" s="232"/>
      <c r="J624" s="228"/>
      <c r="K624" s="228"/>
      <c r="L624" s="233"/>
      <c r="M624" s="234"/>
      <c r="N624" s="235"/>
      <c r="O624" s="235"/>
      <c r="P624" s="235"/>
      <c r="Q624" s="235"/>
      <c r="R624" s="235"/>
      <c r="S624" s="235"/>
      <c r="T624" s="23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7" t="s">
        <v>129</v>
      </c>
      <c r="AU624" s="237" t="s">
        <v>79</v>
      </c>
      <c r="AV624" s="13" t="s">
        <v>77</v>
      </c>
      <c r="AW624" s="13" t="s">
        <v>33</v>
      </c>
      <c r="AX624" s="13" t="s">
        <v>72</v>
      </c>
      <c r="AY624" s="237" t="s">
        <v>120</v>
      </c>
    </row>
    <row r="625" s="13" customFormat="1">
      <c r="A625" s="13"/>
      <c r="B625" s="227"/>
      <c r="C625" s="228"/>
      <c r="D625" s="229" t="s">
        <v>129</v>
      </c>
      <c r="E625" s="230" t="s">
        <v>19</v>
      </c>
      <c r="F625" s="231" t="s">
        <v>589</v>
      </c>
      <c r="G625" s="228"/>
      <c r="H625" s="230" t="s">
        <v>19</v>
      </c>
      <c r="I625" s="232"/>
      <c r="J625" s="228"/>
      <c r="K625" s="228"/>
      <c r="L625" s="233"/>
      <c r="M625" s="234"/>
      <c r="N625" s="235"/>
      <c r="O625" s="235"/>
      <c r="P625" s="235"/>
      <c r="Q625" s="235"/>
      <c r="R625" s="235"/>
      <c r="S625" s="235"/>
      <c r="T625" s="23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7" t="s">
        <v>129</v>
      </c>
      <c r="AU625" s="237" t="s">
        <v>79</v>
      </c>
      <c r="AV625" s="13" t="s">
        <v>77</v>
      </c>
      <c r="AW625" s="13" t="s">
        <v>33</v>
      </c>
      <c r="AX625" s="13" t="s">
        <v>72</v>
      </c>
      <c r="AY625" s="237" t="s">
        <v>120</v>
      </c>
    </row>
    <row r="626" s="14" customFormat="1">
      <c r="A626" s="14"/>
      <c r="B626" s="238"/>
      <c r="C626" s="239"/>
      <c r="D626" s="229" t="s">
        <v>129</v>
      </c>
      <c r="E626" s="240" t="s">
        <v>19</v>
      </c>
      <c r="F626" s="241" t="s">
        <v>590</v>
      </c>
      <c r="G626" s="239"/>
      <c r="H626" s="242">
        <v>5.8799999999999999</v>
      </c>
      <c r="I626" s="243"/>
      <c r="J626" s="239"/>
      <c r="K626" s="239"/>
      <c r="L626" s="244"/>
      <c r="M626" s="245"/>
      <c r="N626" s="246"/>
      <c r="O626" s="246"/>
      <c r="P626" s="246"/>
      <c r="Q626" s="246"/>
      <c r="R626" s="246"/>
      <c r="S626" s="246"/>
      <c r="T626" s="247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8" t="s">
        <v>129</v>
      </c>
      <c r="AU626" s="248" t="s">
        <v>79</v>
      </c>
      <c r="AV626" s="14" t="s">
        <v>79</v>
      </c>
      <c r="AW626" s="14" t="s">
        <v>33</v>
      </c>
      <c r="AX626" s="14" t="s">
        <v>72</v>
      </c>
      <c r="AY626" s="248" t="s">
        <v>120</v>
      </c>
    </row>
    <row r="627" s="13" customFormat="1">
      <c r="A627" s="13"/>
      <c r="B627" s="227"/>
      <c r="C627" s="228"/>
      <c r="D627" s="229" t="s">
        <v>129</v>
      </c>
      <c r="E627" s="230" t="s">
        <v>19</v>
      </c>
      <c r="F627" s="231" t="s">
        <v>591</v>
      </c>
      <c r="G627" s="228"/>
      <c r="H627" s="230" t="s">
        <v>19</v>
      </c>
      <c r="I627" s="232"/>
      <c r="J627" s="228"/>
      <c r="K627" s="228"/>
      <c r="L627" s="233"/>
      <c r="M627" s="234"/>
      <c r="N627" s="235"/>
      <c r="O627" s="235"/>
      <c r="P627" s="235"/>
      <c r="Q627" s="235"/>
      <c r="R627" s="235"/>
      <c r="S627" s="235"/>
      <c r="T627" s="23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7" t="s">
        <v>129</v>
      </c>
      <c r="AU627" s="237" t="s">
        <v>79</v>
      </c>
      <c r="AV627" s="13" t="s">
        <v>77</v>
      </c>
      <c r="AW627" s="13" t="s">
        <v>33</v>
      </c>
      <c r="AX627" s="13" t="s">
        <v>72</v>
      </c>
      <c r="AY627" s="237" t="s">
        <v>120</v>
      </c>
    </row>
    <row r="628" s="14" customFormat="1">
      <c r="A628" s="14"/>
      <c r="B628" s="238"/>
      <c r="C628" s="239"/>
      <c r="D628" s="229" t="s">
        <v>129</v>
      </c>
      <c r="E628" s="240" t="s">
        <v>19</v>
      </c>
      <c r="F628" s="241" t="s">
        <v>275</v>
      </c>
      <c r="G628" s="239"/>
      <c r="H628" s="242">
        <v>4.4249999999999998</v>
      </c>
      <c r="I628" s="243"/>
      <c r="J628" s="239"/>
      <c r="K628" s="239"/>
      <c r="L628" s="244"/>
      <c r="M628" s="245"/>
      <c r="N628" s="246"/>
      <c r="O628" s="246"/>
      <c r="P628" s="246"/>
      <c r="Q628" s="246"/>
      <c r="R628" s="246"/>
      <c r="S628" s="246"/>
      <c r="T628" s="247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8" t="s">
        <v>129</v>
      </c>
      <c r="AU628" s="248" t="s">
        <v>79</v>
      </c>
      <c r="AV628" s="14" t="s">
        <v>79</v>
      </c>
      <c r="AW628" s="14" t="s">
        <v>33</v>
      </c>
      <c r="AX628" s="14" t="s">
        <v>72</v>
      </c>
      <c r="AY628" s="248" t="s">
        <v>120</v>
      </c>
    </row>
    <row r="629" s="13" customFormat="1">
      <c r="A629" s="13"/>
      <c r="B629" s="227"/>
      <c r="C629" s="228"/>
      <c r="D629" s="229" t="s">
        <v>129</v>
      </c>
      <c r="E629" s="230" t="s">
        <v>19</v>
      </c>
      <c r="F629" s="231" t="s">
        <v>592</v>
      </c>
      <c r="G629" s="228"/>
      <c r="H629" s="230" t="s">
        <v>19</v>
      </c>
      <c r="I629" s="232"/>
      <c r="J629" s="228"/>
      <c r="K629" s="228"/>
      <c r="L629" s="233"/>
      <c r="M629" s="234"/>
      <c r="N629" s="235"/>
      <c r="O629" s="235"/>
      <c r="P629" s="235"/>
      <c r="Q629" s="235"/>
      <c r="R629" s="235"/>
      <c r="S629" s="235"/>
      <c r="T629" s="23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7" t="s">
        <v>129</v>
      </c>
      <c r="AU629" s="237" t="s">
        <v>79</v>
      </c>
      <c r="AV629" s="13" t="s">
        <v>77</v>
      </c>
      <c r="AW629" s="13" t="s">
        <v>33</v>
      </c>
      <c r="AX629" s="13" t="s">
        <v>72</v>
      </c>
      <c r="AY629" s="237" t="s">
        <v>120</v>
      </c>
    </row>
    <row r="630" s="14" customFormat="1">
      <c r="A630" s="14"/>
      <c r="B630" s="238"/>
      <c r="C630" s="239"/>
      <c r="D630" s="229" t="s">
        <v>129</v>
      </c>
      <c r="E630" s="240" t="s">
        <v>19</v>
      </c>
      <c r="F630" s="241" t="s">
        <v>593</v>
      </c>
      <c r="G630" s="239"/>
      <c r="H630" s="242">
        <v>4.1980000000000004</v>
      </c>
      <c r="I630" s="243"/>
      <c r="J630" s="239"/>
      <c r="K630" s="239"/>
      <c r="L630" s="244"/>
      <c r="M630" s="245"/>
      <c r="N630" s="246"/>
      <c r="O630" s="246"/>
      <c r="P630" s="246"/>
      <c r="Q630" s="246"/>
      <c r="R630" s="246"/>
      <c r="S630" s="246"/>
      <c r="T630" s="24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8" t="s">
        <v>129</v>
      </c>
      <c r="AU630" s="248" t="s">
        <v>79</v>
      </c>
      <c r="AV630" s="14" t="s">
        <v>79</v>
      </c>
      <c r="AW630" s="14" t="s">
        <v>33</v>
      </c>
      <c r="AX630" s="14" t="s">
        <v>72</v>
      </c>
      <c r="AY630" s="248" t="s">
        <v>120</v>
      </c>
    </row>
    <row r="631" s="13" customFormat="1">
      <c r="A631" s="13"/>
      <c r="B631" s="227"/>
      <c r="C631" s="228"/>
      <c r="D631" s="229" t="s">
        <v>129</v>
      </c>
      <c r="E631" s="230" t="s">
        <v>19</v>
      </c>
      <c r="F631" s="231" t="s">
        <v>594</v>
      </c>
      <c r="G631" s="228"/>
      <c r="H631" s="230" t="s">
        <v>19</v>
      </c>
      <c r="I631" s="232"/>
      <c r="J631" s="228"/>
      <c r="K631" s="228"/>
      <c r="L631" s="233"/>
      <c r="M631" s="234"/>
      <c r="N631" s="235"/>
      <c r="O631" s="235"/>
      <c r="P631" s="235"/>
      <c r="Q631" s="235"/>
      <c r="R631" s="235"/>
      <c r="S631" s="235"/>
      <c r="T631" s="23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7" t="s">
        <v>129</v>
      </c>
      <c r="AU631" s="237" t="s">
        <v>79</v>
      </c>
      <c r="AV631" s="13" t="s">
        <v>77</v>
      </c>
      <c r="AW631" s="13" t="s">
        <v>33</v>
      </c>
      <c r="AX631" s="13" t="s">
        <v>72</v>
      </c>
      <c r="AY631" s="237" t="s">
        <v>120</v>
      </c>
    </row>
    <row r="632" s="14" customFormat="1">
      <c r="A632" s="14"/>
      <c r="B632" s="238"/>
      <c r="C632" s="239"/>
      <c r="D632" s="229" t="s">
        <v>129</v>
      </c>
      <c r="E632" s="240" t="s">
        <v>19</v>
      </c>
      <c r="F632" s="241" t="s">
        <v>595</v>
      </c>
      <c r="G632" s="239"/>
      <c r="H632" s="242">
        <v>3.0499999999999998</v>
      </c>
      <c r="I632" s="243"/>
      <c r="J632" s="239"/>
      <c r="K632" s="239"/>
      <c r="L632" s="244"/>
      <c r="M632" s="245"/>
      <c r="N632" s="246"/>
      <c r="O632" s="246"/>
      <c r="P632" s="246"/>
      <c r="Q632" s="246"/>
      <c r="R632" s="246"/>
      <c r="S632" s="246"/>
      <c r="T632" s="24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8" t="s">
        <v>129</v>
      </c>
      <c r="AU632" s="248" t="s">
        <v>79</v>
      </c>
      <c r="AV632" s="14" t="s">
        <v>79</v>
      </c>
      <c r="AW632" s="14" t="s">
        <v>33</v>
      </c>
      <c r="AX632" s="14" t="s">
        <v>72</v>
      </c>
      <c r="AY632" s="248" t="s">
        <v>120</v>
      </c>
    </row>
    <row r="633" s="13" customFormat="1">
      <c r="A633" s="13"/>
      <c r="B633" s="227"/>
      <c r="C633" s="228"/>
      <c r="D633" s="229" t="s">
        <v>129</v>
      </c>
      <c r="E633" s="230" t="s">
        <v>19</v>
      </c>
      <c r="F633" s="231" t="s">
        <v>596</v>
      </c>
      <c r="G633" s="228"/>
      <c r="H633" s="230" t="s">
        <v>19</v>
      </c>
      <c r="I633" s="232"/>
      <c r="J633" s="228"/>
      <c r="K633" s="228"/>
      <c r="L633" s="233"/>
      <c r="M633" s="234"/>
      <c r="N633" s="235"/>
      <c r="O633" s="235"/>
      <c r="P633" s="235"/>
      <c r="Q633" s="235"/>
      <c r="R633" s="235"/>
      <c r="S633" s="235"/>
      <c r="T633" s="23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7" t="s">
        <v>129</v>
      </c>
      <c r="AU633" s="237" t="s">
        <v>79</v>
      </c>
      <c r="AV633" s="13" t="s">
        <v>77</v>
      </c>
      <c r="AW633" s="13" t="s">
        <v>33</v>
      </c>
      <c r="AX633" s="13" t="s">
        <v>72</v>
      </c>
      <c r="AY633" s="237" t="s">
        <v>120</v>
      </c>
    </row>
    <row r="634" s="14" customFormat="1">
      <c r="A634" s="14"/>
      <c r="B634" s="238"/>
      <c r="C634" s="239"/>
      <c r="D634" s="229" t="s">
        <v>129</v>
      </c>
      <c r="E634" s="240" t="s">
        <v>19</v>
      </c>
      <c r="F634" s="241" t="s">
        <v>597</v>
      </c>
      <c r="G634" s="239"/>
      <c r="H634" s="242">
        <v>7.6260000000000003</v>
      </c>
      <c r="I634" s="243"/>
      <c r="J634" s="239"/>
      <c r="K634" s="239"/>
      <c r="L634" s="244"/>
      <c r="M634" s="245"/>
      <c r="N634" s="246"/>
      <c r="O634" s="246"/>
      <c r="P634" s="246"/>
      <c r="Q634" s="246"/>
      <c r="R634" s="246"/>
      <c r="S634" s="246"/>
      <c r="T634" s="24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8" t="s">
        <v>129</v>
      </c>
      <c r="AU634" s="248" t="s">
        <v>79</v>
      </c>
      <c r="AV634" s="14" t="s">
        <v>79</v>
      </c>
      <c r="AW634" s="14" t="s">
        <v>33</v>
      </c>
      <c r="AX634" s="14" t="s">
        <v>72</v>
      </c>
      <c r="AY634" s="248" t="s">
        <v>120</v>
      </c>
    </row>
    <row r="635" s="15" customFormat="1">
      <c r="A635" s="15"/>
      <c r="B635" s="249"/>
      <c r="C635" s="250"/>
      <c r="D635" s="229" t="s">
        <v>129</v>
      </c>
      <c r="E635" s="251" t="s">
        <v>19</v>
      </c>
      <c r="F635" s="252" t="s">
        <v>156</v>
      </c>
      <c r="G635" s="250"/>
      <c r="H635" s="253">
        <v>25.179000000000002</v>
      </c>
      <c r="I635" s="254"/>
      <c r="J635" s="250"/>
      <c r="K635" s="250"/>
      <c r="L635" s="255"/>
      <c r="M635" s="256"/>
      <c r="N635" s="257"/>
      <c r="O635" s="257"/>
      <c r="P635" s="257"/>
      <c r="Q635" s="257"/>
      <c r="R635" s="257"/>
      <c r="S635" s="257"/>
      <c r="T635" s="258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59" t="s">
        <v>129</v>
      </c>
      <c r="AU635" s="259" t="s">
        <v>79</v>
      </c>
      <c r="AV635" s="15" t="s">
        <v>127</v>
      </c>
      <c r="AW635" s="15" t="s">
        <v>33</v>
      </c>
      <c r="AX635" s="15" t="s">
        <v>77</v>
      </c>
      <c r="AY635" s="259" t="s">
        <v>120</v>
      </c>
    </row>
    <row r="636" s="2" customFormat="1" ht="16.5" customHeight="1">
      <c r="A636" s="39"/>
      <c r="B636" s="40"/>
      <c r="C636" s="213" t="s">
        <v>644</v>
      </c>
      <c r="D636" s="213" t="s">
        <v>123</v>
      </c>
      <c r="E636" s="214" t="s">
        <v>645</v>
      </c>
      <c r="F636" s="215" t="s">
        <v>646</v>
      </c>
      <c r="G636" s="216" t="s">
        <v>126</v>
      </c>
      <c r="H636" s="217">
        <v>25.178999999999998</v>
      </c>
      <c r="I636" s="218"/>
      <c r="J636" s="219">
        <f>ROUND(I636*H636,2)</f>
        <v>0</v>
      </c>
      <c r="K636" s="220"/>
      <c r="L636" s="45"/>
      <c r="M636" s="221" t="s">
        <v>19</v>
      </c>
      <c r="N636" s="222" t="s">
        <v>43</v>
      </c>
      <c r="O636" s="85"/>
      <c r="P636" s="223">
        <f>O636*H636</f>
        <v>0</v>
      </c>
      <c r="Q636" s="223">
        <v>0.00038000000000000002</v>
      </c>
      <c r="R636" s="223">
        <f>Q636*H636</f>
        <v>0.00956802</v>
      </c>
      <c r="S636" s="223">
        <v>0</v>
      </c>
      <c r="T636" s="224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5" t="s">
        <v>304</v>
      </c>
      <c r="AT636" s="225" t="s">
        <v>123</v>
      </c>
      <c r="AU636" s="225" t="s">
        <v>79</v>
      </c>
      <c r="AY636" s="18" t="s">
        <v>120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8" t="s">
        <v>77</v>
      </c>
      <c r="BK636" s="226">
        <f>ROUND(I636*H636,2)</f>
        <v>0</v>
      </c>
      <c r="BL636" s="18" t="s">
        <v>304</v>
      </c>
      <c r="BM636" s="225" t="s">
        <v>647</v>
      </c>
    </row>
    <row r="637" s="13" customFormat="1">
      <c r="A637" s="13"/>
      <c r="B637" s="227"/>
      <c r="C637" s="228"/>
      <c r="D637" s="229" t="s">
        <v>129</v>
      </c>
      <c r="E637" s="230" t="s">
        <v>19</v>
      </c>
      <c r="F637" s="231" t="s">
        <v>588</v>
      </c>
      <c r="G637" s="228"/>
      <c r="H637" s="230" t="s">
        <v>19</v>
      </c>
      <c r="I637" s="232"/>
      <c r="J637" s="228"/>
      <c r="K637" s="228"/>
      <c r="L637" s="233"/>
      <c r="M637" s="234"/>
      <c r="N637" s="235"/>
      <c r="O637" s="235"/>
      <c r="P637" s="235"/>
      <c r="Q637" s="235"/>
      <c r="R637" s="235"/>
      <c r="S637" s="235"/>
      <c r="T637" s="23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7" t="s">
        <v>129</v>
      </c>
      <c r="AU637" s="237" t="s">
        <v>79</v>
      </c>
      <c r="AV637" s="13" t="s">
        <v>77</v>
      </c>
      <c r="AW637" s="13" t="s">
        <v>33</v>
      </c>
      <c r="AX637" s="13" t="s">
        <v>72</v>
      </c>
      <c r="AY637" s="237" t="s">
        <v>120</v>
      </c>
    </row>
    <row r="638" s="13" customFormat="1">
      <c r="A638" s="13"/>
      <c r="B638" s="227"/>
      <c r="C638" s="228"/>
      <c r="D638" s="229" t="s">
        <v>129</v>
      </c>
      <c r="E638" s="230" t="s">
        <v>19</v>
      </c>
      <c r="F638" s="231" t="s">
        <v>589</v>
      </c>
      <c r="G638" s="228"/>
      <c r="H638" s="230" t="s">
        <v>19</v>
      </c>
      <c r="I638" s="232"/>
      <c r="J638" s="228"/>
      <c r="K638" s="228"/>
      <c r="L638" s="233"/>
      <c r="M638" s="234"/>
      <c r="N638" s="235"/>
      <c r="O638" s="235"/>
      <c r="P638" s="235"/>
      <c r="Q638" s="235"/>
      <c r="R638" s="235"/>
      <c r="S638" s="235"/>
      <c r="T638" s="23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7" t="s">
        <v>129</v>
      </c>
      <c r="AU638" s="237" t="s">
        <v>79</v>
      </c>
      <c r="AV638" s="13" t="s">
        <v>77</v>
      </c>
      <c r="AW638" s="13" t="s">
        <v>33</v>
      </c>
      <c r="AX638" s="13" t="s">
        <v>72</v>
      </c>
      <c r="AY638" s="237" t="s">
        <v>120</v>
      </c>
    </row>
    <row r="639" s="14" customFormat="1">
      <c r="A639" s="14"/>
      <c r="B639" s="238"/>
      <c r="C639" s="239"/>
      <c r="D639" s="229" t="s">
        <v>129</v>
      </c>
      <c r="E639" s="240" t="s">
        <v>19</v>
      </c>
      <c r="F639" s="241" t="s">
        <v>590</v>
      </c>
      <c r="G639" s="239"/>
      <c r="H639" s="242">
        <v>5.8799999999999999</v>
      </c>
      <c r="I639" s="243"/>
      <c r="J639" s="239"/>
      <c r="K639" s="239"/>
      <c r="L639" s="244"/>
      <c r="M639" s="245"/>
      <c r="N639" s="246"/>
      <c r="O639" s="246"/>
      <c r="P639" s="246"/>
      <c r="Q639" s="246"/>
      <c r="R639" s="246"/>
      <c r="S639" s="246"/>
      <c r="T639" s="24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8" t="s">
        <v>129</v>
      </c>
      <c r="AU639" s="248" t="s">
        <v>79</v>
      </c>
      <c r="AV639" s="14" t="s">
        <v>79</v>
      </c>
      <c r="AW639" s="14" t="s">
        <v>33</v>
      </c>
      <c r="AX639" s="14" t="s">
        <v>72</v>
      </c>
      <c r="AY639" s="248" t="s">
        <v>120</v>
      </c>
    </row>
    <row r="640" s="13" customFormat="1">
      <c r="A640" s="13"/>
      <c r="B640" s="227"/>
      <c r="C640" s="228"/>
      <c r="D640" s="229" t="s">
        <v>129</v>
      </c>
      <c r="E640" s="230" t="s">
        <v>19</v>
      </c>
      <c r="F640" s="231" t="s">
        <v>591</v>
      </c>
      <c r="G640" s="228"/>
      <c r="H640" s="230" t="s">
        <v>19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7" t="s">
        <v>129</v>
      </c>
      <c r="AU640" s="237" t="s">
        <v>79</v>
      </c>
      <c r="AV640" s="13" t="s">
        <v>77</v>
      </c>
      <c r="AW640" s="13" t="s">
        <v>33</v>
      </c>
      <c r="AX640" s="13" t="s">
        <v>72</v>
      </c>
      <c r="AY640" s="237" t="s">
        <v>120</v>
      </c>
    </row>
    <row r="641" s="14" customFormat="1">
      <c r="A641" s="14"/>
      <c r="B641" s="238"/>
      <c r="C641" s="239"/>
      <c r="D641" s="229" t="s">
        <v>129</v>
      </c>
      <c r="E641" s="240" t="s">
        <v>19</v>
      </c>
      <c r="F641" s="241" t="s">
        <v>275</v>
      </c>
      <c r="G641" s="239"/>
      <c r="H641" s="242">
        <v>4.4249999999999998</v>
      </c>
      <c r="I641" s="243"/>
      <c r="J641" s="239"/>
      <c r="K641" s="239"/>
      <c r="L641" s="244"/>
      <c r="M641" s="245"/>
      <c r="N641" s="246"/>
      <c r="O641" s="246"/>
      <c r="P641" s="246"/>
      <c r="Q641" s="246"/>
      <c r="R641" s="246"/>
      <c r="S641" s="246"/>
      <c r="T641" s="24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8" t="s">
        <v>129</v>
      </c>
      <c r="AU641" s="248" t="s">
        <v>79</v>
      </c>
      <c r="AV641" s="14" t="s">
        <v>79</v>
      </c>
      <c r="AW641" s="14" t="s">
        <v>33</v>
      </c>
      <c r="AX641" s="14" t="s">
        <v>72</v>
      </c>
      <c r="AY641" s="248" t="s">
        <v>120</v>
      </c>
    </row>
    <row r="642" s="13" customFormat="1">
      <c r="A642" s="13"/>
      <c r="B642" s="227"/>
      <c r="C642" s="228"/>
      <c r="D642" s="229" t="s">
        <v>129</v>
      </c>
      <c r="E642" s="230" t="s">
        <v>19</v>
      </c>
      <c r="F642" s="231" t="s">
        <v>592</v>
      </c>
      <c r="G642" s="228"/>
      <c r="H642" s="230" t="s">
        <v>19</v>
      </c>
      <c r="I642" s="232"/>
      <c r="J642" s="228"/>
      <c r="K642" s="228"/>
      <c r="L642" s="233"/>
      <c r="M642" s="234"/>
      <c r="N642" s="235"/>
      <c r="O642" s="235"/>
      <c r="P642" s="235"/>
      <c r="Q642" s="235"/>
      <c r="R642" s="235"/>
      <c r="S642" s="235"/>
      <c r="T642" s="23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7" t="s">
        <v>129</v>
      </c>
      <c r="AU642" s="237" t="s">
        <v>79</v>
      </c>
      <c r="AV642" s="13" t="s">
        <v>77</v>
      </c>
      <c r="AW642" s="13" t="s">
        <v>33</v>
      </c>
      <c r="AX642" s="13" t="s">
        <v>72</v>
      </c>
      <c r="AY642" s="237" t="s">
        <v>120</v>
      </c>
    </row>
    <row r="643" s="14" customFormat="1">
      <c r="A643" s="14"/>
      <c r="B643" s="238"/>
      <c r="C643" s="239"/>
      <c r="D643" s="229" t="s">
        <v>129</v>
      </c>
      <c r="E643" s="240" t="s">
        <v>19</v>
      </c>
      <c r="F643" s="241" t="s">
        <v>593</v>
      </c>
      <c r="G643" s="239"/>
      <c r="H643" s="242">
        <v>4.1980000000000004</v>
      </c>
      <c r="I643" s="243"/>
      <c r="J643" s="239"/>
      <c r="K643" s="239"/>
      <c r="L643" s="244"/>
      <c r="M643" s="245"/>
      <c r="N643" s="246"/>
      <c r="O643" s="246"/>
      <c r="P643" s="246"/>
      <c r="Q643" s="246"/>
      <c r="R643" s="246"/>
      <c r="S643" s="246"/>
      <c r="T643" s="247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8" t="s">
        <v>129</v>
      </c>
      <c r="AU643" s="248" t="s">
        <v>79</v>
      </c>
      <c r="AV643" s="14" t="s">
        <v>79</v>
      </c>
      <c r="AW643" s="14" t="s">
        <v>33</v>
      </c>
      <c r="AX643" s="14" t="s">
        <v>72</v>
      </c>
      <c r="AY643" s="248" t="s">
        <v>120</v>
      </c>
    </row>
    <row r="644" s="13" customFormat="1">
      <c r="A644" s="13"/>
      <c r="B644" s="227"/>
      <c r="C644" s="228"/>
      <c r="D644" s="229" t="s">
        <v>129</v>
      </c>
      <c r="E644" s="230" t="s">
        <v>19</v>
      </c>
      <c r="F644" s="231" t="s">
        <v>594</v>
      </c>
      <c r="G644" s="228"/>
      <c r="H644" s="230" t="s">
        <v>19</v>
      </c>
      <c r="I644" s="232"/>
      <c r="J644" s="228"/>
      <c r="K644" s="228"/>
      <c r="L644" s="233"/>
      <c r="M644" s="234"/>
      <c r="N644" s="235"/>
      <c r="O644" s="235"/>
      <c r="P644" s="235"/>
      <c r="Q644" s="235"/>
      <c r="R644" s="235"/>
      <c r="S644" s="235"/>
      <c r="T644" s="23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7" t="s">
        <v>129</v>
      </c>
      <c r="AU644" s="237" t="s">
        <v>79</v>
      </c>
      <c r="AV644" s="13" t="s">
        <v>77</v>
      </c>
      <c r="AW644" s="13" t="s">
        <v>33</v>
      </c>
      <c r="AX644" s="13" t="s">
        <v>72</v>
      </c>
      <c r="AY644" s="237" t="s">
        <v>120</v>
      </c>
    </row>
    <row r="645" s="14" customFormat="1">
      <c r="A645" s="14"/>
      <c r="B645" s="238"/>
      <c r="C645" s="239"/>
      <c r="D645" s="229" t="s">
        <v>129</v>
      </c>
      <c r="E645" s="240" t="s">
        <v>19</v>
      </c>
      <c r="F645" s="241" t="s">
        <v>595</v>
      </c>
      <c r="G645" s="239"/>
      <c r="H645" s="242">
        <v>3.0499999999999998</v>
      </c>
      <c r="I645" s="243"/>
      <c r="J645" s="239"/>
      <c r="K645" s="239"/>
      <c r="L645" s="244"/>
      <c r="M645" s="245"/>
      <c r="N645" s="246"/>
      <c r="O645" s="246"/>
      <c r="P645" s="246"/>
      <c r="Q645" s="246"/>
      <c r="R645" s="246"/>
      <c r="S645" s="246"/>
      <c r="T645" s="24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8" t="s">
        <v>129</v>
      </c>
      <c r="AU645" s="248" t="s">
        <v>79</v>
      </c>
      <c r="AV645" s="14" t="s">
        <v>79</v>
      </c>
      <c r="AW645" s="14" t="s">
        <v>33</v>
      </c>
      <c r="AX645" s="14" t="s">
        <v>72</v>
      </c>
      <c r="AY645" s="248" t="s">
        <v>120</v>
      </c>
    </row>
    <row r="646" s="13" customFormat="1">
      <c r="A646" s="13"/>
      <c r="B646" s="227"/>
      <c r="C646" s="228"/>
      <c r="D646" s="229" t="s">
        <v>129</v>
      </c>
      <c r="E646" s="230" t="s">
        <v>19</v>
      </c>
      <c r="F646" s="231" t="s">
        <v>596</v>
      </c>
      <c r="G646" s="228"/>
      <c r="H646" s="230" t="s">
        <v>19</v>
      </c>
      <c r="I646" s="232"/>
      <c r="J646" s="228"/>
      <c r="K646" s="228"/>
      <c r="L646" s="233"/>
      <c r="M646" s="234"/>
      <c r="N646" s="235"/>
      <c r="O646" s="235"/>
      <c r="P646" s="235"/>
      <c r="Q646" s="235"/>
      <c r="R646" s="235"/>
      <c r="S646" s="235"/>
      <c r="T646" s="23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7" t="s">
        <v>129</v>
      </c>
      <c r="AU646" s="237" t="s">
        <v>79</v>
      </c>
      <c r="AV646" s="13" t="s">
        <v>77</v>
      </c>
      <c r="AW646" s="13" t="s">
        <v>33</v>
      </c>
      <c r="AX646" s="13" t="s">
        <v>72</v>
      </c>
      <c r="AY646" s="237" t="s">
        <v>120</v>
      </c>
    </row>
    <row r="647" s="14" customFormat="1">
      <c r="A647" s="14"/>
      <c r="B647" s="238"/>
      <c r="C647" s="239"/>
      <c r="D647" s="229" t="s">
        <v>129</v>
      </c>
      <c r="E647" s="240" t="s">
        <v>19</v>
      </c>
      <c r="F647" s="241" t="s">
        <v>597</v>
      </c>
      <c r="G647" s="239"/>
      <c r="H647" s="242">
        <v>7.6260000000000003</v>
      </c>
      <c r="I647" s="243"/>
      <c r="J647" s="239"/>
      <c r="K647" s="239"/>
      <c r="L647" s="244"/>
      <c r="M647" s="245"/>
      <c r="N647" s="246"/>
      <c r="O647" s="246"/>
      <c r="P647" s="246"/>
      <c r="Q647" s="246"/>
      <c r="R647" s="246"/>
      <c r="S647" s="246"/>
      <c r="T647" s="24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8" t="s">
        <v>129</v>
      </c>
      <c r="AU647" s="248" t="s">
        <v>79</v>
      </c>
      <c r="AV647" s="14" t="s">
        <v>79</v>
      </c>
      <c r="AW647" s="14" t="s">
        <v>33</v>
      </c>
      <c r="AX647" s="14" t="s">
        <v>72</v>
      </c>
      <c r="AY647" s="248" t="s">
        <v>120</v>
      </c>
    </row>
    <row r="648" s="15" customFormat="1">
      <c r="A648" s="15"/>
      <c r="B648" s="249"/>
      <c r="C648" s="250"/>
      <c r="D648" s="229" t="s">
        <v>129</v>
      </c>
      <c r="E648" s="251" t="s">
        <v>19</v>
      </c>
      <c r="F648" s="252" t="s">
        <v>156</v>
      </c>
      <c r="G648" s="250"/>
      <c r="H648" s="253">
        <v>25.179000000000002</v>
      </c>
      <c r="I648" s="254"/>
      <c r="J648" s="250"/>
      <c r="K648" s="250"/>
      <c r="L648" s="255"/>
      <c r="M648" s="256"/>
      <c r="N648" s="257"/>
      <c r="O648" s="257"/>
      <c r="P648" s="257"/>
      <c r="Q648" s="257"/>
      <c r="R648" s="257"/>
      <c r="S648" s="257"/>
      <c r="T648" s="258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9" t="s">
        <v>129</v>
      </c>
      <c r="AU648" s="259" t="s">
        <v>79</v>
      </c>
      <c r="AV648" s="15" t="s">
        <v>127</v>
      </c>
      <c r="AW648" s="15" t="s">
        <v>33</v>
      </c>
      <c r="AX648" s="15" t="s">
        <v>77</v>
      </c>
      <c r="AY648" s="259" t="s">
        <v>120</v>
      </c>
    </row>
    <row r="649" s="2" customFormat="1" ht="21.75" customHeight="1">
      <c r="A649" s="39"/>
      <c r="B649" s="40"/>
      <c r="C649" s="213" t="s">
        <v>648</v>
      </c>
      <c r="D649" s="213" t="s">
        <v>123</v>
      </c>
      <c r="E649" s="214" t="s">
        <v>649</v>
      </c>
      <c r="F649" s="215" t="s">
        <v>650</v>
      </c>
      <c r="G649" s="216" t="s">
        <v>341</v>
      </c>
      <c r="H649" s="217">
        <v>0.621</v>
      </c>
      <c r="I649" s="218"/>
      <c r="J649" s="219">
        <f>ROUND(I649*H649,2)</f>
        <v>0</v>
      </c>
      <c r="K649" s="220"/>
      <c r="L649" s="45"/>
      <c r="M649" s="221" t="s">
        <v>19</v>
      </c>
      <c r="N649" s="222" t="s">
        <v>43</v>
      </c>
      <c r="O649" s="85"/>
      <c r="P649" s="223">
        <f>O649*H649</f>
        <v>0</v>
      </c>
      <c r="Q649" s="223">
        <v>0</v>
      </c>
      <c r="R649" s="223">
        <f>Q649*H649</f>
        <v>0</v>
      </c>
      <c r="S649" s="223">
        <v>0</v>
      </c>
      <c r="T649" s="224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5" t="s">
        <v>304</v>
      </c>
      <c r="AT649" s="225" t="s">
        <v>123</v>
      </c>
      <c r="AU649" s="225" t="s">
        <v>79</v>
      </c>
      <c r="AY649" s="18" t="s">
        <v>120</v>
      </c>
      <c r="BE649" s="226">
        <f>IF(N649="základní",J649,0)</f>
        <v>0</v>
      </c>
      <c r="BF649" s="226">
        <f>IF(N649="snížená",J649,0)</f>
        <v>0</v>
      </c>
      <c r="BG649" s="226">
        <f>IF(N649="zákl. přenesená",J649,0)</f>
        <v>0</v>
      </c>
      <c r="BH649" s="226">
        <f>IF(N649="sníž. přenesená",J649,0)</f>
        <v>0</v>
      </c>
      <c r="BI649" s="226">
        <f>IF(N649="nulová",J649,0)</f>
        <v>0</v>
      </c>
      <c r="BJ649" s="18" t="s">
        <v>77</v>
      </c>
      <c r="BK649" s="226">
        <f>ROUND(I649*H649,2)</f>
        <v>0</v>
      </c>
      <c r="BL649" s="18" t="s">
        <v>304</v>
      </c>
      <c r="BM649" s="225" t="s">
        <v>651</v>
      </c>
    </row>
    <row r="650" s="2" customFormat="1" ht="21.75" customHeight="1">
      <c r="A650" s="39"/>
      <c r="B650" s="40"/>
      <c r="C650" s="213" t="s">
        <v>652</v>
      </c>
      <c r="D650" s="213" t="s">
        <v>123</v>
      </c>
      <c r="E650" s="214" t="s">
        <v>653</v>
      </c>
      <c r="F650" s="215" t="s">
        <v>654</v>
      </c>
      <c r="G650" s="216" t="s">
        <v>341</v>
      </c>
      <c r="H650" s="217">
        <v>0.621</v>
      </c>
      <c r="I650" s="218"/>
      <c r="J650" s="219">
        <f>ROUND(I650*H650,2)</f>
        <v>0</v>
      </c>
      <c r="K650" s="220"/>
      <c r="L650" s="45"/>
      <c r="M650" s="221" t="s">
        <v>19</v>
      </c>
      <c r="N650" s="222" t="s">
        <v>43</v>
      </c>
      <c r="O650" s="85"/>
      <c r="P650" s="223">
        <f>O650*H650</f>
        <v>0</v>
      </c>
      <c r="Q650" s="223">
        <v>0</v>
      </c>
      <c r="R650" s="223">
        <f>Q650*H650</f>
        <v>0</v>
      </c>
      <c r="S650" s="223">
        <v>0</v>
      </c>
      <c r="T650" s="224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5" t="s">
        <v>304</v>
      </c>
      <c r="AT650" s="225" t="s">
        <v>123</v>
      </c>
      <c r="AU650" s="225" t="s">
        <v>79</v>
      </c>
      <c r="AY650" s="18" t="s">
        <v>120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8" t="s">
        <v>77</v>
      </c>
      <c r="BK650" s="226">
        <f>ROUND(I650*H650,2)</f>
        <v>0</v>
      </c>
      <c r="BL650" s="18" t="s">
        <v>304</v>
      </c>
      <c r="BM650" s="225" t="s">
        <v>655</v>
      </c>
    </row>
    <row r="651" s="2" customFormat="1" ht="21.75" customHeight="1">
      <c r="A651" s="39"/>
      <c r="B651" s="40"/>
      <c r="C651" s="213" t="s">
        <v>656</v>
      </c>
      <c r="D651" s="213" t="s">
        <v>123</v>
      </c>
      <c r="E651" s="214" t="s">
        <v>657</v>
      </c>
      <c r="F651" s="215" t="s">
        <v>658</v>
      </c>
      <c r="G651" s="216" t="s">
        <v>341</v>
      </c>
      <c r="H651" s="217">
        <v>0.621</v>
      </c>
      <c r="I651" s="218"/>
      <c r="J651" s="219">
        <f>ROUND(I651*H651,2)</f>
        <v>0</v>
      </c>
      <c r="K651" s="220"/>
      <c r="L651" s="45"/>
      <c r="M651" s="221" t="s">
        <v>19</v>
      </c>
      <c r="N651" s="222" t="s">
        <v>43</v>
      </c>
      <c r="O651" s="85"/>
      <c r="P651" s="223">
        <f>O651*H651</f>
        <v>0</v>
      </c>
      <c r="Q651" s="223">
        <v>0</v>
      </c>
      <c r="R651" s="223">
        <f>Q651*H651</f>
        <v>0</v>
      </c>
      <c r="S651" s="223">
        <v>0</v>
      </c>
      <c r="T651" s="224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25" t="s">
        <v>304</v>
      </c>
      <c r="AT651" s="225" t="s">
        <v>123</v>
      </c>
      <c r="AU651" s="225" t="s">
        <v>79</v>
      </c>
      <c r="AY651" s="18" t="s">
        <v>120</v>
      </c>
      <c r="BE651" s="226">
        <f>IF(N651="základní",J651,0)</f>
        <v>0</v>
      </c>
      <c r="BF651" s="226">
        <f>IF(N651="snížená",J651,0)</f>
        <v>0</v>
      </c>
      <c r="BG651" s="226">
        <f>IF(N651="zákl. přenesená",J651,0)</f>
        <v>0</v>
      </c>
      <c r="BH651" s="226">
        <f>IF(N651="sníž. přenesená",J651,0)</f>
        <v>0</v>
      </c>
      <c r="BI651" s="226">
        <f>IF(N651="nulová",J651,0)</f>
        <v>0</v>
      </c>
      <c r="BJ651" s="18" t="s">
        <v>77</v>
      </c>
      <c r="BK651" s="226">
        <f>ROUND(I651*H651,2)</f>
        <v>0</v>
      </c>
      <c r="BL651" s="18" t="s">
        <v>304</v>
      </c>
      <c r="BM651" s="225" t="s">
        <v>659</v>
      </c>
    </row>
    <row r="652" s="12" customFormat="1" ht="22.8" customHeight="1">
      <c r="A652" s="12"/>
      <c r="B652" s="197"/>
      <c r="C652" s="198"/>
      <c r="D652" s="199" t="s">
        <v>71</v>
      </c>
      <c r="E652" s="211" t="s">
        <v>660</v>
      </c>
      <c r="F652" s="211" t="s">
        <v>661</v>
      </c>
      <c r="G652" s="198"/>
      <c r="H652" s="198"/>
      <c r="I652" s="201"/>
      <c r="J652" s="212">
        <f>BK652</f>
        <v>0</v>
      </c>
      <c r="K652" s="198"/>
      <c r="L652" s="203"/>
      <c r="M652" s="204"/>
      <c r="N652" s="205"/>
      <c r="O652" s="205"/>
      <c r="P652" s="206">
        <f>SUM(P653:P725)</f>
        <v>0</v>
      </c>
      <c r="Q652" s="205"/>
      <c r="R652" s="206">
        <f>SUM(R653:R725)</f>
        <v>0.030166949999999998</v>
      </c>
      <c r="S652" s="205"/>
      <c r="T652" s="207">
        <f>SUM(T653:T725)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8" t="s">
        <v>79</v>
      </c>
      <c r="AT652" s="209" t="s">
        <v>71</v>
      </c>
      <c r="AU652" s="209" t="s">
        <v>77</v>
      </c>
      <c r="AY652" s="208" t="s">
        <v>120</v>
      </c>
      <c r="BK652" s="210">
        <f>SUM(BK653:BK725)</f>
        <v>0</v>
      </c>
    </row>
    <row r="653" s="2" customFormat="1" ht="16.5" customHeight="1">
      <c r="A653" s="39"/>
      <c r="B653" s="40"/>
      <c r="C653" s="213" t="s">
        <v>662</v>
      </c>
      <c r="D653" s="213" t="s">
        <v>123</v>
      </c>
      <c r="E653" s="214" t="s">
        <v>663</v>
      </c>
      <c r="F653" s="215" t="s">
        <v>664</v>
      </c>
      <c r="G653" s="216" t="s">
        <v>126</v>
      </c>
      <c r="H653" s="217">
        <v>50.359999999999999</v>
      </c>
      <c r="I653" s="218"/>
      <c r="J653" s="219">
        <f>ROUND(I653*H653,2)</f>
        <v>0</v>
      </c>
      <c r="K653" s="220"/>
      <c r="L653" s="45"/>
      <c r="M653" s="221" t="s">
        <v>19</v>
      </c>
      <c r="N653" s="222" t="s">
        <v>43</v>
      </c>
      <c r="O653" s="85"/>
      <c r="P653" s="223">
        <f>O653*H653</f>
        <v>0</v>
      </c>
      <c r="Q653" s="223">
        <v>6.9999999999999994E-05</v>
      </c>
      <c r="R653" s="223">
        <f>Q653*H653</f>
        <v>0.0035251999999999996</v>
      </c>
      <c r="S653" s="223">
        <v>0</v>
      </c>
      <c r="T653" s="224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5" t="s">
        <v>304</v>
      </c>
      <c r="AT653" s="225" t="s">
        <v>123</v>
      </c>
      <c r="AU653" s="225" t="s">
        <v>79</v>
      </c>
      <c r="AY653" s="18" t="s">
        <v>120</v>
      </c>
      <c r="BE653" s="226">
        <f>IF(N653="základní",J653,0)</f>
        <v>0</v>
      </c>
      <c r="BF653" s="226">
        <f>IF(N653="snížená",J653,0)</f>
        <v>0</v>
      </c>
      <c r="BG653" s="226">
        <f>IF(N653="zákl. přenesená",J653,0)</f>
        <v>0</v>
      </c>
      <c r="BH653" s="226">
        <f>IF(N653="sníž. přenesená",J653,0)</f>
        <v>0</v>
      </c>
      <c r="BI653" s="226">
        <f>IF(N653="nulová",J653,0)</f>
        <v>0</v>
      </c>
      <c r="BJ653" s="18" t="s">
        <v>77</v>
      </c>
      <c r="BK653" s="226">
        <f>ROUND(I653*H653,2)</f>
        <v>0</v>
      </c>
      <c r="BL653" s="18" t="s">
        <v>304</v>
      </c>
      <c r="BM653" s="225" t="s">
        <v>665</v>
      </c>
    </row>
    <row r="654" s="13" customFormat="1">
      <c r="A654" s="13"/>
      <c r="B654" s="227"/>
      <c r="C654" s="228"/>
      <c r="D654" s="229" t="s">
        <v>129</v>
      </c>
      <c r="E654" s="230" t="s">
        <v>19</v>
      </c>
      <c r="F654" s="231" t="s">
        <v>588</v>
      </c>
      <c r="G654" s="228"/>
      <c r="H654" s="230" t="s">
        <v>19</v>
      </c>
      <c r="I654" s="232"/>
      <c r="J654" s="228"/>
      <c r="K654" s="228"/>
      <c r="L654" s="233"/>
      <c r="M654" s="234"/>
      <c r="N654" s="235"/>
      <c r="O654" s="235"/>
      <c r="P654" s="235"/>
      <c r="Q654" s="235"/>
      <c r="R654" s="235"/>
      <c r="S654" s="235"/>
      <c r="T654" s="23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7" t="s">
        <v>129</v>
      </c>
      <c r="AU654" s="237" t="s">
        <v>79</v>
      </c>
      <c r="AV654" s="13" t="s">
        <v>77</v>
      </c>
      <c r="AW654" s="13" t="s">
        <v>33</v>
      </c>
      <c r="AX654" s="13" t="s">
        <v>72</v>
      </c>
      <c r="AY654" s="237" t="s">
        <v>120</v>
      </c>
    </row>
    <row r="655" s="13" customFormat="1">
      <c r="A655" s="13"/>
      <c r="B655" s="227"/>
      <c r="C655" s="228"/>
      <c r="D655" s="229" t="s">
        <v>129</v>
      </c>
      <c r="E655" s="230" t="s">
        <v>19</v>
      </c>
      <c r="F655" s="231" t="s">
        <v>589</v>
      </c>
      <c r="G655" s="228"/>
      <c r="H655" s="230" t="s">
        <v>19</v>
      </c>
      <c r="I655" s="232"/>
      <c r="J655" s="228"/>
      <c r="K655" s="228"/>
      <c r="L655" s="233"/>
      <c r="M655" s="234"/>
      <c r="N655" s="235"/>
      <c r="O655" s="235"/>
      <c r="P655" s="235"/>
      <c r="Q655" s="235"/>
      <c r="R655" s="235"/>
      <c r="S655" s="235"/>
      <c r="T655" s="23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7" t="s">
        <v>129</v>
      </c>
      <c r="AU655" s="237" t="s">
        <v>79</v>
      </c>
      <c r="AV655" s="13" t="s">
        <v>77</v>
      </c>
      <c r="AW655" s="13" t="s">
        <v>33</v>
      </c>
      <c r="AX655" s="13" t="s">
        <v>72</v>
      </c>
      <c r="AY655" s="237" t="s">
        <v>120</v>
      </c>
    </row>
    <row r="656" s="14" customFormat="1">
      <c r="A656" s="14"/>
      <c r="B656" s="238"/>
      <c r="C656" s="239"/>
      <c r="D656" s="229" t="s">
        <v>129</v>
      </c>
      <c r="E656" s="240" t="s">
        <v>19</v>
      </c>
      <c r="F656" s="241" t="s">
        <v>666</v>
      </c>
      <c r="G656" s="239"/>
      <c r="H656" s="242">
        <v>11.76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8" t="s">
        <v>129</v>
      </c>
      <c r="AU656" s="248" t="s">
        <v>79</v>
      </c>
      <c r="AV656" s="14" t="s">
        <v>79</v>
      </c>
      <c r="AW656" s="14" t="s">
        <v>33</v>
      </c>
      <c r="AX656" s="14" t="s">
        <v>72</v>
      </c>
      <c r="AY656" s="248" t="s">
        <v>120</v>
      </c>
    </row>
    <row r="657" s="13" customFormat="1">
      <c r="A657" s="13"/>
      <c r="B657" s="227"/>
      <c r="C657" s="228"/>
      <c r="D657" s="229" t="s">
        <v>129</v>
      </c>
      <c r="E657" s="230" t="s">
        <v>19</v>
      </c>
      <c r="F657" s="231" t="s">
        <v>591</v>
      </c>
      <c r="G657" s="228"/>
      <c r="H657" s="230" t="s">
        <v>19</v>
      </c>
      <c r="I657" s="232"/>
      <c r="J657" s="228"/>
      <c r="K657" s="228"/>
      <c r="L657" s="233"/>
      <c r="M657" s="234"/>
      <c r="N657" s="235"/>
      <c r="O657" s="235"/>
      <c r="P657" s="235"/>
      <c r="Q657" s="235"/>
      <c r="R657" s="235"/>
      <c r="S657" s="235"/>
      <c r="T657" s="23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7" t="s">
        <v>129</v>
      </c>
      <c r="AU657" s="237" t="s">
        <v>79</v>
      </c>
      <c r="AV657" s="13" t="s">
        <v>77</v>
      </c>
      <c r="AW657" s="13" t="s">
        <v>33</v>
      </c>
      <c r="AX657" s="13" t="s">
        <v>72</v>
      </c>
      <c r="AY657" s="237" t="s">
        <v>120</v>
      </c>
    </row>
    <row r="658" s="14" customFormat="1">
      <c r="A658" s="14"/>
      <c r="B658" s="238"/>
      <c r="C658" s="239"/>
      <c r="D658" s="229" t="s">
        <v>129</v>
      </c>
      <c r="E658" s="240" t="s">
        <v>19</v>
      </c>
      <c r="F658" s="241" t="s">
        <v>667</v>
      </c>
      <c r="G658" s="239"/>
      <c r="H658" s="242">
        <v>8.8499999999999996</v>
      </c>
      <c r="I658" s="243"/>
      <c r="J658" s="239"/>
      <c r="K658" s="239"/>
      <c r="L658" s="244"/>
      <c r="M658" s="245"/>
      <c r="N658" s="246"/>
      <c r="O658" s="246"/>
      <c r="P658" s="246"/>
      <c r="Q658" s="246"/>
      <c r="R658" s="246"/>
      <c r="S658" s="246"/>
      <c r="T658" s="247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8" t="s">
        <v>129</v>
      </c>
      <c r="AU658" s="248" t="s">
        <v>79</v>
      </c>
      <c r="AV658" s="14" t="s">
        <v>79</v>
      </c>
      <c r="AW658" s="14" t="s">
        <v>33</v>
      </c>
      <c r="AX658" s="14" t="s">
        <v>72</v>
      </c>
      <c r="AY658" s="248" t="s">
        <v>120</v>
      </c>
    </row>
    <row r="659" s="13" customFormat="1">
      <c r="A659" s="13"/>
      <c r="B659" s="227"/>
      <c r="C659" s="228"/>
      <c r="D659" s="229" t="s">
        <v>129</v>
      </c>
      <c r="E659" s="230" t="s">
        <v>19</v>
      </c>
      <c r="F659" s="231" t="s">
        <v>592</v>
      </c>
      <c r="G659" s="228"/>
      <c r="H659" s="230" t="s">
        <v>19</v>
      </c>
      <c r="I659" s="232"/>
      <c r="J659" s="228"/>
      <c r="K659" s="228"/>
      <c r="L659" s="233"/>
      <c r="M659" s="234"/>
      <c r="N659" s="235"/>
      <c r="O659" s="235"/>
      <c r="P659" s="235"/>
      <c r="Q659" s="235"/>
      <c r="R659" s="235"/>
      <c r="S659" s="235"/>
      <c r="T659" s="23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7" t="s">
        <v>129</v>
      </c>
      <c r="AU659" s="237" t="s">
        <v>79</v>
      </c>
      <c r="AV659" s="13" t="s">
        <v>77</v>
      </c>
      <c r="AW659" s="13" t="s">
        <v>33</v>
      </c>
      <c r="AX659" s="13" t="s">
        <v>72</v>
      </c>
      <c r="AY659" s="237" t="s">
        <v>120</v>
      </c>
    </row>
    <row r="660" s="14" customFormat="1">
      <c r="A660" s="14"/>
      <c r="B660" s="238"/>
      <c r="C660" s="239"/>
      <c r="D660" s="229" t="s">
        <v>129</v>
      </c>
      <c r="E660" s="240" t="s">
        <v>19</v>
      </c>
      <c r="F660" s="241" t="s">
        <v>668</v>
      </c>
      <c r="G660" s="239"/>
      <c r="H660" s="242">
        <v>8.3970000000000002</v>
      </c>
      <c r="I660" s="243"/>
      <c r="J660" s="239"/>
      <c r="K660" s="239"/>
      <c r="L660" s="244"/>
      <c r="M660" s="245"/>
      <c r="N660" s="246"/>
      <c r="O660" s="246"/>
      <c r="P660" s="246"/>
      <c r="Q660" s="246"/>
      <c r="R660" s="246"/>
      <c r="S660" s="246"/>
      <c r="T660" s="24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8" t="s">
        <v>129</v>
      </c>
      <c r="AU660" s="248" t="s">
        <v>79</v>
      </c>
      <c r="AV660" s="14" t="s">
        <v>79</v>
      </c>
      <c r="AW660" s="14" t="s">
        <v>33</v>
      </c>
      <c r="AX660" s="14" t="s">
        <v>72</v>
      </c>
      <c r="AY660" s="248" t="s">
        <v>120</v>
      </c>
    </row>
    <row r="661" s="13" customFormat="1">
      <c r="A661" s="13"/>
      <c r="B661" s="227"/>
      <c r="C661" s="228"/>
      <c r="D661" s="229" t="s">
        <v>129</v>
      </c>
      <c r="E661" s="230" t="s">
        <v>19</v>
      </c>
      <c r="F661" s="231" t="s">
        <v>594</v>
      </c>
      <c r="G661" s="228"/>
      <c r="H661" s="230" t="s">
        <v>19</v>
      </c>
      <c r="I661" s="232"/>
      <c r="J661" s="228"/>
      <c r="K661" s="228"/>
      <c r="L661" s="233"/>
      <c r="M661" s="234"/>
      <c r="N661" s="235"/>
      <c r="O661" s="235"/>
      <c r="P661" s="235"/>
      <c r="Q661" s="235"/>
      <c r="R661" s="235"/>
      <c r="S661" s="235"/>
      <c r="T661" s="23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7" t="s">
        <v>129</v>
      </c>
      <c r="AU661" s="237" t="s">
        <v>79</v>
      </c>
      <c r="AV661" s="13" t="s">
        <v>77</v>
      </c>
      <c r="AW661" s="13" t="s">
        <v>33</v>
      </c>
      <c r="AX661" s="13" t="s">
        <v>72</v>
      </c>
      <c r="AY661" s="237" t="s">
        <v>120</v>
      </c>
    </row>
    <row r="662" s="14" customFormat="1">
      <c r="A662" s="14"/>
      <c r="B662" s="238"/>
      <c r="C662" s="239"/>
      <c r="D662" s="229" t="s">
        <v>129</v>
      </c>
      <c r="E662" s="240" t="s">
        <v>19</v>
      </c>
      <c r="F662" s="241" t="s">
        <v>669</v>
      </c>
      <c r="G662" s="239"/>
      <c r="H662" s="242">
        <v>6.101</v>
      </c>
      <c r="I662" s="243"/>
      <c r="J662" s="239"/>
      <c r="K662" s="239"/>
      <c r="L662" s="244"/>
      <c r="M662" s="245"/>
      <c r="N662" s="246"/>
      <c r="O662" s="246"/>
      <c r="P662" s="246"/>
      <c r="Q662" s="246"/>
      <c r="R662" s="246"/>
      <c r="S662" s="246"/>
      <c r="T662" s="247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8" t="s">
        <v>129</v>
      </c>
      <c r="AU662" s="248" t="s">
        <v>79</v>
      </c>
      <c r="AV662" s="14" t="s">
        <v>79</v>
      </c>
      <c r="AW662" s="14" t="s">
        <v>33</v>
      </c>
      <c r="AX662" s="14" t="s">
        <v>72</v>
      </c>
      <c r="AY662" s="248" t="s">
        <v>120</v>
      </c>
    </row>
    <row r="663" s="13" customFormat="1">
      <c r="A663" s="13"/>
      <c r="B663" s="227"/>
      <c r="C663" s="228"/>
      <c r="D663" s="229" t="s">
        <v>129</v>
      </c>
      <c r="E663" s="230" t="s">
        <v>19</v>
      </c>
      <c r="F663" s="231" t="s">
        <v>596</v>
      </c>
      <c r="G663" s="228"/>
      <c r="H663" s="230" t="s">
        <v>19</v>
      </c>
      <c r="I663" s="232"/>
      <c r="J663" s="228"/>
      <c r="K663" s="228"/>
      <c r="L663" s="233"/>
      <c r="M663" s="234"/>
      <c r="N663" s="235"/>
      <c r="O663" s="235"/>
      <c r="P663" s="235"/>
      <c r="Q663" s="235"/>
      <c r="R663" s="235"/>
      <c r="S663" s="235"/>
      <c r="T663" s="23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7" t="s">
        <v>129</v>
      </c>
      <c r="AU663" s="237" t="s">
        <v>79</v>
      </c>
      <c r="AV663" s="13" t="s">
        <v>77</v>
      </c>
      <c r="AW663" s="13" t="s">
        <v>33</v>
      </c>
      <c r="AX663" s="13" t="s">
        <v>72</v>
      </c>
      <c r="AY663" s="237" t="s">
        <v>120</v>
      </c>
    </row>
    <row r="664" s="14" customFormat="1">
      <c r="A664" s="14"/>
      <c r="B664" s="238"/>
      <c r="C664" s="239"/>
      <c r="D664" s="229" t="s">
        <v>129</v>
      </c>
      <c r="E664" s="240" t="s">
        <v>19</v>
      </c>
      <c r="F664" s="241" t="s">
        <v>670</v>
      </c>
      <c r="G664" s="239"/>
      <c r="H664" s="242">
        <v>15.252000000000001</v>
      </c>
      <c r="I664" s="243"/>
      <c r="J664" s="239"/>
      <c r="K664" s="239"/>
      <c r="L664" s="244"/>
      <c r="M664" s="245"/>
      <c r="N664" s="246"/>
      <c r="O664" s="246"/>
      <c r="P664" s="246"/>
      <c r="Q664" s="246"/>
      <c r="R664" s="246"/>
      <c r="S664" s="246"/>
      <c r="T664" s="24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8" t="s">
        <v>129</v>
      </c>
      <c r="AU664" s="248" t="s">
        <v>79</v>
      </c>
      <c r="AV664" s="14" t="s">
        <v>79</v>
      </c>
      <c r="AW664" s="14" t="s">
        <v>33</v>
      </c>
      <c r="AX664" s="14" t="s">
        <v>72</v>
      </c>
      <c r="AY664" s="248" t="s">
        <v>120</v>
      </c>
    </row>
    <row r="665" s="15" customFormat="1">
      <c r="A665" s="15"/>
      <c r="B665" s="249"/>
      <c r="C665" s="250"/>
      <c r="D665" s="229" t="s">
        <v>129</v>
      </c>
      <c r="E665" s="251" t="s">
        <v>19</v>
      </c>
      <c r="F665" s="252" t="s">
        <v>156</v>
      </c>
      <c r="G665" s="250"/>
      <c r="H665" s="253">
        <v>50.359999999999999</v>
      </c>
      <c r="I665" s="254"/>
      <c r="J665" s="250"/>
      <c r="K665" s="250"/>
      <c r="L665" s="255"/>
      <c r="M665" s="256"/>
      <c r="N665" s="257"/>
      <c r="O665" s="257"/>
      <c r="P665" s="257"/>
      <c r="Q665" s="257"/>
      <c r="R665" s="257"/>
      <c r="S665" s="257"/>
      <c r="T665" s="258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59" t="s">
        <v>129</v>
      </c>
      <c r="AU665" s="259" t="s">
        <v>79</v>
      </c>
      <c r="AV665" s="15" t="s">
        <v>127</v>
      </c>
      <c r="AW665" s="15" t="s">
        <v>33</v>
      </c>
      <c r="AX665" s="15" t="s">
        <v>77</v>
      </c>
      <c r="AY665" s="259" t="s">
        <v>120</v>
      </c>
    </row>
    <row r="666" s="2" customFormat="1" ht="16.5" customHeight="1">
      <c r="A666" s="39"/>
      <c r="B666" s="40"/>
      <c r="C666" s="213" t="s">
        <v>671</v>
      </c>
      <c r="D666" s="213" t="s">
        <v>123</v>
      </c>
      <c r="E666" s="214" t="s">
        <v>672</v>
      </c>
      <c r="F666" s="215" t="s">
        <v>673</v>
      </c>
      <c r="G666" s="216" t="s">
        <v>126</v>
      </c>
      <c r="H666" s="217">
        <v>50.359999999999999</v>
      </c>
      <c r="I666" s="218"/>
      <c r="J666" s="219">
        <f>ROUND(I666*H666,2)</f>
        <v>0</v>
      </c>
      <c r="K666" s="220"/>
      <c r="L666" s="45"/>
      <c r="M666" s="221" t="s">
        <v>19</v>
      </c>
      <c r="N666" s="222" t="s">
        <v>43</v>
      </c>
      <c r="O666" s="85"/>
      <c r="P666" s="223">
        <f>O666*H666</f>
        <v>0</v>
      </c>
      <c r="Q666" s="223">
        <v>2.0000000000000002E-05</v>
      </c>
      <c r="R666" s="223">
        <f>Q666*H666</f>
        <v>0.0010072</v>
      </c>
      <c r="S666" s="223">
        <v>0</v>
      </c>
      <c r="T666" s="224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5" t="s">
        <v>304</v>
      </c>
      <c r="AT666" s="225" t="s">
        <v>123</v>
      </c>
      <c r="AU666" s="225" t="s">
        <v>79</v>
      </c>
      <c r="AY666" s="18" t="s">
        <v>120</v>
      </c>
      <c r="BE666" s="226">
        <f>IF(N666="základní",J666,0)</f>
        <v>0</v>
      </c>
      <c r="BF666" s="226">
        <f>IF(N666="snížená",J666,0)</f>
        <v>0</v>
      </c>
      <c r="BG666" s="226">
        <f>IF(N666="zákl. přenesená",J666,0)</f>
        <v>0</v>
      </c>
      <c r="BH666" s="226">
        <f>IF(N666="sníž. přenesená",J666,0)</f>
        <v>0</v>
      </c>
      <c r="BI666" s="226">
        <f>IF(N666="nulová",J666,0)</f>
        <v>0</v>
      </c>
      <c r="BJ666" s="18" t="s">
        <v>77</v>
      </c>
      <c r="BK666" s="226">
        <f>ROUND(I666*H666,2)</f>
        <v>0</v>
      </c>
      <c r="BL666" s="18" t="s">
        <v>304</v>
      </c>
      <c r="BM666" s="225" t="s">
        <v>674</v>
      </c>
    </row>
    <row r="667" s="13" customFormat="1">
      <c r="A667" s="13"/>
      <c r="B667" s="227"/>
      <c r="C667" s="228"/>
      <c r="D667" s="229" t="s">
        <v>129</v>
      </c>
      <c r="E667" s="230" t="s">
        <v>19</v>
      </c>
      <c r="F667" s="231" t="s">
        <v>588</v>
      </c>
      <c r="G667" s="228"/>
      <c r="H667" s="230" t="s">
        <v>19</v>
      </c>
      <c r="I667" s="232"/>
      <c r="J667" s="228"/>
      <c r="K667" s="228"/>
      <c r="L667" s="233"/>
      <c r="M667" s="234"/>
      <c r="N667" s="235"/>
      <c r="O667" s="235"/>
      <c r="P667" s="235"/>
      <c r="Q667" s="235"/>
      <c r="R667" s="235"/>
      <c r="S667" s="235"/>
      <c r="T667" s="23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7" t="s">
        <v>129</v>
      </c>
      <c r="AU667" s="237" t="s">
        <v>79</v>
      </c>
      <c r="AV667" s="13" t="s">
        <v>77</v>
      </c>
      <c r="AW667" s="13" t="s">
        <v>33</v>
      </c>
      <c r="AX667" s="13" t="s">
        <v>72</v>
      </c>
      <c r="AY667" s="237" t="s">
        <v>120</v>
      </c>
    </row>
    <row r="668" s="13" customFormat="1">
      <c r="A668" s="13"/>
      <c r="B668" s="227"/>
      <c r="C668" s="228"/>
      <c r="D668" s="229" t="s">
        <v>129</v>
      </c>
      <c r="E668" s="230" t="s">
        <v>19</v>
      </c>
      <c r="F668" s="231" t="s">
        <v>589</v>
      </c>
      <c r="G668" s="228"/>
      <c r="H668" s="230" t="s">
        <v>19</v>
      </c>
      <c r="I668" s="232"/>
      <c r="J668" s="228"/>
      <c r="K668" s="228"/>
      <c r="L668" s="233"/>
      <c r="M668" s="234"/>
      <c r="N668" s="235"/>
      <c r="O668" s="235"/>
      <c r="P668" s="235"/>
      <c r="Q668" s="235"/>
      <c r="R668" s="235"/>
      <c r="S668" s="235"/>
      <c r="T668" s="23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7" t="s">
        <v>129</v>
      </c>
      <c r="AU668" s="237" t="s">
        <v>79</v>
      </c>
      <c r="AV668" s="13" t="s">
        <v>77</v>
      </c>
      <c r="AW668" s="13" t="s">
        <v>33</v>
      </c>
      <c r="AX668" s="13" t="s">
        <v>72</v>
      </c>
      <c r="AY668" s="237" t="s">
        <v>120</v>
      </c>
    </row>
    <row r="669" s="14" customFormat="1">
      <c r="A669" s="14"/>
      <c r="B669" s="238"/>
      <c r="C669" s="239"/>
      <c r="D669" s="229" t="s">
        <v>129</v>
      </c>
      <c r="E669" s="240" t="s">
        <v>19</v>
      </c>
      <c r="F669" s="241" t="s">
        <v>666</v>
      </c>
      <c r="G669" s="239"/>
      <c r="H669" s="242">
        <v>11.76</v>
      </c>
      <c r="I669" s="243"/>
      <c r="J669" s="239"/>
      <c r="K669" s="239"/>
      <c r="L669" s="244"/>
      <c r="M669" s="245"/>
      <c r="N669" s="246"/>
      <c r="O669" s="246"/>
      <c r="P669" s="246"/>
      <c r="Q669" s="246"/>
      <c r="R669" s="246"/>
      <c r="S669" s="246"/>
      <c r="T669" s="24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8" t="s">
        <v>129</v>
      </c>
      <c r="AU669" s="248" t="s">
        <v>79</v>
      </c>
      <c r="AV669" s="14" t="s">
        <v>79</v>
      </c>
      <c r="AW669" s="14" t="s">
        <v>33</v>
      </c>
      <c r="AX669" s="14" t="s">
        <v>72</v>
      </c>
      <c r="AY669" s="248" t="s">
        <v>120</v>
      </c>
    </row>
    <row r="670" s="13" customFormat="1">
      <c r="A670" s="13"/>
      <c r="B670" s="227"/>
      <c r="C670" s="228"/>
      <c r="D670" s="229" t="s">
        <v>129</v>
      </c>
      <c r="E670" s="230" t="s">
        <v>19</v>
      </c>
      <c r="F670" s="231" t="s">
        <v>591</v>
      </c>
      <c r="G670" s="228"/>
      <c r="H670" s="230" t="s">
        <v>19</v>
      </c>
      <c r="I670" s="232"/>
      <c r="J670" s="228"/>
      <c r="K670" s="228"/>
      <c r="L670" s="233"/>
      <c r="M670" s="234"/>
      <c r="N670" s="235"/>
      <c r="O670" s="235"/>
      <c r="P670" s="235"/>
      <c r="Q670" s="235"/>
      <c r="R670" s="235"/>
      <c r="S670" s="235"/>
      <c r="T670" s="23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7" t="s">
        <v>129</v>
      </c>
      <c r="AU670" s="237" t="s">
        <v>79</v>
      </c>
      <c r="AV670" s="13" t="s">
        <v>77</v>
      </c>
      <c r="AW670" s="13" t="s">
        <v>33</v>
      </c>
      <c r="AX670" s="13" t="s">
        <v>72</v>
      </c>
      <c r="AY670" s="237" t="s">
        <v>120</v>
      </c>
    </row>
    <row r="671" s="14" customFormat="1">
      <c r="A671" s="14"/>
      <c r="B671" s="238"/>
      <c r="C671" s="239"/>
      <c r="D671" s="229" t="s">
        <v>129</v>
      </c>
      <c r="E671" s="240" t="s">
        <v>19</v>
      </c>
      <c r="F671" s="241" t="s">
        <v>667</v>
      </c>
      <c r="G671" s="239"/>
      <c r="H671" s="242">
        <v>8.8499999999999996</v>
      </c>
      <c r="I671" s="243"/>
      <c r="J671" s="239"/>
      <c r="K671" s="239"/>
      <c r="L671" s="244"/>
      <c r="M671" s="245"/>
      <c r="N671" s="246"/>
      <c r="O671" s="246"/>
      <c r="P671" s="246"/>
      <c r="Q671" s="246"/>
      <c r="R671" s="246"/>
      <c r="S671" s="246"/>
      <c r="T671" s="247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8" t="s">
        <v>129</v>
      </c>
      <c r="AU671" s="248" t="s">
        <v>79</v>
      </c>
      <c r="AV671" s="14" t="s">
        <v>79</v>
      </c>
      <c r="AW671" s="14" t="s">
        <v>33</v>
      </c>
      <c r="AX671" s="14" t="s">
        <v>72</v>
      </c>
      <c r="AY671" s="248" t="s">
        <v>120</v>
      </c>
    </row>
    <row r="672" s="13" customFormat="1">
      <c r="A672" s="13"/>
      <c r="B672" s="227"/>
      <c r="C672" s="228"/>
      <c r="D672" s="229" t="s">
        <v>129</v>
      </c>
      <c r="E672" s="230" t="s">
        <v>19</v>
      </c>
      <c r="F672" s="231" t="s">
        <v>592</v>
      </c>
      <c r="G672" s="228"/>
      <c r="H672" s="230" t="s">
        <v>19</v>
      </c>
      <c r="I672" s="232"/>
      <c r="J672" s="228"/>
      <c r="K672" s="228"/>
      <c r="L672" s="233"/>
      <c r="M672" s="234"/>
      <c r="N672" s="235"/>
      <c r="O672" s="235"/>
      <c r="P672" s="235"/>
      <c r="Q672" s="235"/>
      <c r="R672" s="235"/>
      <c r="S672" s="235"/>
      <c r="T672" s="23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7" t="s">
        <v>129</v>
      </c>
      <c r="AU672" s="237" t="s">
        <v>79</v>
      </c>
      <c r="AV672" s="13" t="s">
        <v>77</v>
      </c>
      <c r="AW672" s="13" t="s">
        <v>33</v>
      </c>
      <c r="AX672" s="13" t="s">
        <v>72</v>
      </c>
      <c r="AY672" s="237" t="s">
        <v>120</v>
      </c>
    </row>
    <row r="673" s="14" customFormat="1">
      <c r="A673" s="14"/>
      <c r="B673" s="238"/>
      <c r="C673" s="239"/>
      <c r="D673" s="229" t="s">
        <v>129</v>
      </c>
      <c r="E673" s="240" t="s">
        <v>19</v>
      </c>
      <c r="F673" s="241" t="s">
        <v>668</v>
      </c>
      <c r="G673" s="239"/>
      <c r="H673" s="242">
        <v>8.3970000000000002</v>
      </c>
      <c r="I673" s="243"/>
      <c r="J673" s="239"/>
      <c r="K673" s="239"/>
      <c r="L673" s="244"/>
      <c r="M673" s="245"/>
      <c r="N673" s="246"/>
      <c r="O673" s="246"/>
      <c r="P673" s="246"/>
      <c r="Q673" s="246"/>
      <c r="R673" s="246"/>
      <c r="S673" s="246"/>
      <c r="T673" s="24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8" t="s">
        <v>129</v>
      </c>
      <c r="AU673" s="248" t="s">
        <v>79</v>
      </c>
      <c r="AV673" s="14" t="s">
        <v>79</v>
      </c>
      <c r="AW673" s="14" t="s">
        <v>33</v>
      </c>
      <c r="AX673" s="14" t="s">
        <v>72</v>
      </c>
      <c r="AY673" s="248" t="s">
        <v>120</v>
      </c>
    </row>
    <row r="674" s="13" customFormat="1">
      <c r="A674" s="13"/>
      <c r="B674" s="227"/>
      <c r="C674" s="228"/>
      <c r="D674" s="229" t="s">
        <v>129</v>
      </c>
      <c r="E674" s="230" t="s">
        <v>19</v>
      </c>
      <c r="F674" s="231" t="s">
        <v>594</v>
      </c>
      <c r="G674" s="228"/>
      <c r="H674" s="230" t="s">
        <v>19</v>
      </c>
      <c r="I674" s="232"/>
      <c r="J674" s="228"/>
      <c r="K674" s="228"/>
      <c r="L674" s="233"/>
      <c r="M674" s="234"/>
      <c r="N674" s="235"/>
      <c r="O674" s="235"/>
      <c r="P674" s="235"/>
      <c r="Q674" s="235"/>
      <c r="R674" s="235"/>
      <c r="S674" s="235"/>
      <c r="T674" s="23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7" t="s">
        <v>129</v>
      </c>
      <c r="AU674" s="237" t="s">
        <v>79</v>
      </c>
      <c r="AV674" s="13" t="s">
        <v>77</v>
      </c>
      <c r="AW674" s="13" t="s">
        <v>33</v>
      </c>
      <c r="AX674" s="13" t="s">
        <v>72</v>
      </c>
      <c r="AY674" s="237" t="s">
        <v>120</v>
      </c>
    </row>
    <row r="675" s="14" customFormat="1">
      <c r="A675" s="14"/>
      <c r="B675" s="238"/>
      <c r="C675" s="239"/>
      <c r="D675" s="229" t="s">
        <v>129</v>
      </c>
      <c r="E675" s="240" t="s">
        <v>19</v>
      </c>
      <c r="F675" s="241" t="s">
        <v>669</v>
      </c>
      <c r="G675" s="239"/>
      <c r="H675" s="242">
        <v>6.101</v>
      </c>
      <c r="I675" s="243"/>
      <c r="J675" s="239"/>
      <c r="K675" s="239"/>
      <c r="L675" s="244"/>
      <c r="M675" s="245"/>
      <c r="N675" s="246"/>
      <c r="O675" s="246"/>
      <c r="P675" s="246"/>
      <c r="Q675" s="246"/>
      <c r="R675" s="246"/>
      <c r="S675" s="246"/>
      <c r="T675" s="24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8" t="s">
        <v>129</v>
      </c>
      <c r="AU675" s="248" t="s">
        <v>79</v>
      </c>
      <c r="AV675" s="14" t="s">
        <v>79</v>
      </c>
      <c r="AW675" s="14" t="s">
        <v>33</v>
      </c>
      <c r="AX675" s="14" t="s">
        <v>72</v>
      </c>
      <c r="AY675" s="248" t="s">
        <v>120</v>
      </c>
    </row>
    <row r="676" s="13" customFormat="1">
      <c r="A676" s="13"/>
      <c r="B676" s="227"/>
      <c r="C676" s="228"/>
      <c r="D676" s="229" t="s">
        <v>129</v>
      </c>
      <c r="E676" s="230" t="s">
        <v>19</v>
      </c>
      <c r="F676" s="231" t="s">
        <v>596</v>
      </c>
      <c r="G676" s="228"/>
      <c r="H676" s="230" t="s">
        <v>19</v>
      </c>
      <c r="I676" s="232"/>
      <c r="J676" s="228"/>
      <c r="K676" s="228"/>
      <c r="L676" s="233"/>
      <c r="M676" s="234"/>
      <c r="N676" s="235"/>
      <c r="O676" s="235"/>
      <c r="P676" s="235"/>
      <c r="Q676" s="235"/>
      <c r="R676" s="235"/>
      <c r="S676" s="235"/>
      <c r="T676" s="23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7" t="s">
        <v>129</v>
      </c>
      <c r="AU676" s="237" t="s">
        <v>79</v>
      </c>
      <c r="AV676" s="13" t="s">
        <v>77</v>
      </c>
      <c r="AW676" s="13" t="s">
        <v>33</v>
      </c>
      <c r="AX676" s="13" t="s">
        <v>72</v>
      </c>
      <c r="AY676" s="237" t="s">
        <v>120</v>
      </c>
    </row>
    <row r="677" s="14" customFormat="1">
      <c r="A677" s="14"/>
      <c r="B677" s="238"/>
      <c r="C677" s="239"/>
      <c r="D677" s="229" t="s">
        <v>129</v>
      </c>
      <c r="E677" s="240" t="s">
        <v>19</v>
      </c>
      <c r="F677" s="241" t="s">
        <v>670</v>
      </c>
      <c r="G677" s="239"/>
      <c r="H677" s="242">
        <v>15.252000000000001</v>
      </c>
      <c r="I677" s="243"/>
      <c r="J677" s="239"/>
      <c r="K677" s="239"/>
      <c r="L677" s="244"/>
      <c r="M677" s="245"/>
      <c r="N677" s="246"/>
      <c r="O677" s="246"/>
      <c r="P677" s="246"/>
      <c r="Q677" s="246"/>
      <c r="R677" s="246"/>
      <c r="S677" s="246"/>
      <c r="T677" s="24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8" t="s">
        <v>129</v>
      </c>
      <c r="AU677" s="248" t="s">
        <v>79</v>
      </c>
      <c r="AV677" s="14" t="s">
        <v>79</v>
      </c>
      <c r="AW677" s="14" t="s">
        <v>33</v>
      </c>
      <c r="AX677" s="14" t="s">
        <v>72</v>
      </c>
      <c r="AY677" s="248" t="s">
        <v>120</v>
      </c>
    </row>
    <row r="678" s="15" customFormat="1">
      <c r="A678" s="15"/>
      <c r="B678" s="249"/>
      <c r="C678" s="250"/>
      <c r="D678" s="229" t="s">
        <v>129</v>
      </c>
      <c r="E678" s="251" t="s">
        <v>19</v>
      </c>
      <c r="F678" s="252" t="s">
        <v>156</v>
      </c>
      <c r="G678" s="250"/>
      <c r="H678" s="253">
        <v>50.359999999999999</v>
      </c>
      <c r="I678" s="254"/>
      <c r="J678" s="250"/>
      <c r="K678" s="250"/>
      <c r="L678" s="255"/>
      <c r="M678" s="256"/>
      <c r="N678" s="257"/>
      <c r="O678" s="257"/>
      <c r="P678" s="257"/>
      <c r="Q678" s="257"/>
      <c r="R678" s="257"/>
      <c r="S678" s="257"/>
      <c r="T678" s="258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9" t="s">
        <v>129</v>
      </c>
      <c r="AU678" s="259" t="s">
        <v>79</v>
      </c>
      <c r="AV678" s="15" t="s">
        <v>127</v>
      </c>
      <c r="AW678" s="15" t="s">
        <v>33</v>
      </c>
      <c r="AX678" s="15" t="s">
        <v>77</v>
      </c>
      <c r="AY678" s="259" t="s">
        <v>120</v>
      </c>
    </row>
    <row r="679" s="2" customFormat="1" ht="16.5" customHeight="1">
      <c r="A679" s="39"/>
      <c r="B679" s="40"/>
      <c r="C679" s="213" t="s">
        <v>675</v>
      </c>
      <c r="D679" s="213" t="s">
        <v>123</v>
      </c>
      <c r="E679" s="214" t="s">
        <v>676</v>
      </c>
      <c r="F679" s="215" t="s">
        <v>677</v>
      </c>
      <c r="G679" s="216" t="s">
        <v>126</v>
      </c>
      <c r="H679" s="217">
        <v>50.359999999999999</v>
      </c>
      <c r="I679" s="218"/>
      <c r="J679" s="219">
        <f>ROUND(I679*H679,2)</f>
        <v>0</v>
      </c>
      <c r="K679" s="220"/>
      <c r="L679" s="45"/>
      <c r="M679" s="221" t="s">
        <v>19</v>
      </c>
      <c r="N679" s="222" t="s">
        <v>43</v>
      </c>
      <c r="O679" s="85"/>
      <c r="P679" s="223">
        <f>O679*H679</f>
        <v>0</v>
      </c>
      <c r="Q679" s="223">
        <v>0.00013999999999999999</v>
      </c>
      <c r="R679" s="223">
        <f>Q679*H679</f>
        <v>0.0070503999999999992</v>
      </c>
      <c r="S679" s="223">
        <v>0</v>
      </c>
      <c r="T679" s="224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25" t="s">
        <v>304</v>
      </c>
      <c r="AT679" s="225" t="s">
        <v>123</v>
      </c>
      <c r="AU679" s="225" t="s">
        <v>79</v>
      </c>
      <c r="AY679" s="18" t="s">
        <v>120</v>
      </c>
      <c r="BE679" s="226">
        <f>IF(N679="základní",J679,0)</f>
        <v>0</v>
      </c>
      <c r="BF679" s="226">
        <f>IF(N679="snížená",J679,0)</f>
        <v>0</v>
      </c>
      <c r="BG679" s="226">
        <f>IF(N679="zákl. přenesená",J679,0)</f>
        <v>0</v>
      </c>
      <c r="BH679" s="226">
        <f>IF(N679="sníž. přenesená",J679,0)</f>
        <v>0</v>
      </c>
      <c r="BI679" s="226">
        <f>IF(N679="nulová",J679,0)</f>
        <v>0</v>
      </c>
      <c r="BJ679" s="18" t="s">
        <v>77</v>
      </c>
      <c r="BK679" s="226">
        <f>ROUND(I679*H679,2)</f>
        <v>0</v>
      </c>
      <c r="BL679" s="18" t="s">
        <v>304</v>
      </c>
      <c r="BM679" s="225" t="s">
        <v>678</v>
      </c>
    </row>
    <row r="680" s="13" customFormat="1">
      <c r="A680" s="13"/>
      <c r="B680" s="227"/>
      <c r="C680" s="228"/>
      <c r="D680" s="229" t="s">
        <v>129</v>
      </c>
      <c r="E680" s="230" t="s">
        <v>19</v>
      </c>
      <c r="F680" s="231" t="s">
        <v>588</v>
      </c>
      <c r="G680" s="228"/>
      <c r="H680" s="230" t="s">
        <v>19</v>
      </c>
      <c r="I680" s="232"/>
      <c r="J680" s="228"/>
      <c r="K680" s="228"/>
      <c r="L680" s="233"/>
      <c r="M680" s="234"/>
      <c r="N680" s="235"/>
      <c r="O680" s="235"/>
      <c r="P680" s="235"/>
      <c r="Q680" s="235"/>
      <c r="R680" s="235"/>
      <c r="S680" s="235"/>
      <c r="T680" s="23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7" t="s">
        <v>129</v>
      </c>
      <c r="AU680" s="237" t="s">
        <v>79</v>
      </c>
      <c r="AV680" s="13" t="s">
        <v>77</v>
      </c>
      <c r="AW680" s="13" t="s">
        <v>33</v>
      </c>
      <c r="AX680" s="13" t="s">
        <v>72</v>
      </c>
      <c r="AY680" s="237" t="s">
        <v>120</v>
      </c>
    </row>
    <row r="681" s="13" customFormat="1">
      <c r="A681" s="13"/>
      <c r="B681" s="227"/>
      <c r="C681" s="228"/>
      <c r="D681" s="229" t="s">
        <v>129</v>
      </c>
      <c r="E681" s="230" t="s">
        <v>19</v>
      </c>
      <c r="F681" s="231" t="s">
        <v>589</v>
      </c>
      <c r="G681" s="228"/>
      <c r="H681" s="230" t="s">
        <v>19</v>
      </c>
      <c r="I681" s="232"/>
      <c r="J681" s="228"/>
      <c r="K681" s="228"/>
      <c r="L681" s="233"/>
      <c r="M681" s="234"/>
      <c r="N681" s="235"/>
      <c r="O681" s="235"/>
      <c r="P681" s="235"/>
      <c r="Q681" s="235"/>
      <c r="R681" s="235"/>
      <c r="S681" s="235"/>
      <c r="T681" s="23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7" t="s">
        <v>129</v>
      </c>
      <c r="AU681" s="237" t="s">
        <v>79</v>
      </c>
      <c r="AV681" s="13" t="s">
        <v>77</v>
      </c>
      <c r="AW681" s="13" t="s">
        <v>33</v>
      </c>
      <c r="AX681" s="13" t="s">
        <v>72</v>
      </c>
      <c r="AY681" s="237" t="s">
        <v>120</v>
      </c>
    </row>
    <row r="682" s="14" customFormat="1">
      <c r="A682" s="14"/>
      <c r="B682" s="238"/>
      <c r="C682" s="239"/>
      <c r="D682" s="229" t="s">
        <v>129</v>
      </c>
      <c r="E682" s="240" t="s">
        <v>19</v>
      </c>
      <c r="F682" s="241" t="s">
        <v>666</v>
      </c>
      <c r="G682" s="239"/>
      <c r="H682" s="242">
        <v>11.76</v>
      </c>
      <c r="I682" s="243"/>
      <c r="J682" s="239"/>
      <c r="K682" s="239"/>
      <c r="L682" s="244"/>
      <c r="M682" s="245"/>
      <c r="N682" s="246"/>
      <c r="O682" s="246"/>
      <c r="P682" s="246"/>
      <c r="Q682" s="246"/>
      <c r="R682" s="246"/>
      <c r="S682" s="246"/>
      <c r="T682" s="247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8" t="s">
        <v>129</v>
      </c>
      <c r="AU682" s="248" t="s">
        <v>79</v>
      </c>
      <c r="AV682" s="14" t="s">
        <v>79</v>
      </c>
      <c r="AW682" s="14" t="s">
        <v>33</v>
      </c>
      <c r="AX682" s="14" t="s">
        <v>72</v>
      </c>
      <c r="AY682" s="248" t="s">
        <v>120</v>
      </c>
    </row>
    <row r="683" s="13" customFormat="1">
      <c r="A683" s="13"/>
      <c r="B683" s="227"/>
      <c r="C683" s="228"/>
      <c r="D683" s="229" t="s">
        <v>129</v>
      </c>
      <c r="E683" s="230" t="s">
        <v>19</v>
      </c>
      <c r="F683" s="231" t="s">
        <v>591</v>
      </c>
      <c r="G683" s="228"/>
      <c r="H683" s="230" t="s">
        <v>19</v>
      </c>
      <c r="I683" s="232"/>
      <c r="J683" s="228"/>
      <c r="K683" s="228"/>
      <c r="L683" s="233"/>
      <c r="M683" s="234"/>
      <c r="N683" s="235"/>
      <c r="O683" s="235"/>
      <c r="P683" s="235"/>
      <c r="Q683" s="235"/>
      <c r="R683" s="235"/>
      <c r="S683" s="235"/>
      <c r="T683" s="23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7" t="s">
        <v>129</v>
      </c>
      <c r="AU683" s="237" t="s">
        <v>79</v>
      </c>
      <c r="AV683" s="13" t="s">
        <v>77</v>
      </c>
      <c r="AW683" s="13" t="s">
        <v>33</v>
      </c>
      <c r="AX683" s="13" t="s">
        <v>72</v>
      </c>
      <c r="AY683" s="237" t="s">
        <v>120</v>
      </c>
    </row>
    <row r="684" s="14" customFormat="1">
      <c r="A684" s="14"/>
      <c r="B684" s="238"/>
      <c r="C684" s="239"/>
      <c r="D684" s="229" t="s">
        <v>129</v>
      </c>
      <c r="E684" s="240" t="s">
        <v>19</v>
      </c>
      <c r="F684" s="241" t="s">
        <v>667</v>
      </c>
      <c r="G684" s="239"/>
      <c r="H684" s="242">
        <v>8.8499999999999996</v>
      </c>
      <c r="I684" s="243"/>
      <c r="J684" s="239"/>
      <c r="K684" s="239"/>
      <c r="L684" s="244"/>
      <c r="M684" s="245"/>
      <c r="N684" s="246"/>
      <c r="O684" s="246"/>
      <c r="P684" s="246"/>
      <c r="Q684" s="246"/>
      <c r="R684" s="246"/>
      <c r="S684" s="246"/>
      <c r="T684" s="24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8" t="s">
        <v>129</v>
      </c>
      <c r="AU684" s="248" t="s">
        <v>79</v>
      </c>
      <c r="AV684" s="14" t="s">
        <v>79</v>
      </c>
      <c r="AW684" s="14" t="s">
        <v>33</v>
      </c>
      <c r="AX684" s="14" t="s">
        <v>72</v>
      </c>
      <c r="AY684" s="248" t="s">
        <v>120</v>
      </c>
    </row>
    <row r="685" s="13" customFormat="1">
      <c r="A685" s="13"/>
      <c r="B685" s="227"/>
      <c r="C685" s="228"/>
      <c r="D685" s="229" t="s">
        <v>129</v>
      </c>
      <c r="E685" s="230" t="s">
        <v>19</v>
      </c>
      <c r="F685" s="231" t="s">
        <v>592</v>
      </c>
      <c r="G685" s="228"/>
      <c r="H685" s="230" t="s">
        <v>19</v>
      </c>
      <c r="I685" s="232"/>
      <c r="J685" s="228"/>
      <c r="K685" s="228"/>
      <c r="L685" s="233"/>
      <c r="M685" s="234"/>
      <c r="N685" s="235"/>
      <c r="O685" s="235"/>
      <c r="P685" s="235"/>
      <c r="Q685" s="235"/>
      <c r="R685" s="235"/>
      <c r="S685" s="235"/>
      <c r="T685" s="23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7" t="s">
        <v>129</v>
      </c>
      <c r="AU685" s="237" t="s">
        <v>79</v>
      </c>
      <c r="AV685" s="13" t="s">
        <v>77</v>
      </c>
      <c r="AW685" s="13" t="s">
        <v>33</v>
      </c>
      <c r="AX685" s="13" t="s">
        <v>72</v>
      </c>
      <c r="AY685" s="237" t="s">
        <v>120</v>
      </c>
    </row>
    <row r="686" s="14" customFormat="1">
      <c r="A686" s="14"/>
      <c r="B686" s="238"/>
      <c r="C686" s="239"/>
      <c r="D686" s="229" t="s">
        <v>129</v>
      </c>
      <c r="E686" s="240" t="s">
        <v>19</v>
      </c>
      <c r="F686" s="241" t="s">
        <v>668</v>
      </c>
      <c r="G686" s="239"/>
      <c r="H686" s="242">
        <v>8.3970000000000002</v>
      </c>
      <c r="I686" s="243"/>
      <c r="J686" s="239"/>
      <c r="K686" s="239"/>
      <c r="L686" s="244"/>
      <c r="M686" s="245"/>
      <c r="N686" s="246"/>
      <c r="O686" s="246"/>
      <c r="P686" s="246"/>
      <c r="Q686" s="246"/>
      <c r="R686" s="246"/>
      <c r="S686" s="246"/>
      <c r="T686" s="24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8" t="s">
        <v>129</v>
      </c>
      <c r="AU686" s="248" t="s">
        <v>79</v>
      </c>
      <c r="AV686" s="14" t="s">
        <v>79</v>
      </c>
      <c r="AW686" s="14" t="s">
        <v>33</v>
      </c>
      <c r="AX686" s="14" t="s">
        <v>72</v>
      </c>
      <c r="AY686" s="248" t="s">
        <v>120</v>
      </c>
    </row>
    <row r="687" s="13" customFormat="1">
      <c r="A687" s="13"/>
      <c r="B687" s="227"/>
      <c r="C687" s="228"/>
      <c r="D687" s="229" t="s">
        <v>129</v>
      </c>
      <c r="E687" s="230" t="s">
        <v>19</v>
      </c>
      <c r="F687" s="231" t="s">
        <v>594</v>
      </c>
      <c r="G687" s="228"/>
      <c r="H687" s="230" t="s">
        <v>19</v>
      </c>
      <c r="I687" s="232"/>
      <c r="J687" s="228"/>
      <c r="K687" s="228"/>
      <c r="L687" s="233"/>
      <c r="M687" s="234"/>
      <c r="N687" s="235"/>
      <c r="O687" s="235"/>
      <c r="P687" s="235"/>
      <c r="Q687" s="235"/>
      <c r="R687" s="235"/>
      <c r="S687" s="235"/>
      <c r="T687" s="23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7" t="s">
        <v>129</v>
      </c>
      <c r="AU687" s="237" t="s">
        <v>79</v>
      </c>
      <c r="AV687" s="13" t="s">
        <v>77</v>
      </c>
      <c r="AW687" s="13" t="s">
        <v>33</v>
      </c>
      <c r="AX687" s="13" t="s">
        <v>72</v>
      </c>
      <c r="AY687" s="237" t="s">
        <v>120</v>
      </c>
    </row>
    <row r="688" s="14" customFormat="1">
      <c r="A688" s="14"/>
      <c r="B688" s="238"/>
      <c r="C688" s="239"/>
      <c r="D688" s="229" t="s">
        <v>129</v>
      </c>
      <c r="E688" s="240" t="s">
        <v>19</v>
      </c>
      <c r="F688" s="241" t="s">
        <v>669</v>
      </c>
      <c r="G688" s="239"/>
      <c r="H688" s="242">
        <v>6.101</v>
      </c>
      <c r="I688" s="243"/>
      <c r="J688" s="239"/>
      <c r="K688" s="239"/>
      <c r="L688" s="244"/>
      <c r="M688" s="245"/>
      <c r="N688" s="246"/>
      <c r="O688" s="246"/>
      <c r="P688" s="246"/>
      <c r="Q688" s="246"/>
      <c r="R688" s="246"/>
      <c r="S688" s="246"/>
      <c r="T688" s="247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8" t="s">
        <v>129</v>
      </c>
      <c r="AU688" s="248" t="s">
        <v>79</v>
      </c>
      <c r="AV688" s="14" t="s">
        <v>79</v>
      </c>
      <c r="AW688" s="14" t="s">
        <v>33</v>
      </c>
      <c r="AX688" s="14" t="s">
        <v>72</v>
      </c>
      <c r="AY688" s="248" t="s">
        <v>120</v>
      </c>
    </row>
    <row r="689" s="13" customFormat="1">
      <c r="A689" s="13"/>
      <c r="B689" s="227"/>
      <c r="C689" s="228"/>
      <c r="D689" s="229" t="s">
        <v>129</v>
      </c>
      <c r="E689" s="230" t="s">
        <v>19</v>
      </c>
      <c r="F689" s="231" t="s">
        <v>596</v>
      </c>
      <c r="G689" s="228"/>
      <c r="H689" s="230" t="s">
        <v>19</v>
      </c>
      <c r="I689" s="232"/>
      <c r="J689" s="228"/>
      <c r="K689" s="228"/>
      <c r="L689" s="233"/>
      <c r="M689" s="234"/>
      <c r="N689" s="235"/>
      <c r="O689" s="235"/>
      <c r="P689" s="235"/>
      <c r="Q689" s="235"/>
      <c r="R689" s="235"/>
      <c r="S689" s="235"/>
      <c r="T689" s="23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7" t="s">
        <v>129</v>
      </c>
      <c r="AU689" s="237" t="s">
        <v>79</v>
      </c>
      <c r="AV689" s="13" t="s">
        <v>77</v>
      </c>
      <c r="AW689" s="13" t="s">
        <v>33</v>
      </c>
      <c r="AX689" s="13" t="s">
        <v>72</v>
      </c>
      <c r="AY689" s="237" t="s">
        <v>120</v>
      </c>
    </row>
    <row r="690" s="14" customFormat="1">
      <c r="A690" s="14"/>
      <c r="B690" s="238"/>
      <c r="C690" s="239"/>
      <c r="D690" s="229" t="s">
        <v>129</v>
      </c>
      <c r="E690" s="240" t="s">
        <v>19</v>
      </c>
      <c r="F690" s="241" t="s">
        <v>670</v>
      </c>
      <c r="G690" s="239"/>
      <c r="H690" s="242">
        <v>15.252000000000001</v>
      </c>
      <c r="I690" s="243"/>
      <c r="J690" s="239"/>
      <c r="K690" s="239"/>
      <c r="L690" s="244"/>
      <c r="M690" s="245"/>
      <c r="N690" s="246"/>
      <c r="O690" s="246"/>
      <c r="P690" s="246"/>
      <c r="Q690" s="246"/>
      <c r="R690" s="246"/>
      <c r="S690" s="246"/>
      <c r="T690" s="247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8" t="s">
        <v>129</v>
      </c>
      <c r="AU690" s="248" t="s">
        <v>79</v>
      </c>
      <c r="AV690" s="14" t="s">
        <v>79</v>
      </c>
      <c r="AW690" s="14" t="s">
        <v>33</v>
      </c>
      <c r="AX690" s="14" t="s">
        <v>72</v>
      </c>
      <c r="AY690" s="248" t="s">
        <v>120</v>
      </c>
    </row>
    <row r="691" s="15" customFormat="1">
      <c r="A691" s="15"/>
      <c r="B691" s="249"/>
      <c r="C691" s="250"/>
      <c r="D691" s="229" t="s">
        <v>129</v>
      </c>
      <c r="E691" s="251" t="s">
        <v>19</v>
      </c>
      <c r="F691" s="252" t="s">
        <v>156</v>
      </c>
      <c r="G691" s="250"/>
      <c r="H691" s="253">
        <v>50.359999999999999</v>
      </c>
      <c r="I691" s="254"/>
      <c r="J691" s="250"/>
      <c r="K691" s="250"/>
      <c r="L691" s="255"/>
      <c r="M691" s="256"/>
      <c r="N691" s="257"/>
      <c r="O691" s="257"/>
      <c r="P691" s="257"/>
      <c r="Q691" s="257"/>
      <c r="R691" s="257"/>
      <c r="S691" s="257"/>
      <c r="T691" s="258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59" t="s">
        <v>129</v>
      </c>
      <c r="AU691" s="259" t="s">
        <v>79</v>
      </c>
      <c r="AV691" s="15" t="s">
        <v>127</v>
      </c>
      <c r="AW691" s="15" t="s">
        <v>33</v>
      </c>
      <c r="AX691" s="15" t="s">
        <v>77</v>
      </c>
      <c r="AY691" s="259" t="s">
        <v>120</v>
      </c>
    </row>
    <row r="692" s="2" customFormat="1" ht="16.5" customHeight="1">
      <c r="A692" s="39"/>
      <c r="B692" s="40"/>
      <c r="C692" s="213" t="s">
        <v>679</v>
      </c>
      <c r="D692" s="213" t="s">
        <v>123</v>
      </c>
      <c r="E692" s="214" t="s">
        <v>680</v>
      </c>
      <c r="F692" s="215" t="s">
        <v>681</v>
      </c>
      <c r="G692" s="216" t="s">
        <v>126</v>
      </c>
      <c r="H692" s="217">
        <v>50.359999999999999</v>
      </c>
      <c r="I692" s="218"/>
      <c r="J692" s="219">
        <f>ROUND(I692*H692,2)</f>
        <v>0</v>
      </c>
      <c r="K692" s="220"/>
      <c r="L692" s="45"/>
      <c r="M692" s="221" t="s">
        <v>19</v>
      </c>
      <c r="N692" s="222" t="s">
        <v>43</v>
      </c>
      <c r="O692" s="85"/>
      <c r="P692" s="223">
        <f>O692*H692</f>
        <v>0</v>
      </c>
      <c r="Q692" s="223">
        <v>0.00013999999999999999</v>
      </c>
      <c r="R692" s="223">
        <f>Q692*H692</f>
        <v>0.0070503999999999992</v>
      </c>
      <c r="S692" s="223">
        <v>0</v>
      </c>
      <c r="T692" s="224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25" t="s">
        <v>304</v>
      </c>
      <c r="AT692" s="225" t="s">
        <v>123</v>
      </c>
      <c r="AU692" s="225" t="s">
        <v>79</v>
      </c>
      <c r="AY692" s="18" t="s">
        <v>120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8" t="s">
        <v>77</v>
      </c>
      <c r="BK692" s="226">
        <f>ROUND(I692*H692,2)</f>
        <v>0</v>
      </c>
      <c r="BL692" s="18" t="s">
        <v>304</v>
      </c>
      <c r="BM692" s="225" t="s">
        <v>682</v>
      </c>
    </row>
    <row r="693" s="13" customFormat="1">
      <c r="A693" s="13"/>
      <c r="B693" s="227"/>
      <c r="C693" s="228"/>
      <c r="D693" s="229" t="s">
        <v>129</v>
      </c>
      <c r="E693" s="230" t="s">
        <v>19</v>
      </c>
      <c r="F693" s="231" t="s">
        <v>588</v>
      </c>
      <c r="G693" s="228"/>
      <c r="H693" s="230" t="s">
        <v>19</v>
      </c>
      <c r="I693" s="232"/>
      <c r="J693" s="228"/>
      <c r="K693" s="228"/>
      <c r="L693" s="233"/>
      <c r="M693" s="234"/>
      <c r="N693" s="235"/>
      <c r="O693" s="235"/>
      <c r="P693" s="235"/>
      <c r="Q693" s="235"/>
      <c r="R693" s="235"/>
      <c r="S693" s="235"/>
      <c r="T693" s="23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7" t="s">
        <v>129</v>
      </c>
      <c r="AU693" s="237" t="s">
        <v>79</v>
      </c>
      <c r="AV693" s="13" t="s">
        <v>77</v>
      </c>
      <c r="AW693" s="13" t="s">
        <v>33</v>
      </c>
      <c r="AX693" s="13" t="s">
        <v>72</v>
      </c>
      <c r="AY693" s="237" t="s">
        <v>120</v>
      </c>
    </row>
    <row r="694" s="13" customFormat="1">
      <c r="A694" s="13"/>
      <c r="B694" s="227"/>
      <c r="C694" s="228"/>
      <c r="D694" s="229" t="s">
        <v>129</v>
      </c>
      <c r="E694" s="230" t="s">
        <v>19</v>
      </c>
      <c r="F694" s="231" t="s">
        <v>589</v>
      </c>
      <c r="G694" s="228"/>
      <c r="H694" s="230" t="s">
        <v>19</v>
      </c>
      <c r="I694" s="232"/>
      <c r="J694" s="228"/>
      <c r="K694" s="228"/>
      <c r="L694" s="233"/>
      <c r="M694" s="234"/>
      <c r="N694" s="235"/>
      <c r="O694" s="235"/>
      <c r="P694" s="235"/>
      <c r="Q694" s="235"/>
      <c r="R694" s="235"/>
      <c r="S694" s="235"/>
      <c r="T694" s="23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7" t="s">
        <v>129</v>
      </c>
      <c r="AU694" s="237" t="s">
        <v>79</v>
      </c>
      <c r="AV694" s="13" t="s">
        <v>77</v>
      </c>
      <c r="AW694" s="13" t="s">
        <v>33</v>
      </c>
      <c r="AX694" s="13" t="s">
        <v>72</v>
      </c>
      <c r="AY694" s="237" t="s">
        <v>120</v>
      </c>
    </row>
    <row r="695" s="14" customFormat="1">
      <c r="A695" s="14"/>
      <c r="B695" s="238"/>
      <c r="C695" s="239"/>
      <c r="D695" s="229" t="s">
        <v>129</v>
      </c>
      <c r="E695" s="240" t="s">
        <v>19</v>
      </c>
      <c r="F695" s="241" t="s">
        <v>666</v>
      </c>
      <c r="G695" s="239"/>
      <c r="H695" s="242">
        <v>11.76</v>
      </c>
      <c r="I695" s="243"/>
      <c r="J695" s="239"/>
      <c r="K695" s="239"/>
      <c r="L695" s="244"/>
      <c r="M695" s="245"/>
      <c r="N695" s="246"/>
      <c r="O695" s="246"/>
      <c r="P695" s="246"/>
      <c r="Q695" s="246"/>
      <c r="R695" s="246"/>
      <c r="S695" s="246"/>
      <c r="T695" s="24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8" t="s">
        <v>129</v>
      </c>
      <c r="AU695" s="248" t="s">
        <v>79</v>
      </c>
      <c r="AV695" s="14" t="s">
        <v>79</v>
      </c>
      <c r="AW695" s="14" t="s">
        <v>33</v>
      </c>
      <c r="AX695" s="14" t="s">
        <v>72</v>
      </c>
      <c r="AY695" s="248" t="s">
        <v>120</v>
      </c>
    </row>
    <row r="696" s="13" customFormat="1">
      <c r="A696" s="13"/>
      <c r="B696" s="227"/>
      <c r="C696" s="228"/>
      <c r="D696" s="229" t="s">
        <v>129</v>
      </c>
      <c r="E696" s="230" t="s">
        <v>19</v>
      </c>
      <c r="F696" s="231" t="s">
        <v>591</v>
      </c>
      <c r="G696" s="228"/>
      <c r="H696" s="230" t="s">
        <v>19</v>
      </c>
      <c r="I696" s="232"/>
      <c r="J696" s="228"/>
      <c r="K696" s="228"/>
      <c r="L696" s="233"/>
      <c r="M696" s="234"/>
      <c r="N696" s="235"/>
      <c r="O696" s="235"/>
      <c r="P696" s="235"/>
      <c r="Q696" s="235"/>
      <c r="R696" s="235"/>
      <c r="S696" s="235"/>
      <c r="T696" s="23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7" t="s">
        <v>129</v>
      </c>
      <c r="AU696" s="237" t="s">
        <v>79</v>
      </c>
      <c r="AV696" s="13" t="s">
        <v>77</v>
      </c>
      <c r="AW696" s="13" t="s">
        <v>33</v>
      </c>
      <c r="AX696" s="13" t="s">
        <v>72</v>
      </c>
      <c r="AY696" s="237" t="s">
        <v>120</v>
      </c>
    </row>
    <row r="697" s="14" customFormat="1">
      <c r="A697" s="14"/>
      <c r="B697" s="238"/>
      <c r="C697" s="239"/>
      <c r="D697" s="229" t="s">
        <v>129</v>
      </c>
      <c r="E697" s="240" t="s">
        <v>19</v>
      </c>
      <c r="F697" s="241" t="s">
        <v>667</v>
      </c>
      <c r="G697" s="239"/>
      <c r="H697" s="242">
        <v>8.8499999999999996</v>
      </c>
      <c r="I697" s="243"/>
      <c r="J697" s="239"/>
      <c r="K697" s="239"/>
      <c r="L697" s="244"/>
      <c r="M697" s="245"/>
      <c r="N697" s="246"/>
      <c r="O697" s="246"/>
      <c r="P697" s="246"/>
      <c r="Q697" s="246"/>
      <c r="R697" s="246"/>
      <c r="S697" s="246"/>
      <c r="T697" s="247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8" t="s">
        <v>129</v>
      </c>
      <c r="AU697" s="248" t="s">
        <v>79</v>
      </c>
      <c r="AV697" s="14" t="s">
        <v>79</v>
      </c>
      <c r="AW697" s="14" t="s">
        <v>33</v>
      </c>
      <c r="AX697" s="14" t="s">
        <v>72</v>
      </c>
      <c r="AY697" s="248" t="s">
        <v>120</v>
      </c>
    </row>
    <row r="698" s="13" customFormat="1">
      <c r="A698" s="13"/>
      <c r="B698" s="227"/>
      <c r="C698" s="228"/>
      <c r="D698" s="229" t="s">
        <v>129</v>
      </c>
      <c r="E698" s="230" t="s">
        <v>19</v>
      </c>
      <c r="F698" s="231" t="s">
        <v>592</v>
      </c>
      <c r="G698" s="228"/>
      <c r="H698" s="230" t="s">
        <v>19</v>
      </c>
      <c r="I698" s="232"/>
      <c r="J698" s="228"/>
      <c r="K698" s="228"/>
      <c r="L698" s="233"/>
      <c r="M698" s="234"/>
      <c r="N698" s="235"/>
      <c r="O698" s="235"/>
      <c r="P698" s="235"/>
      <c r="Q698" s="235"/>
      <c r="R698" s="235"/>
      <c r="S698" s="235"/>
      <c r="T698" s="23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7" t="s">
        <v>129</v>
      </c>
      <c r="AU698" s="237" t="s">
        <v>79</v>
      </c>
      <c r="AV698" s="13" t="s">
        <v>77</v>
      </c>
      <c r="AW698" s="13" t="s">
        <v>33</v>
      </c>
      <c r="AX698" s="13" t="s">
        <v>72</v>
      </c>
      <c r="AY698" s="237" t="s">
        <v>120</v>
      </c>
    </row>
    <row r="699" s="14" customFormat="1">
      <c r="A699" s="14"/>
      <c r="B699" s="238"/>
      <c r="C699" s="239"/>
      <c r="D699" s="229" t="s">
        <v>129</v>
      </c>
      <c r="E699" s="240" t="s">
        <v>19</v>
      </c>
      <c r="F699" s="241" t="s">
        <v>668</v>
      </c>
      <c r="G699" s="239"/>
      <c r="H699" s="242">
        <v>8.3970000000000002</v>
      </c>
      <c r="I699" s="243"/>
      <c r="J699" s="239"/>
      <c r="K699" s="239"/>
      <c r="L699" s="244"/>
      <c r="M699" s="245"/>
      <c r="N699" s="246"/>
      <c r="O699" s="246"/>
      <c r="P699" s="246"/>
      <c r="Q699" s="246"/>
      <c r="R699" s="246"/>
      <c r="S699" s="246"/>
      <c r="T699" s="24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8" t="s">
        <v>129</v>
      </c>
      <c r="AU699" s="248" t="s">
        <v>79</v>
      </c>
      <c r="AV699" s="14" t="s">
        <v>79</v>
      </c>
      <c r="AW699" s="14" t="s">
        <v>33</v>
      </c>
      <c r="AX699" s="14" t="s">
        <v>72</v>
      </c>
      <c r="AY699" s="248" t="s">
        <v>120</v>
      </c>
    </row>
    <row r="700" s="13" customFormat="1">
      <c r="A700" s="13"/>
      <c r="B700" s="227"/>
      <c r="C700" s="228"/>
      <c r="D700" s="229" t="s">
        <v>129</v>
      </c>
      <c r="E700" s="230" t="s">
        <v>19</v>
      </c>
      <c r="F700" s="231" t="s">
        <v>594</v>
      </c>
      <c r="G700" s="228"/>
      <c r="H700" s="230" t="s">
        <v>19</v>
      </c>
      <c r="I700" s="232"/>
      <c r="J700" s="228"/>
      <c r="K700" s="228"/>
      <c r="L700" s="233"/>
      <c r="M700" s="234"/>
      <c r="N700" s="235"/>
      <c r="O700" s="235"/>
      <c r="P700" s="235"/>
      <c r="Q700" s="235"/>
      <c r="R700" s="235"/>
      <c r="S700" s="235"/>
      <c r="T700" s="23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7" t="s">
        <v>129</v>
      </c>
      <c r="AU700" s="237" t="s">
        <v>79</v>
      </c>
      <c r="AV700" s="13" t="s">
        <v>77</v>
      </c>
      <c r="AW700" s="13" t="s">
        <v>33</v>
      </c>
      <c r="AX700" s="13" t="s">
        <v>72</v>
      </c>
      <c r="AY700" s="237" t="s">
        <v>120</v>
      </c>
    </row>
    <row r="701" s="14" customFormat="1">
      <c r="A701" s="14"/>
      <c r="B701" s="238"/>
      <c r="C701" s="239"/>
      <c r="D701" s="229" t="s">
        <v>129</v>
      </c>
      <c r="E701" s="240" t="s">
        <v>19</v>
      </c>
      <c r="F701" s="241" t="s">
        <v>669</v>
      </c>
      <c r="G701" s="239"/>
      <c r="H701" s="242">
        <v>6.101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8" t="s">
        <v>129</v>
      </c>
      <c r="AU701" s="248" t="s">
        <v>79</v>
      </c>
      <c r="AV701" s="14" t="s">
        <v>79</v>
      </c>
      <c r="AW701" s="14" t="s">
        <v>33</v>
      </c>
      <c r="AX701" s="14" t="s">
        <v>72</v>
      </c>
      <c r="AY701" s="248" t="s">
        <v>120</v>
      </c>
    </row>
    <row r="702" s="13" customFormat="1">
      <c r="A702" s="13"/>
      <c r="B702" s="227"/>
      <c r="C702" s="228"/>
      <c r="D702" s="229" t="s">
        <v>129</v>
      </c>
      <c r="E702" s="230" t="s">
        <v>19</v>
      </c>
      <c r="F702" s="231" t="s">
        <v>596</v>
      </c>
      <c r="G702" s="228"/>
      <c r="H702" s="230" t="s">
        <v>19</v>
      </c>
      <c r="I702" s="232"/>
      <c r="J702" s="228"/>
      <c r="K702" s="228"/>
      <c r="L702" s="233"/>
      <c r="M702" s="234"/>
      <c r="N702" s="235"/>
      <c r="O702" s="235"/>
      <c r="P702" s="235"/>
      <c r="Q702" s="235"/>
      <c r="R702" s="235"/>
      <c r="S702" s="235"/>
      <c r="T702" s="23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7" t="s">
        <v>129</v>
      </c>
      <c r="AU702" s="237" t="s">
        <v>79</v>
      </c>
      <c r="AV702" s="13" t="s">
        <v>77</v>
      </c>
      <c r="AW702" s="13" t="s">
        <v>33</v>
      </c>
      <c r="AX702" s="13" t="s">
        <v>72</v>
      </c>
      <c r="AY702" s="237" t="s">
        <v>120</v>
      </c>
    </row>
    <row r="703" s="14" customFormat="1">
      <c r="A703" s="14"/>
      <c r="B703" s="238"/>
      <c r="C703" s="239"/>
      <c r="D703" s="229" t="s">
        <v>129</v>
      </c>
      <c r="E703" s="240" t="s">
        <v>19</v>
      </c>
      <c r="F703" s="241" t="s">
        <v>670</v>
      </c>
      <c r="G703" s="239"/>
      <c r="H703" s="242">
        <v>15.252000000000001</v>
      </c>
      <c r="I703" s="243"/>
      <c r="J703" s="239"/>
      <c r="K703" s="239"/>
      <c r="L703" s="244"/>
      <c r="M703" s="245"/>
      <c r="N703" s="246"/>
      <c r="O703" s="246"/>
      <c r="P703" s="246"/>
      <c r="Q703" s="246"/>
      <c r="R703" s="246"/>
      <c r="S703" s="246"/>
      <c r="T703" s="24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8" t="s">
        <v>129</v>
      </c>
      <c r="AU703" s="248" t="s">
        <v>79</v>
      </c>
      <c r="AV703" s="14" t="s">
        <v>79</v>
      </c>
      <c r="AW703" s="14" t="s">
        <v>33</v>
      </c>
      <c r="AX703" s="14" t="s">
        <v>72</v>
      </c>
      <c r="AY703" s="248" t="s">
        <v>120</v>
      </c>
    </row>
    <row r="704" s="15" customFormat="1">
      <c r="A704" s="15"/>
      <c r="B704" s="249"/>
      <c r="C704" s="250"/>
      <c r="D704" s="229" t="s">
        <v>129</v>
      </c>
      <c r="E704" s="251" t="s">
        <v>19</v>
      </c>
      <c r="F704" s="252" t="s">
        <v>156</v>
      </c>
      <c r="G704" s="250"/>
      <c r="H704" s="253">
        <v>50.359999999999999</v>
      </c>
      <c r="I704" s="254"/>
      <c r="J704" s="250"/>
      <c r="K704" s="250"/>
      <c r="L704" s="255"/>
      <c r="M704" s="256"/>
      <c r="N704" s="257"/>
      <c r="O704" s="257"/>
      <c r="P704" s="257"/>
      <c r="Q704" s="257"/>
      <c r="R704" s="257"/>
      <c r="S704" s="257"/>
      <c r="T704" s="258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9" t="s">
        <v>129</v>
      </c>
      <c r="AU704" s="259" t="s">
        <v>79</v>
      </c>
      <c r="AV704" s="15" t="s">
        <v>127</v>
      </c>
      <c r="AW704" s="15" t="s">
        <v>33</v>
      </c>
      <c r="AX704" s="15" t="s">
        <v>77</v>
      </c>
      <c r="AY704" s="259" t="s">
        <v>120</v>
      </c>
    </row>
    <row r="705" s="2" customFormat="1" ht="16.5" customHeight="1">
      <c r="A705" s="39"/>
      <c r="B705" s="40"/>
      <c r="C705" s="213" t="s">
        <v>683</v>
      </c>
      <c r="D705" s="213" t="s">
        <v>123</v>
      </c>
      <c r="E705" s="214" t="s">
        <v>684</v>
      </c>
      <c r="F705" s="215" t="s">
        <v>685</v>
      </c>
      <c r="G705" s="216" t="s">
        <v>126</v>
      </c>
      <c r="H705" s="217">
        <v>50.359999999999999</v>
      </c>
      <c r="I705" s="218"/>
      <c r="J705" s="219">
        <f>ROUND(I705*H705,2)</f>
        <v>0</v>
      </c>
      <c r="K705" s="220"/>
      <c r="L705" s="45"/>
      <c r="M705" s="221" t="s">
        <v>19</v>
      </c>
      <c r="N705" s="222" t="s">
        <v>43</v>
      </c>
      <c r="O705" s="85"/>
      <c r="P705" s="223">
        <f>O705*H705</f>
        <v>0</v>
      </c>
      <c r="Q705" s="223">
        <v>0.00013999999999999999</v>
      </c>
      <c r="R705" s="223">
        <f>Q705*H705</f>
        <v>0.0070503999999999992</v>
      </c>
      <c r="S705" s="223">
        <v>0</v>
      </c>
      <c r="T705" s="224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25" t="s">
        <v>304</v>
      </c>
      <c r="AT705" s="225" t="s">
        <v>123</v>
      </c>
      <c r="AU705" s="225" t="s">
        <v>79</v>
      </c>
      <c r="AY705" s="18" t="s">
        <v>120</v>
      </c>
      <c r="BE705" s="226">
        <f>IF(N705="základní",J705,0)</f>
        <v>0</v>
      </c>
      <c r="BF705" s="226">
        <f>IF(N705="snížená",J705,0)</f>
        <v>0</v>
      </c>
      <c r="BG705" s="226">
        <f>IF(N705="zákl. přenesená",J705,0)</f>
        <v>0</v>
      </c>
      <c r="BH705" s="226">
        <f>IF(N705="sníž. přenesená",J705,0)</f>
        <v>0</v>
      </c>
      <c r="BI705" s="226">
        <f>IF(N705="nulová",J705,0)</f>
        <v>0</v>
      </c>
      <c r="BJ705" s="18" t="s">
        <v>77</v>
      </c>
      <c r="BK705" s="226">
        <f>ROUND(I705*H705,2)</f>
        <v>0</v>
      </c>
      <c r="BL705" s="18" t="s">
        <v>304</v>
      </c>
      <c r="BM705" s="225" t="s">
        <v>686</v>
      </c>
    </row>
    <row r="706" s="13" customFormat="1">
      <c r="A706" s="13"/>
      <c r="B706" s="227"/>
      <c r="C706" s="228"/>
      <c r="D706" s="229" t="s">
        <v>129</v>
      </c>
      <c r="E706" s="230" t="s">
        <v>19</v>
      </c>
      <c r="F706" s="231" t="s">
        <v>588</v>
      </c>
      <c r="G706" s="228"/>
      <c r="H706" s="230" t="s">
        <v>19</v>
      </c>
      <c r="I706" s="232"/>
      <c r="J706" s="228"/>
      <c r="K706" s="228"/>
      <c r="L706" s="233"/>
      <c r="M706" s="234"/>
      <c r="N706" s="235"/>
      <c r="O706" s="235"/>
      <c r="P706" s="235"/>
      <c r="Q706" s="235"/>
      <c r="R706" s="235"/>
      <c r="S706" s="235"/>
      <c r="T706" s="23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7" t="s">
        <v>129</v>
      </c>
      <c r="AU706" s="237" t="s">
        <v>79</v>
      </c>
      <c r="AV706" s="13" t="s">
        <v>77</v>
      </c>
      <c r="AW706" s="13" t="s">
        <v>33</v>
      </c>
      <c r="AX706" s="13" t="s">
        <v>72</v>
      </c>
      <c r="AY706" s="237" t="s">
        <v>120</v>
      </c>
    </row>
    <row r="707" s="13" customFormat="1">
      <c r="A707" s="13"/>
      <c r="B707" s="227"/>
      <c r="C707" s="228"/>
      <c r="D707" s="229" t="s">
        <v>129</v>
      </c>
      <c r="E707" s="230" t="s">
        <v>19</v>
      </c>
      <c r="F707" s="231" t="s">
        <v>589</v>
      </c>
      <c r="G707" s="228"/>
      <c r="H707" s="230" t="s">
        <v>19</v>
      </c>
      <c r="I707" s="232"/>
      <c r="J707" s="228"/>
      <c r="K707" s="228"/>
      <c r="L707" s="233"/>
      <c r="M707" s="234"/>
      <c r="N707" s="235"/>
      <c r="O707" s="235"/>
      <c r="P707" s="235"/>
      <c r="Q707" s="235"/>
      <c r="R707" s="235"/>
      <c r="S707" s="235"/>
      <c r="T707" s="23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7" t="s">
        <v>129</v>
      </c>
      <c r="AU707" s="237" t="s">
        <v>79</v>
      </c>
      <c r="AV707" s="13" t="s">
        <v>77</v>
      </c>
      <c r="AW707" s="13" t="s">
        <v>33</v>
      </c>
      <c r="AX707" s="13" t="s">
        <v>72</v>
      </c>
      <c r="AY707" s="237" t="s">
        <v>120</v>
      </c>
    </row>
    <row r="708" s="14" customFormat="1">
      <c r="A708" s="14"/>
      <c r="B708" s="238"/>
      <c r="C708" s="239"/>
      <c r="D708" s="229" t="s">
        <v>129</v>
      </c>
      <c r="E708" s="240" t="s">
        <v>19</v>
      </c>
      <c r="F708" s="241" t="s">
        <v>666</v>
      </c>
      <c r="G708" s="239"/>
      <c r="H708" s="242">
        <v>11.76</v>
      </c>
      <c r="I708" s="243"/>
      <c r="J708" s="239"/>
      <c r="K708" s="239"/>
      <c r="L708" s="244"/>
      <c r="M708" s="245"/>
      <c r="N708" s="246"/>
      <c r="O708" s="246"/>
      <c r="P708" s="246"/>
      <c r="Q708" s="246"/>
      <c r="R708" s="246"/>
      <c r="S708" s="246"/>
      <c r="T708" s="24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8" t="s">
        <v>129</v>
      </c>
      <c r="AU708" s="248" t="s">
        <v>79</v>
      </c>
      <c r="AV708" s="14" t="s">
        <v>79</v>
      </c>
      <c r="AW708" s="14" t="s">
        <v>33</v>
      </c>
      <c r="AX708" s="14" t="s">
        <v>72</v>
      </c>
      <c r="AY708" s="248" t="s">
        <v>120</v>
      </c>
    </row>
    <row r="709" s="13" customFormat="1">
      <c r="A709" s="13"/>
      <c r="B709" s="227"/>
      <c r="C709" s="228"/>
      <c r="D709" s="229" t="s">
        <v>129</v>
      </c>
      <c r="E709" s="230" t="s">
        <v>19</v>
      </c>
      <c r="F709" s="231" t="s">
        <v>591</v>
      </c>
      <c r="G709" s="228"/>
      <c r="H709" s="230" t="s">
        <v>19</v>
      </c>
      <c r="I709" s="232"/>
      <c r="J709" s="228"/>
      <c r="K709" s="228"/>
      <c r="L709" s="233"/>
      <c r="M709" s="234"/>
      <c r="N709" s="235"/>
      <c r="O709" s="235"/>
      <c r="P709" s="235"/>
      <c r="Q709" s="235"/>
      <c r="R709" s="235"/>
      <c r="S709" s="235"/>
      <c r="T709" s="23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7" t="s">
        <v>129</v>
      </c>
      <c r="AU709" s="237" t="s">
        <v>79</v>
      </c>
      <c r="AV709" s="13" t="s">
        <v>77</v>
      </c>
      <c r="AW709" s="13" t="s">
        <v>33</v>
      </c>
      <c r="AX709" s="13" t="s">
        <v>72</v>
      </c>
      <c r="AY709" s="237" t="s">
        <v>120</v>
      </c>
    </row>
    <row r="710" s="14" customFormat="1">
      <c r="A710" s="14"/>
      <c r="B710" s="238"/>
      <c r="C710" s="239"/>
      <c r="D710" s="229" t="s">
        <v>129</v>
      </c>
      <c r="E710" s="240" t="s">
        <v>19</v>
      </c>
      <c r="F710" s="241" t="s">
        <v>667</v>
      </c>
      <c r="G710" s="239"/>
      <c r="H710" s="242">
        <v>8.8499999999999996</v>
      </c>
      <c r="I710" s="243"/>
      <c r="J710" s="239"/>
      <c r="K710" s="239"/>
      <c r="L710" s="244"/>
      <c r="M710" s="245"/>
      <c r="N710" s="246"/>
      <c r="O710" s="246"/>
      <c r="P710" s="246"/>
      <c r="Q710" s="246"/>
      <c r="R710" s="246"/>
      <c r="S710" s="246"/>
      <c r="T710" s="247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8" t="s">
        <v>129</v>
      </c>
      <c r="AU710" s="248" t="s">
        <v>79</v>
      </c>
      <c r="AV710" s="14" t="s">
        <v>79</v>
      </c>
      <c r="AW710" s="14" t="s">
        <v>33</v>
      </c>
      <c r="AX710" s="14" t="s">
        <v>72</v>
      </c>
      <c r="AY710" s="248" t="s">
        <v>120</v>
      </c>
    </row>
    <row r="711" s="13" customFormat="1">
      <c r="A711" s="13"/>
      <c r="B711" s="227"/>
      <c r="C711" s="228"/>
      <c r="D711" s="229" t="s">
        <v>129</v>
      </c>
      <c r="E711" s="230" t="s">
        <v>19</v>
      </c>
      <c r="F711" s="231" t="s">
        <v>592</v>
      </c>
      <c r="G711" s="228"/>
      <c r="H711" s="230" t="s">
        <v>19</v>
      </c>
      <c r="I711" s="232"/>
      <c r="J711" s="228"/>
      <c r="K711" s="228"/>
      <c r="L711" s="233"/>
      <c r="M711" s="234"/>
      <c r="N711" s="235"/>
      <c r="O711" s="235"/>
      <c r="P711" s="235"/>
      <c r="Q711" s="235"/>
      <c r="R711" s="235"/>
      <c r="S711" s="235"/>
      <c r="T711" s="23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7" t="s">
        <v>129</v>
      </c>
      <c r="AU711" s="237" t="s">
        <v>79</v>
      </c>
      <c r="AV711" s="13" t="s">
        <v>77</v>
      </c>
      <c r="AW711" s="13" t="s">
        <v>33</v>
      </c>
      <c r="AX711" s="13" t="s">
        <v>72</v>
      </c>
      <c r="AY711" s="237" t="s">
        <v>120</v>
      </c>
    </row>
    <row r="712" s="14" customFormat="1">
      <c r="A712" s="14"/>
      <c r="B712" s="238"/>
      <c r="C712" s="239"/>
      <c r="D712" s="229" t="s">
        <v>129</v>
      </c>
      <c r="E712" s="240" t="s">
        <v>19</v>
      </c>
      <c r="F712" s="241" t="s">
        <v>668</v>
      </c>
      <c r="G712" s="239"/>
      <c r="H712" s="242">
        <v>8.3970000000000002</v>
      </c>
      <c r="I712" s="243"/>
      <c r="J712" s="239"/>
      <c r="K712" s="239"/>
      <c r="L712" s="244"/>
      <c r="M712" s="245"/>
      <c r="N712" s="246"/>
      <c r="O712" s="246"/>
      <c r="P712" s="246"/>
      <c r="Q712" s="246"/>
      <c r="R712" s="246"/>
      <c r="S712" s="246"/>
      <c r="T712" s="24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8" t="s">
        <v>129</v>
      </c>
      <c r="AU712" s="248" t="s">
        <v>79</v>
      </c>
      <c r="AV712" s="14" t="s">
        <v>79</v>
      </c>
      <c r="AW712" s="14" t="s">
        <v>33</v>
      </c>
      <c r="AX712" s="14" t="s">
        <v>72</v>
      </c>
      <c r="AY712" s="248" t="s">
        <v>120</v>
      </c>
    </row>
    <row r="713" s="13" customFormat="1">
      <c r="A713" s="13"/>
      <c r="B713" s="227"/>
      <c r="C713" s="228"/>
      <c r="D713" s="229" t="s">
        <v>129</v>
      </c>
      <c r="E713" s="230" t="s">
        <v>19</v>
      </c>
      <c r="F713" s="231" t="s">
        <v>594</v>
      </c>
      <c r="G713" s="228"/>
      <c r="H713" s="230" t="s">
        <v>19</v>
      </c>
      <c r="I713" s="232"/>
      <c r="J713" s="228"/>
      <c r="K713" s="228"/>
      <c r="L713" s="233"/>
      <c r="M713" s="234"/>
      <c r="N713" s="235"/>
      <c r="O713" s="235"/>
      <c r="P713" s="235"/>
      <c r="Q713" s="235"/>
      <c r="R713" s="235"/>
      <c r="S713" s="235"/>
      <c r="T713" s="23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7" t="s">
        <v>129</v>
      </c>
      <c r="AU713" s="237" t="s">
        <v>79</v>
      </c>
      <c r="AV713" s="13" t="s">
        <v>77</v>
      </c>
      <c r="AW713" s="13" t="s">
        <v>33</v>
      </c>
      <c r="AX713" s="13" t="s">
        <v>72</v>
      </c>
      <c r="AY713" s="237" t="s">
        <v>120</v>
      </c>
    </row>
    <row r="714" s="14" customFormat="1">
      <c r="A714" s="14"/>
      <c r="B714" s="238"/>
      <c r="C714" s="239"/>
      <c r="D714" s="229" t="s">
        <v>129</v>
      </c>
      <c r="E714" s="240" t="s">
        <v>19</v>
      </c>
      <c r="F714" s="241" t="s">
        <v>669</v>
      </c>
      <c r="G714" s="239"/>
      <c r="H714" s="242">
        <v>6.101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8" t="s">
        <v>129</v>
      </c>
      <c r="AU714" s="248" t="s">
        <v>79</v>
      </c>
      <c r="AV714" s="14" t="s">
        <v>79</v>
      </c>
      <c r="AW714" s="14" t="s">
        <v>33</v>
      </c>
      <c r="AX714" s="14" t="s">
        <v>72</v>
      </c>
      <c r="AY714" s="248" t="s">
        <v>120</v>
      </c>
    </row>
    <row r="715" s="13" customFormat="1">
      <c r="A715" s="13"/>
      <c r="B715" s="227"/>
      <c r="C715" s="228"/>
      <c r="D715" s="229" t="s">
        <v>129</v>
      </c>
      <c r="E715" s="230" t="s">
        <v>19</v>
      </c>
      <c r="F715" s="231" t="s">
        <v>596</v>
      </c>
      <c r="G715" s="228"/>
      <c r="H715" s="230" t="s">
        <v>19</v>
      </c>
      <c r="I715" s="232"/>
      <c r="J715" s="228"/>
      <c r="K715" s="228"/>
      <c r="L715" s="233"/>
      <c r="M715" s="234"/>
      <c r="N715" s="235"/>
      <c r="O715" s="235"/>
      <c r="P715" s="235"/>
      <c r="Q715" s="235"/>
      <c r="R715" s="235"/>
      <c r="S715" s="235"/>
      <c r="T715" s="23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7" t="s">
        <v>129</v>
      </c>
      <c r="AU715" s="237" t="s">
        <v>79</v>
      </c>
      <c r="AV715" s="13" t="s">
        <v>77</v>
      </c>
      <c r="AW715" s="13" t="s">
        <v>33</v>
      </c>
      <c r="AX715" s="13" t="s">
        <v>72</v>
      </c>
      <c r="AY715" s="237" t="s">
        <v>120</v>
      </c>
    </row>
    <row r="716" s="14" customFormat="1">
      <c r="A716" s="14"/>
      <c r="B716" s="238"/>
      <c r="C716" s="239"/>
      <c r="D716" s="229" t="s">
        <v>129</v>
      </c>
      <c r="E716" s="240" t="s">
        <v>19</v>
      </c>
      <c r="F716" s="241" t="s">
        <v>670</v>
      </c>
      <c r="G716" s="239"/>
      <c r="H716" s="242">
        <v>15.252000000000001</v>
      </c>
      <c r="I716" s="243"/>
      <c r="J716" s="239"/>
      <c r="K716" s="239"/>
      <c r="L716" s="244"/>
      <c r="M716" s="245"/>
      <c r="N716" s="246"/>
      <c r="O716" s="246"/>
      <c r="P716" s="246"/>
      <c r="Q716" s="246"/>
      <c r="R716" s="246"/>
      <c r="S716" s="246"/>
      <c r="T716" s="247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8" t="s">
        <v>129</v>
      </c>
      <c r="AU716" s="248" t="s">
        <v>79</v>
      </c>
      <c r="AV716" s="14" t="s">
        <v>79</v>
      </c>
      <c r="AW716" s="14" t="s">
        <v>33</v>
      </c>
      <c r="AX716" s="14" t="s">
        <v>72</v>
      </c>
      <c r="AY716" s="248" t="s">
        <v>120</v>
      </c>
    </row>
    <row r="717" s="15" customFormat="1">
      <c r="A717" s="15"/>
      <c r="B717" s="249"/>
      <c r="C717" s="250"/>
      <c r="D717" s="229" t="s">
        <v>129</v>
      </c>
      <c r="E717" s="251" t="s">
        <v>19</v>
      </c>
      <c r="F717" s="252" t="s">
        <v>156</v>
      </c>
      <c r="G717" s="250"/>
      <c r="H717" s="253">
        <v>50.359999999999999</v>
      </c>
      <c r="I717" s="254"/>
      <c r="J717" s="250"/>
      <c r="K717" s="250"/>
      <c r="L717" s="255"/>
      <c r="M717" s="256"/>
      <c r="N717" s="257"/>
      <c r="O717" s="257"/>
      <c r="P717" s="257"/>
      <c r="Q717" s="257"/>
      <c r="R717" s="257"/>
      <c r="S717" s="257"/>
      <c r="T717" s="258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9" t="s">
        <v>129</v>
      </c>
      <c r="AU717" s="259" t="s">
        <v>79</v>
      </c>
      <c r="AV717" s="15" t="s">
        <v>127</v>
      </c>
      <c r="AW717" s="15" t="s">
        <v>33</v>
      </c>
      <c r="AX717" s="15" t="s">
        <v>77</v>
      </c>
      <c r="AY717" s="259" t="s">
        <v>120</v>
      </c>
    </row>
    <row r="718" s="2" customFormat="1" ht="21.75" customHeight="1">
      <c r="A718" s="39"/>
      <c r="B718" s="40"/>
      <c r="C718" s="213" t="s">
        <v>687</v>
      </c>
      <c r="D718" s="213" t="s">
        <v>123</v>
      </c>
      <c r="E718" s="214" t="s">
        <v>688</v>
      </c>
      <c r="F718" s="215" t="s">
        <v>689</v>
      </c>
      <c r="G718" s="216" t="s">
        <v>126</v>
      </c>
      <c r="H718" s="217">
        <v>16.605</v>
      </c>
      <c r="I718" s="218"/>
      <c r="J718" s="219">
        <f>ROUND(I718*H718,2)</f>
        <v>0</v>
      </c>
      <c r="K718" s="220"/>
      <c r="L718" s="45"/>
      <c r="M718" s="221" t="s">
        <v>19</v>
      </c>
      <c r="N718" s="222" t="s">
        <v>43</v>
      </c>
      <c r="O718" s="85"/>
      <c r="P718" s="223">
        <f>O718*H718</f>
        <v>0</v>
      </c>
      <c r="Q718" s="223">
        <v>0.00027</v>
      </c>
      <c r="R718" s="223">
        <f>Q718*H718</f>
        <v>0.0044833500000000005</v>
      </c>
      <c r="S718" s="223">
        <v>0</v>
      </c>
      <c r="T718" s="224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25" t="s">
        <v>304</v>
      </c>
      <c r="AT718" s="225" t="s">
        <v>123</v>
      </c>
      <c r="AU718" s="225" t="s">
        <v>79</v>
      </c>
      <c r="AY718" s="18" t="s">
        <v>120</v>
      </c>
      <c r="BE718" s="226">
        <f>IF(N718="základní",J718,0)</f>
        <v>0</v>
      </c>
      <c r="BF718" s="226">
        <f>IF(N718="snížená",J718,0)</f>
        <v>0</v>
      </c>
      <c r="BG718" s="226">
        <f>IF(N718="zákl. přenesená",J718,0)</f>
        <v>0</v>
      </c>
      <c r="BH718" s="226">
        <f>IF(N718="sníž. přenesená",J718,0)</f>
        <v>0</v>
      </c>
      <c r="BI718" s="226">
        <f>IF(N718="nulová",J718,0)</f>
        <v>0</v>
      </c>
      <c r="BJ718" s="18" t="s">
        <v>77</v>
      </c>
      <c r="BK718" s="226">
        <f>ROUND(I718*H718,2)</f>
        <v>0</v>
      </c>
      <c r="BL718" s="18" t="s">
        <v>304</v>
      </c>
      <c r="BM718" s="225" t="s">
        <v>690</v>
      </c>
    </row>
    <row r="719" s="13" customFormat="1">
      <c r="A719" s="13"/>
      <c r="B719" s="227"/>
      <c r="C719" s="228"/>
      <c r="D719" s="229" t="s">
        <v>129</v>
      </c>
      <c r="E719" s="230" t="s">
        <v>19</v>
      </c>
      <c r="F719" s="231" t="s">
        <v>185</v>
      </c>
      <c r="G719" s="228"/>
      <c r="H719" s="230" t="s">
        <v>19</v>
      </c>
      <c r="I719" s="232"/>
      <c r="J719" s="228"/>
      <c r="K719" s="228"/>
      <c r="L719" s="233"/>
      <c r="M719" s="234"/>
      <c r="N719" s="235"/>
      <c r="O719" s="235"/>
      <c r="P719" s="235"/>
      <c r="Q719" s="235"/>
      <c r="R719" s="235"/>
      <c r="S719" s="235"/>
      <c r="T719" s="23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7" t="s">
        <v>129</v>
      </c>
      <c r="AU719" s="237" t="s">
        <v>79</v>
      </c>
      <c r="AV719" s="13" t="s">
        <v>77</v>
      </c>
      <c r="AW719" s="13" t="s">
        <v>33</v>
      </c>
      <c r="AX719" s="13" t="s">
        <v>72</v>
      </c>
      <c r="AY719" s="237" t="s">
        <v>120</v>
      </c>
    </row>
    <row r="720" s="13" customFormat="1">
      <c r="A720" s="13"/>
      <c r="B720" s="227"/>
      <c r="C720" s="228"/>
      <c r="D720" s="229" t="s">
        <v>129</v>
      </c>
      <c r="E720" s="230" t="s">
        <v>19</v>
      </c>
      <c r="F720" s="231" t="s">
        <v>149</v>
      </c>
      <c r="G720" s="228"/>
      <c r="H720" s="230" t="s">
        <v>19</v>
      </c>
      <c r="I720" s="232"/>
      <c r="J720" s="228"/>
      <c r="K720" s="228"/>
      <c r="L720" s="233"/>
      <c r="M720" s="234"/>
      <c r="N720" s="235"/>
      <c r="O720" s="235"/>
      <c r="P720" s="235"/>
      <c r="Q720" s="235"/>
      <c r="R720" s="235"/>
      <c r="S720" s="235"/>
      <c r="T720" s="23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7" t="s">
        <v>129</v>
      </c>
      <c r="AU720" s="237" t="s">
        <v>79</v>
      </c>
      <c r="AV720" s="13" t="s">
        <v>77</v>
      </c>
      <c r="AW720" s="13" t="s">
        <v>33</v>
      </c>
      <c r="AX720" s="13" t="s">
        <v>72</v>
      </c>
      <c r="AY720" s="237" t="s">
        <v>120</v>
      </c>
    </row>
    <row r="721" s="14" customFormat="1">
      <c r="A721" s="14"/>
      <c r="B721" s="238"/>
      <c r="C721" s="239"/>
      <c r="D721" s="229" t="s">
        <v>129</v>
      </c>
      <c r="E721" s="240" t="s">
        <v>19</v>
      </c>
      <c r="F721" s="241" t="s">
        <v>186</v>
      </c>
      <c r="G721" s="239"/>
      <c r="H721" s="242">
        <v>3.375</v>
      </c>
      <c r="I721" s="243"/>
      <c r="J721" s="239"/>
      <c r="K721" s="239"/>
      <c r="L721" s="244"/>
      <c r="M721" s="245"/>
      <c r="N721" s="246"/>
      <c r="O721" s="246"/>
      <c r="P721" s="246"/>
      <c r="Q721" s="246"/>
      <c r="R721" s="246"/>
      <c r="S721" s="246"/>
      <c r="T721" s="24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8" t="s">
        <v>129</v>
      </c>
      <c r="AU721" s="248" t="s">
        <v>79</v>
      </c>
      <c r="AV721" s="14" t="s">
        <v>79</v>
      </c>
      <c r="AW721" s="14" t="s">
        <v>33</v>
      </c>
      <c r="AX721" s="14" t="s">
        <v>72</v>
      </c>
      <c r="AY721" s="248" t="s">
        <v>120</v>
      </c>
    </row>
    <row r="722" s="14" customFormat="1">
      <c r="A722" s="14"/>
      <c r="B722" s="238"/>
      <c r="C722" s="239"/>
      <c r="D722" s="229" t="s">
        <v>129</v>
      </c>
      <c r="E722" s="240" t="s">
        <v>19</v>
      </c>
      <c r="F722" s="241" t="s">
        <v>187</v>
      </c>
      <c r="G722" s="239"/>
      <c r="H722" s="242">
        <v>3.7799999999999998</v>
      </c>
      <c r="I722" s="243"/>
      <c r="J722" s="239"/>
      <c r="K722" s="239"/>
      <c r="L722" s="244"/>
      <c r="M722" s="245"/>
      <c r="N722" s="246"/>
      <c r="O722" s="246"/>
      <c r="P722" s="246"/>
      <c r="Q722" s="246"/>
      <c r="R722" s="246"/>
      <c r="S722" s="246"/>
      <c r="T722" s="24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8" t="s">
        <v>129</v>
      </c>
      <c r="AU722" s="248" t="s">
        <v>79</v>
      </c>
      <c r="AV722" s="14" t="s">
        <v>79</v>
      </c>
      <c r="AW722" s="14" t="s">
        <v>33</v>
      </c>
      <c r="AX722" s="14" t="s">
        <v>72</v>
      </c>
      <c r="AY722" s="248" t="s">
        <v>120</v>
      </c>
    </row>
    <row r="723" s="14" customFormat="1">
      <c r="A723" s="14"/>
      <c r="B723" s="238"/>
      <c r="C723" s="239"/>
      <c r="D723" s="229" t="s">
        <v>129</v>
      </c>
      <c r="E723" s="240" t="s">
        <v>19</v>
      </c>
      <c r="F723" s="241" t="s">
        <v>188</v>
      </c>
      <c r="G723" s="239"/>
      <c r="H723" s="242">
        <v>6.75</v>
      </c>
      <c r="I723" s="243"/>
      <c r="J723" s="239"/>
      <c r="K723" s="239"/>
      <c r="L723" s="244"/>
      <c r="M723" s="245"/>
      <c r="N723" s="246"/>
      <c r="O723" s="246"/>
      <c r="P723" s="246"/>
      <c r="Q723" s="246"/>
      <c r="R723" s="246"/>
      <c r="S723" s="246"/>
      <c r="T723" s="24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8" t="s">
        <v>129</v>
      </c>
      <c r="AU723" s="248" t="s">
        <v>79</v>
      </c>
      <c r="AV723" s="14" t="s">
        <v>79</v>
      </c>
      <c r="AW723" s="14" t="s">
        <v>33</v>
      </c>
      <c r="AX723" s="14" t="s">
        <v>72</v>
      </c>
      <c r="AY723" s="248" t="s">
        <v>120</v>
      </c>
    </row>
    <row r="724" s="14" customFormat="1">
      <c r="A724" s="14"/>
      <c r="B724" s="238"/>
      <c r="C724" s="239"/>
      <c r="D724" s="229" t="s">
        <v>129</v>
      </c>
      <c r="E724" s="240" t="s">
        <v>19</v>
      </c>
      <c r="F724" s="241" t="s">
        <v>189</v>
      </c>
      <c r="G724" s="239"/>
      <c r="H724" s="242">
        <v>2.7000000000000002</v>
      </c>
      <c r="I724" s="243"/>
      <c r="J724" s="239"/>
      <c r="K724" s="239"/>
      <c r="L724" s="244"/>
      <c r="M724" s="245"/>
      <c r="N724" s="246"/>
      <c r="O724" s="246"/>
      <c r="P724" s="246"/>
      <c r="Q724" s="246"/>
      <c r="R724" s="246"/>
      <c r="S724" s="246"/>
      <c r="T724" s="24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8" t="s">
        <v>129</v>
      </c>
      <c r="AU724" s="248" t="s">
        <v>79</v>
      </c>
      <c r="AV724" s="14" t="s">
        <v>79</v>
      </c>
      <c r="AW724" s="14" t="s">
        <v>33</v>
      </c>
      <c r="AX724" s="14" t="s">
        <v>72</v>
      </c>
      <c r="AY724" s="248" t="s">
        <v>120</v>
      </c>
    </row>
    <row r="725" s="15" customFormat="1">
      <c r="A725" s="15"/>
      <c r="B725" s="249"/>
      <c r="C725" s="250"/>
      <c r="D725" s="229" t="s">
        <v>129</v>
      </c>
      <c r="E725" s="251" t="s">
        <v>19</v>
      </c>
      <c r="F725" s="252" t="s">
        <v>156</v>
      </c>
      <c r="G725" s="250"/>
      <c r="H725" s="253">
        <v>16.605</v>
      </c>
      <c r="I725" s="254"/>
      <c r="J725" s="250"/>
      <c r="K725" s="250"/>
      <c r="L725" s="255"/>
      <c r="M725" s="256"/>
      <c r="N725" s="257"/>
      <c r="O725" s="257"/>
      <c r="P725" s="257"/>
      <c r="Q725" s="257"/>
      <c r="R725" s="257"/>
      <c r="S725" s="257"/>
      <c r="T725" s="258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59" t="s">
        <v>129</v>
      </c>
      <c r="AU725" s="259" t="s">
        <v>79</v>
      </c>
      <c r="AV725" s="15" t="s">
        <v>127</v>
      </c>
      <c r="AW725" s="15" t="s">
        <v>33</v>
      </c>
      <c r="AX725" s="15" t="s">
        <v>77</v>
      </c>
      <c r="AY725" s="259" t="s">
        <v>120</v>
      </c>
    </row>
    <row r="726" s="12" customFormat="1" ht="22.8" customHeight="1">
      <c r="A726" s="12"/>
      <c r="B726" s="197"/>
      <c r="C726" s="198"/>
      <c r="D726" s="199" t="s">
        <v>71</v>
      </c>
      <c r="E726" s="211" t="s">
        <v>691</v>
      </c>
      <c r="F726" s="211" t="s">
        <v>692</v>
      </c>
      <c r="G726" s="198"/>
      <c r="H726" s="198"/>
      <c r="I726" s="201"/>
      <c r="J726" s="212">
        <f>BK726</f>
        <v>0</v>
      </c>
      <c r="K726" s="198"/>
      <c r="L726" s="203"/>
      <c r="M726" s="204"/>
      <c r="N726" s="205"/>
      <c r="O726" s="205"/>
      <c r="P726" s="206">
        <f>SUM(P727:P926)</f>
        <v>0</v>
      </c>
      <c r="Q726" s="205"/>
      <c r="R726" s="206">
        <f>SUM(R727:R926)</f>
        <v>1.96664434</v>
      </c>
      <c r="S726" s="205"/>
      <c r="T726" s="207">
        <f>SUM(T727:T926)</f>
        <v>0.38919445999999996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08" t="s">
        <v>79</v>
      </c>
      <c r="AT726" s="209" t="s">
        <v>71</v>
      </c>
      <c r="AU726" s="209" t="s">
        <v>77</v>
      </c>
      <c r="AY726" s="208" t="s">
        <v>120</v>
      </c>
      <c r="BK726" s="210">
        <f>SUM(BK727:BK926)</f>
        <v>0</v>
      </c>
    </row>
    <row r="727" s="2" customFormat="1" ht="16.5" customHeight="1">
      <c r="A727" s="39"/>
      <c r="B727" s="40"/>
      <c r="C727" s="213" t="s">
        <v>693</v>
      </c>
      <c r="D727" s="213" t="s">
        <v>123</v>
      </c>
      <c r="E727" s="214" t="s">
        <v>694</v>
      </c>
      <c r="F727" s="215" t="s">
        <v>695</v>
      </c>
      <c r="G727" s="216" t="s">
        <v>126</v>
      </c>
      <c r="H727" s="217">
        <v>1255.4659999999999</v>
      </c>
      <c r="I727" s="218"/>
      <c r="J727" s="219">
        <f>ROUND(I727*H727,2)</f>
        <v>0</v>
      </c>
      <c r="K727" s="220"/>
      <c r="L727" s="45"/>
      <c r="M727" s="221" t="s">
        <v>19</v>
      </c>
      <c r="N727" s="222" t="s">
        <v>43</v>
      </c>
      <c r="O727" s="85"/>
      <c r="P727" s="223">
        <f>O727*H727</f>
        <v>0</v>
      </c>
      <c r="Q727" s="223">
        <v>0.001</v>
      </c>
      <c r="R727" s="223">
        <f>Q727*H727</f>
        <v>1.255466</v>
      </c>
      <c r="S727" s="223">
        <v>0.00031</v>
      </c>
      <c r="T727" s="224">
        <f>S727*H727</f>
        <v>0.38919445999999996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25" t="s">
        <v>304</v>
      </c>
      <c r="AT727" s="225" t="s">
        <v>123</v>
      </c>
      <c r="AU727" s="225" t="s">
        <v>79</v>
      </c>
      <c r="AY727" s="18" t="s">
        <v>120</v>
      </c>
      <c r="BE727" s="226">
        <f>IF(N727="základní",J727,0)</f>
        <v>0</v>
      </c>
      <c r="BF727" s="226">
        <f>IF(N727="snížená",J727,0)</f>
        <v>0</v>
      </c>
      <c r="BG727" s="226">
        <f>IF(N727="zákl. přenesená",J727,0)</f>
        <v>0</v>
      </c>
      <c r="BH727" s="226">
        <f>IF(N727="sníž. přenesená",J727,0)</f>
        <v>0</v>
      </c>
      <c r="BI727" s="226">
        <f>IF(N727="nulová",J727,0)</f>
        <v>0</v>
      </c>
      <c r="BJ727" s="18" t="s">
        <v>77</v>
      </c>
      <c r="BK727" s="226">
        <f>ROUND(I727*H727,2)</f>
        <v>0</v>
      </c>
      <c r="BL727" s="18" t="s">
        <v>304</v>
      </c>
      <c r="BM727" s="225" t="s">
        <v>696</v>
      </c>
    </row>
    <row r="728" s="13" customFormat="1">
      <c r="A728" s="13"/>
      <c r="B728" s="227"/>
      <c r="C728" s="228"/>
      <c r="D728" s="229" t="s">
        <v>129</v>
      </c>
      <c r="E728" s="230" t="s">
        <v>19</v>
      </c>
      <c r="F728" s="231" t="s">
        <v>213</v>
      </c>
      <c r="G728" s="228"/>
      <c r="H728" s="230" t="s">
        <v>19</v>
      </c>
      <c r="I728" s="232"/>
      <c r="J728" s="228"/>
      <c r="K728" s="228"/>
      <c r="L728" s="233"/>
      <c r="M728" s="234"/>
      <c r="N728" s="235"/>
      <c r="O728" s="235"/>
      <c r="P728" s="235"/>
      <c r="Q728" s="235"/>
      <c r="R728" s="235"/>
      <c r="S728" s="235"/>
      <c r="T728" s="23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7" t="s">
        <v>129</v>
      </c>
      <c r="AU728" s="237" t="s">
        <v>79</v>
      </c>
      <c r="AV728" s="13" t="s">
        <v>77</v>
      </c>
      <c r="AW728" s="13" t="s">
        <v>33</v>
      </c>
      <c r="AX728" s="13" t="s">
        <v>72</v>
      </c>
      <c r="AY728" s="237" t="s">
        <v>120</v>
      </c>
    </row>
    <row r="729" s="13" customFormat="1">
      <c r="A729" s="13"/>
      <c r="B729" s="227"/>
      <c r="C729" s="228"/>
      <c r="D729" s="229" t="s">
        <v>129</v>
      </c>
      <c r="E729" s="230" t="s">
        <v>19</v>
      </c>
      <c r="F729" s="231" t="s">
        <v>214</v>
      </c>
      <c r="G729" s="228"/>
      <c r="H729" s="230" t="s">
        <v>19</v>
      </c>
      <c r="I729" s="232"/>
      <c r="J729" s="228"/>
      <c r="K729" s="228"/>
      <c r="L729" s="233"/>
      <c r="M729" s="234"/>
      <c r="N729" s="235"/>
      <c r="O729" s="235"/>
      <c r="P729" s="235"/>
      <c r="Q729" s="235"/>
      <c r="R729" s="235"/>
      <c r="S729" s="235"/>
      <c r="T729" s="23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7" t="s">
        <v>129</v>
      </c>
      <c r="AU729" s="237" t="s">
        <v>79</v>
      </c>
      <c r="AV729" s="13" t="s">
        <v>77</v>
      </c>
      <c r="AW729" s="13" t="s">
        <v>33</v>
      </c>
      <c r="AX729" s="13" t="s">
        <v>72</v>
      </c>
      <c r="AY729" s="237" t="s">
        <v>120</v>
      </c>
    </row>
    <row r="730" s="14" customFormat="1">
      <c r="A730" s="14"/>
      <c r="B730" s="238"/>
      <c r="C730" s="239"/>
      <c r="D730" s="229" t="s">
        <v>129</v>
      </c>
      <c r="E730" s="240" t="s">
        <v>19</v>
      </c>
      <c r="F730" s="241" t="s">
        <v>697</v>
      </c>
      <c r="G730" s="239"/>
      <c r="H730" s="242">
        <v>15</v>
      </c>
      <c r="I730" s="243"/>
      <c r="J730" s="239"/>
      <c r="K730" s="239"/>
      <c r="L730" s="244"/>
      <c r="M730" s="245"/>
      <c r="N730" s="246"/>
      <c r="O730" s="246"/>
      <c r="P730" s="246"/>
      <c r="Q730" s="246"/>
      <c r="R730" s="246"/>
      <c r="S730" s="246"/>
      <c r="T730" s="24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8" t="s">
        <v>129</v>
      </c>
      <c r="AU730" s="248" t="s">
        <v>79</v>
      </c>
      <c r="AV730" s="14" t="s">
        <v>79</v>
      </c>
      <c r="AW730" s="14" t="s">
        <v>33</v>
      </c>
      <c r="AX730" s="14" t="s">
        <v>72</v>
      </c>
      <c r="AY730" s="248" t="s">
        <v>120</v>
      </c>
    </row>
    <row r="731" s="13" customFormat="1">
      <c r="A731" s="13"/>
      <c r="B731" s="227"/>
      <c r="C731" s="228"/>
      <c r="D731" s="229" t="s">
        <v>129</v>
      </c>
      <c r="E731" s="230" t="s">
        <v>19</v>
      </c>
      <c r="F731" s="231" t="s">
        <v>216</v>
      </c>
      <c r="G731" s="228"/>
      <c r="H731" s="230" t="s">
        <v>19</v>
      </c>
      <c r="I731" s="232"/>
      <c r="J731" s="228"/>
      <c r="K731" s="228"/>
      <c r="L731" s="233"/>
      <c r="M731" s="234"/>
      <c r="N731" s="235"/>
      <c r="O731" s="235"/>
      <c r="P731" s="235"/>
      <c r="Q731" s="235"/>
      <c r="R731" s="235"/>
      <c r="S731" s="235"/>
      <c r="T731" s="23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7" t="s">
        <v>129</v>
      </c>
      <c r="AU731" s="237" t="s">
        <v>79</v>
      </c>
      <c r="AV731" s="13" t="s">
        <v>77</v>
      </c>
      <c r="AW731" s="13" t="s">
        <v>33</v>
      </c>
      <c r="AX731" s="13" t="s">
        <v>72</v>
      </c>
      <c r="AY731" s="237" t="s">
        <v>120</v>
      </c>
    </row>
    <row r="732" s="14" customFormat="1">
      <c r="A732" s="14"/>
      <c r="B732" s="238"/>
      <c r="C732" s="239"/>
      <c r="D732" s="229" t="s">
        <v>129</v>
      </c>
      <c r="E732" s="240" t="s">
        <v>19</v>
      </c>
      <c r="F732" s="241" t="s">
        <v>698</v>
      </c>
      <c r="G732" s="239"/>
      <c r="H732" s="242">
        <v>15</v>
      </c>
      <c r="I732" s="243"/>
      <c r="J732" s="239"/>
      <c r="K732" s="239"/>
      <c r="L732" s="244"/>
      <c r="M732" s="245"/>
      <c r="N732" s="246"/>
      <c r="O732" s="246"/>
      <c r="P732" s="246"/>
      <c r="Q732" s="246"/>
      <c r="R732" s="246"/>
      <c r="S732" s="246"/>
      <c r="T732" s="24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8" t="s">
        <v>129</v>
      </c>
      <c r="AU732" s="248" t="s">
        <v>79</v>
      </c>
      <c r="AV732" s="14" t="s">
        <v>79</v>
      </c>
      <c r="AW732" s="14" t="s">
        <v>33</v>
      </c>
      <c r="AX732" s="14" t="s">
        <v>72</v>
      </c>
      <c r="AY732" s="248" t="s">
        <v>120</v>
      </c>
    </row>
    <row r="733" s="13" customFormat="1">
      <c r="A733" s="13"/>
      <c r="B733" s="227"/>
      <c r="C733" s="228"/>
      <c r="D733" s="229" t="s">
        <v>129</v>
      </c>
      <c r="E733" s="230" t="s">
        <v>19</v>
      </c>
      <c r="F733" s="231" t="s">
        <v>218</v>
      </c>
      <c r="G733" s="228"/>
      <c r="H733" s="230" t="s">
        <v>19</v>
      </c>
      <c r="I733" s="232"/>
      <c r="J733" s="228"/>
      <c r="K733" s="228"/>
      <c r="L733" s="233"/>
      <c r="M733" s="234"/>
      <c r="N733" s="235"/>
      <c r="O733" s="235"/>
      <c r="P733" s="235"/>
      <c r="Q733" s="235"/>
      <c r="R733" s="235"/>
      <c r="S733" s="235"/>
      <c r="T733" s="236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7" t="s">
        <v>129</v>
      </c>
      <c r="AU733" s="237" t="s">
        <v>79</v>
      </c>
      <c r="AV733" s="13" t="s">
        <v>77</v>
      </c>
      <c r="AW733" s="13" t="s">
        <v>33</v>
      </c>
      <c r="AX733" s="13" t="s">
        <v>72</v>
      </c>
      <c r="AY733" s="237" t="s">
        <v>120</v>
      </c>
    </row>
    <row r="734" s="14" customFormat="1">
      <c r="A734" s="14"/>
      <c r="B734" s="238"/>
      <c r="C734" s="239"/>
      <c r="D734" s="229" t="s">
        <v>129</v>
      </c>
      <c r="E734" s="240" t="s">
        <v>19</v>
      </c>
      <c r="F734" s="241" t="s">
        <v>699</v>
      </c>
      <c r="G734" s="239"/>
      <c r="H734" s="242">
        <v>7.5</v>
      </c>
      <c r="I734" s="243"/>
      <c r="J734" s="239"/>
      <c r="K734" s="239"/>
      <c r="L734" s="244"/>
      <c r="M734" s="245"/>
      <c r="N734" s="246"/>
      <c r="O734" s="246"/>
      <c r="P734" s="246"/>
      <c r="Q734" s="246"/>
      <c r="R734" s="246"/>
      <c r="S734" s="246"/>
      <c r="T734" s="247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8" t="s">
        <v>129</v>
      </c>
      <c r="AU734" s="248" t="s">
        <v>79</v>
      </c>
      <c r="AV734" s="14" t="s">
        <v>79</v>
      </c>
      <c r="AW734" s="14" t="s">
        <v>33</v>
      </c>
      <c r="AX734" s="14" t="s">
        <v>72</v>
      </c>
      <c r="AY734" s="248" t="s">
        <v>120</v>
      </c>
    </row>
    <row r="735" s="13" customFormat="1">
      <c r="A735" s="13"/>
      <c r="B735" s="227"/>
      <c r="C735" s="228"/>
      <c r="D735" s="229" t="s">
        <v>129</v>
      </c>
      <c r="E735" s="230" t="s">
        <v>19</v>
      </c>
      <c r="F735" s="231" t="s">
        <v>220</v>
      </c>
      <c r="G735" s="228"/>
      <c r="H735" s="230" t="s">
        <v>19</v>
      </c>
      <c r="I735" s="232"/>
      <c r="J735" s="228"/>
      <c r="K735" s="228"/>
      <c r="L735" s="233"/>
      <c r="M735" s="234"/>
      <c r="N735" s="235"/>
      <c r="O735" s="235"/>
      <c r="P735" s="235"/>
      <c r="Q735" s="235"/>
      <c r="R735" s="235"/>
      <c r="S735" s="235"/>
      <c r="T735" s="23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7" t="s">
        <v>129</v>
      </c>
      <c r="AU735" s="237" t="s">
        <v>79</v>
      </c>
      <c r="AV735" s="13" t="s">
        <v>77</v>
      </c>
      <c r="AW735" s="13" t="s">
        <v>33</v>
      </c>
      <c r="AX735" s="13" t="s">
        <v>72</v>
      </c>
      <c r="AY735" s="237" t="s">
        <v>120</v>
      </c>
    </row>
    <row r="736" s="14" customFormat="1">
      <c r="A736" s="14"/>
      <c r="B736" s="238"/>
      <c r="C736" s="239"/>
      <c r="D736" s="229" t="s">
        <v>129</v>
      </c>
      <c r="E736" s="240" t="s">
        <v>19</v>
      </c>
      <c r="F736" s="241" t="s">
        <v>700</v>
      </c>
      <c r="G736" s="239"/>
      <c r="H736" s="242">
        <v>21</v>
      </c>
      <c r="I736" s="243"/>
      <c r="J736" s="239"/>
      <c r="K736" s="239"/>
      <c r="L736" s="244"/>
      <c r="M736" s="245"/>
      <c r="N736" s="246"/>
      <c r="O736" s="246"/>
      <c r="P736" s="246"/>
      <c r="Q736" s="246"/>
      <c r="R736" s="246"/>
      <c r="S736" s="246"/>
      <c r="T736" s="24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8" t="s">
        <v>129</v>
      </c>
      <c r="AU736" s="248" t="s">
        <v>79</v>
      </c>
      <c r="AV736" s="14" t="s">
        <v>79</v>
      </c>
      <c r="AW736" s="14" t="s">
        <v>33</v>
      </c>
      <c r="AX736" s="14" t="s">
        <v>72</v>
      </c>
      <c r="AY736" s="248" t="s">
        <v>120</v>
      </c>
    </row>
    <row r="737" s="13" customFormat="1">
      <c r="A737" s="13"/>
      <c r="B737" s="227"/>
      <c r="C737" s="228"/>
      <c r="D737" s="229" t="s">
        <v>129</v>
      </c>
      <c r="E737" s="230" t="s">
        <v>19</v>
      </c>
      <c r="F737" s="231" t="s">
        <v>222</v>
      </c>
      <c r="G737" s="228"/>
      <c r="H737" s="230" t="s">
        <v>19</v>
      </c>
      <c r="I737" s="232"/>
      <c r="J737" s="228"/>
      <c r="K737" s="228"/>
      <c r="L737" s="233"/>
      <c r="M737" s="234"/>
      <c r="N737" s="235"/>
      <c r="O737" s="235"/>
      <c r="P737" s="235"/>
      <c r="Q737" s="235"/>
      <c r="R737" s="235"/>
      <c r="S737" s="235"/>
      <c r="T737" s="23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7" t="s">
        <v>129</v>
      </c>
      <c r="AU737" s="237" t="s">
        <v>79</v>
      </c>
      <c r="AV737" s="13" t="s">
        <v>77</v>
      </c>
      <c r="AW737" s="13" t="s">
        <v>33</v>
      </c>
      <c r="AX737" s="13" t="s">
        <v>72</v>
      </c>
      <c r="AY737" s="237" t="s">
        <v>120</v>
      </c>
    </row>
    <row r="738" s="14" customFormat="1">
      <c r="A738" s="14"/>
      <c r="B738" s="238"/>
      <c r="C738" s="239"/>
      <c r="D738" s="229" t="s">
        <v>129</v>
      </c>
      <c r="E738" s="240" t="s">
        <v>19</v>
      </c>
      <c r="F738" s="241" t="s">
        <v>701</v>
      </c>
      <c r="G738" s="239"/>
      <c r="H738" s="242">
        <v>56.340000000000003</v>
      </c>
      <c r="I738" s="243"/>
      <c r="J738" s="239"/>
      <c r="K738" s="239"/>
      <c r="L738" s="244"/>
      <c r="M738" s="245"/>
      <c r="N738" s="246"/>
      <c r="O738" s="246"/>
      <c r="P738" s="246"/>
      <c r="Q738" s="246"/>
      <c r="R738" s="246"/>
      <c r="S738" s="246"/>
      <c r="T738" s="24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8" t="s">
        <v>129</v>
      </c>
      <c r="AU738" s="248" t="s">
        <v>79</v>
      </c>
      <c r="AV738" s="14" t="s">
        <v>79</v>
      </c>
      <c r="AW738" s="14" t="s">
        <v>33</v>
      </c>
      <c r="AX738" s="14" t="s">
        <v>72</v>
      </c>
      <c r="AY738" s="248" t="s">
        <v>120</v>
      </c>
    </row>
    <row r="739" s="13" customFormat="1">
      <c r="A739" s="13"/>
      <c r="B739" s="227"/>
      <c r="C739" s="228"/>
      <c r="D739" s="229" t="s">
        <v>129</v>
      </c>
      <c r="E739" s="230" t="s">
        <v>19</v>
      </c>
      <c r="F739" s="231" t="s">
        <v>224</v>
      </c>
      <c r="G739" s="228"/>
      <c r="H739" s="230" t="s">
        <v>19</v>
      </c>
      <c r="I739" s="232"/>
      <c r="J739" s="228"/>
      <c r="K739" s="228"/>
      <c r="L739" s="233"/>
      <c r="M739" s="234"/>
      <c r="N739" s="235"/>
      <c r="O739" s="235"/>
      <c r="P739" s="235"/>
      <c r="Q739" s="235"/>
      <c r="R739" s="235"/>
      <c r="S739" s="235"/>
      <c r="T739" s="23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7" t="s">
        <v>129</v>
      </c>
      <c r="AU739" s="237" t="s">
        <v>79</v>
      </c>
      <c r="AV739" s="13" t="s">
        <v>77</v>
      </c>
      <c r="AW739" s="13" t="s">
        <v>33</v>
      </c>
      <c r="AX739" s="13" t="s">
        <v>72</v>
      </c>
      <c r="AY739" s="237" t="s">
        <v>120</v>
      </c>
    </row>
    <row r="740" s="14" customFormat="1">
      <c r="A740" s="14"/>
      <c r="B740" s="238"/>
      <c r="C740" s="239"/>
      <c r="D740" s="229" t="s">
        <v>129</v>
      </c>
      <c r="E740" s="240" t="s">
        <v>19</v>
      </c>
      <c r="F740" s="241" t="s">
        <v>702</v>
      </c>
      <c r="G740" s="239"/>
      <c r="H740" s="242">
        <v>38.063000000000002</v>
      </c>
      <c r="I740" s="243"/>
      <c r="J740" s="239"/>
      <c r="K740" s="239"/>
      <c r="L740" s="244"/>
      <c r="M740" s="245"/>
      <c r="N740" s="246"/>
      <c r="O740" s="246"/>
      <c r="P740" s="246"/>
      <c r="Q740" s="246"/>
      <c r="R740" s="246"/>
      <c r="S740" s="246"/>
      <c r="T740" s="24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8" t="s">
        <v>129</v>
      </c>
      <c r="AU740" s="248" t="s">
        <v>79</v>
      </c>
      <c r="AV740" s="14" t="s">
        <v>79</v>
      </c>
      <c r="AW740" s="14" t="s">
        <v>33</v>
      </c>
      <c r="AX740" s="14" t="s">
        <v>72</v>
      </c>
      <c r="AY740" s="248" t="s">
        <v>120</v>
      </c>
    </row>
    <row r="741" s="13" customFormat="1">
      <c r="A741" s="13"/>
      <c r="B741" s="227"/>
      <c r="C741" s="228"/>
      <c r="D741" s="229" t="s">
        <v>129</v>
      </c>
      <c r="E741" s="230" t="s">
        <v>19</v>
      </c>
      <c r="F741" s="231" t="s">
        <v>703</v>
      </c>
      <c r="G741" s="228"/>
      <c r="H741" s="230" t="s">
        <v>19</v>
      </c>
      <c r="I741" s="232"/>
      <c r="J741" s="228"/>
      <c r="K741" s="228"/>
      <c r="L741" s="233"/>
      <c r="M741" s="234"/>
      <c r="N741" s="235"/>
      <c r="O741" s="235"/>
      <c r="P741" s="235"/>
      <c r="Q741" s="235"/>
      <c r="R741" s="235"/>
      <c r="S741" s="235"/>
      <c r="T741" s="23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7" t="s">
        <v>129</v>
      </c>
      <c r="AU741" s="237" t="s">
        <v>79</v>
      </c>
      <c r="AV741" s="13" t="s">
        <v>77</v>
      </c>
      <c r="AW741" s="13" t="s">
        <v>33</v>
      </c>
      <c r="AX741" s="13" t="s">
        <v>72</v>
      </c>
      <c r="AY741" s="237" t="s">
        <v>120</v>
      </c>
    </row>
    <row r="742" s="14" customFormat="1">
      <c r="A742" s="14"/>
      <c r="B742" s="238"/>
      <c r="C742" s="239"/>
      <c r="D742" s="229" t="s">
        <v>129</v>
      </c>
      <c r="E742" s="240" t="s">
        <v>19</v>
      </c>
      <c r="F742" s="241" t="s">
        <v>704</v>
      </c>
      <c r="G742" s="239"/>
      <c r="H742" s="242">
        <v>50.490000000000002</v>
      </c>
      <c r="I742" s="243"/>
      <c r="J742" s="239"/>
      <c r="K742" s="239"/>
      <c r="L742" s="244"/>
      <c r="M742" s="245"/>
      <c r="N742" s="246"/>
      <c r="O742" s="246"/>
      <c r="P742" s="246"/>
      <c r="Q742" s="246"/>
      <c r="R742" s="246"/>
      <c r="S742" s="246"/>
      <c r="T742" s="24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8" t="s">
        <v>129</v>
      </c>
      <c r="AU742" s="248" t="s">
        <v>79</v>
      </c>
      <c r="AV742" s="14" t="s">
        <v>79</v>
      </c>
      <c r="AW742" s="14" t="s">
        <v>33</v>
      </c>
      <c r="AX742" s="14" t="s">
        <v>72</v>
      </c>
      <c r="AY742" s="248" t="s">
        <v>120</v>
      </c>
    </row>
    <row r="743" s="13" customFormat="1">
      <c r="A743" s="13"/>
      <c r="B743" s="227"/>
      <c r="C743" s="228"/>
      <c r="D743" s="229" t="s">
        <v>129</v>
      </c>
      <c r="E743" s="230" t="s">
        <v>19</v>
      </c>
      <c r="F743" s="231" t="s">
        <v>226</v>
      </c>
      <c r="G743" s="228"/>
      <c r="H743" s="230" t="s">
        <v>19</v>
      </c>
      <c r="I743" s="232"/>
      <c r="J743" s="228"/>
      <c r="K743" s="228"/>
      <c r="L743" s="233"/>
      <c r="M743" s="234"/>
      <c r="N743" s="235"/>
      <c r="O743" s="235"/>
      <c r="P743" s="235"/>
      <c r="Q743" s="235"/>
      <c r="R743" s="235"/>
      <c r="S743" s="235"/>
      <c r="T743" s="23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7" t="s">
        <v>129</v>
      </c>
      <c r="AU743" s="237" t="s">
        <v>79</v>
      </c>
      <c r="AV743" s="13" t="s">
        <v>77</v>
      </c>
      <c r="AW743" s="13" t="s">
        <v>33</v>
      </c>
      <c r="AX743" s="13" t="s">
        <v>72</v>
      </c>
      <c r="AY743" s="237" t="s">
        <v>120</v>
      </c>
    </row>
    <row r="744" s="14" customFormat="1">
      <c r="A744" s="14"/>
      <c r="B744" s="238"/>
      <c r="C744" s="239"/>
      <c r="D744" s="229" t="s">
        <v>129</v>
      </c>
      <c r="E744" s="240" t="s">
        <v>19</v>
      </c>
      <c r="F744" s="241" t="s">
        <v>705</v>
      </c>
      <c r="G744" s="239"/>
      <c r="H744" s="242">
        <v>117.938</v>
      </c>
      <c r="I744" s="243"/>
      <c r="J744" s="239"/>
      <c r="K744" s="239"/>
      <c r="L744" s="244"/>
      <c r="M744" s="245"/>
      <c r="N744" s="246"/>
      <c r="O744" s="246"/>
      <c r="P744" s="246"/>
      <c r="Q744" s="246"/>
      <c r="R744" s="246"/>
      <c r="S744" s="246"/>
      <c r="T744" s="247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8" t="s">
        <v>129</v>
      </c>
      <c r="AU744" s="248" t="s">
        <v>79</v>
      </c>
      <c r="AV744" s="14" t="s">
        <v>79</v>
      </c>
      <c r="AW744" s="14" t="s">
        <v>33</v>
      </c>
      <c r="AX744" s="14" t="s">
        <v>72</v>
      </c>
      <c r="AY744" s="248" t="s">
        <v>120</v>
      </c>
    </row>
    <row r="745" s="13" customFormat="1">
      <c r="A745" s="13"/>
      <c r="B745" s="227"/>
      <c r="C745" s="228"/>
      <c r="D745" s="229" t="s">
        <v>129</v>
      </c>
      <c r="E745" s="230" t="s">
        <v>19</v>
      </c>
      <c r="F745" s="231" t="s">
        <v>228</v>
      </c>
      <c r="G745" s="228"/>
      <c r="H745" s="230" t="s">
        <v>19</v>
      </c>
      <c r="I745" s="232"/>
      <c r="J745" s="228"/>
      <c r="K745" s="228"/>
      <c r="L745" s="233"/>
      <c r="M745" s="234"/>
      <c r="N745" s="235"/>
      <c r="O745" s="235"/>
      <c r="P745" s="235"/>
      <c r="Q745" s="235"/>
      <c r="R745" s="235"/>
      <c r="S745" s="235"/>
      <c r="T745" s="23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7" t="s">
        <v>129</v>
      </c>
      <c r="AU745" s="237" t="s">
        <v>79</v>
      </c>
      <c r="AV745" s="13" t="s">
        <v>77</v>
      </c>
      <c r="AW745" s="13" t="s">
        <v>33</v>
      </c>
      <c r="AX745" s="13" t="s">
        <v>72</v>
      </c>
      <c r="AY745" s="237" t="s">
        <v>120</v>
      </c>
    </row>
    <row r="746" s="14" customFormat="1">
      <c r="A746" s="14"/>
      <c r="B746" s="238"/>
      <c r="C746" s="239"/>
      <c r="D746" s="229" t="s">
        <v>129</v>
      </c>
      <c r="E746" s="240" t="s">
        <v>19</v>
      </c>
      <c r="F746" s="241" t="s">
        <v>706</v>
      </c>
      <c r="G746" s="239"/>
      <c r="H746" s="242">
        <v>13.65</v>
      </c>
      <c r="I746" s="243"/>
      <c r="J746" s="239"/>
      <c r="K746" s="239"/>
      <c r="L746" s="244"/>
      <c r="M746" s="245"/>
      <c r="N746" s="246"/>
      <c r="O746" s="246"/>
      <c r="P746" s="246"/>
      <c r="Q746" s="246"/>
      <c r="R746" s="246"/>
      <c r="S746" s="246"/>
      <c r="T746" s="24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8" t="s">
        <v>129</v>
      </c>
      <c r="AU746" s="248" t="s">
        <v>79</v>
      </c>
      <c r="AV746" s="14" t="s">
        <v>79</v>
      </c>
      <c r="AW746" s="14" t="s">
        <v>33</v>
      </c>
      <c r="AX746" s="14" t="s">
        <v>72</v>
      </c>
      <c r="AY746" s="248" t="s">
        <v>120</v>
      </c>
    </row>
    <row r="747" s="13" customFormat="1">
      <c r="A747" s="13"/>
      <c r="B747" s="227"/>
      <c r="C747" s="228"/>
      <c r="D747" s="229" t="s">
        <v>129</v>
      </c>
      <c r="E747" s="230" t="s">
        <v>19</v>
      </c>
      <c r="F747" s="231" t="s">
        <v>230</v>
      </c>
      <c r="G747" s="228"/>
      <c r="H747" s="230" t="s">
        <v>19</v>
      </c>
      <c r="I747" s="232"/>
      <c r="J747" s="228"/>
      <c r="K747" s="228"/>
      <c r="L747" s="233"/>
      <c r="M747" s="234"/>
      <c r="N747" s="235"/>
      <c r="O747" s="235"/>
      <c r="P747" s="235"/>
      <c r="Q747" s="235"/>
      <c r="R747" s="235"/>
      <c r="S747" s="235"/>
      <c r="T747" s="23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7" t="s">
        <v>129</v>
      </c>
      <c r="AU747" s="237" t="s">
        <v>79</v>
      </c>
      <c r="AV747" s="13" t="s">
        <v>77</v>
      </c>
      <c r="AW747" s="13" t="s">
        <v>33</v>
      </c>
      <c r="AX747" s="13" t="s">
        <v>72</v>
      </c>
      <c r="AY747" s="237" t="s">
        <v>120</v>
      </c>
    </row>
    <row r="748" s="14" customFormat="1">
      <c r="A748" s="14"/>
      <c r="B748" s="238"/>
      <c r="C748" s="239"/>
      <c r="D748" s="229" t="s">
        <v>129</v>
      </c>
      <c r="E748" s="240" t="s">
        <v>19</v>
      </c>
      <c r="F748" s="241" t="s">
        <v>707</v>
      </c>
      <c r="G748" s="239"/>
      <c r="H748" s="242">
        <v>251.25</v>
      </c>
      <c r="I748" s="243"/>
      <c r="J748" s="239"/>
      <c r="K748" s="239"/>
      <c r="L748" s="244"/>
      <c r="M748" s="245"/>
      <c r="N748" s="246"/>
      <c r="O748" s="246"/>
      <c r="P748" s="246"/>
      <c r="Q748" s="246"/>
      <c r="R748" s="246"/>
      <c r="S748" s="246"/>
      <c r="T748" s="247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8" t="s">
        <v>129</v>
      </c>
      <c r="AU748" s="248" t="s">
        <v>79</v>
      </c>
      <c r="AV748" s="14" t="s">
        <v>79</v>
      </c>
      <c r="AW748" s="14" t="s">
        <v>33</v>
      </c>
      <c r="AX748" s="14" t="s">
        <v>72</v>
      </c>
      <c r="AY748" s="248" t="s">
        <v>120</v>
      </c>
    </row>
    <row r="749" s="13" customFormat="1">
      <c r="A749" s="13"/>
      <c r="B749" s="227"/>
      <c r="C749" s="228"/>
      <c r="D749" s="229" t="s">
        <v>129</v>
      </c>
      <c r="E749" s="230" t="s">
        <v>19</v>
      </c>
      <c r="F749" s="231" t="s">
        <v>708</v>
      </c>
      <c r="G749" s="228"/>
      <c r="H749" s="230" t="s">
        <v>19</v>
      </c>
      <c r="I749" s="232"/>
      <c r="J749" s="228"/>
      <c r="K749" s="228"/>
      <c r="L749" s="233"/>
      <c r="M749" s="234"/>
      <c r="N749" s="235"/>
      <c r="O749" s="235"/>
      <c r="P749" s="235"/>
      <c r="Q749" s="235"/>
      <c r="R749" s="235"/>
      <c r="S749" s="235"/>
      <c r="T749" s="236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7" t="s">
        <v>129</v>
      </c>
      <c r="AU749" s="237" t="s">
        <v>79</v>
      </c>
      <c r="AV749" s="13" t="s">
        <v>77</v>
      </c>
      <c r="AW749" s="13" t="s">
        <v>33</v>
      </c>
      <c r="AX749" s="13" t="s">
        <v>72</v>
      </c>
      <c r="AY749" s="237" t="s">
        <v>120</v>
      </c>
    </row>
    <row r="750" s="14" customFormat="1">
      <c r="A750" s="14"/>
      <c r="B750" s="238"/>
      <c r="C750" s="239"/>
      <c r="D750" s="229" t="s">
        <v>129</v>
      </c>
      <c r="E750" s="240" t="s">
        <v>19</v>
      </c>
      <c r="F750" s="241" t="s">
        <v>704</v>
      </c>
      <c r="G750" s="239"/>
      <c r="H750" s="242">
        <v>50.490000000000002</v>
      </c>
      <c r="I750" s="243"/>
      <c r="J750" s="239"/>
      <c r="K750" s="239"/>
      <c r="L750" s="244"/>
      <c r="M750" s="245"/>
      <c r="N750" s="246"/>
      <c r="O750" s="246"/>
      <c r="P750" s="246"/>
      <c r="Q750" s="246"/>
      <c r="R750" s="246"/>
      <c r="S750" s="246"/>
      <c r="T750" s="247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8" t="s">
        <v>129</v>
      </c>
      <c r="AU750" s="248" t="s">
        <v>79</v>
      </c>
      <c r="AV750" s="14" t="s">
        <v>79</v>
      </c>
      <c r="AW750" s="14" t="s">
        <v>33</v>
      </c>
      <c r="AX750" s="14" t="s">
        <v>72</v>
      </c>
      <c r="AY750" s="248" t="s">
        <v>120</v>
      </c>
    </row>
    <row r="751" s="13" customFormat="1">
      <c r="A751" s="13"/>
      <c r="B751" s="227"/>
      <c r="C751" s="228"/>
      <c r="D751" s="229" t="s">
        <v>129</v>
      </c>
      <c r="E751" s="230" t="s">
        <v>19</v>
      </c>
      <c r="F751" s="231" t="s">
        <v>232</v>
      </c>
      <c r="G751" s="228"/>
      <c r="H751" s="230" t="s">
        <v>19</v>
      </c>
      <c r="I751" s="232"/>
      <c r="J751" s="228"/>
      <c r="K751" s="228"/>
      <c r="L751" s="233"/>
      <c r="M751" s="234"/>
      <c r="N751" s="235"/>
      <c r="O751" s="235"/>
      <c r="P751" s="235"/>
      <c r="Q751" s="235"/>
      <c r="R751" s="235"/>
      <c r="S751" s="235"/>
      <c r="T751" s="236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7" t="s">
        <v>129</v>
      </c>
      <c r="AU751" s="237" t="s">
        <v>79</v>
      </c>
      <c r="AV751" s="13" t="s">
        <v>77</v>
      </c>
      <c r="AW751" s="13" t="s">
        <v>33</v>
      </c>
      <c r="AX751" s="13" t="s">
        <v>72</v>
      </c>
      <c r="AY751" s="237" t="s">
        <v>120</v>
      </c>
    </row>
    <row r="752" s="14" customFormat="1">
      <c r="A752" s="14"/>
      <c r="B752" s="238"/>
      <c r="C752" s="239"/>
      <c r="D752" s="229" t="s">
        <v>129</v>
      </c>
      <c r="E752" s="240" t="s">
        <v>19</v>
      </c>
      <c r="F752" s="241" t="s">
        <v>705</v>
      </c>
      <c r="G752" s="239"/>
      <c r="H752" s="242">
        <v>117.938</v>
      </c>
      <c r="I752" s="243"/>
      <c r="J752" s="239"/>
      <c r="K752" s="239"/>
      <c r="L752" s="244"/>
      <c r="M752" s="245"/>
      <c r="N752" s="246"/>
      <c r="O752" s="246"/>
      <c r="P752" s="246"/>
      <c r="Q752" s="246"/>
      <c r="R752" s="246"/>
      <c r="S752" s="246"/>
      <c r="T752" s="247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8" t="s">
        <v>129</v>
      </c>
      <c r="AU752" s="248" t="s">
        <v>79</v>
      </c>
      <c r="AV752" s="14" t="s">
        <v>79</v>
      </c>
      <c r="AW752" s="14" t="s">
        <v>33</v>
      </c>
      <c r="AX752" s="14" t="s">
        <v>72</v>
      </c>
      <c r="AY752" s="248" t="s">
        <v>120</v>
      </c>
    </row>
    <row r="753" s="13" customFormat="1">
      <c r="A753" s="13"/>
      <c r="B753" s="227"/>
      <c r="C753" s="228"/>
      <c r="D753" s="229" t="s">
        <v>129</v>
      </c>
      <c r="E753" s="230" t="s">
        <v>19</v>
      </c>
      <c r="F753" s="231" t="s">
        <v>233</v>
      </c>
      <c r="G753" s="228"/>
      <c r="H753" s="230" t="s">
        <v>19</v>
      </c>
      <c r="I753" s="232"/>
      <c r="J753" s="228"/>
      <c r="K753" s="228"/>
      <c r="L753" s="233"/>
      <c r="M753" s="234"/>
      <c r="N753" s="235"/>
      <c r="O753" s="235"/>
      <c r="P753" s="235"/>
      <c r="Q753" s="235"/>
      <c r="R753" s="235"/>
      <c r="S753" s="235"/>
      <c r="T753" s="23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7" t="s">
        <v>129</v>
      </c>
      <c r="AU753" s="237" t="s">
        <v>79</v>
      </c>
      <c r="AV753" s="13" t="s">
        <v>77</v>
      </c>
      <c r="AW753" s="13" t="s">
        <v>33</v>
      </c>
      <c r="AX753" s="13" t="s">
        <v>72</v>
      </c>
      <c r="AY753" s="237" t="s">
        <v>120</v>
      </c>
    </row>
    <row r="754" s="14" customFormat="1">
      <c r="A754" s="14"/>
      <c r="B754" s="238"/>
      <c r="C754" s="239"/>
      <c r="D754" s="229" t="s">
        <v>129</v>
      </c>
      <c r="E754" s="240" t="s">
        <v>19</v>
      </c>
      <c r="F754" s="241" t="s">
        <v>706</v>
      </c>
      <c r="G754" s="239"/>
      <c r="H754" s="242">
        <v>13.65</v>
      </c>
      <c r="I754" s="243"/>
      <c r="J754" s="239"/>
      <c r="K754" s="239"/>
      <c r="L754" s="244"/>
      <c r="M754" s="245"/>
      <c r="N754" s="246"/>
      <c r="O754" s="246"/>
      <c r="P754" s="246"/>
      <c r="Q754" s="246"/>
      <c r="R754" s="246"/>
      <c r="S754" s="246"/>
      <c r="T754" s="24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8" t="s">
        <v>129</v>
      </c>
      <c r="AU754" s="248" t="s">
        <v>79</v>
      </c>
      <c r="AV754" s="14" t="s">
        <v>79</v>
      </c>
      <c r="AW754" s="14" t="s">
        <v>33</v>
      </c>
      <c r="AX754" s="14" t="s">
        <v>72</v>
      </c>
      <c r="AY754" s="248" t="s">
        <v>120</v>
      </c>
    </row>
    <row r="755" s="13" customFormat="1">
      <c r="A755" s="13"/>
      <c r="B755" s="227"/>
      <c r="C755" s="228"/>
      <c r="D755" s="229" t="s">
        <v>129</v>
      </c>
      <c r="E755" s="230" t="s">
        <v>19</v>
      </c>
      <c r="F755" s="231" t="s">
        <v>234</v>
      </c>
      <c r="G755" s="228"/>
      <c r="H755" s="230" t="s">
        <v>19</v>
      </c>
      <c r="I755" s="232"/>
      <c r="J755" s="228"/>
      <c r="K755" s="228"/>
      <c r="L755" s="233"/>
      <c r="M755" s="234"/>
      <c r="N755" s="235"/>
      <c r="O755" s="235"/>
      <c r="P755" s="235"/>
      <c r="Q755" s="235"/>
      <c r="R755" s="235"/>
      <c r="S755" s="235"/>
      <c r="T755" s="23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7" t="s">
        <v>129</v>
      </c>
      <c r="AU755" s="237" t="s">
        <v>79</v>
      </c>
      <c r="AV755" s="13" t="s">
        <v>77</v>
      </c>
      <c r="AW755" s="13" t="s">
        <v>33</v>
      </c>
      <c r="AX755" s="13" t="s">
        <v>72</v>
      </c>
      <c r="AY755" s="237" t="s">
        <v>120</v>
      </c>
    </row>
    <row r="756" s="14" customFormat="1">
      <c r="A756" s="14"/>
      <c r="B756" s="238"/>
      <c r="C756" s="239"/>
      <c r="D756" s="229" t="s">
        <v>129</v>
      </c>
      <c r="E756" s="240" t="s">
        <v>19</v>
      </c>
      <c r="F756" s="241" t="s">
        <v>709</v>
      </c>
      <c r="G756" s="239"/>
      <c r="H756" s="242">
        <v>25.199999999999999</v>
      </c>
      <c r="I756" s="243"/>
      <c r="J756" s="239"/>
      <c r="K756" s="239"/>
      <c r="L756" s="244"/>
      <c r="M756" s="245"/>
      <c r="N756" s="246"/>
      <c r="O756" s="246"/>
      <c r="P756" s="246"/>
      <c r="Q756" s="246"/>
      <c r="R756" s="246"/>
      <c r="S756" s="246"/>
      <c r="T756" s="247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8" t="s">
        <v>129</v>
      </c>
      <c r="AU756" s="248" t="s">
        <v>79</v>
      </c>
      <c r="AV756" s="14" t="s">
        <v>79</v>
      </c>
      <c r="AW756" s="14" t="s">
        <v>33</v>
      </c>
      <c r="AX756" s="14" t="s">
        <v>72</v>
      </c>
      <c r="AY756" s="248" t="s">
        <v>120</v>
      </c>
    </row>
    <row r="757" s="13" customFormat="1">
      <c r="A757" s="13"/>
      <c r="B757" s="227"/>
      <c r="C757" s="228"/>
      <c r="D757" s="229" t="s">
        <v>129</v>
      </c>
      <c r="E757" s="230" t="s">
        <v>19</v>
      </c>
      <c r="F757" s="231" t="s">
        <v>236</v>
      </c>
      <c r="G757" s="228"/>
      <c r="H757" s="230" t="s">
        <v>19</v>
      </c>
      <c r="I757" s="232"/>
      <c r="J757" s="228"/>
      <c r="K757" s="228"/>
      <c r="L757" s="233"/>
      <c r="M757" s="234"/>
      <c r="N757" s="235"/>
      <c r="O757" s="235"/>
      <c r="P757" s="235"/>
      <c r="Q757" s="235"/>
      <c r="R757" s="235"/>
      <c r="S757" s="235"/>
      <c r="T757" s="23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7" t="s">
        <v>129</v>
      </c>
      <c r="AU757" s="237" t="s">
        <v>79</v>
      </c>
      <c r="AV757" s="13" t="s">
        <v>77</v>
      </c>
      <c r="AW757" s="13" t="s">
        <v>33</v>
      </c>
      <c r="AX757" s="13" t="s">
        <v>72</v>
      </c>
      <c r="AY757" s="237" t="s">
        <v>120</v>
      </c>
    </row>
    <row r="758" s="14" customFormat="1">
      <c r="A758" s="14"/>
      <c r="B758" s="238"/>
      <c r="C758" s="239"/>
      <c r="D758" s="229" t="s">
        <v>129</v>
      </c>
      <c r="E758" s="240" t="s">
        <v>19</v>
      </c>
      <c r="F758" s="241" t="s">
        <v>710</v>
      </c>
      <c r="G758" s="239"/>
      <c r="H758" s="242">
        <v>36.375</v>
      </c>
      <c r="I758" s="243"/>
      <c r="J758" s="239"/>
      <c r="K758" s="239"/>
      <c r="L758" s="244"/>
      <c r="M758" s="245"/>
      <c r="N758" s="246"/>
      <c r="O758" s="246"/>
      <c r="P758" s="246"/>
      <c r="Q758" s="246"/>
      <c r="R758" s="246"/>
      <c r="S758" s="246"/>
      <c r="T758" s="247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8" t="s">
        <v>129</v>
      </c>
      <c r="AU758" s="248" t="s">
        <v>79</v>
      </c>
      <c r="AV758" s="14" t="s">
        <v>79</v>
      </c>
      <c r="AW758" s="14" t="s">
        <v>33</v>
      </c>
      <c r="AX758" s="14" t="s">
        <v>72</v>
      </c>
      <c r="AY758" s="248" t="s">
        <v>120</v>
      </c>
    </row>
    <row r="759" s="13" customFormat="1">
      <c r="A759" s="13"/>
      <c r="B759" s="227"/>
      <c r="C759" s="228"/>
      <c r="D759" s="229" t="s">
        <v>129</v>
      </c>
      <c r="E759" s="230" t="s">
        <v>19</v>
      </c>
      <c r="F759" s="231" t="s">
        <v>711</v>
      </c>
      <c r="G759" s="228"/>
      <c r="H759" s="230" t="s">
        <v>19</v>
      </c>
      <c r="I759" s="232"/>
      <c r="J759" s="228"/>
      <c r="K759" s="228"/>
      <c r="L759" s="233"/>
      <c r="M759" s="234"/>
      <c r="N759" s="235"/>
      <c r="O759" s="235"/>
      <c r="P759" s="235"/>
      <c r="Q759" s="235"/>
      <c r="R759" s="235"/>
      <c r="S759" s="235"/>
      <c r="T759" s="23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7" t="s">
        <v>129</v>
      </c>
      <c r="AU759" s="237" t="s">
        <v>79</v>
      </c>
      <c r="AV759" s="13" t="s">
        <v>77</v>
      </c>
      <c r="AW759" s="13" t="s">
        <v>33</v>
      </c>
      <c r="AX759" s="13" t="s">
        <v>72</v>
      </c>
      <c r="AY759" s="237" t="s">
        <v>120</v>
      </c>
    </row>
    <row r="760" s="14" customFormat="1">
      <c r="A760" s="14"/>
      <c r="B760" s="238"/>
      <c r="C760" s="239"/>
      <c r="D760" s="229" t="s">
        <v>129</v>
      </c>
      <c r="E760" s="240" t="s">
        <v>19</v>
      </c>
      <c r="F760" s="241" t="s">
        <v>704</v>
      </c>
      <c r="G760" s="239"/>
      <c r="H760" s="242">
        <v>50.490000000000002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8" t="s">
        <v>129</v>
      </c>
      <c r="AU760" s="248" t="s">
        <v>79</v>
      </c>
      <c r="AV760" s="14" t="s">
        <v>79</v>
      </c>
      <c r="AW760" s="14" t="s">
        <v>33</v>
      </c>
      <c r="AX760" s="14" t="s">
        <v>72</v>
      </c>
      <c r="AY760" s="248" t="s">
        <v>120</v>
      </c>
    </row>
    <row r="761" s="13" customFormat="1">
      <c r="A761" s="13"/>
      <c r="B761" s="227"/>
      <c r="C761" s="228"/>
      <c r="D761" s="229" t="s">
        <v>129</v>
      </c>
      <c r="E761" s="230" t="s">
        <v>19</v>
      </c>
      <c r="F761" s="231" t="s">
        <v>238</v>
      </c>
      <c r="G761" s="228"/>
      <c r="H761" s="230" t="s">
        <v>19</v>
      </c>
      <c r="I761" s="232"/>
      <c r="J761" s="228"/>
      <c r="K761" s="228"/>
      <c r="L761" s="233"/>
      <c r="M761" s="234"/>
      <c r="N761" s="235"/>
      <c r="O761" s="235"/>
      <c r="P761" s="235"/>
      <c r="Q761" s="235"/>
      <c r="R761" s="235"/>
      <c r="S761" s="235"/>
      <c r="T761" s="23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7" t="s">
        <v>129</v>
      </c>
      <c r="AU761" s="237" t="s">
        <v>79</v>
      </c>
      <c r="AV761" s="13" t="s">
        <v>77</v>
      </c>
      <c r="AW761" s="13" t="s">
        <v>33</v>
      </c>
      <c r="AX761" s="13" t="s">
        <v>72</v>
      </c>
      <c r="AY761" s="237" t="s">
        <v>120</v>
      </c>
    </row>
    <row r="762" s="14" customFormat="1">
      <c r="A762" s="14"/>
      <c r="B762" s="238"/>
      <c r="C762" s="239"/>
      <c r="D762" s="229" t="s">
        <v>129</v>
      </c>
      <c r="E762" s="240" t="s">
        <v>19</v>
      </c>
      <c r="F762" s="241" t="s">
        <v>705</v>
      </c>
      <c r="G762" s="239"/>
      <c r="H762" s="242">
        <v>117.938</v>
      </c>
      <c r="I762" s="243"/>
      <c r="J762" s="239"/>
      <c r="K762" s="239"/>
      <c r="L762" s="244"/>
      <c r="M762" s="245"/>
      <c r="N762" s="246"/>
      <c r="O762" s="246"/>
      <c r="P762" s="246"/>
      <c r="Q762" s="246"/>
      <c r="R762" s="246"/>
      <c r="S762" s="246"/>
      <c r="T762" s="247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8" t="s">
        <v>129</v>
      </c>
      <c r="AU762" s="248" t="s">
        <v>79</v>
      </c>
      <c r="AV762" s="14" t="s">
        <v>79</v>
      </c>
      <c r="AW762" s="14" t="s">
        <v>33</v>
      </c>
      <c r="AX762" s="14" t="s">
        <v>72</v>
      </c>
      <c r="AY762" s="248" t="s">
        <v>120</v>
      </c>
    </row>
    <row r="763" s="13" customFormat="1">
      <c r="A763" s="13"/>
      <c r="B763" s="227"/>
      <c r="C763" s="228"/>
      <c r="D763" s="229" t="s">
        <v>129</v>
      </c>
      <c r="E763" s="230" t="s">
        <v>19</v>
      </c>
      <c r="F763" s="231" t="s">
        <v>239</v>
      </c>
      <c r="G763" s="228"/>
      <c r="H763" s="230" t="s">
        <v>19</v>
      </c>
      <c r="I763" s="232"/>
      <c r="J763" s="228"/>
      <c r="K763" s="228"/>
      <c r="L763" s="233"/>
      <c r="M763" s="234"/>
      <c r="N763" s="235"/>
      <c r="O763" s="235"/>
      <c r="P763" s="235"/>
      <c r="Q763" s="235"/>
      <c r="R763" s="235"/>
      <c r="S763" s="235"/>
      <c r="T763" s="23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7" t="s">
        <v>129</v>
      </c>
      <c r="AU763" s="237" t="s">
        <v>79</v>
      </c>
      <c r="AV763" s="13" t="s">
        <v>77</v>
      </c>
      <c r="AW763" s="13" t="s">
        <v>33</v>
      </c>
      <c r="AX763" s="13" t="s">
        <v>72</v>
      </c>
      <c r="AY763" s="237" t="s">
        <v>120</v>
      </c>
    </row>
    <row r="764" s="14" customFormat="1">
      <c r="A764" s="14"/>
      <c r="B764" s="238"/>
      <c r="C764" s="239"/>
      <c r="D764" s="229" t="s">
        <v>129</v>
      </c>
      <c r="E764" s="240" t="s">
        <v>19</v>
      </c>
      <c r="F764" s="241" t="s">
        <v>706</v>
      </c>
      <c r="G764" s="239"/>
      <c r="H764" s="242">
        <v>13.65</v>
      </c>
      <c r="I764" s="243"/>
      <c r="J764" s="239"/>
      <c r="K764" s="239"/>
      <c r="L764" s="244"/>
      <c r="M764" s="245"/>
      <c r="N764" s="246"/>
      <c r="O764" s="246"/>
      <c r="P764" s="246"/>
      <c r="Q764" s="246"/>
      <c r="R764" s="246"/>
      <c r="S764" s="246"/>
      <c r="T764" s="24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8" t="s">
        <v>129</v>
      </c>
      <c r="AU764" s="248" t="s">
        <v>79</v>
      </c>
      <c r="AV764" s="14" t="s">
        <v>79</v>
      </c>
      <c r="AW764" s="14" t="s">
        <v>33</v>
      </c>
      <c r="AX764" s="14" t="s">
        <v>72</v>
      </c>
      <c r="AY764" s="248" t="s">
        <v>120</v>
      </c>
    </row>
    <row r="765" s="13" customFormat="1">
      <c r="A765" s="13"/>
      <c r="B765" s="227"/>
      <c r="C765" s="228"/>
      <c r="D765" s="229" t="s">
        <v>129</v>
      </c>
      <c r="E765" s="230" t="s">
        <v>19</v>
      </c>
      <c r="F765" s="231" t="s">
        <v>240</v>
      </c>
      <c r="G765" s="228"/>
      <c r="H765" s="230" t="s">
        <v>19</v>
      </c>
      <c r="I765" s="232"/>
      <c r="J765" s="228"/>
      <c r="K765" s="228"/>
      <c r="L765" s="233"/>
      <c r="M765" s="234"/>
      <c r="N765" s="235"/>
      <c r="O765" s="235"/>
      <c r="P765" s="235"/>
      <c r="Q765" s="235"/>
      <c r="R765" s="235"/>
      <c r="S765" s="235"/>
      <c r="T765" s="23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7" t="s">
        <v>129</v>
      </c>
      <c r="AU765" s="237" t="s">
        <v>79</v>
      </c>
      <c r="AV765" s="13" t="s">
        <v>77</v>
      </c>
      <c r="AW765" s="13" t="s">
        <v>33</v>
      </c>
      <c r="AX765" s="13" t="s">
        <v>72</v>
      </c>
      <c r="AY765" s="237" t="s">
        <v>120</v>
      </c>
    </row>
    <row r="766" s="14" customFormat="1">
      <c r="A766" s="14"/>
      <c r="B766" s="238"/>
      <c r="C766" s="239"/>
      <c r="D766" s="229" t="s">
        <v>129</v>
      </c>
      <c r="E766" s="240" t="s">
        <v>19</v>
      </c>
      <c r="F766" s="241" t="s">
        <v>712</v>
      </c>
      <c r="G766" s="239"/>
      <c r="H766" s="242">
        <v>12.863</v>
      </c>
      <c r="I766" s="243"/>
      <c r="J766" s="239"/>
      <c r="K766" s="239"/>
      <c r="L766" s="244"/>
      <c r="M766" s="245"/>
      <c r="N766" s="246"/>
      <c r="O766" s="246"/>
      <c r="P766" s="246"/>
      <c r="Q766" s="246"/>
      <c r="R766" s="246"/>
      <c r="S766" s="246"/>
      <c r="T766" s="247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8" t="s">
        <v>129</v>
      </c>
      <c r="AU766" s="248" t="s">
        <v>79</v>
      </c>
      <c r="AV766" s="14" t="s">
        <v>79</v>
      </c>
      <c r="AW766" s="14" t="s">
        <v>33</v>
      </c>
      <c r="AX766" s="14" t="s">
        <v>72</v>
      </c>
      <c r="AY766" s="248" t="s">
        <v>120</v>
      </c>
    </row>
    <row r="767" s="13" customFormat="1">
      <c r="A767" s="13"/>
      <c r="B767" s="227"/>
      <c r="C767" s="228"/>
      <c r="D767" s="229" t="s">
        <v>129</v>
      </c>
      <c r="E767" s="230" t="s">
        <v>19</v>
      </c>
      <c r="F767" s="231" t="s">
        <v>242</v>
      </c>
      <c r="G767" s="228"/>
      <c r="H767" s="230" t="s">
        <v>19</v>
      </c>
      <c r="I767" s="232"/>
      <c r="J767" s="228"/>
      <c r="K767" s="228"/>
      <c r="L767" s="233"/>
      <c r="M767" s="234"/>
      <c r="N767" s="235"/>
      <c r="O767" s="235"/>
      <c r="P767" s="235"/>
      <c r="Q767" s="235"/>
      <c r="R767" s="235"/>
      <c r="S767" s="235"/>
      <c r="T767" s="23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7" t="s">
        <v>129</v>
      </c>
      <c r="AU767" s="237" t="s">
        <v>79</v>
      </c>
      <c r="AV767" s="13" t="s">
        <v>77</v>
      </c>
      <c r="AW767" s="13" t="s">
        <v>33</v>
      </c>
      <c r="AX767" s="13" t="s">
        <v>72</v>
      </c>
      <c r="AY767" s="237" t="s">
        <v>120</v>
      </c>
    </row>
    <row r="768" s="14" customFormat="1">
      <c r="A768" s="14"/>
      <c r="B768" s="238"/>
      <c r="C768" s="239"/>
      <c r="D768" s="229" t="s">
        <v>129</v>
      </c>
      <c r="E768" s="240" t="s">
        <v>19</v>
      </c>
      <c r="F768" s="241" t="s">
        <v>713</v>
      </c>
      <c r="G768" s="239"/>
      <c r="H768" s="242">
        <v>48.563000000000002</v>
      </c>
      <c r="I768" s="243"/>
      <c r="J768" s="239"/>
      <c r="K768" s="239"/>
      <c r="L768" s="244"/>
      <c r="M768" s="245"/>
      <c r="N768" s="246"/>
      <c r="O768" s="246"/>
      <c r="P768" s="246"/>
      <c r="Q768" s="246"/>
      <c r="R768" s="246"/>
      <c r="S768" s="246"/>
      <c r="T768" s="24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8" t="s">
        <v>129</v>
      </c>
      <c r="AU768" s="248" t="s">
        <v>79</v>
      </c>
      <c r="AV768" s="14" t="s">
        <v>79</v>
      </c>
      <c r="AW768" s="14" t="s">
        <v>33</v>
      </c>
      <c r="AX768" s="14" t="s">
        <v>72</v>
      </c>
      <c r="AY768" s="248" t="s">
        <v>120</v>
      </c>
    </row>
    <row r="769" s="13" customFormat="1">
      <c r="A769" s="13"/>
      <c r="B769" s="227"/>
      <c r="C769" s="228"/>
      <c r="D769" s="229" t="s">
        <v>129</v>
      </c>
      <c r="E769" s="230" t="s">
        <v>19</v>
      </c>
      <c r="F769" s="231" t="s">
        <v>714</v>
      </c>
      <c r="G769" s="228"/>
      <c r="H769" s="230" t="s">
        <v>19</v>
      </c>
      <c r="I769" s="232"/>
      <c r="J769" s="228"/>
      <c r="K769" s="228"/>
      <c r="L769" s="233"/>
      <c r="M769" s="234"/>
      <c r="N769" s="235"/>
      <c r="O769" s="235"/>
      <c r="P769" s="235"/>
      <c r="Q769" s="235"/>
      <c r="R769" s="235"/>
      <c r="S769" s="235"/>
      <c r="T769" s="23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7" t="s">
        <v>129</v>
      </c>
      <c r="AU769" s="237" t="s">
        <v>79</v>
      </c>
      <c r="AV769" s="13" t="s">
        <v>77</v>
      </c>
      <c r="AW769" s="13" t="s">
        <v>33</v>
      </c>
      <c r="AX769" s="13" t="s">
        <v>72</v>
      </c>
      <c r="AY769" s="237" t="s">
        <v>120</v>
      </c>
    </row>
    <row r="770" s="14" customFormat="1">
      <c r="A770" s="14"/>
      <c r="B770" s="238"/>
      <c r="C770" s="239"/>
      <c r="D770" s="229" t="s">
        <v>129</v>
      </c>
      <c r="E770" s="240" t="s">
        <v>19</v>
      </c>
      <c r="F770" s="241" t="s">
        <v>704</v>
      </c>
      <c r="G770" s="239"/>
      <c r="H770" s="242">
        <v>50.490000000000002</v>
      </c>
      <c r="I770" s="243"/>
      <c r="J770" s="239"/>
      <c r="K770" s="239"/>
      <c r="L770" s="244"/>
      <c r="M770" s="245"/>
      <c r="N770" s="246"/>
      <c r="O770" s="246"/>
      <c r="P770" s="246"/>
      <c r="Q770" s="246"/>
      <c r="R770" s="246"/>
      <c r="S770" s="246"/>
      <c r="T770" s="247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8" t="s">
        <v>129</v>
      </c>
      <c r="AU770" s="248" t="s">
        <v>79</v>
      </c>
      <c r="AV770" s="14" t="s">
        <v>79</v>
      </c>
      <c r="AW770" s="14" t="s">
        <v>33</v>
      </c>
      <c r="AX770" s="14" t="s">
        <v>72</v>
      </c>
      <c r="AY770" s="248" t="s">
        <v>120</v>
      </c>
    </row>
    <row r="771" s="13" customFormat="1">
      <c r="A771" s="13"/>
      <c r="B771" s="227"/>
      <c r="C771" s="228"/>
      <c r="D771" s="229" t="s">
        <v>129</v>
      </c>
      <c r="E771" s="230" t="s">
        <v>19</v>
      </c>
      <c r="F771" s="231" t="s">
        <v>244</v>
      </c>
      <c r="G771" s="228"/>
      <c r="H771" s="230" t="s">
        <v>19</v>
      </c>
      <c r="I771" s="232"/>
      <c r="J771" s="228"/>
      <c r="K771" s="228"/>
      <c r="L771" s="233"/>
      <c r="M771" s="234"/>
      <c r="N771" s="235"/>
      <c r="O771" s="235"/>
      <c r="P771" s="235"/>
      <c r="Q771" s="235"/>
      <c r="R771" s="235"/>
      <c r="S771" s="235"/>
      <c r="T771" s="23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7" t="s">
        <v>129</v>
      </c>
      <c r="AU771" s="237" t="s">
        <v>79</v>
      </c>
      <c r="AV771" s="13" t="s">
        <v>77</v>
      </c>
      <c r="AW771" s="13" t="s">
        <v>33</v>
      </c>
      <c r="AX771" s="13" t="s">
        <v>72</v>
      </c>
      <c r="AY771" s="237" t="s">
        <v>120</v>
      </c>
    </row>
    <row r="772" s="14" customFormat="1">
      <c r="A772" s="14"/>
      <c r="B772" s="238"/>
      <c r="C772" s="239"/>
      <c r="D772" s="229" t="s">
        <v>129</v>
      </c>
      <c r="E772" s="240" t="s">
        <v>19</v>
      </c>
      <c r="F772" s="241" t="s">
        <v>705</v>
      </c>
      <c r="G772" s="239"/>
      <c r="H772" s="242">
        <v>117.938</v>
      </c>
      <c r="I772" s="243"/>
      <c r="J772" s="239"/>
      <c r="K772" s="239"/>
      <c r="L772" s="244"/>
      <c r="M772" s="245"/>
      <c r="N772" s="246"/>
      <c r="O772" s="246"/>
      <c r="P772" s="246"/>
      <c r="Q772" s="246"/>
      <c r="R772" s="246"/>
      <c r="S772" s="246"/>
      <c r="T772" s="24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8" t="s">
        <v>129</v>
      </c>
      <c r="AU772" s="248" t="s">
        <v>79</v>
      </c>
      <c r="AV772" s="14" t="s">
        <v>79</v>
      </c>
      <c r="AW772" s="14" t="s">
        <v>33</v>
      </c>
      <c r="AX772" s="14" t="s">
        <v>72</v>
      </c>
      <c r="AY772" s="248" t="s">
        <v>120</v>
      </c>
    </row>
    <row r="773" s="13" customFormat="1">
      <c r="A773" s="13"/>
      <c r="B773" s="227"/>
      <c r="C773" s="228"/>
      <c r="D773" s="229" t="s">
        <v>129</v>
      </c>
      <c r="E773" s="230" t="s">
        <v>19</v>
      </c>
      <c r="F773" s="231" t="s">
        <v>245</v>
      </c>
      <c r="G773" s="228"/>
      <c r="H773" s="230" t="s">
        <v>19</v>
      </c>
      <c r="I773" s="232"/>
      <c r="J773" s="228"/>
      <c r="K773" s="228"/>
      <c r="L773" s="233"/>
      <c r="M773" s="234"/>
      <c r="N773" s="235"/>
      <c r="O773" s="235"/>
      <c r="P773" s="235"/>
      <c r="Q773" s="235"/>
      <c r="R773" s="235"/>
      <c r="S773" s="235"/>
      <c r="T773" s="23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7" t="s">
        <v>129</v>
      </c>
      <c r="AU773" s="237" t="s">
        <v>79</v>
      </c>
      <c r="AV773" s="13" t="s">
        <v>77</v>
      </c>
      <c r="AW773" s="13" t="s">
        <v>33</v>
      </c>
      <c r="AX773" s="13" t="s">
        <v>72</v>
      </c>
      <c r="AY773" s="237" t="s">
        <v>120</v>
      </c>
    </row>
    <row r="774" s="14" customFormat="1">
      <c r="A774" s="14"/>
      <c r="B774" s="238"/>
      <c r="C774" s="239"/>
      <c r="D774" s="229" t="s">
        <v>129</v>
      </c>
      <c r="E774" s="240" t="s">
        <v>19</v>
      </c>
      <c r="F774" s="241" t="s">
        <v>706</v>
      </c>
      <c r="G774" s="239"/>
      <c r="H774" s="242">
        <v>13.65</v>
      </c>
      <c r="I774" s="243"/>
      <c r="J774" s="239"/>
      <c r="K774" s="239"/>
      <c r="L774" s="244"/>
      <c r="M774" s="245"/>
      <c r="N774" s="246"/>
      <c r="O774" s="246"/>
      <c r="P774" s="246"/>
      <c r="Q774" s="246"/>
      <c r="R774" s="246"/>
      <c r="S774" s="246"/>
      <c r="T774" s="24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8" t="s">
        <v>129</v>
      </c>
      <c r="AU774" s="248" t="s">
        <v>79</v>
      </c>
      <c r="AV774" s="14" t="s">
        <v>79</v>
      </c>
      <c r="AW774" s="14" t="s">
        <v>33</v>
      </c>
      <c r="AX774" s="14" t="s">
        <v>72</v>
      </c>
      <c r="AY774" s="248" t="s">
        <v>120</v>
      </c>
    </row>
    <row r="775" s="15" customFormat="1">
      <c r="A775" s="15"/>
      <c r="B775" s="249"/>
      <c r="C775" s="250"/>
      <c r="D775" s="229" t="s">
        <v>129</v>
      </c>
      <c r="E775" s="251" t="s">
        <v>19</v>
      </c>
      <c r="F775" s="252" t="s">
        <v>156</v>
      </c>
      <c r="G775" s="250"/>
      <c r="H775" s="253">
        <v>1255.4660000000004</v>
      </c>
      <c r="I775" s="254"/>
      <c r="J775" s="250"/>
      <c r="K775" s="250"/>
      <c r="L775" s="255"/>
      <c r="M775" s="256"/>
      <c r="N775" s="257"/>
      <c r="O775" s="257"/>
      <c r="P775" s="257"/>
      <c r="Q775" s="257"/>
      <c r="R775" s="257"/>
      <c r="S775" s="257"/>
      <c r="T775" s="258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59" t="s">
        <v>129</v>
      </c>
      <c r="AU775" s="259" t="s">
        <v>79</v>
      </c>
      <c r="AV775" s="15" t="s">
        <v>127</v>
      </c>
      <c r="AW775" s="15" t="s">
        <v>33</v>
      </c>
      <c r="AX775" s="15" t="s">
        <v>77</v>
      </c>
      <c r="AY775" s="259" t="s">
        <v>120</v>
      </c>
    </row>
    <row r="776" s="2" customFormat="1" ht="16.5" customHeight="1">
      <c r="A776" s="39"/>
      <c r="B776" s="40"/>
      <c r="C776" s="213" t="s">
        <v>715</v>
      </c>
      <c r="D776" s="213" t="s">
        <v>123</v>
      </c>
      <c r="E776" s="214" t="s">
        <v>716</v>
      </c>
      <c r="F776" s="215" t="s">
        <v>717</v>
      </c>
      <c r="G776" s="216" t="s">
        <v>126</v>
      </c>
      <c r="H776" s="217">
        <v>1255.4659999999999</v>
      </c>
      <c r="I776" s="218"/>
      <c r="J776" s="219">
        <f>ROUND(I776*H776,2)</f>
        <v>0</v>
      </c>
      <c r="K776" s="220"/>
      <c r="L776" s="45"/>
      <c r="M776" s="221" t="s">
        <v>19</v>
      </c>
      <c r="N776" s="222" t="s">
        <v>43</v>
      </c>
      <c r="O776" s="85"/>
      <c r="P776" s="223">
        <f>O776*H776</f>
        <v>0</v>
      </c>
      <c r="Q776" s="223">
        <v>0</v>
      </c>
      <c r="R776" s="223">
        <f>Q776*H776</f>
        <v>0</v>
      </c>
      <c r="S776" s="223">
        <v>0</v>
      </c>
      <c r="T776" s="224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25" t="s">
        <v>304</v>
      </c>
      <c r="AT776" s="225" t="s">
        <v>123</v>
      </c>
      <c r="AU776" s="225" t="s">
        <v>79</v>
      </c>
      <c r="AY776" s="18" t="s">
        <v>120</v>
      </c>
      <c r="BE776" s="226">
        <f>IF(N776="základní",J776,0)</f>
        <v>0</v>
      </c>
      <c r="BF776" s="226">
        <f>IF(N776="snížená",J776,0)</f>
        <v>0</v>
      </c>
      <c r="BG776" s="226">
        <f>IF(N776="zákl. přenesená",J776,0)</f>
        <v>0</v>
      </c>
      <c r="BH776" s="226">
        <f>IF(N776="sníž. přenesená",J776,0)</f>
        <v>0</v>
      </c>
      <c r="BI776" s="226">
        <f>IF(N776="nulová",J776,0)</f>
        <v>0</v>
      </c>
      <c r="BJ776" s="18" t="s">
        <v>77</v>
      </c>
      <c r="BK776" s="226">
        <f>ROUND(I776*H776,2)</f>
        <v>0</v>
      </c>
      <c r="BL776" s="18" t="s">
        <v>304</v>
      </c>
      <c r="BM776" s="225" t="s">
        <v>718</v>
      </c>
    </row>
    <row r="777" s="13" customFormat="1">
      <c r="A777" s="13"/>
      <c r="B777" s="227"/>
      <c r="C777" s="228"/>
      <c r="D777" s="229" t="s">
        <v>129</v>
      </c>
      <c r="E777" s="230" t="s">
        <v>19</v>
      </c>
      <c r="F777" s="231" t="s">
        <v>213</v>
      </c>
      <c r="G777" s="228"/>
      <c r="H777" s="230" t="s">
        <v>19</v>
      </c>
      <c r="I777" s="232"/>
      <c r="J777" s="228"/>
      <c r="K777" s="228"/>
      <c r="L777" s="233"/>
      <c r="M777" s="234"/>
      <c r="N777" s="235"/>
      <c r="O777" s="235"/>
      <c r="P777" s="235"/>
      <c r="Q777" s="235"/>
      <c r="R777" s="235"/>
      <c r="S777" s="235"/>
      <c r="T777" s="23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7" t="s">
        <v>129</v>
      </c>
      <c r="AU777" s="237" t="s">
        <v>79</v>
      </c>
      <c r="AV777" s="13" t="s">
        <v>77</v>
      </c>
      <c r="AW777" s="13" t="s">
        <v>33</v>
      </c>
      <c r="AX777" s="13" t="s">
        <v>72</v>
      </c>
      <c r="AY777" s="237" t="s">
        <v>120</v>
      </c>
    </row>
    <row r="778" s="13" customFormat="1">
      <c r="A778" s="13"/>
      <c r="B778" s="227"/>
      <c r="C778" s="228"/>
      <c r="D778" s="229" t="s">
        <v>129</v>
      </c>
      <c r="E778" s="230" t="s">
        <v>19</v>
      </c>
      <c r="F778" s="231" t="s">
        <v>214</v>
      </c>
      <c r="G778" s="228"/>
      <c r="H778" s="230" t="s">
        <v>19</v>
      </c>
      <c r="I778" s="232"/>
      <c r="J778" s="228"/>
      <c r="K778" s="228"/>
      <c r="L778" s="233"/>
      <c r="M778" s="234"/>
      <c r="N778" s="235"/>
      <c r="O778" s="235"/>
      <c r="P778" s="235"/>
      <c r="Q778" s="235"/>
      <c r="R778" s="235"/>
      <c r="S778" s="235"/>
      <c r="T778" s="23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7" t="s">
        <v>129</v>
      </c>
      <c r="AU778" s="237" t="s">
        <v>79</v>
      </c>
      <c r="AV778" s="13" t="s">
        <v>77</v>
      </c>
      <c r="AW778" s="13" t="s">
        <v>33</v>
      </c>
      <c r="AX778" s="13" t="s">
        <v>72</v>
      </c>
      <c r="AY778" s="237" t="s">
        <v>120</v>
      </c>
    </row>
    <row r="779" s="14" customFormat="1">
      <c r="A779" s="14"/>
      <c r="B779" s="238"/>
      <c r="C779" s="239"/>
      <c r="D779" s="229" t="s">
        <v>129</v>
      </c>
      <c r="E779" s="240" t="s">
        <v>19</v>
      </c>
      <c r="F779" s="241" t="s">
        <v>697</v>
      </c>
      <c r="G779" s="239"/>
      <c r="H779" s="242">
        <v>15</v>
      </c>
      <c r="I779" s="243"/>
      <c r="J779" s="239"/>
      <c r="K779" s="239"/>
      <c r="L779" s="244"/>
      <c r="M779" s="245"/>
      <c r="N779" s="246"/>
      <c r="O779" s="246"/>
      <c r="P779" s="246"/>
      <c r="Q779" s="246"/>
      <c r="R779" s="246"/>
      <c r="S779" s="246"/>
      <c r="T779" s="247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8" t="s">
        <v>129</v>
      </c>
      <c r="AU779" s="248" t="s">
        <v>79</v>
      </c>
      <c r="AV779" s="14" t="s">
        <v>79</v>
      </c>
      <c r="AW779" s="14" t="s">
        <v>33</v>
      </c>
      <c r="AX779" s="14" t="s">
        <v>72</v>
      </c>
      <c r="AY779" s="248" t="s">
        <v>120</v>
      </c>
    </row>
    <row r="780" s="13" customFormat="1">
      <c r="A780" s="13"/>
      <c r="B780" s="227"/>
      <c r="C780" s="228"/>
      <c r="D780" s="229" t="s">
        <v>129</v>
      </c>
      <c r="E780" s="230" t="s">
        <v>19</v>
      </c>
      <c r="F780" s="231" t="s">
        <v>216</v>
      </c>
      <c r="G780" s="228"/>
      <c r="H780" s="230" t="s">
        <v>19</v>
      </c>
      <c r="I780" s="232"/>
      <c r="J780" s="228"/>
      <c r="K780" s="228"/>
      <c r="L780" s="233"/>
      <c r="M780" s="234"/>
      <c r="N780" s="235"/>
      <c r="O780" s="235"/>
      <c r="P780" s="235"/>
      <c r="Q780" s="235"/>
      <c r="R780" s="235"/>
      <c r="S780" s="235"/>
      <c r="T780" s="236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7" t="s">
        <v>129</v>
      </c>
      <c r="AU780" s="237" t="s">
        <v>79</v>
      </c>
      <c r="AV780" s="13" t="s">
        <v>77</v>
      </c>
      <c r="AW780" s="13" t="s">
        <v>33</v>
      </c>
      <c r="AX780" s="13" t="s">
        <v>72</v>
      </c>
      <c r="AY780" s="237" t="s">
        <v>120</v>
      </c>
    </row>
    <row r="781" s="14" customFormat="1">
      <c r="A781" s="14"/>
      <c r="B781" s="238"/>
      <c r="C781" s="239"/>
      <c r="D781" s="229" t="s">
        <v>129</v>
      </c>
      <c r="E781" s="240" t="s">
        <v>19</v>
      </c>
      <c r="F781" s="241" t="s">
        <v>698</v>
      </c>
      <c r="G781" s="239"/>
      <c r="H781" s="242">
        <v>15</v>
      </c>
      <c r="I781" s="243"/>
      <c r="J781" s="239"/>
      <c r="K781" s="239"/>
      <c r="L781" s="244"/>
      <c r="M781" s="245"/>
      <c r="N781" s="246"/>
      <c r="O781" s="246"/>
      <c r="P781" s="246"/>
      <c r="Q781" s="246"/>
      <c r="R781" s="246"/>
      <c r="S781" s="246"/>
      <c r="T781" s="247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8" t="s">
        <v>129</v>
      </c>
      <c r="AU781" s="248" t="s">
        <v>79</v>
      </c>
      <c r="AV781" s="14" t="s">
        <v>79</v>
      </c>
      <c r="AW781" s="14" t="s">
        <v>33</v>
      </c>
      <c r="AX781" s="14" t="s">
        <v>72</v>
      </c>
      <c r="AY781" s="248" t="s">
        <v>120</v>
      </c>
    </row>
    <row r="782" s="13" customFormat="1">
      <c r="A782" s="13"/>
      <c r="B782" s="227"/>
      <c r="C782" s="228"/>
      <c r="D782" s="229" t="s">
        <v>129</v>
      </c>
      <c r="E782" s="230" t="s">
        <v>19</v>
      </c>
      <c r="F782" s="231" t="s">
        <v>218</v>
      </c>
      <c r="G782" s="228"/>
      <c r="H782" s="230" t="s">
        <v>19</v>
      </c>
      <c r="I782" s="232"/>
      <c r="J782" s="228"/>
      <c r="K782" s="228"/>
      <c r="L782" s="233"/>
      <c r="M782" s="234"/>
      <c r="N782" s="235"/>
      <c r="O782" s="235"/>
      <c r="P782" s="235"/>
      <c r="Q782" s="235"/>
      <c r="R782" s="235"/>
      <c r="S782" s="235"/>
      <c r="T782" s="236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7" t="s">
        <v>129</v>
      </c>
      <c r="AU782" s="237" t="s">
        <v>79</v>
      </c>
      <c r="AV782" s="13" t="s">
        <v>77</v>
      </c>
      <c r="AW782" s="13" t="s">
        <v>33</v>
      </c>
      <c r="AX782" s="13" t="s">
        <v>72</v>
      </c>
      <c r="AY782" s="237" t="s">
        <v>120</v>
      </c>
    </row>
    <row r="783" s="14" customFormat="1">
      <c r="A783" s="14"/>
      <c r="B783" s="238"/>
      <c r="C783" s="239"/>
      <c r="D783" s="229" t="s">
        <v>129</v>
      </c>
      <c r="E783" s="240" t="s">
        <v>19</v>
      </c>
      <c r="F783" s="241" t="s">
        <v>699</v>
      </c>
      <c r="G783" s="239"/>
      <c r="H783" s="242">
        <v>7.5</v>
      </c>
      <c r="I783" s="243"/>
      <c r="J783" s="239"/>
      <c r="K783" s="239"/>
      <c r="L783" s="244"/>
      <c r="M783" s="245"/>
      <c r="N783" s="246"/>
      <c r="O783" s="246"/>
      <c r="P783" s="246"/>
      <c r="Q783" s="246"/>
      <c r="R783" s="246"/>
      <c r="S783" s="246"/>
      <c r="T783" s="247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8" t="s">
        <v>129</v>
      </c>
      <c r="AU783" s="248" t="s">
        <v>79</v>
      </c>
      <c r="AV783" s="14" t="s">
        <v>79</v>
      </c>
      <c r="AW783" s="14" t="s">
        <v>33</v>
      </c>
      <c r="AX783" s="14" t="s">
        <v>72</v>
      </c>
      <c r="AY783" s="248" t="s">
        <v>120</v>
      </c>
    </row>
    <row r="784" s="13" customFormat="1">
      <c r="A784" s="13"/>
      <c r="B784" s="227"/>
      <c r="C784" s="228"/>
      <c r="D784" s="229" t="s">
        <v>129</v>
      </c>
      <c r="E784" s="230" t="s">
        <v>19</v>
      </c>
      <c r="F784" s="231" t="s">
        <v>220</v>
      </c>
      <c r="G784" s="228"/>
      <c r="H784" s="230" t="s">
        <v>19</v>
      </c>
      <c r="I784" s="232"/>
      <c r="J784" s="228"/>
      <c r="K784" s="228"/>
      <c r="L784" s="233"/>
      <c r="M784" s="234"/>
      <c r="N784" s="235"/>
      <c r="O784" s="235"/>
      <c r="P784" s="235"/>
      <c r="Q784" s="235"/>
      <c r="R784" s="235"/>
      <c r="S784" s="235"/>
      <c r="T784" s="236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7" t="s">
        <v>129</v>
      </c>
      <c r="AU784" s="237" t="s">
        <v>79</v>
      </c>
      <c r="AV784" s="13" t="s">
        <v>77</v>
      </c>
      <c r="AW784" s="13" t="s">
        <v>33</v>
      </c>
      <c r="AX784" s="13" t="s">
        <v>72</v>
      </c>
      <c r="AY784" s="237" t="s">
        <v>120</v>
      </c>
    </row>
    <row r="785" s="14" customFormat="1">
      <c r="A785" s="14"/>
      <c r="B785" s="238"/>
      <c r="C785" s="239"/>
      <c r="D785" s="229" t="s">
        <v>129</v>
      </c>
      <c r="E785" s="240" t="s">
        <v>19</v>
      </c>
      <c r="F785" s="241" t="s">
        <v>700</v>
      </c>
      <c r="G785" s="239"/>
      <c r="H785" s="242">
        <v>21</v>
      </c>
      <c r="I785" s="243"/>
      <c r="J785" s="239"/>
      <c r="K785" s="239"/>
      <c r="L785" s="244"/>
      <c r="M785" s="245"/>
      <c r="N785" s="246"/>
      <c r="O785" s="246"/>
      <c r="P785" s="246"/>
      <c r="Q785" s="246"/>
      <c r="R785" s="246"/>
      <c r="S785" s="246"/>
      <c r="T785" s="247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8" t="s">
        <v>129</v>
      </c>
      <c r="AU785" s="248" t="s">
        <v>79</v>
      </c>
      <c r="AV785" s="14" t="s">
        <v>79</v>
      </c>
      <c r="AW785" s="14" t="s">
        <v>33</v>
      </c>
      <c r="AX785" s="14" t="s">
        <v>72</v>
      </c>
      <c r="AY785" s="248" t="s">
        <v>120</v>
      </c>
    </row>
    <row r="786" s="13" customFormat="1">
      <c r="A786" s="13"/>
      <c r="B786" s="227"/>
      <c r="C786" s="228"/>
      <c r="D786" s="229" t="s">
        <v>129</v>
      </c>
      <c r="E786" s="230" t="s">
        <v>19</v>
      </c>
      <c r="F786" s="231" t="s">
        <v>222</v>
      </c>
      <c r="G786" s="228"/>
      <c r="H786" s="230" t="s">
        <v>19</v>
      </c>
      <c r="I786" s="232"/>
      <c r="J786" s="228"/>
      <c r="K786" s="228"/>
      <c r="L786" s="233"/>
      <c r="M786" s="234"/>
      <c r="N786" s="235"/>
      <c r="O786" s="235"/>
      <c r="P786" s="235"/>
      <c r="Q786" s="235"/>
      <c r="R786" s="235"/>
      <c r="S786" s="235"/>
      <c r="T786" s="23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7" t="s">
        <v>129</v>
      </c>
      <c r="AU786" s="237" t="s">
        <v>79</v>
      </c>
      <c r="AV786" s="13" t="s">
        <v>77</v>
      </c>
      <c r="AW786" s="13" t="s">
        <v>33</v>
      </c>
      <c r="AX786" s="13" t="s">
        <v>72</v>
      </c>
      <c r="AY786" s="237" t="s">
        <v>120</v>
      </c>
    </row>
    <row r="787" s="14" customFormat="1">
      <c r="A787" s="14"/>
      <c r="B787" s="238"/>
      <c r="C787" s="239"/>
      <c r="D787" s="229" t="s">
        <v>129</v>
      </c>
      <c r="E787" s="240" t="s">
        <v>19</v>
      </c>
      <c r="F787" s="241" t="s">
        <v>701</v>
      </c>
      <c r="G787" s="239"/>
      <c r="H787" s="242">
        <v>56.340000000000003</v>
      </c>
      <c r="I787" s="243"/>
      <c r="J787" s="239"/>
      <c r="K787" s="239"/>
      <c r="L787" s="244"/>
      <c r="M787" s="245"/>
      <c r="N787" s="246"/>
      <c r="O787" s="246"/>
      <c r="P787" s="246"/>
      <c r="Q787" s="246"/>
      <c r="R787" s="246"/>
      <c r="S787" s="246"/>
      <c r="T787" s="247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8" t="s">
        <v>129</v>
      </c>
      <c r="AU787" s="248" t="s">
        <v>79</v>
      </c>
      <c r="AV787" s="14" t="s">
        <v>79</v>
      </c>
      <c r="AW787" s="14" t="s">
        <v>33</v>
      </c>
      <c r="AX787" s="14" t="s">
        <v>72</v>
      </c>
      <c r="AY787" s="248" t="s">
        <v>120</v>
      </c>
    </row>
    <row r="788" s="13" customFormat="1">
      <c r="A788" s="13"/>
      <c r="B788" s="227"/>
      <c r="C788" s="228"/>
      <c r="D788" s="229" t="s">
        <v>129</v>
      </c>
      <c r="E788" s="230" t="s">
        <v>19</v>
      </c>
      <c r="F788" s="231" t="s">
        <v>224</v>
      </c>
      <c r="G788" s="228"/>
      <c r="H788" s="230" t="s">
        <v>19</v>
      </c>
      <c r="I788" s="232"/>
      <c r="J788" s="228"/>
      <c r="K788" s="228"/>
      <c r="L788" s="233"/>
      <c r="M788" s="234"/>
      <c r="N788" s="235"/>
      <c r="O788" s="235"/>
      <c r="P788" s="235"/>
      <c r="Q788" s="235"/>
      <c r="R788" s="235"/>
      <c r="S788" s="235"/>
      <c r="T788" s="23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7" t="s">
        <v>129</v>
      </c>
      <c r="AU788" s="237" t="s">
        <v>79</v>
      </c>
      <c r="AV788" s="13" t="s">
        <v>77</v>
      </c>
      <c r="AW788" s="13" t="s">
        <v>33</v>
      </c>
      <c r="AX788" s="13" t="s">
        <v>72</v>
      </c>
      <c r="AY788" s="237" t="s">
        <v>120</v>
      </c>
    </row>
    <row r="789" s="14" customFormat="1">
      <c r="A789" s="14"/>
      <c r="B789" s="238"/>
      <c r="C789" s="239"/>
      <c r="D789" s="229" t="s">
        <v>129</v>
      </c>
      <c r="E789" s="240" t="s">
        <v>19</v>
      </c>
      <c r="F789" s="241" t="s">
        <v>702</v>
      </c>
      <c r="G789" s="239"/>
      <c r="H789" s="242">
        <v>38.063000000000002</v>
      </c>
      <c r="I789" s="243"/>
      <c r="J789" s="239"/>
      <c r="K789" s="239"/>
      <c r="L789" s="244"/>
      <c r="M789" s="245"/>
      <c r="N789" s="246"/>
      <c r="O789" s="246"/>
      <c r="P789" s="246"/>
      <c r="Q789" s="246"/>
      <c r="R789" s="246"/>
      <c r="S789" s="246"/>
      <c r="T789" s="24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8" t="s">
        <v>129</v>
      </c>
      <c r="AU789" s="248" t="s">
        <v>79</v>
      </c>
      <c r="AV789" s="14" t="s">
        <v>79</v>
      </c>
      <c r="AW789" s="14" t="s">
        <v>33</v>
      </c>
      <c r="AX789" s="14" t="s">
        <v>72</v>
      </c>
      <c r="AY789" s="248" t="s">
        <v>120</v>
      </c>
    </row>
    <row r="790" s="13" customFormat="1">
      <c r="A790" s="13"/>
      <c r="B790" s="227"/>
      <c r="C790" s="228"/>
      <c r="D790" s="229" t="s">
        <v>129</v>
      </c>
      <c r="E790" s="230" t="s">
        <v>19</v>
      </c>
      <c r="F790" s="231" t="s">
        <v>703</v>
      </c>
      <c r="G790" s="228"/>
      <c r="H790" s="230" t="s">
        <v>19</v>
      </c>
      <c r="I790" s="232"/>
      <c r="J790" s="228"/>
      <c r="K790" s="228"/>
      <c r="L790" s="233"/>
      <c r="M790" s="234"/>
      <c r="N790" s="235"/>
      <c r="O790" s="235"/>
      <c r="P790" s="235"/>
      <c r="Q790" s="235"/>
      <c r="R790" s="235"/>
      <c r="S790" s="235"/>
      <c r="T790" s="236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7" t="s">
        <v>129</v>
      </c>
      <c r="AU790" s="237" t="s">
        <v>79</v>
      </c>
      <c r="AV790" s="13" t="s">
        <v>77</v>
      </c>
      <c r="AW790" s="13" t="s">
        <v>33</v>
      </c>
      <c r="AX790" s="13" t="s">
        <v>72</v>
      </c>
      <c r="AY790" s="237" t="s">
        <v>120</v>
      </c>
    </row>
    <row r="791" s="14" customFormat="1">
      <c r="A791" s="14"/>
      <c r="B791" s="238"/>
      <c r="C791" s="239"/>
      <c r="D791" s="229" t="s">
        <v>129</v>
      </c>
      <c r="E791" s="240" t="s">
        <v>19</v>
      </c>
      <c r="F791" s="241" t="s">
        <v>704</v>
      </c>
      <c r="G791" s="239"/>
      <c r="H791" s="242">
        <v>50.490000000000002</v>
      </c>
      <c r="I791" s="243"/>
      <c r="J791" s="239"/>
      <c r="K791" s="239"/>
      <c r="L791" s="244"/>
      <c r="M791" s="245"/>
      <c r="N791" s="246"/>
      <c r="O791" s="246"/>
      <c r="P791" s="246"/>
      <c r="Q791" s="246"/>
      <c r="R791" s="246"/>
      <c r="S791" s="246"/>
      <c r="T791" s="247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8" t="s">
        <v>129</v>
      </c>
      <c r="AU791" s="248" t="s">
        <v>79</v>
      </c>
      <c r="AV791" s="14" t="s">
        <v>79</v>
      </c>
      <c r="AW791" s="14" t="s">
        <v>33</v>
      </c>
      <c r="AX791" s="14" t="s">
        <v>72</v>
      </c>
      <c r="AY791" s="248" t="s">
        <v>120</v>
      </c>
    </row>
    <row r="792" s="13" customFormat="1">
      <c r="A792" s="13"/>
      <c r="B792" s="227"/>
      <c r="C792" s="228"/>
      <c r="D792" s="229" t="s">
        <v>129</v>
      </c>
      <c r="E792" s="230" t="s">
        <v>19</v>
      </c>
      <c r="F792" s="231" t="s">
        <v>226</v>
      </c>
      <c r="G792" s="228"/>
      <c r="H792" s="230" t="s">
        <v>19</v>
      </c>
      <c r="I792" s="232"/>
      <c r="J792" s="228"/>
      <c r="K792" s="228"/>
      <c r="L792" s="233"/>
      <c r="M792" s="234"/>
      <c r="N792" s="235"/>
      <c r="O792" s="235"/>
      <c r="P792" s="235"/>
      <c r="Q792" s="235"/>
      <c r="R792" s="235"/>
      <c r="S792" s="235"/>
      <c r="T792" s="23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7" t="s">
        <v>129</v>
      </c>
      <c r="AU792" s="237" t="s">
        <v>79</v>
      </c>
      <c r="AV792" s="13" t="s">
        <v>77</v>
      </c>
      <c r="AW792" s="13" t="s">
        <v>33</v>
      </c>
      <c r="AX792" s="13" t="s">
        <v>72</v>
      </c>
      <c r="AY792" s="237" t="s">
        <v>120</v>
      </c>
    </row>
    <row r="793" s="14" customFormat="1">
      <c r="A793" s="14"/>
      <c r="B793" s="238"/>
      <c r="C793" s="239"/>
      <c r="D793" s="229" t="s">
        <v>129</v>
      </c>
      <c r="E793" s="240" t="s">
        <v>19</v>
      </c>
      <c r="F793" s="241" t="s">
        <v>705</v>
      </c>
      <c r="G793" s="239"/>
      <c r="H793" s="242">
        <v>117.938</v>
      </c>
      <c r="I793" s="243"/>
      <c r="J793" s="239"/>
      <c r="K793" s="239"/>
      <c r="L793" s="244"/>
      <c r="M793" s="245"/>
      <c r="N793" s="246"/>
      <c r="O793" s="246"/>
      <c r="P793" s="246"/>
      <c r="Q793" s="246"/>
      <c r="R793" s="246"/>
      <c r="S793" s="246"/>
      <c r="T793" s="247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8" t="s">
        <v>129</v>
      </c>
      <c r="AU793" s="248" t="s">
        <v>79</v>
      </c>
      <c r="AV793" s="14" t="s">
        <v>79</v>
      </c>
      <c r="AW793" s="14" t="s">
        <v>33</v>
      </c>
      <c r="AX793" s="14" t="s">
        <v>72</v>
      </c>
      <c r="AY793" s="248" t="s">
        <v>120</v>
      </c>
    </row>
    <row r="794" s="13" customFormat="1">
      <c r="A794" s="13"/>
      <c r="B794" s="227"/>
      <c r="C794" s="228"/>
      <c r="D794" s="229" t="s">
        <v>129</v>
      </c>
      <c r="E794" s="230" t="s">
        <v>19</v>
      </c>
      <c r="F794" s="231" t="s">
        <v>228</v>
      </c>
      <c r="G794" s="228"/>
      <c r="H794" s="230" t="s">
        <v>19</v>
      </c>
      <c r="I794" s="232"/>
      <c r="J794" s="228"/>
      <c r="K794" s="228"/>
      <c r="L794" s="233"/>
      <c r="M794" s="234"/>
      <c r="N794" s="235"/>
      <c r="O794" s="235"/>
      <c r="P794" s="235"/>
      <c r="Q794" s="235"/>
      <c r="R794" s="235"/>
      <c r="S794" s="235"/>
      <c r="T794" s="23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7" t="s">
        <v>129</v>
      </c>
      <c r="AU794" s="237" t="s">
        <v>79</v>
      </c>
      <c r="AV794" s="13" t="s">
        <v>77</v>
      </c>
      <c r="AW794" s="13" t="s">
        <v>33</v>
      </c>
      <c r="AX794" s="13" t="s">
        <v>72</v>
      </c>
      <c r="AY794" s="237" t="s">
        <v>120</v>
      </c>
    </row>
    <row r="795" s="14" customFormat="1">
      <c r="A795" s="14"/>
      <c r="B795" s="238"/>
      <c r="C795" s="239"/>
      <c r="D795" s="229" t="s">
        <v>129</v>
      </c>
      <c r="E795" s="240" t="s">
        <v>19</v>
      </c>
      <c r="F795" s="241" t="s">
        <v>706</v>
      </c>
      <c r="G795" s="239"/>
      <c r="H795" s="242">
        <v>13.65</v>
      </c>
      <c r="I795" s="243"/>
      <c r="J795" s="239"/>
      <c r="K795" s="239"/>
      <c r="L795" s="244"/>
      <c r="M795" s="245"/>
      <c r="N795" s="246"/>
      <c r="O795" s="246"/>
      <c r="P795" s="246"/>
      <c r="Q795" s="246"/>
      <c r="R795" s="246"/>
      <c r="S795" s="246"/>
      <c r="T795" s="247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8" t="s">
        <v>129</v>
      </c>
      <c r="AU795" s="248" t="s">
        <v>79</v>
      </c>
      <c r="AV795" s="14" t="s">
        <v>79</v>
      </c>
      <c r="AW795" s="14" t="s">
        <v>33</v>
      </c>
      <c r="AX795" s="14" t="s">
        <v>72</v>
      </c>
      <c r="AY795" s="248" t="s">
        <v>120</v>
      </c>
    </row>
    <row r="796" s="13" customFormat="1">
      <c r="A796" s="13"/>
      <c r="B796" s="227"/>
      <c r="C796" s="228"/>
      <c r="D796" s="229" t="s">
        <v>129</v>
      </c>
      <c r="E796" s="230" t="s">
        <v>19</v>
      </c>
      <c r="F796" s="231" t="s">
        <v>230</v>
      </c>
      <c r="G796" s="228"/>
      <c r="H796" s="230" t="s">
        <v>19</v>
      </c>
      <c r="I796" s="232"/>
      <c r="J796" s="228"/>
      <c r="K796" s="228"/>
      <c r="L796" s="233"/>
      <c r="M796" s="234"/>
      <c r="N796" s="235"/>
      <c r="O796" s="235"/>
      <c r="P796" s="235"/>
      <c r="Q796" s="235"/>
      <c r="R796" s="235"/>
      <c r="S796" s="235"/>
      <c r="T796" s="236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7" t="s">
        <v>129</v>
      </c>
      <c r="AU796" s="237" t="s">
        <v>79</v>
      </c>
      <c r="AV796" s="13" t="s">
        <v>77</v>
      </c>
      <c r="AW796" s="13" t="s">
        <v>33</v>
      </c>
      <c r="AX796" s="13" t="s">
        <v>72</v>
      </c>
      <c r="AY796" s="237" t="s">
        <v>120</v>
      </c>
    </row>
    <row r="797" s="14" customFormat="1">
      <c r="A797" s="14"/>
      <c r="B797" s="238"/>
      <c r="C797" s="239"/>
      <c r="D797" s="229" t="s">
        <v>129</v>
      </c>
      <c r="E797" s="240" t="s">
        <v>19</v>
      </c>
      <c r="F797" s="241" t="s">
        <v>707</v>
      </c>
      <c r="G797" s="239"/>
      <c r="H797" s="242">
        <v>251.25</v>
      </c>
      <c r="I797" s="243"/>
      <c r="J797" s="239"/>
      <c r="K797" s="239"/>
      <c r="L797" s="244"/>
      <c r="M797" s="245"/>
      <c r="N797" s="246"/>
      <c r="O797" s="246"/>
      <c r="P797" s="246"/>
      <c r="Q797" s="246"/>
      <c r="R797" s="246"/>
      <c r="S797" s="246"/>
      <c r="T797" s="247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8" t="s">
        <v>129</v>
      </c>
      <c r="AU797" s="248" t="s">
        <v>79</v>
      </c>
      <c r="AV797" s="14" t="s">
        <v>79</v>
      </c>
      <c r="AW797" s="14" t="s">
        <v>33</v>
      </c>
      <c r="AX797" s="14" t="s">
        <v>72</v>
      </c>
      <c r="AY797" s="248" t="s">
        <v>120</v>
      </c>
    </row>
    <row r="798" s="13" customFormat="1">
      <c r="A798" s="13"/>
      <c r="B798" s="227"/>
      <c r="C798" s="228"/>
      <c r="D798" s="229" t="s">
        <v>129</v>
      </c>
      <c r="E798" s="230" t="s">
        <v>19</v>
      </c>
      <c r="F798" s="231" t="s">
        <v>708</v>
      </c>
      <c r="G798" s="228"/>
      <c r="H798" s="230" t="s">
        <v>19</v>
      </c>
      <c r="I798" s="232"/>
      <c r="J798" s="228"/>
      <c r="K798" s="228"/>
      <c r="L798" s="233"/>
      <c r="M798" s="234"/>
      <c r="N798" s="235"/>
      <c r="O798" s="235"/>
      <c r="P798" s="235"/>
      <c r="Q798" s="235"/>
      <c r="R798" s="235"/>
      <c r="S798" s="235"/>
      <c r="T798" s="236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7" t="s">
        <v>129</v>
      </c>
      <c r="AU798" s="237" t="s">
        <v>79</v>
      </c>
      <c r="AV798" s="13" t="s">
        <v>77</v>
      </c>
      <c r="AW798" s="13" t="s">
        <v>33</v>
      </c>
      <c r="AX798" s="13" t="s">
        <v>72</v>
      </c>
      <c r="AY798" s="237" t="s">
        <v>120</v>
      </c>
    </row>
    <row r="799" s="14" customFormat="1">
      <c r="A799" s="14"/>
      <c r="B799" s="238"/>
      <c r="C799" s="239"/>
      <c r="D799" s="229" t="s">
        <v>129</v>
      </c>
      <c r="E799" s="240" t="s">
        <v>19</v>
      </c>
      <c r="F799" s="241" t="s">
        <v>704</v>
      </c>
      <c r="G799" s="239"/>
      <c r="H799" s="242">
        <v>50.490000000000002</v>
      </c>
      <c r="I799" s="243"/>
      <c r="J799" s="239"/>
      <c r="K799" s="239"/>
      <c r="L799" s="244"/>
      <c r="M799" s="245"/>
      <c r="N799" s="246"/>
      <c r="O799" s="246"/>
      <c r="P799" s="246"/>
      <c r="Q799" s="246"/>
      <c r="R799" s="246"/>
      <c r="S799" s="246"/>
      <c r="T799" s="247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8" t="s">
        <v>129</v>
      </c>
      <c r="AU799" s="248" t="s">
        <v>79</v>
      </c>
      <c r="AV799" s="14" t="s">
        <v>79</v>
      </c>
      <c r="AW799" s="14" t="s">
        <v>33</v>
      </c>
      <c r="AX799" s="14" t="s">
        <v>72</v>
      </c>
      <c r="AY799" s="248" t="s">
        <v>120</v>
      </c>
    </row>
    <row r="800" s="13" customFormat="1">
      <c r="A800" s="13"/>
      <c r="B800" s="227"/>
      <c r="C800" s="228"/>
      <c r="D800" s="229" t="s">
        <v>129</v>
      </c>
      <c r="E800" s="230" t="s">
        <v>19</v>
      </c>
      <c r="F800" s="231" t="s">
        <v>232</v>
      </c>
      <c r="G800" s="228"/>
      <c r="H800" s="230" t="s">
        <v>19</v>
      </c>
      <c r="I800" s="232"/>
      <c r="J800" s="228"/>
      <c r="K800" s="228"/>
      <c r="L800" s="233"/>
      <c r="M800" s="234"/>
      <c r="N800" s="235"/>
      <c r="O800" s="235"/>
      <c r="P800" s="235"/>
      <c r="Q800" s="235"/>
      <c r="R800" s="235"/>
      <c r="S800" s="235"/>
      <c r="T800" s="23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7" t="s">
        <v>129</v>
      </c>
      <c r="AU800" s="237" t="s">
        <v>79</v>
      </c>
      <c r="AV800" s="13" t="s">
        <v>77</v>
      </c>
      <c r="AW800" s="13" t="s">
        <v>33</v>
      </c>
      <c r="AX800" s="13" t="s">
        <v>72</v>
      </c>
      <c r="AY800" s="237" t="s">
        <v>120</v>
      </c>
    </row>
    <row r="801" s="14" customFormat="1">
      <c r="A801" s="14"/>
      <c r="B801" s="238"/>
      <c r="C801" s="239"/>
      <c r="D801" s="229" t="s">
        <v>129</v>
      </c>
      <c r="E801" s="240" t="s">
        <v>19</v>
      </c>
      <c r="F801" s="241" t="s">
        <v>705</v>
      </c>
      <c r="G801" s="239"/>
      <c r="H801" s="242">
        <v>117.938</v>
      </c>
      <c r="I801" s="243"/>
      <c r="J801" s="239"/>
      <c r="K801" s="239"/>
      <c r="L801" s="244"/>
      <c r="M801" s="245"/>
      <c r="N801" s="246"/>
      <c r="O801" s="246"/>
      <c r="P801" s="246"/>
      <c r="Q801" s="246"/>
      <c r="R801" s="246"/>
      <c r="S801" s="246"/>
      <c r="T801" s="247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8" t="s">
        <v>129</v>
      </c>
      <c r="AU801" s="248" t="s">
        <v>79</v>
      </c>
      <c r="AV801" s="14" t="s">
        <v>79</v>
      </c>
      <c r="AW801" s="14" t="s">
        <v>33</v>
      </c>
      <c r="AX801" s="14" t="s">
        <v>72</v>
      </c>
      <c r="AY801" s="248" t="s">
        <v>120</v>
      </c>
    </row>
    <row r="802" s="13" customFormat="1">
      <c r="A802" s="13"/>
      <c r="B802" s="227"/>
      <c r="C802" s="228"/>
      <c r="D802" s="229" t="s">
        <v>129</v>
      </c>
      <c r="E802" s="230" t="s">
        <v>19</v>
      </c>
      <c r="F802" s="231" t="s">
        <v>233</v>
      </c>
      <c r="G802" s="228"/>
      <c r="H802" s="230" t="s">
        <v>19</v>
      </c>
      <c r="I802" s="232"/>
      <c r="J802" s="228"/>
      <c r="K802" s="228"/>
      <c r="L802" s="233"/>
      <c r="M802" s="234"/>
      <c r="N802" s="235"/>
      <c r="O802" s="235"/>
      <c r="P802" s="235"/>
      <c r="Q802" s="235"/>
      <c r="R802" s="235"/>
      <c r="S802" s="235"/>
      <c r="T802" s="23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7" t="s">
        <v>129</v>
      </c>
      <c r="AU802" s="237" t="s">
        <v>79</v>
      </c>
      <c r="AV802" s="13" t="s">
        <v>77</v>
      </c>
      <c r="AW802" s="13" t="s">
        <v>33</v>
      </c>
      <c r="AX802" s="13" t="s">
        <v>72</v>
      </c>
      <c r="AY802" s="237" t="s">
        <v>120</v>
      </c>
    </row>
    <row r="803" s="14" customFormat="1">
      <c r="A803" s="14"/>
      <c r="B803" s="238"/>
      <c r="C803" s="239"/>
      <c r="D803" s="229" t="s">
        <v>129</v>
      </c>
      <c r="E803" s="240" t="s">
        <v>19</v>
      </c>
      <c r="F803" s="241" t="s">
        <v>706</v>
      </c>
      <c r="G803" s="239"/>
      <c r="H803" s="242">
        <v>13.65</v>
      </c>
      <c r="I803" s="243"/>
      <c r="J803" s="239"/>
      <c r="K803" s="239"/>
      <c r="L803" s="244"/>
      <c r="M803" s="245"/>
      <c r="N803" s="246"/>
      <c r="O803" s="246"/>
      <c r="P803" s="246"/>
      <c r="Q803" s="246"/>
      <c r="R803" s="246"/>
      <c r="S803" s="246"/>
      <c r="T803" s="247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8" t="s">
        <v>129</v>
      </c>
      <c r="AU803" s="248" t="s">
        <v>79</v>
      </c>
      <c r="AV803" s="14" t="s">
        <v>79</v>
      </c>
      <c r="AW803" s="14" t="s">
        <v>33</v>
      </c>
      <c r="AX803" s="14" t="s">
        <v>72</v>
      </c>
      <c r="AY803" s="248" t="s">
        <v>120</v>
      </c>
    </row>
    <row r="804" s="13" customFormat="1">
      <c r="A804" s="13"/>
      <c r="B804" s="227"/>
      <c r="C804" s="228"/>
      <c r="D804" s="229" t="s">
        <v>129</v>
      </c>
      <c r="E804" s="230" t="s">
        <v>19</v>
      </c>
      <c r="F804" s="231" t="s">
        <v>234</v>
      </c>
      <c r="G804" s="228"/>
      <c r="H804" s="230" t="s">
        <v>19</v>
      </c>
      <c r="I804" s="232"/>
      <c r="J804" s="228"/>
      <c r="K804" s="228"/>
      <c r="L804" s="233"/>
      <c r="M804" s="234"/>
      <c r="N804" s="235"/>
      <c r="O804" s="235"/>
      <c r="P804" s="235"/>
      <c r="Q804" s="235"/>
      <c r="R804" s="235"/>
      <c r="S804" s="235"/>
      <c r="T804" s="23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7" t="s">
        <v>129</v>
      </c>
      <c r="AU804" s="237" t="s">
        <v>79</v>
      </c>
      <c r="AV804" s="13" t="s">
        <v>77</v>
      </c>
      <c r="AW804" s="13" t="s">
        <v>33</v>
      </c>
      <c r="AX804" s="13" t="s">
        <v>72</v>
      </c>
      <c r="AY804" s="237" t="s">
        <v>120</v>
      </c>
    </row>
    <row r="805" s="14" customFormat="1">
      <c r="A805" s="14"/>
      <c r="B805" s="238"/>
      <c r="C805" s="239"/>
      <c r="D805" s="229" t="s">
        <v>129</v>
      </c>
      <c r="E805" s="240" t="s">
        <v>19</v>
      </c>
      <c r="F805" s="241" t="s">
        <v>709</v>
      </c>
      <c r="G805" s="239"/>
      <c r="H805" s="242">
        <v>25.199999999999999</v>
      </c>
      <c r="I805" s="243"/>
      <c r="J805" s="239"/>
      <c r="K805" s="239"/>
      <c r="L805" s="244"/>
      <c r="M805" s="245"/>
      <c r="N805" s="246"/>
      <c r="O805" s="246"/>
      <c r="P805" s="246"/>
      <c r="Q805" s="246"/>
      <c r="R805" s="246"/>
      <c r="S805" s="246"/>
      <c r="T805" s="247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8" t="s">
        <v>129</v>
      </c>
      <c r="AU805" s="248" t="s">
        <v>79</v>
      </c>
      <c r="AV805" s="14" t="s">
        <v>79</v>
      </c>
      <c r="AW805" s="14" t="s">
        <v>33</v>
      </c>
      <c r="AX805" s="14" t="s">
        <v>72</v>
      </c>
      <c r="AY805" s="248" t="s">
        <v>120</v>
      </c>
    </row>
    <row r="806" s="13" customFormat="1">
      <c r="A806" s="13"/>
      <c r="B806" s="227"/>
      <c r="C806" s="228"/>
      <c r="D806" s="229" t="s">
        <v>129</v>
      </c>
      <c r="E806" s="230" t="s">
        <v>19</v>
      </c>
      <c r="F806" s="231" t="s">
        <v>236</v>
      </c>
      <c r="G806" s="228"/>
      <c r="H806" s="230" t="s">
        <v>19</v>
      </c>
      <c r="I806" s="232"/>
      <c r="J806" s="228"/>
      <c r="K806" s="228"/>
      <c r="L806" s="233"/>
      <c r="M806" s="234"/>
      <c r="N806" s="235"/>
      <c r="O806" s="235"/>
      <c r="P806" s="235"/>
      <c r="Q806" s="235"/>
      <c r="R806" s="235"/>
      <c r="S806" s="235"/>
      <c r="T806" s="23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7" t="s">
        <v>129</v>
      </c>
      <c r="AU806" s="237" t="s">
        <v>79</v>
      </c>
      <c r="AV806" s="13" t="s">
        <v>77</v>
      </c>
      <c r="AW806" s="13" t="s">
        <v>33</v>
      </c>
      <c r="AX806" s="13" t="s">
        <v>72</v>
      </c>
      <c r="AY806" s="237" t="s">
        <v>120</v>
      </c>
    </row>
    <row r="807" s="14" customFormat="1">
      <c r="A807" s="14"/>
      <c r="B807" s="238"/>
      <c r="C807" s="239"/>
      <c r="D807" s="229" t="s">
        <v>129</v>
      </c>
      <c r="E807" s="240" t="s">
        <v>19</v>
      </c>
      <c r="F807" s="241" t="s">
        <v>710</v>
      </c>
      <c r="G807" s="239"/>
      <c r="H807" s="242">
        <v>36.375</v>
      </c>
      <c r="I807" s="243"/>
      <c r="J807" s="239"/>
      <c r="K807" s="239"/>
      <c r="L807" s="244"/>
      <c r="M807" s="245"/>
      <c r="N807" s="246"/>
      <c r="O807" s="246"/>
      <c r="P807" s="246"/>
      <c r="Q807" s="246"/>
      <c r="R807" s="246"/>
      <c r="S807" s="246"/>
      <c r="T807" s="247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8" t="s">
        <v>129</v>
      </c>
      <c r="AU807" s="248" t="s">
        <v>79</v>
      </c>
      <c r="AV807" s="14" t="s">
        <v>79</v>
      </c>
      <c r="AW807" s="14" t="s">
        <v>33</v>
      </c>
      <c r="AX807" s="14" t="s">
        <v>72</v>
      </c>
      <c r="AY807" s="248" t="s">
        <v>120</v>
      </c>
    </row>
    <row r="808" s="13" customFormat="1">
      <c r="A808" s="13"/>
      <c r="B808" s="227"/>
      <c r="C808" s="228"/>
      <c r="D808" s="229" t="s">
        <v>129</v>
      </c>
      <c r="E808" s="230" t="s">
        <v>19</v>
      </c>
      <c r="F808" s="231" t="s">
        <v>711</v>
      </c>
      <c r="G808" s="228"/>
      <c r="H808" s="230" t="s">
        <v>19</v>
      </c>
      <c r="I808" s="232"/>
      <c r="J808" s="228"/>
      <c r="K808" s="228"/>
      <c r="L808" s="233"/>
      <c r="M808" s="234"/>
      <c r="N808" s="235"/>
      <c r="O808" s="235"/>
      <c r="P808" s="235"/>
      <c r="Q808" s="235"/>
      <c r="R808" s="235"/>
      <c r="S808" s="235"/>
      <c r="T808" s="23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7" t="s">
        <v>129</v>
      </c>
      <c r="AU808" s="237" t="s">
        <v>79</v>
      </c>
      <c r="AV808" s="13" t="s">
        <v>77</v>
      </c>
      <c r="AW808" s="13" t="s">
        <v>33</v>
      </c>
      <c r="AX808" s="13" t="s">
        <v>72</v>
      </c>
      <c r="AY808" s="237" t="s">
        <v>120</v>
      </c>
    </row>
    <row r="809" s="14" customFormat="1">
      <c r="A809" s="14"/>
      <c r="B809" s="238"/>
      <c r="C809" s="239"/>
      <c r="D809" s="229" t="s">
        <v>129</v>
      </c>
      <c r="E809" s="240" t="s">
        <v>19</v>
      </c>
      <c r="F809" s="241" t="s">
        <v>704</v>
      </c>
      <c r="G809" s="239"/>
      <c r="H809" s="242">
        <v>50.490000000000002</v>
      </c>
      <c r="I809" s="243"/>
      <c r="J809" s="239"/>
      <c r="K809" s="239"/>
      <c r="L809" s="244"/>
      <c r="M809" s="245"/>
      <c r="N809" s="246"/>
      <c r="O809" s="246"/>
      <c r="P809" s="246"/>
      <c r="Q809" s="246"/>
      <c r="R809" s="246"/>
      <c r="S809" s="246"/>
      <c r="T809" s="247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8" t="s">
        <v>129</v>
      </c>
      <c r="AU809" s="248" t="s">
        <v>79</v>
      </c>
      <c r="AV809" s="14" t="s">
        <v>79</v>
      </c>
      <c r="AW809" s="14" t="s">
        <v>33</v>
      </c>
      <c r="AX809" s="14" t="s">
        <v>72</v>
      </c>
      <c r="AY809" s="248" t="s">
        <v>120</v>
      </c>
    </row>
    <row r="810" s="13" customFormat="1">
      <c r="A810" s="13"/>
      <c r="B810" s="227"/>
      <c r="C810" s="228"/>
      <c r="D810" s="229" t="s">
        <v>129</v>
      </c>
      <c r="E810" s="230" t="s">
        <v>19</v>
      </c>
      <c r="F810" s="231" t="s">
        <v>238</v>
      </c>
      <c r="G810" s="228"/>
      <c r="H810" s="230" t="s">
        <v>19</v>
      </c>
      <c r="I810" s="232"/>
      <c r="J810" s="228"/>
      <c r="K810" s="228"/>
      <c r="L810" s="233"/>
      <c r="M810" s="234"/>
      <c r="N810" s="235"/>
      <c r="O810" s="235"/>
      <c r="P810" s="235"/>
      <c r="Q810" s="235"/>
      <c r="R810" s="235"/>
      <c r="S810" s="235"/>
      <c r="T810" s="23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7" t="s">
        <v>129</v>
      </c>
      <c r="AU810" s="237" t="s">
        <v>79</v>
      </c>
      <c r="AV810" s="13" t="s">
        <v>77</v>
      </c>
      <c r="AW810" s="13" t="s">
        <v>33</v>
      </c>
      <c r="AX810" s="13" t="s">
        <v>72</v>
      </c>
      <c r="AY810" s="237" t="s">
        <v>120</v>
      </c>
    </row>
    <row r="811" s="14" customFormat="1">
      <c r="A811" s="14"/>
      <c r="B811" s="238"/>
      <c r="C811" s="239"/>
      <c r="D811" s="229" t="s">
        <v>129</v>
      </c>
      <c r="E811" s="240" t="s">
        <v>19</v>
      </c>
      <c r="F811" s="241" t="s">
        <v>705</v>
      </c>
      <c r="G811" s="239"/>
      <c r="H811" s="242">
        <v>117.938</v>
      </c>
      <c r="I811" s="243"/>
      <c r="J811" s="239"/>
      <c r="K811" s="239"/>
      <c r="L811" s="244"/>
      <c r="M811" s="245"/>
      <c r="N811" s="246"/>
      <c r="O811" s="246"/>
      <c r="P811" s="246"/>
      <c r="Q811" s="246"/>
      <c r="R811" s="246"/>
      <c r="S811" s="246"/>
      <c r="T811" s="247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8" t="s">
        <v>129</v>
      </c>
      <c r="AU811" s="248" t="s">
        <v>79</v>
      </c>
      <c r="AV811" s="14" t="s">
        <v>79</v>
      </c>
      <c r="AW811" s="14" t="s">
        <v>33</v>
      </c>
      <c r="AX811" s="14" t="s">
        <v>72</v>
      </c>
      <c r="AY811" s="248" t="s">
        <v>120</v>
      </c>
    </row>
    <row r="812" s="13" customFormat="1">
      <c r="A812" s="13"/>
      <c r="B812" s="227"/>
      <c r="C812" s="228"/>
      <c r="D812" s="229" t="s">
        <v>129</v>
      </c>
      <c r="E812" s="230" t="s">
        <v>19</v>
      </c>
      <c r="F812" s="231" t="s">
        <v>239</v>
      </c>
      <c r="G812" s="228"/>
      <c r="H812" s="230" t="s">
        <v>19</v>
      </c>
      <c r="I812" s="232"/>
      <c r="J812" s="228"/>
      <c r="K812" s="228"/>
      <c r="L812" s="233"/>
      <c r="M812" s="234"/>
      <c r="N812" s="235"/>
      <c r="O812" s="235"/>
      <c r="P812" s="235"/>
      <c r="Q812" s="235"/>
      <c r="R812" s="235"/>
      <c r="S812" s="235"/>
      <c r="T812" s="23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7" t="s">
        <v>129</v>
      </c>
      <c r="AU812" s="237" t="s">
        <v>79</v>
      </c>
      <c r="AV812" s="13" t="s">
        <v>77</v>
      </c>
      <c r="AW812" s="13" t="s">
        <v>33</v>
      </c>
      <c r="AX812" s="13" t="s">
        <v>72</v>
      </c>
      <c r="AY812" s="237" t="s">
        <v>120</v>
      </c>
    </row>
    <row r="813" s="14" customFormat="1">
      <c r="A813" s="14"/>
      <c r="B813" s="238"/>
      <c r="C813" s="239"/>
      <c r="D813" s="229" t="s">
        <v>129</v>
      </c>
      <c r="E813" s="240" t="s">
        <v>19</v>
      </c>
      <c r="F813" s="241" t="s">
        <v>706</v>
      </c>
      <c r="G813" s="239"/>
      <c r="H813" s="242">
        <v>13.65</v>
      </c>
      <c r="I813" s="243"/>
      <c r="J813" s="239"/>
      <c r="K813" s="239"/>
      <c r="L813" s="244"/>
      <c r="M813" s="245"/>
      <c r="N813" s="246"/>
      <c r="O813" s="246"/>
      <c r="P813" s="246"/>
      <c r="Q813" s="246"/>
      <c r="R813" s="246"/>
      <c r="S813" s="246"/>
      <c r="T813" s="247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8" t="s">
        <v>129</v>
      </c>
      <c r="AU813" s="248" t="s">
        <v>79</v>
      </c>
      <c r="AV813" s="14" t="s">
        <v>79</v>
      </c>
      <c r="AW813" s="14" t="s">
        <v>33</v>
      </c>
      <c r="AX813" s="14" t="s">
        <v>72</v>
      </c>
      <c r="AY813" s="248" t="s">
        <v>120</v>
      </c>
    </row>
    <row r="814" s="13" customFormat="1">
      <c r="A814" s="13"/>
      <c r="B814" s="227"/>
      <c r="C814" s="228"/>
      <c r="D814" s="229" t="s">
        <v>129</v>
      </c>
      <c r="E814" s="230" t="s">
        <v>19</v>
      </c>
      <c r="F814" s="231" t="s">
        <v>240</v>
      </c>
      <c r="G814" s="228"/>
      <c r="H814" s="230" t="s">
        <v>19</v>
      </c>
      <c r="I814" s="232"/>
      <c r="J814" s="228"/>
      <c r="K814" s="228"/>
      <c r="L814" s="233"/>
      <c r="M814" s="234"/>
      <c r="N814" s="235"/>
      <c r="O814" s="235"/>
      <c r="P814" s="235"/>
      <c r="Q814" s="235"/>
      <c r="R814" s="235"/>
      <c r="S814" s="235"/>
      <c r="T814" s="23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7" t="s">
        <v>129</v>
      </c>
      <c r="AU814" s="237" t="s">
        <v>79</v>
      </c>
      <c r="AV814" s="13" t="s">
        <v>77</v>
      </c>
      <c r="AW814" s="13" t="s">
        <v>33</v>
      </c>
      <c r="AX814" s="13" t="s">
        <v>72</v>
      </c>
      <c r="AY814" s="237" t="s">
        <v>120</v>
      </c>
    </row>
    <row r="815" s="14" customFormat="1">
      <c r="A815" s="14"/>
      <c r="B815" s="238"/>
      <c r="C815" s="239"/>
      <c r="D815" s="229" t="s">
        <v>129</v>
      </c>
      <c r="E815" s="240" t="s">
        <v>19</v>
      </c>
      <c r="F815" s="241" t="s">
        <v>712</v>
      </c>
      <c r="G815" s="239"/>
      <c r="H815" s="242">
        <v>12.863</v>
      </c>
      <c r="I815" s="243"/>
      <c r="J815" s="239"/>
      <c r="K815" s="239"/>
      <c r="L815" s="244"/>
      <c r="M815" s="245"/>
      <c r="N815" s="246"/>
      <c r="O815" s="246"/>
      <c r="P815" s="246"/>
      <c r="Q815" s="246"/>
      <c r="R815" s="246"/>
      <c r="S815" s="246"/>
      <c r="T815" s="247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8" t="s">
        <v>129</v>
      </c>
      <c r="AU815" s="248" t="s">
        <v>79</v>
      </c>
      <c r="AV815" s="14" t="s">
        <v>79</v>
      </c>
      <c r="AW815" s="14" t="s">
        <v>33</v>
      </c>
      <c r="AX815" s="14" t="s">
        <v>72</v>
      </c>
      <c r="AY815" s="248" t="s">
        <v>120</v>
      </c>
    </row>
    <row r="816" s="13" customFormat="1">
      <c r="A816" s="13"/>
      <c r="B816" s="227"/>
      <c r="C816" s="228"/>
      <c r="D816" s="229" t="s">
        <v>129</v>
      </c>
      <c r="E816" s="230" t="s">
        <v>19</v>
      </c>
      <c r="F816" s="231" t="s">
        <v>242</v>
      </c>
      <c r="G816" s="228"/>
      <c r="H816" s="230" t="s">
        <v>19</v>
      </c>
      <c r="I816" s="232"/>
      <c r="J816" s="228"/>
      <c r="K816" s="228"/>
      <c r="L816" s="233"/>
      <c r="M816" s="234"/>
      <c r="N816" s="235"/>
      <c r="O816" s="235"/>
      <c r="P816" s="235"/>
      <c r="Q816" s="235"/>
      <c r="R816" s="235"/>
      <c r="S816" s="235"/>
      <c r="T816" s="23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7" t="s">
        <v>129</v>
      </c>
      <c r="AU816" s="237" t="s">
        <v>79</v>
      </c>
      <c r="AV816" s="13" t="s">
        <v>77</v>
      </c>
      <c r="AW816" s="13" t="s">
        <v>33</v>
      </c>
      <c r="AX816" s="13" t="s">
        <v>72</v>
      </c>
      <c r="AY816" s="237" t="s">
        <v>120</v>
      </c>
    </row>
    <row r="817" s="14" customFormat="1">
      <c r="A817" s="14"/>
      <c r="B817" s="238"/>
      <c r="C817" s="239"/>
      <c r="D817" s="229" t="s">
        <v>129</v>
      </c>
      <c r="E817" s="240" t="s">
        <v>19</v>
      </c>
      <c r="F817" s="241" t="s">
        <v>713</v>
      </c>
      <c r="G817" s="239"/>
      <c r="H817" s="242">
        <v>48.563000000000002</v>
      </c>
      <c r="I817" s="243"/>
      <c r="J817" s="239"/>
      <c r="K817" s="239"/>
      <c r="L817" s="244"/>
      <c r="M817" s="245"/>
      <c r="N817" s="246"/>
      <c r="O817" s="246"/>
      <c r="P817" s="246"/>
      <c r="Q817" s="246"/>
      <c r="R817" s="246"/>
      <c r="S817" s="246"/>
      <c r="T817" s="247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8" t="s">
        <v>129</v>
      </c>
      <c r="AU817" s="248" t="s">
        <v>79</v>
      </c>
      <c r="AV817" s="14" t="s">
        <v>79</v>
      </c>
      <c r="AW817" s="14" t="s">
        <v>33</v>
      </c>
      <c r="AX817" s="14" t="s">
        <v>72</v>
      </c>
      <c r="AY817" s="248" t="s">
        <v>120</v>
      </c>
    </row>
    <row r="818" s="13" customFormat="1">
      <c r="A818" s="13"/>
      <c r="B818" s="227"/>
      <c r="C818" s="228"/>
      <c r="D818" s="229" t="s">
        <v>129</v>
      </c>
      <c r="E818" s="230" t="s">
        <v>19</v>
      </c>
      <c r="F818" s="231" t="s">
        <v>714</v>
      </c>
      <c r="G818" s="228"/>
      <c r="H818" s="230" t="s">
        <v>19</v>
      </c>
      <c r="I818" s="232"/>
      <c r="J818" s="228"/>
      <c r="K818" s="228"/>
      <c r="L818" s="233"/>
      <c r="M818" s="234"/>
      <c r="N818" s="235"/>
      <c r="O818" s="235"/>
      <c r="P818" s="235"/>
      <c r="Q818" s="235"/>
      <c r="R818" s="235"/>
      <c r="S818" s="235"/>
      <c r="T818" s="23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7" t="s">
        <v>129</v>
      </c>
      <c r="AU818" s="237" t="s">
        <v>79</v>
      </c>
      <c r="AV818" s="13" t="s">
        <v>77</v>
      </c>
      <c r="AW818" s="13" t="s">
        <v>33</v>
      </c>
      <c r="AX818" s="13" t="s">
        <v>72</v>
      </c>
      <c r="AY818" s="237" t="s">
        <v>120</v>
      </c>
    </row>
    <row r="819" s="14" customFormat="1">
      <c r="A819" s="14"/>
      <c r="B819" s="238"/>
      <c r="C819" s="239"/>
      <c r="D819" s="229" t="s">
        <v>129</v>
      </c>
      <c r="E819" s="240" t="s">
        <v>19</v>
      </c>
      <c r="F819" s="241" t="s">
        <v>704</v>
      </c>
      <c r="G819" s="239"/>
      <c r="H819" s="242">
        <v>50.490000000000002</v>
      </c>
      <c r="I819" s="243"/>
      <c r="J819" s="239"/>
      <c r="K819" s="239"/>
      <c r="L819" s="244"/>
      <c r="M819" s="245"/>
      <c r="N819" s="246"/>
      <c r="O819" s="246"/>
      <c r="P819" s="246"/>
      <c r="Q819" s="246"/>
      <c r="R819" s="246"/>
      <c r="S819" s="246"/>
      <c r="T819" s="247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8" t="s">
        <v>129</v>
      </c>
      <c r="AU819" s="248" t="s">
        <v>79</v>
      </c>
      <c r="AV819" s="14" t="s">
        <v>79</v>
      </c>
      <c r="AW819" s="14" t="s">
        <v>33</v>
      </c>
      <c r="AX819" s="14" t="s">
        <v>72</v>
      </c>
      <c r="AY819" s="248" t="s">
        <v>120</v>
      </c>
    </row>
    <row r="820" s="13" customFormat="1">
      <c r="A820" s="13"/>
      <c r="B820" s="227"/>
      <c r="C820" s="228"/>
      <c r="D820" s="229" t="s">
        <v>129</v>
      </c>
      <c r="E820" s="230" t="s">
        <v>19</v>
      </c>
      <c r="F820" s="231" t="s">
        <v>244</v>
      </c>
      <c r="G820" s="228"/>
      <c r="H820" s="230" t="s">
        <v>19</v>
      </c>
      <c r="I820" s="232"/>
      <c r="J820" s="228"/>
      <c r="K820" s="228"/>
      <c r="L820" s="233"/>
      <c r="M820" s="234"/>
      <c r="N820" s="235"/>
      <c r="O820" s="235"/>
      <c r="P820" s="235"/>
      <c r="Q820" s="235"/>
      <c r="R820" s="235"/>
      <c r="S820" s="235"/>
      <c r="T820" s="23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7" t="s">
        <v>129</v>
      </c>
      <c r="AU820" s="237" t="s">
        <v>79</v>
      </c>
      <c r="AV820" s="13" t="s">
        <v>77</v>
      </c>
      <c r="AW820" s="13" t="s">
        <v>33</v>
      </c>
      <c r="AX820" s="13" t="s">
        <v>72</v>
      </c>
      <c r="AY820" s="237" t="s">
        <v>120</v>
      </c>
    </row>
    <row r="821" s="14" customFormat="1">
      <c r="A821" s="14"/>
      <c r="B821" s="238"/>
      <c r="C821" s="239"/>
      <c r="D821" s="229" t="s">
        <v>129</v>
      </c>
      <c r="E821" s="240" t="s">
        <v>19</v>
      </c>
      <c r="F821" s="241" t="s">
        <v>705</v>
      </c>
      <c r="G821" s="239"/>
      <c r="H821" s="242">
        <v>117.938</v>
      </c>
      <c r="I821" s="243"/>
      <c r="J821" s="239"/>
      <c r="K821" s="239"/>
      <c r="L821" s="244"/>
      <c r="M821" s="245"/>
      <c r="N821" s="246"/>
      <c r="O821" s="246"/>
      <c r="P821" s="246"/>
      <c r="Q821" s="246"/>
      <c r="R821" s="246"/>
      <c r="S821" s="246"/>
      <c r="T821" s="247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8" t="s">
        <v>129</v>
      </c>
      <c r="AU821" s="248" t="s">
        <v>79</v>
      </c>
      <c r="AV821" s="14" t="s">
        <v>79</v>
      </c>
      <c r="AW821" s="14" t="s">
        <v>33</v>
      </c>
      <c r="AX821" s="14" t="s">
        <v>72</v>
      </c>
      <c r="AY821" s="248" t="s">
        <v>120</v>
      </c>
    </row>
    <row r="822" s="13" customFormat="1">
      <c r="A822" s="13"/>
      <c r="B822" s="227"/>
      <c r="C822" s="228"/>
      <c r="D822" s="229" t="s">
        <v>129</v>
      </c>
      <c r="E822" s="230" t="s">
        <v>19</v>
      </c>
      <c r="F822" s="231" t="s">
        <v>245</v>
      </c>
      <c r="G822" s="228"/>
      <c r="H822" s="230" t="s">
        <v>19</v>
      </c>
      <c r="I822" s="232"/>
      <c r="J822" s="228"/>
      <c r="K822" s="228"/>
      <c r="L822" s="233"/>
      <c r="M822" s="234"/>
      <c r="N822" s="235"/>
      <c r="O822" s="235"/>
      <c r="P822" s="235"/>
      <c r="Q822" s="235"/>
      <c r="R822" s="235"/>
      <c r="S822" s="235"/>
      <c r="T822" s="236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7" t="s">
        <v>129</v>
      </c>
      <c r="AU822" s="237" t="s">
        <v>79</v>
      </c>
      <c r="AV822" s="13" t="s">
        <v>77</v>
      </c>
      <c r="AW822" s="13" t="s">
        <v>33</v>
      </c>
      <c r="AX822" s="13" t="s">
        <v>72</v>
      </c>
      <c r="AY822" s="237" t="s">
        <v>120</v>
      </c>
    </row>
    <row r="823" s="14" customFormat="1">
      <c r="A823" s="14"/>
      <c r="B823" s="238"/>
      <c r="C823" s="239"/>
      <c r="D823" s="229" t="s">
        <v>129</v>
      </c>
      <c r="E823" s="240" t="s">
        <v>19</v>
      </c>
      <c r="F823" s="241" t="s">
        <v>706</v>
      </c>
      <c r="G823" s="239"/>
      <c r="H823" s="242">
        <v>13.65</v>
      </c>
      <c r="I823" s="243"/>
      <c r="J823" s="239"/>
      <c r="K823" s="239"/>
      <c r="L823" s="244"/>
      <c r="M823" s="245"/>
      <c r="N823" s="246"/>
      <c r="O823" s="246"/>
      <c r="P823" s="246"/>
      <c r="Q823" s="246"/>
      <c r="R823" s="246"/>
      <c r="S823" s="246"/>
      <c r="T823" s="247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8" t="s">
        <v>129</v>
      </c>
      <c r="AU823" s="248" t="s">
        <v>79</v>
      </c>
      <c r="AV823" s="14" t="s">
        <v>79</v>
      </c>
      <c r="AW823" s="14" t="s">
        <v>33</v>
      </c>
      <c r="AX823" s="14" t="s">
        <v>72</v>
      </c>
      <c r="AY823" s="248" t="s">
        <v>120</v>
      </c>
    </row>
    <row r="824" s="15" customFormat="1">
      <c r="A824" s="15"/>
      <c r="B824" s="249"/>
      <c r="C824" s="250"/>
      <c r="D824" s="229" t="s">
        <v>129</v>
      </c>
      <c r="E824" s="251" t="s">
        <v>19</v>
      </c>
      <c r="F824" s="252" t="s">
        <v>156</v>
      </c>
      <c r="G824" s="250"/>
      <c r="H824" s="253">
        <v>1255.4660000000004</v>
      </c>
      <c r="I824" s="254"/>
      <c r="J824" s="250"/>
      <c r="K824" s="250"/>
      <c r="L824" s="255"/>
      <c r="M824" s="256"/>
      <c r="N824" s="257"/>
      <c r="O824" s="257"/>
      <c r="P824" s="257"/>
      <c r="Q824" s="257"/>
      <c r="R824" s="257"/>
      <c r="S824" s="257"/>
      <c r="T824" s="258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59" t="s">
        <v>129</v>
      </c>
      <c r="AU824" s="259" t="s">
        <v>79</v>
      </c>
      <c r="AV824" s="15" t="s">
        <v>127</v>
      </c>
      <c r="AW824" s="15" t="s">
        <v>33</v>
      </c>
      <c r="AX824" s="15" t="s">
        <v>77</v>
      </c>
      <c r="AY824" s="259" t="s">
        <v>120</v>
      </c>
    </row>
    <row r="825" s="2" customFormat="1" ht="21.75" customHeight="1">
      <c r="A825" s="39"/>
      <c r="B825" s="40"/>
      <c r="C825" s="213" t="s">
        <v>719</v>
      </c>
      <c r="D825" s="213" t="s">
        <v>123</v>
      </c>
      <c r="E825" s="214" t="s">
        <v>720</v>
      </c>
      <c r="F825" s="215" t="s">
        <v>721</v>
      </c>
      <c r="G825" s="216" t="s">
        <v>452</v>
      </c>
      <c r="H825" s="217">
        <v>200</v>
      </c>
      <c r="I825" s="218"/>
      <c r="J825" s="219">
        <f>ROUND(I825*H825,2)</f>
        <v>0</v>
      </c>
      <c r="K825" s="220"/>
      <c r="L825" s="45"/>
      <c r="M825" s="221" t="s">
        <v>19</v>
      </c>
      <c r="N825" s="222" t="s">
        <v>43</v>
      </c>
      <c r="O825" s="85"/>
      <c r="P825" s="223">
        <f>O825*H825</f>
        <v>0</v>
      </c>
      <c r="Q825" s="223">
        <v>0.00048000000000000001</v>
      </c>
      <c r="R825" s="223">
        <f>Q825*H825</f>
        <v>0.096000000000000002</v>
      </c>
      <c r="S825" s="223">
        <v>0</v>
      </c>
      <c r="T825" s="224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25" t="s">
        <v>304</v>
      </c>
      <c r="AT825" s="225" t="s">
        <v>123</v>
      </c>
      <c r="AU825" s="225" t="s">
        <v>79</v>
      </c>
      <c r="AY825" s="18" t="s">
        <v>120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8" t="s">
        <v>77</v>
      </c>
      <c r="BK825" s="226">
        <f>ROUND(I825*H825,2)</f>
        <v>0</v>
      </c>
      <c r="BL825" s="18" t="s">
        <v>304</v>
      </c>
      <c r="BM825" s="225" t="s">
        <v>722</v>
      </c>
    </row>
    <row r="826" s="13" customFormat="1">
      <c r="A826" s="13"/>
      <c r="B826" s="227"/>
      <c r="C826" s="228"/>
      <c r="D826" s="229" t="s">
        <v>129</v>
      </c>
      <c r="E826" s="230" t="s">
        <v>19</v>
      </c>
      <c r="F826" s="231" t="s">
        <v>723</v>
      </c>
      <c r="G826" s="228"/>
      <c r="H826" s="230" t="s">
        <v>19</v>
      </c>
      <c r="I826" s="232"/>
      <c r="J826" s="228"/>
      <c r="K826" s="228"/>
      <c r="L826" s="233"/>
      <c r="M826" s="234"/>
      <c r="N826" s="235"/>
      <c r="O826" s="235"/>
      <c r="P826" s="235"/>
      <c r="Q826" s="235"/>
      <c r="R826" s="235"/>
      <c r="S826" s="235"/>
      <c r="T826" s="23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7" t="s">
        <v>129</v>
      </c>
      <c r="AU826" s="237" t="s">
        <v>79</v>
      </c>
      <c r="AV826" s="13" t="s">
        <v>77</v>
      </c>
      <c r="AW826" s="13" t="s">
        <v>33</v>
      </c>
      <c r="AX826" s="13" t="s">
        <v>72</v>
      </c>
      <c r="AY826" s="237" t="s">
        <v>120</v>
      </c>
    </row>
    <row r="827" s="14" customFormat="1">
      <c r="A827" s="14"/>
      <c r="B827" s="238"/>
      <c r="C827" s="239"/>
      <c r="D827" s="229" t="s">
        <v>129</v>
      </c>
      <c r="E827" s="240" t="s">
        <v>19</v>
      </c>
      <c r="F827" s="241" t="s">
        <v>724</v>
      </c>
      <c r="G827" s="239"/>
      <c r="H827" s="242">
        <v>200</v>
      </c>
      <c r="I827" s="243"/>
      <c r="J827" s="239"/>
      <c r="K827" s="239"/>
      <c r="L827" s="244"/>
      <c r="M827" s="245"/>
      <c r="N827" s="246"/>
      <c r="O827" s="246"/>
      <c r="P827" s="246"/>
      <c r="Q827" s="246"/>
      <c r="R827" s="246"/>
      <c r="S827" s="246"/>
      <c r="T827" s="247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8" t="s">
        <v>129</v>
      </c>
      <c r="AU827" s="248" t="s">
        <v>79</v>
      </c>
      <c r="AV827" s="14" t="s">
        <v>79</v>
      </c>
      <c r="AW827" s="14" t="s">
        <v>33</v>
      </c>
      <c r="AX827" s="14" t="s">
        <v>72</v>
      </c>
      <c r="AY827" s="248" t="s">
        <v>120</v>
      </c>
    </row>
    <row r="828" s="15" customFormat="1">
      <c r="A828" s="15"/>
      <c r="B828" s="249"/>
      <c r="C828" s="250"/>
      <c r="D828" s="229" t="s">
        <v>129</v>
      </c>
      <c r="E828" s="251" t="s">
        <v>19</v>
      </c>
      <c r="F828" s="252" t="s">
        <v>156</v>
      </c>
      <c r="G828" s="250"/>
      <c r="H828" s="253">
        <v>200</v>
      </c>
      <c r="I828" s="254"/>
      <c r="J828" s="250"/>
      <c r="K828" s="250"/>
      <c r="L828" s="255"/>
      <c r="M828" s="256"/>
      <c r="N828" s="257"/>
      <c r="O828" s="257"/>
      <c r="P828" s="257"/>
      <c r="Q828" s="257"/>
      <c r="R828" s="257"/>
      <c r="S828" s="257"/>
      <c r="T828" s="258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9" t="s">
        <v>129</v>
      </c>
      <c r="AU828" s="259" t="s">
        <v>79</v>
      </c>
      <c r="AV828" s="15" t="s">
        <v>127</v>
      </c>
      <c r="AW828" s="15" t="s">
        <v>33</v>
      </c>
      <c r="AX828" s="15" t="s">
        <v>77</v>
      </c>
      <c r="AY828" s="259" t="s">
        <v>120</v>
      </c>
    </row>
    <row r="829" s="2" customFormat="1" ht="16.5" customHeight="1">
      <c r="A829" s="39"/>
      <c r="B829" s="40"/>
      <c r="C829" s="213" t="s">
        <v>725</v>
      </c>
      <c r="D829" s="213" t="s">
        <v>123</v>
      </c>
      <c r="E829" s="214" t="s">
        <v>726</v>
      </c>
      <c r="F829" s="215" t="s">
        <v>727</v>
      </c>
      <c r="G829" s="216" t="s">
        <v>126</v>
      </c>
      <c r="H829" s="217">
        <v>1255.4659999999999</v>
      </c>
      <c r="I829" s="218"/>
      <c r="J829" s="219">
        <f>ROUND(I829*H829,2)</f>
        <v>0</v>
      </c>
      <c r="K829" s="220"/>
      <c r="L829" s="45"/>
      <c r="M829" s="221" t="s">
        <v>19</v>
      </c>
      <c r="N829" s="222" t="s">
        <v>43</v>
      </c>
      <c r="O829" s="85"/>
      <c r="P829" s="223">
        <f>O829*H829</f>
        <v>0</v>
      </c>
      <c r="Q829" s="223">
        <v>0.00020000000000000001</v>
      </c>
      <c r="R829" s="223">
        <f>Q829*H829</f>
        <v>0.25109320000000002</v>
      </c>
      <c r="S829" s="223">
        <v>0</v>
      </c>
      <c r="T829" s="224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25" t="s">
        <v>304</v>
      </c>
      <c r="AT829" s="225" t="s">
        <v>123</v>
      </c>
      <c r="AU829" s="225" t="s">
        <v>79</v>
      </c>
      <c r="AY829" s="18" t="s">
        <v>120</v>
      </c>
      <c r="BE829" s="226">
        <f>IF(N829="základní",J829,0)</f>
        <v>0</v>
      </c>
      <c r="BF829" s="226">
        <f>IF(N829="snížená",J829,0)</f>
        <v>0</v>
      </c>
      <c r="BG829" s="226">
        <f>IF(N829="zákl. přenesená",J829,0)</f>
        <v>0</v>
      </c>
      <c r="BH829" s="226">
        <f>IF(N829="sníž. přenesená",J829,0)</f>
        <v>0</v>
      </c>
      <c r="BI829" s="226">
        <f>IF(N829="nulová",J829,0)</f>
        <v>0</v>
      </c>
      <c r="BJ829" s="18" t="s">
        <v>77</v>
      </c>
      <c r="BK829" s="226">
        <f>ROUND(I829*H829,2)</f>
        <v>0</v>
      </c>
      <c r="BL829" s="18" t="s">
        <v>304</v>
      </c>
      <c r="BM829" s="225" t="s">
        <v>728</v>
      </c>
    </row>
    <row r="830" s="13" customFormat="1">
      <c r="A830" s="13"/>
      <c r="B830" s="227"/>
      <c r="C830" s="228"/>
      <c r="D830" s="229" t="s">
        <v>129</v>
      </c>
      <c r="E830" s="230" t="s">
        <v>19</v>
      </c>
      <c r="F830" s="231" t="s">
        <v>213</v>
      </c>
      <c r="G830" s="228"/>
      <c r="H830" s="230" t="s">
        <v>19</v>
      </c>
      <c r="I830" s="232"/>
      <c r="J830" s="228"/>
      <c r="K830" s="228"/>
      <c r="L830" s="233"/>
      <c r="M830" s="234"/>
      <c r="N830" s="235"/>
      <c r="O830" s="235"/>
      <c r="P830" s="235"/>
      <c r="Q830" s="235"/>
      <c r="R830" s="235"/>
      <c r="S830" s="235"/>
      <c r="T830" s="23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7" t="s">
        <v>129</v>
      </c>
      <c r="AU830" s="237" t="s">
        <v>79</v>
      </c>
      <c r="AV830" s="13" t="s">
        <v>77</v>
      </c>
      <c r="AW830" s="13" t="s">
        <v>33</v>
      </c>
      <c r="AX830" s="13" t="s">
        <v>72</v>
      </c>
      <c r="AY830" s="237" t="s">
        <v>120</v>
      </c>
    </row>
    <row r="831" s="13" customFormat="1">
      <c r="A831" s="13"/>
      <c r="B831" s="227"/>
      <c r="C831" s="228"/>
      <c r="D831" s="229" t="s">
        <v>129</v>
      </c>
      <c r="E831" s="230" t="s">
        <v>19</v>
      </c>
      <c r="F831" s="231" t="s">
        <v>214</v>
      </c>
      <c r="G831" s="228"/>
      <c r="H831" s="230" t="s">
        <v>19</v>
      </c>
      <c r="I831" s="232"/>
      <c r="J831" s="228"/>
      <c r="K831" s="228"/>
      <c r="L831" s="233"/>
      <c r="M831" s="234"/>
      <c r="N831" s="235"/>
      <c r="O831" s="235"/>
      <c r="P831" s="235"/>
      <c r="Q831" s="235"/>
      <c r="R831" s="235"/>
      <c r="S831" s="235"/>
      <c r="T831" s="23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7" t="s">
        <v>129</v>
      </c>
      <c r="AU831" s="237" t="s">
        <v>79</v>
      </c>
      <c r="AV831" s="13" t="s">
        <v>77</v>
      </c>
      <c r="AW831" s="13" t="s">
        <v>33</v>
      </c>
      <c r="AX831" s="13" t="s">
        <v>72</v>
      </c>
      <c r="AY831" s="237" t="s">
        <v>120</v>
      </c>
    </row>
    <row r="832" s="14" customFormat="1">
      <c r="A832" s="14"/>
      <c r="B832" s="238"/>
      <c r="C832" s="239"/>
      <c r="D832" s="229" t="s">
        <v>129</v>
      </c>
      <c r="E832" s="240" t="s">
        <v>19</v>
      </c>
      <c r="F832" s="241" t="s">
        <v>697</v>
      </c>
      <c r="G832" s="239"/>
      <c r="H832" s="242">
        <v>15</v>
      </c>
      <c r="I832" s="243"/>
      <c r="J832" s="239"/>
      <c r="K832" s="239"/>
      <c r="L832" s="244"/>
      <c r="M832" s="245"/>
      <c r="N832" s="246"/>
      <c r="O832" s="246"/>
      <c r="P832" s="246"/>
      <c r="Q832" s="246"/>
      <c r="R832" s="246"/>
      <c r="S832" s="246"/>
      <c r="T832" s="247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8" t="s">
        <v>129</v>
      </c>
      <c r="AU832" s="248" t="s">
        <v>79</v>
      </c>
      <c r="AV832" s="14" t="s">
        <v>79</v>
      </c>
      <c r="AW832" s="14" t="s">
        <v>33</v>
      </c>
      <c r="AX832" s="14" t="s">
        <v>72</v>
      </c>
      <c r="AY832" s="248" t="s">
        <v>120</v>
      </c>
    </row>
    <row r="833" s="13" customFormat="1">
      <c r="A833" s="13"/>
      <c r="B833" s="227"/>
      <c r="C833" s="228"/>
      <c r="D833" s="229" t="s">
        <v>129</v>
      </c>
      <c r="E833" s="230" t="s">
        <v>19</v>
      </c>
      <c r="F833" s="231" t="s">
        <v>216</v>
      </c>
      <c r="G833" s="228"/>
      <c r="H833" s="230" t="s">
        <v>19</v>
      </c>
      <c r="I833" s="232"/>
      <c r="J833" s="228"/>
      <c r="K833" s="228"/>
      <c r="L833" s="233"/>
      <c r="M833" s="234"/>
      <c r="N833" s="235"/>
      <c r="O833" s="235"/>
      <c r="P833" s="235"/>
      <c r="Q833" s="235"/>
      <c r="R833" s="235"/>
      <c r="S833" s="235"/>
      <c r="T833" s="236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7" t="s">
        <v>129</v>
      </c>
      <c r="AU833" s="237" t="s">
        <v>79</v>
      </c>
      <c r="AV833" s="13" t="s">
        <v>77</v>
      </c>
      <c r="AW833" s="13" t="s">
        <v>33</v>
      </c>
      <c r="AX833" s="13" t="s">
        <v>72</v>
      </c>
      <c r="AY833" s="237" t="s">
        <v>120</v>
      </c>
    </row>
    <row r="834" s="14" customFormat="1">
      <c r="A834" s="14"/>
      <c r="B834" s="238"/>
      <c r="C834" s="239"/>
      <c r="D834" s="229" t="s">
        <v>129</v>
      </c>
      <c r="E834" s="240" t="s">
        <v>19</v>
      </c>
      <c r="F834" s="241" t="s">
        <v>698</v>
      </c>
      <c r="G834" s="239"/>
      <c r="H834" s="242">
        <v>15</v>
      </c>
      <c r="I834" s="243"/>
      <c r="J834" s="239"/>
      <c r="K834" s="239"/>
      <c r="L834" s="244"/>
      <c r="M834" s="245"/>
      <c r="N834" s="246"/>
      <c r="O834" s="246"/>
      <c r="P834" s="246"/>
      <c r="Q834" s="246"/>
      <c r="R834" s="246"/>
      <c r="S834" s="246"/>
      <c r="T834" s="247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8" t="s">
        <v>129</v>
      </c>
      <c r="AU834" s="248" t="s">
        <v>79</v>
      </c>
      <c r="AV834" s="14" t="s">
        <v>79</v>
      </c>
      <c r="AW834" s="14" t="s">
        <v>33</v>
      </c>
      <c r="AX834" s="14" t="s">
        <v>72</v>
      </c>
      <c r="AY834" s="248" t="s">
        <v>120</v>
      </c>
    </row>
    <row r="835" s="13" customFormat="1">
      <c r="A835" s="13"/>
      <c r="B835" s="227"/>
      <c r="C835" s="228"/>
      <c r="D835" s="229" t="s">
        <v>129</v>
      </c>
      <c r="E835" s="230" t="s">
        <v>19</v>
      </c>
      <c r="F835" s="231" t="s">
        <v>218</v>
      </c>
      <c r="G835" s="228"/>
      <c r="H835" s="230" t="s">
        <v>19</v>
      </c>
      <c r="I835" s="232"/>
      <c r="J835" s="228"/>
      <c r="K835" s="228"/>
      <c r="L835" s="233"/>
      <c r="M835" s="234"/>
      <c r="N835" s="235"/>
      <c r="O835" s="235"/>
      <c r="P835" s="235"/>
      <c r="Q835" s="235"/>
      <c r="R835" s="235"/>
      <c r="S835" s="235"/>
      <c r="T835" s="236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7" t="s">
        <v>129</v>
      </c>
      <c r="AU835" s="237" t="s">
        <v>79</v>
      </c>
      <c r="AV835" s="13" t="s">
        <v>77</v>
      </c>
      <c r="AW835" s="13" t="s">
        <v>33</v>
      </c>
      <c r="AX835" s="13" t="s">
        <v>72</v>
      </c>
      <c r="AY835" s="237" t="s">
        <v>120</v>
      </c>
    </row>
    <row r="836" s="14" customFormat="1">
      <c r="A836" s="14"/>
      <c r="B836" s="238"/>
      <c r="C836" s="239"/>
      <c r="D836" s="229" t="s">
        <v>129</v>
      </c>
      <c r="E836" s="240" t="s">
        <v>19</v>
      </c>
      <c r="F836" s="241" t="s">
        <v>699</v>
      </c>
      <c r="G836" s="239"/>
      <c r="H836" s="242">
        <v>7.5</v>
      </c>
      <c r="I836" s="243"/>
      <c r="J836" s="239"/>
      <c r="K836" s="239"/>
      <c r="L836" s="244"/>
      <c r="M836" s="245"/>
      <c r="N836" s="246"/>
      <c r="O836" s="246"/>
      <c r="P836" s="246"/>
      <c r="Q836" s="246"/>
      <c r="R836" s="246"/>
      <c r="S836" s="246"/>
      <c r="T836" s="24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8" t="s">
        <v>129</v>
      </c>
      <c r="AU836" s="248" t="s">
        <v>79</v>
      </c>
      <c r="AV836" s="14" t="s">
        <v>79</v>
      </c>
      <c r="AW836" s="14" t="s">
        <v>33</v>
      </c>
      <c r="AX836" s="14" t="s">
        <v>72</v>
      </c>
      <c r="AY836" s="248" t="s">
        <v>120</v>
      </c>
    </row>
    <row r="837" s="13" customFormat="1">
      <c r="A837" s="13"/>
      <c r="B837" s="227"/>
      <c r="C837" s="228"/>
      <c r="D837" s="229" t="s">
        <v>129</v>
      </c>
      <c r="E837" s="230" t="s">
        <v>19</v>
      </c>
      <c r="F837" s="231" t="s">
        <v>220</v>
      </c>
      <c r="G837" s="228"/>
      <c r="H837" s="230" t="s">
        <v>19</v>
      </c>
      <c r="I837" s="232"/>
      <c r="J837" s="228"/>
      <c r="K837" s="228"/>
      <c r="L837" s="233"/>
      <c r="M837" s="234"/>
      <c r="N837" s="235"/>
      <c r="O837" s="235"/>
      <c r="P837" s="235"/>
      <c r="Q837" s="235"/>
      <c r="R837" s="235"/>
      <c r="S837" s="235"/>
      <c r="T837" s="236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7" t="s">
        <v>129</v>
      </c>
      <c r="AU837" s="237" t="s">
        <v>79</v>
      </c>
      <c r="AV837" s="13" t="s">
        <v>77</v>
      </c>
      <c r="AW837" s="13" t="s">
        <v>33</v>
      </c>
      <c r="AX837" s="13" t="s">
        <v>72</v>
      </c>
      <c r="AY837" s="237" t="s">
        <v>120</v>
      </c>
    </row>
    <row r="838" s="14" customFormat="1">
      <c r="A838" s="14"/>
      <c r="B838" s="238"/>
      <c r="C838" s="239"/>
      <c r="D838" s="229" t="s">
        <v>129</v>
      </c>
      <c r="E838" s="240" t="s">
        <v>19</v>
      </c>
      <c r="F838" s="241" t="s">
        <v>700</v>
      </c>
      <c r="G838" s="239"/>
      <c r="H838" s="242">
        <v>21</v>
      </c>
      <c r="I838" s="243"/>
      <c r="J838" s="239"/>
      <c r="K838" s="239"/>
      <c r="L838" s="244"/>
      <c r="M838" s="245"/>
      <c r="N838" s="246"/>
      <c r="O838" s="246"/>
      <c r="P838" s="246"/>
      <c r="Q838" s="246"/>
      <c r="R838" s="246"/>
      <c r="S838" s="246"/>
      <c r="T838" s="247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8" t="s">
        <v>129</v>
      </c>
      <c r="AU838" s="248" t="s">
        <v>79</v>
      </c>
      <c r="AV838" s="14" t="s">
        <v>79</v>
      </c>
      <c r="AW838" s="14" t="s">
        <v>33</v>
      </c>
      <c r="AX838" s="14" t="s">
        <v>72</v>
      </c>
      <c r="AY838" s="248" t="s">
        <v>120</v>
      </c>
    </row>
    <row r="839" s="13" customFormat="1">
      <c r="A839" s="13"/>
      <c r="B839" s="227"/>
      <c r="C839" s="228"/>
      <c r="D839" s="229" t="s">
        <v>129</v>
      </c>
      <c r="E839" s="230" t="s">
        <v>19</v>
      </c>
      <c r="F839" s="231" t="s">
        <v>222</v>
      </c>
      <c r="G839" s="228"/>
      <c r="H839" s="230" t="s">
        <v>19</v>
      </c>
      <c r="I839" s="232"/>
      <c r="J839" s="228"/>
      <c r="K839" s="228"/>
      <c r="L839" s="233"/>
      <c r="M839" s="234"/>
      <c r="N839" s="235"/>
      <c r="O839" s="235"/>
      <c r="P839" s="235"/>
      <c r="Q839" s="235"/>
      <c r="R839" s="235"/>
      <c r="S839" s="235"/>
      <c r="T839" s="23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7" t="s">
        <v>129</v>
      </c>
      <c r="AU839" s="237" t="s">
        <v>79</v>
      </c>
      <c r="AV839" s="13" t="s">
        <v>77</v>
      </c>
      <c r="AW839" s="13" t="s">
        <v>33</v>
      </c>
      <c r="AX839" s="13" t="s">
        <v>72</v>
      </c>
      <c r="AY839" s="237" t="s">
        <v>120</v>
      </c>
    </row>
    <row r="840" s="14" customFormat="1">
      <c r="A840" s="14"/>
      <c r="B840" s="238"/>
      <c r="C840" s="239"/>
      <c r="D840" s="229" t="s">
        <v>129</v>
      </c>
      <c r="E840" s="240" t="s">
        <v>19</v>
      </c>
      <c r="F840" s="241" t="s">
        <v>701</v>
      </c>
      <c r="G840" s="239"/>
      <c r="H840" s="242">
        <v>56.340000000000003</v>
      </c>
      <c r="I840" s="243"/>
      <c r="J840" s="239"/>
      <c r="K840" s="239"/>
      <c r="L840" s="244"/>
      <c r="M840" s="245"/>
      <c r="N840" s="246"/>
      <c r="O840" s="246"/>
      <c r="P840" s="246"/>
      <c r="Q840" s="246"/>
      <c r="R840" s="246"/>
      <c r="S840" s="246"/>
      <c r="T840" s="247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8" t="s">
        <v>129</v>
      </c>
      <c r="AU840" s="248" t="s">
        <v>79</v>
      </c>
      <c r="AV840" s="14" t="s">
        <v>79</v>
      </c>
      <c r="AW840" s="14" t="s">
        <v>33</v>
      </c>
      <c r="AX840" s="14" t="s">
        <v>72</v>
      </c>
      <c r="AY840" s="248" t="s">
        <v>120</v>
      </c>
    </row>
    <row r="841" s="13" customFormat="1">
      <c r="A841" s="13"/>
      <c r="B841" s="227"/>
      <c r="C841" s="228"/>
      <c r="D841" s="229" t="s">
        <v>129</v>
      </c>
      <c r="E841" s="230" t="s">
        <v>19</v>
      </c>
      <c r="F841" s="231" t="s">
        <v>224</v>
      </c>
      <c r="G841" s="228"/>
      <c r="H841" s="230" t="s">
        <v>19</v>
      </c>
      <c r="I841" s="232"/>
      <c r="J841" s="228"/>
      <c r="K841" s="228"/>
      <c r="L841" s="233"/>
      <c r="M841" s="234"/>
      <c r="N841" s="235"/>
      <c r="O841" s="235"/>
      <c r="P841" s="235"/>
      <c r="Q841" s="235"/>
      <c r="R841" s="235"/>
      <c r="S841" s="235"/>
      <c r="T841" s="236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7" t="s">
        <v>129</v>
      </c>
      <c r="AU841" s="237" t="s">
        <v>79</v>
      </c>
      <c r="AV841" s="13" t="s">
        <v>77</v>
      </c>
      <c r="AW841" s="13" t="s">
        <v>33</v>
      </c>
      <c r="AX841" s="13" t="s">
        <v>72</v>
      </c>
      <c r="AY841" s="237" t="s">
        <v>120</v>
      </c>
    </row>
    <row r="842" s="14" customFormat="1">
      <c r="A842" s="14"/>
      <c r="B842" s="238"/>
      <c r="C842" s="239"/>
      <c r="D842" s="229" t="s">
        <v>129</v>
      </c>
      <c r="E842" s="240" t="s">
        <v>19</v>
      </c>
      <c r="F842" s="241" t="s">
        <v>702</v>
      </c>
      <c r="G842" s="239"/>
      <c r="H842" s="242">
        <v>38.063000000000002</v>
      </c>
      <c r="I842" s="243"/>
      <c r="J842" s="239"/>
      <c r="K842" s="239"/>
      <c r="L842" s="244"/>
      <c r="M842" s="245"/>
      <c r="N842" s="246"/>
      <c r="O842" s="246"/>
      <c r="P842" s="246"/>
      <c r="Q842" s="246"/>
      <c r="R842" s="246"/>
      <c r="S842" s="246"/>
      <c r="T842" s="24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8" t="s">
        <v>129</v>
      </c>
      <c r="AU842" s="248" t="s">
        <v>79</v>
      </c>
      <c r="AV842" s="14" t="s">
        <v>79</v>
      </c>
      <c r="AW842" s="14" t="s">
        <v>33</v>
      </c>
      <c r="AX842" s="14" t="s">
        <v>72</v>
      </c>
      <c r="AY842" s="248" t="s">
        <v>120</v>
      </c>
    </row>
    <row r="843" s="13" customFormat="1">
      <c r="A843" s="13"/>
      <c r="B843" s="227"/>
      <c r="C843" s="228"/>
      <c r="D843" s="229" t="s">
        <v>129</v>
      </c>
      <c r="E843" s="230" t="s">
        <v>19</v>
      </c>
      <c r="F843" s="231" t="s">
        <v>226</v>
      </c>
      <c r="G843" s="228"/>
      <c r="H843" s="230" t="s">
        <v>19</v>
      </c>
      <c r="I843" s="232"/>
      <c r="J843" s="228"/>
      <c r="K843" s="228"/>
      <c r="L843" s="233"/>
      <c r="M843" s="234"/>
      <c r="N843" s="235"/>
      <c r="O843" s="235"/>
      <c r="P843" s="235"/>
      <c r="Q843" s="235"/>
      <c r="R843" s="235"/>
      <c r="S843" s="235"/>
      <c r="T843" s="23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7" t="s">
        <v>129</v>
      </c>
      <c r="AU843" s="237" t="s">
        <v>79</v>
      </c>
      <c r="AV843" s="13" t="s">
        <v>77</v>
      </c>
      <c r="AW843" s="13" t="s">
        <v>33</v>
      </c>
      <c r="AX843" s="13" t="s">
        <v>72</v>
      </c>
      <c r="AY843" s="237" t="s">
        <v>120</v>
      </c>
    </row>
    <row r="844" s="14" customFormat="1">
      <c r="A844" s="14"/>
      <c r="B844" s="238"/>
      <c r="C844" s="239"/>
      <c r="D844" s="229" t="s">
        <v>129</v>
      </c>
      <c r="E844" s="240" t="s">
        <v>19</v>
      </c>
      <c r="F844" s="241" t="s">
        <v>705</v>
      </c>
      <c r="G844" s="239"/>
      <c r="H844" s="242">
        <v>117.938</v>
      </c>
      <c r="I844" s="243"/>
      <c r="J844" s="239"/>
      <c r="K844" s="239"/>
      <c r="L844" s="244"/>
      <c r="M844" s="245"/>
      <c r="N844" s="246"/>
      <c r="O844" s="246"/>
      <c r="P844" s="246"/>
      <c r="Q844" s="246"/>
      <c r="R844" s="246"/>
      <c r="S844" s="246"/>
      <c r="T844" s="247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8" t="s">
        <v>129</v>
      </c>
      <c r="AU844" s="248" t="s">
        <v>79</v>
      </c>
      <c r="AV844" s="14" t="s">
        <v>79</v>
      </c>
      <c r="AW844" s="14" t="s">
        <v>33</v>
      </c>
      <c r="AX844" s="14" t="s">
        <v>72</v>
      </c>
      <c r="AY844" s="248" t="s">
        <v>120</v>
      </c>
    </row>
    <row r="845" s="13" customFormat="1">
      <c r="A845" s="13"/>
      <c r="B845" s="227"/>
      <c r="C845" s="228"/>
      <c r="D845" s="229" t="s">
        <v>129</v>
      </c>
      <c r="E845" s="230" t="s">
        <v>19</v>
      </c>
      <c r="F845" s="231" t="s">
        <v>228</v>
      </c>
      <c r="G845" s="228"/>
      <c r="H845" s="230" t="s">
        <v>19</v>
      </c>
      <c r="I845" s="232"/>
      <c r="J845" s="228"/>
      <c r="K845" s="228"/>
      <c r="L845" s="233"/>
      <c r="M845" s="234"/>
      <c r="N845" s="235"/>
      <c r="O845" s="235"/>
      <c r="P845" s="235"/>
      <c r="Q845" s="235"/>
      <c r="R845" s="235"/>
      <c r="S845" s="235"/>
      <c r="T845" s="236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7" t="s">
        <v>129</v>
      </c>
      <c r="AU845" s="237" t="s">
        <v>79</v>
      </c>
      <c r="AV845" s="13" t="s">
        <v>77</v>
      </c>
      <c r="AW845" s="13" t="s">
        <v>33</v>
      </c>
      <c r="AX845" s="13" t="s">
        <v>72</v>
      </c>
      <c r="AY845" s="237" t="s">
        <v>120</v>
      </c>
    </row>
    <row r="846" s="14" customFormat="1">
      <c r="A846" s="14"/>
      <c r="B846" s="238"/>
      <c r="C846" s="239"/>
      <c r="D846" s="229" t="s">
        <v>129</v>
      </c>
      <c r="E846" s="240" t="s">
        <v>19</v>
      </c>
      <c r="F846" s="241" t="s">
        <v>706</v>
      </c>
      <c r="G846" s="239"/>
      <c r="H846" s="242">
        <v>13.65</v>
      </c>
      <c r="I846" s="243"/>
      <c r="J846" s="239"/>
      <c r="K846" s="239"/>
      <c r="L846" s="244"/>
      <c r="M846" s="245"/>
      <c r="N846" s="246"/>
      <c r="O846" s="246"/>
      <c r="P846" s="246"/>
      <c r="Q846" s="246"/>
      <c r="R846" s="246"/>
      <c r="S846" s="246"/>
      <c r="T846" s="24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8" t="s">
        <v>129</v>
      </c>
      <c r="AU846" s="248" t="s">
        <v>79</v>
      </c>
      <c r="AV846" s="14" t="s">
        <v>79</v>
      </c>
      <c r="AW846" s="14" t="s">
        <v>33</v>
      </c>
      <c r="AX846" s="14" t="s">
        <v>72</v>
      </c>
      <c r="AY846" s="248" t="s">
        <v>120</v>
      </c>
    </row>
    <row r="847" s="13" customFormat="1">
      <c r="A847" s="13"/>
      <c r="B847" s="227"/>
      <c r="C847" s="228"/>
      <c r="D847" s="229" t="s">
        <v>129</v>
      </c>
      <c r="E847" s="230" t="s">
        <v>19</v>
      </c>
      <c r="F847" s="231" t="s">
        <v>230</v>
      </c>
      <c r="G847" s="228"/>
      <c r="H847" s="230" t="s">
        <v>19</v>
      </c>
      <c r="I847" s="232"/>
      <c r="J847" s="228"/>
      <c r="K847" s="228"/>
      <c r="L847" s="233"/>
      <c r="M847" s="234"/>
      <c r="N847" s="235"/>
      <c r="O847" s="235"/>
      <c r="P847" s="235"/>
      <c r="Q847" s="235"/>
      <c r="R847" s="235"/>
      <c r="S847" s="235"/>
      <c r="T847" s="236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7" t="s">
        <v>129</v>
      </c>
      <c r="AU847" s="237" t="s">
        <v>79</v>
      </c>
      <c r="AV847" s="13" t="s">
        <v>77</v>
      </c>
      <c r="AW847" s="13" t="s">
        <v>33</v>
      </c>
      <c r="AX847" s="13" t="s">
        <v>72</v>
      </c>
      <c r="AY847" s="237" t="s">
        <v>120</v>
      </c>
    </row>
    <row r="848" s="14" customFormat="1">
      <c r="A848" s="14"/>
      <c r="B848" s="238"/>
      <c r="C848" s="239"/>
      <c r="D848" s="229" t="s">
        <v>129</v>
      </c>
      <c r="E848" s="240" t="s">
        <v>19</v>
      </c>
      <c r="F848" s="241" t="s">
        <v>707</v>
      </c>
      <c r="G848" s="239"/>
      <c r="H848" s="242">
        <v>251.25</v>
      </c>
      <c r="I848" s="243"/>
      <c r="J848" s="239"/>
      <c r="K848" s="239"/>
      <c r="L848" s="244"/>
      <c r="M848" s="245"/>
      <c r="N848" s="246"/>
      <c r="O848" s="246"/>
      <c r="P848" s="246"/>
      <c r="Q848" s="246"/>
      <c r="R848" s="246"/>
      <c r="S848" s="246"/>
      <c r="T848" s="247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8" t="s">
        <v>129</v>
      </c>
      <c r="AU848" s="248" t="s">
        <v>79</v>
      </c>
      <c r="AV848" s="14" t="s">
        <v>79</v>
      </c>
      <c r="AW848" s="14" t="s">
        <v>33</v>
      </c>
      <c r="AX848" s="14" t="s">
        <v>72</v>
      </c>
      <c r="AY848" s="248" t="s">
        <v>120</v>
      </c>
    </row>
    <row r="849" s="13" customFormat="1">
      <c r="A849" s="13"/>
      <c r="B849" s="227"/>
      <c r="C849" s="228"/>
      <c r="D849" s="229" t="s">
        <v>129</v>
      </c>
      <c r="E849" s="230" t="s">
        <v>19</v>
      </c>
      <c r="F849" s="231" t="s">
        <v>232</v>
      </c>
      <c r="G849" s="228"/>
      <c r="H849" s="230" t="s">
        <v>19</v>
      </c>
      <c r="I849" s="232"/>
      <c r="J849" s="228"/>
      <c r="K849" s="228"/>
      <c r="L849" s="233"/>
      <c r="M849" s="234"/>
      <c r="N849" s="235"/>
      <c r="O849" s="235"/>
      <c r="P849" s="235"/>
      <c r="Q849" s="235"/>
      <c r="R849" s="235"/>
      <c r="S849" s="235"/>
      <c r="T849" s="23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7" t="s">
        <v>129</v>
      </c>
      <c r="AU849" s="237" t="s">
        <v>79</v>
      </c>
      <c r="AV849" s="13" t="s">
        <v>77</v>
      </c>
      <c r="AW849" s="13" t="s">
        <v>33</v>
      </c>
      <c r="AX849" s="13" t="s">
        <v>72</v>
      </c>
      <c r="AY849" s="237" t="s">
        <v>120</v>
      </c>
    </row>
    <row r="850" s="14" customFormat="1">
      <c r="A850" s="14"/>
      <c r="B850" s="238"/>
      <c r="C850" s="239"/>
      <c r="D850" s="229" t="s">
        <v>129</v>
      </c>
      <c r="E850" s="240" t="s">
        <v>19</v>
      </c>
      <c r="F850" s="241" t="s">
        <v>705</v>
      </c>
      <c r="G850" s="239"/>
      <c r="H850" s="242">
        <v>117.938</v>
      </c>
      <c r="I850" s="243"/>
      <c r="J850" s="239"/>
      <c r="K850" s="239"/>
      <c r="L850" s="244"/>
      <c r="M850" s="245"/>
      <c r="N850" s="246"/>
      <c r="O850" s="246"/>
      <c r="P850" s="246"/>
      <c r="Q850" s="246"/>
      <c r="R850" s="246"/>
      <c r="S850" s="246"/>
      <c r="T850" s="247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8" t="s">
        <v>129</v>
      </c>
      <c r="AU850" s="248" t="s">
        <v>79</v>
      </c>
      <c r="AV850" s="14" t="s">
        <v>79</v>
      </c>
      <c r="AW850" s="14" t="s">
        <v>33</v>
      </c>
      <c r="AX850" s="14" t="s">
        <v>72</v>
      </c>
      <c r="AY850" s="248" t="s">
        <v>120</v>
      </c>
    </row>
    <row r="851" s="13" customFormat="1">
      <c r="A851" s="13"/>
      <c r="B851" s="227"/>
      <c r="C851" s="228"/>
      <c r="D851" s="229" t="s">
        <v>129</v>
      </c>
      <c r="E851" s="230" t="s">
        <v>19</v>
      </c>
      <c r="F851" s="231" t="s">
        <v>233</v>
      </c>
      <c r="G851" s="228"/>
      <c r="H851" s="230" t="s">
        <v>19</v>
      </c>
      <c r="I851" s="232"/>
      <c r="J851" s="228"/>
      <c r="K851" s="228"/>
      <c r="L851" s="233"/>
      <c r="M851" s="234"/>
      <c r="N851" s="235"/>
      <c r="O851" s="235"/>
      <c r="P851" s="235"/>
      <c r="Q851" s="235"/>
      <c r="R851" s="235"/>
      <c r="S851" s="235"/>
      <c r="T851" s="236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7" t="s">
        <v>129</v>
      </c>
      <c r="AU851" s="237" t="s">
        <v>79</v>
      </c>
      <c r="AV851" s="13" t="s">
        <v>77</v>
      </c>
      <c r="AW851" s="13" t="s">
        <v>33</v>
      </c>
      <c r="AX851" s="13" t="s">
        <v>72</v>
      </c>
      <c r="AY851" s="237" t="s">
        <v>120</v>
      </c>
    </row>
    <row r="852" s="14" customFormat="1">
      <c r="A852" s="14"/>
      <c r="B852" s="238"/>
      <c r="C852" s="239"/>
      <c r="D852" s="229" t="s">
        <v>129</v>
      </c>
      <c r="E852" s="240" t="s">
        <v>19</v>
      </c>
      <c r="F852" s="241" t="s">
        <v>706</v>
      </c>
      <c r="G852" s="239"/>
      <c r="H852" s="242">
        <v>13.65</v>
      </c>
      <c r="I852" s="243"/>
      <c r="J852" s="239"/>
      <c r="K852" s="239"/>
      <c r="L852" s="244"/>
      <c r="M852" s="245"/>
      <c r="N852" s="246"/>
      <c r="O852" s="246"/>
      <c r="P852" s="246"/>
      <c r="Q852" s="246"/>
      <c r="R852" s="246"/>
      <c r="S852" s="246"/>
      <c r="T852" s="24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8" t="s">
        <v>129</v>
      </c>
      <c r="AU852" s="248" t="s">
        <v>79</v>
      </c>
      <c r="AV852" s="14" t="s">
        <v>79</v>
      </c>
      <c r="AW852" s="14" t="s">
        <v>33</v>
      </c>
      <c r="AX852" s="14" t="s">
        <v>72</v>
      </c>
      <c r="AY852" s="248" t="s">
        <v>120</v>
      </c>
    </row>
    <row r="853" s="13" customFormat="1">
      <c r="A853" s="13"/>
      <c r="B853" s="227"/>
      <c r="C853" s="228"/>
      <c r="D853" s="229" t="s">
        <v>129</v>
      </c>
      <c r="E853" s="230" t="s">
        <v>19</v>
      </c>
      <c r="F853" s="231" t="s">
        <v>234</v>
      </c>
      <c r="G853" s="228"/>
      <c r="H853" s="230" t="s">
        <v>19</v>
      </c>
      <c r="I853" s="232"/>
      <c r="J853" s="228"/>
      <c r="K853" s="228"/>
      <c r="L853" s="233"/>
      <c r="M853" s="234"/>
      <c r="N853" s="235"/>
      <c r="O853" s="235"/>
      <c r="P853" s="235"/>
      <c r="Q853" s="235"/>
      <c r="R853" s="235"/>
      <c r="S853" s="235"/>
      <c r="T853" s="23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7" t="s">
        <v>129</v>
      </c>
      <c r="AU853" s="237" t="s">
        <v>79</v>
      </c>
      <c r="AV853" s="13" t="s">
        <v>77</v>
      </c>
      <c r="AW853" s="13" t="s">
        <v>33</v>
      </c>
      <c r="AX853" s="13" t="s">
        <v>72</v>
      </c>
      <c r="AY853" s="237" t="s">
        <v>120</v>
      </c>
    </row>
    <row r="854" s="14" customFormat="1">
      <c r="A854" s="14"/>
      <c r="B854" s="238"/>
      <c r="C854" s="239"/>
      <c r="D854" s="229" t="s">
        <v>129</v>
      </c>
      <c r="E854" s="240" t="s">
        <v>19</v>
      </c>
      <c r="F854" s="241" t="s">
        <v>709</v>
      </c>
      <c r="G854" s="239"/>
      <c r="H854" s="242">
        <v>25.199999999999999</v>
      </c>
      <c r="I854" s="243"/>
      <c r="J854" s="239"/>
      <c r="K854" s="239"/>
      <c r="L854" s="244"/>
      <c r="M854" s="245"/>
      <c r="N854" s="246"/>
      <c r="O854" s="246"/>
      <c r="P854" s="246"/>
      <c r="Q854" s="246"/>
      <c r="R854" s="246"/>
      <c r="S854" s="246"/>
      <c r="T854" s="247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8" t="s">
        <v>129</v>
      </c>
      <c r="AU854" s="248" t="s">
        <v>79</v>
      </c>
      <c r="AV854" s="14" t="s">
        <v>79</v>
      </c>
      <c r="AW854" s="14" t="s">
        <v>33</v>
      </c>
      <c r="AX854" s="14" t="s">
        <v>72</v>
      </c>
      <c r="AY854" s="248" t="s">
        <v>120</v>
      </c>
    </row>
    <row r="855" s="13" customFormat="1">
      <c r="A855" s="13"/>
      <c r="B855" s="227"/>
      <c r="C855" s="228"/>
      <c r="D855" s="229" t="s">
        <v>129</v>
      </c>
      <c r="E855" s="230" t="s">
        <v>19</v>
      </c>
      <c r="F855" s="231" t="s">
        <v>236</v>
      </c>
      <c r="G855" s="228"/>
      <c r="H855" s="230" t="s">
        <v>19</v>
      </c>
      <c r="I855" s="232"/>
      <c r="J855" s="228"/>
      <c r="K855" s="228"/>
      <c r="L855" s="233"/>
      <c r="M855" s="234"/>
      <c r="N855" s="235"/>
      <c r="O855" s="235"/>
      <c r="P855" s="235"/>
      <c r="Q855" s="235"/>
      <c r="R855" s="235"/>
      <c r="S855" s="235"/>
      <c r="T855" s="236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7" t="s">
        <v>129</v>
      </c>
      <c r="AU855" s="237" t="s">
        <v>79</v>
      </c>
      <c r="AV855" s="13" t="s">
        <v>77</v>
      </c>
      <c r="AW855" s="13" t="s">
        <v>33</v>
      </c>
      <c r="AX855" s="13" t="s">
        <v>72</v>
      </c>
      <c r="AY855" s="237" t="s">
        <v>120</v>
      </c>
    </row>
    <row r="856" s="14" customFormat="1">
      <c r="A856" s="14"/>
      <c r="B856" s="238"/>
      <c r="C856" s="239"/>
      <c r="D856" s="229" t="s">
        <v>129</v>
      </c>
      <c r="E856" s="240" t="s">
        <v>19</v>
      </c>
      <c r="F856" s="241" t="s">
        <v>710</v>
      </c>
      <c r="G856" s="239"/>
      <c r="H856" s="242">
        <v>36.375</v>
      </c>
      <c r="I856" s="243"/>
      <c r="J856" s="239"/>
      <c r="K856" s="239"/>
      <c r="L856" s="244"/>
      <c r="M856" s="245"/>
      <c r="N856" s="246"/>
      <c r="O856" s="246"/>
      <c r="P856" s="246"/>
      <c r="Q856" s="246"/>
      <c r="R856" s="246"/>
      <c r="S856" s="246"/>
      <c r="T856" s="247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8" t="s">
        <v>129</v>
      </c>
      <c r="AU856" s="248" t="s">
        <v>79</v>
      </c>
      <c r="AV856" s="14" t="s">
        <v>79</v>
      </c>
      <c r="AW856" s="14" t="s">
        <v>33</v>
      </c>
      <c r="AX856" s="14" t="s">
        <v>72</v>
      </c>
      <c r="AY856" s="248" t="s">
        <v>120</v>
      </c>
    </row>
    <row r="857" s="13" customFormat="1">
      <c r="A857" s="13"/>
      <c r="B857" s="227"/>
      <c r="C857" s="228"/>
      <c r="D857" s="229" t="s">
        <v>129</v>
      </c>
      <c r="E857" s="230" t="s">
        <v>19</v>
      </c>
      <c r="F857" s="231" t="s">
        <v>238</v>
      </c>
      <c r="G857" s="228"/>
      <c r="H857" s="230" t="s">
        <v>19</v>
      </c>
      <c r="I857" s="232"/>
      <c r="J857" s="228"/>
      <c r="K857" s="228"/>
      <c r="L857" s="233"/>
      <c r="M857" s="234"/>
      <c r="N857" s="235"/>
      <c r="O857" s="235"/>
      <c r="P857" s="235"/>
      <c r="Q857" s="235"/>
      <c r="R857" s="235"/>
      <c r="S857" s="235"/>
      <c r="T857" s="236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7" t="s">
        <v>129</v>
      </c>
      <c r="AU857" s="237" t="s">
        <v>79</v>
      </c>
      <c r="AV857" s="13" t="s">
        <v>77</v>
      </c>
      <c r="AW857" s="13" t="s">
        <v>33</v>
      </c>
      <c r="AX857" s="13" t="s">
        <v>72</v>
      </c>
      <c r="AY857" s="237" t="s">
        <v>120</v>
      </c>
    </row>
    <row r="858" s="14" customFormat="1">
      <c r="A858" s="14"/>
      <c r="B858" s="238"/>
      <c r="C858" s="239"/>
      <c r="D858" s="229" t="s">
        <v>129</v>
      </c>
      <c r="E858" s="240" t="s">
        <v>19</v>
      </c>
      <c r="F858" s="241" t="s">
        <v>705</v>
      </c>
      <c r="G858" s="239"/>
      <c r="H858" s="242">
        <v>117.938</v>
      </c>
      <c r="I858" s="243"/>
      <c r="J858" s="239"/>
      <c r="K858" s="239"/>
      <c r="L858" s="244"/>
      <c r="M858" s="245"/>
      <c r="N858" s="246"/>
      <c r="O858" s="246"/>
      <c r="P858" s="246"/>
      <c r="Q858" s="246"/>
      <c r="R858" s="246"/>
      <c r="S858" s="246"/>
      <c r="T858" s="247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8" t="s">
        <v>129</v>
      </c>
      <c r="AU858" s="248" t="s">
        <v>79</v>
      </c>
      <c r="AV858" s="14" t="s">
        <v>79</v>
      </c>
      <c r="AW858" s="14" t="s">
        <v>33</v>
      </c>
      <c r="AX858" s="14" t="s">
        <v>72</v>
      </c>
      <c r="AY858" s="248" t="s">
        <v>120</v>
      </c>
    </row>
    <row r="859" s="13" customFormat="1">
      <c r="A859" s="13"/>
      <c r="B859" s="227"/>
      <c r="C859" s="228"/>
      <c r="D859" s="229" t="s">
        <v>129</v>
      </c>
      <c r="E859" s="230" t="s">
        <v>19</v>
      </c>
      <c r="F859" s="231" t="s">
        <v>239</v>
      </c>
      <c r="G859" s="228"/>
      <c r="H859" s="230" t="s">
        <v>19</v>
      </c>
      <c r="I859" s="232"/>
      <c r="J859" s="228"/>
      <c r="K859" s="228"/>
      <c r="L859" s="233"/>
      <c r="M859" s="234"/>
      <c r="N859" s="235"/>
      <c r="O859" s="235"/>
      <c r="P859" s="235"/>
      <c r="Q859" s="235"/>
      <c r="R859" s="235"/>
      <c r="S859" s="235"/>
      <c r="T859" s="23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7" t="s">
        <v>129</v>
      </c>
      <c r="AU859" s="237" t="s">
        <v>79</v>
      </c>
      <c r="AV859" s="13" t="s">
        <v>77</v>
      </c>
      <c r="AW859" s="13" t="s">
        <v>33</v>
      </c>
      <c r="AX859" s="13" t="s">
        <v>72</v>
      </c>
      <c r="AY859" s="237" t="s">
        <v>120</v>
      </c>
    </row>
    <row r="860" s="14" customFormat="1">
      <c r="A860" s="14"/>
      <c r="B860" s="238"/>
      <c r="C860" s="239"/>
      <c r="D860" s="229" t="s">
        <v>129</v>
      </c>
      <c r="E860" s="240" t="s">
        <v>19</v>
      </c>
      <c r="F860" s="241" t="s">
        <v>706</v>
      </c>
      <c r="G860" s="239"/>
      <c r="H860" s="242">
        <v>13.65</v>
      </c>
      <c r="I860" s="243"/>
      <c r="J860" s="239"/>
      <c r="K860" s="239"/>
      <c r="L860" s="244"/>
      <c r="M860" s="245"/>
      <c r="N860" s="246"/>
      <c r="O860" s="246"/>
      <c r="P860" s="246"/>
      <c r="Q860" s="246"/>
      <c r="R860" s="246"/>
      <c r="S860" s="246"/>
      <c r="T860" s="24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8" t="s">
        <v>129</v>
      </c>
      <c r="AU860" s="248" t="s">
        <v>79</v>
      </c>
      <c r="AV860" s="14" t="s">
        <v>79</v>
      </c>
      <c r="AW860" s="14" t="s">
        <v>33</v>
      </c>
      <c r="AX860" s="14" t="s">
        <v>72</v>
      </c>
      <c r="AY860" s="248" t="s">
        <v>120</v>
      </c>
    </row>
    <row r="861" s="13" customFormat="1">
      <c r="A861" s="13"/>
      <c r="B861" s="227"/>
      <c r="C861" s="228"/>
      <c r="D861" s="229" t="s">
        <v>129</v>
      </c>
      <c r="E861" s="230" t="s">
        <v>19</v>
      </c>
      <c r="F861" s="231" t="s">
        <v>240</v>
      </c>
      <c r="G861" s="228"/>
      <c r="H861" s="230" t="s">
        <v>19</v>
      </c>
      <c r="I861" s="232"/>
      <c r="J861" s="228"/>
      <c r="K861" s="228"/>
      <c r="L861" s="233"/>
      <c r="M861" s="234"/>
      <c r="N861" s="235"/>
      <c r="O861" s="235"/>
      <c r="P861" s="235"/>
      <c r="Q861" s="235"/>
      <c r="R861" s="235"/>
      <c r="S861" s="235"/>
      <c r="T861" s="236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7" t="s">
        <v>129</v>
      </c>
      <c r="AU861" s="237" t="s">
        <v>79</v>
      </c>
      <c r="AV861" s="13" t="s">
        <v>77</v>
      </c>
      <c r="AW861" s="13" t="s">
        <v>33</v>
      </c>
      <c r="AX861" s="13" t="s">
        <v>72</v>
      </c>
      <c r="AY861" s="237" t="s">
        <v>120</v>
      </c>
    </row>
    <row r="862" s="14" customFormat="1">
      <c r="A862" s="14"/>
      <c r="B862" s="238"/>
      <c r="C862" s="239"/>
      <c r="D862" s="229" t="s">
        <v>129</v>
      </c>
      <c r="E862" s="240" t="s">
        <v>19</v>
      </c>
      <c r="F862" s="241" t="s">
        <v>712</v>
      </c>
      <c r="G862" s="239"/>
      <c r="H862" s="242">
        <v>12.863</v>
      </c>
      <c r="I862" s="243"/>
      <c r="J862" s="239"/>
      <c r="K862" s="239"/>
      <c r="L862" s="244"/>
      <c r="M862" s="245"/>
      <c r="N862" s="246"/>
      <c r="O862" s="246"/>
      <c r="P862" s="246"/>
      <c r="Q862" s="246"/>
      <c r="R862" s="246"/>
      <c r="S862" s="246"/>
      <c r="T862" s="24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8" t="s">
        <v>129</v>
      </c>
      <c r="AU862" s="248" t="s">
        <v>79</v>
      </c>
      <c r="AV862" s="14" t="s">
        <v>79</v>
      </c>
      <c r="AW862" s="14" t="s">
        <v>33</v>
      </c>
      <c r="AX862" s="14" t="s">
        <v>72</v>
      </c>
      <c r="AY862" s="248" t="s">
        <v>120</v>
      </c>
    </row>
    <row r="863" s="13" customFormat="1">
      <c r="A863" s="13"/>
      <c r="B863" s="227"/>
      <c r="C863" s="228"/>
      <c r="D863" s="229" t="s">
        <v>129</v>
      </c>
      <c r="E863" s="230" t="s">
        <v>19</v>
      </c>
      <c r="F863" s="231" t="s">
        <v>242</v>
      </c>
      <c r="G863" s="228"/>
      <c r="H863" s="230" t="s">
        <v>19</v>
      </c>
      <c r="I863" s="232"/>
      <c r="J863" s="228"/>
      <c r="K863" s="228"/>
      <c r="L863" s="233"/>
      <c r="M863" s="234"/>
      <c r="N863" s="235"/>
      <c r="O863" s="235"/>
      <c r="P863" s="235"/>
      <c r="Q863" s="235"/>
      <c r="R863" s="235"/>
      <c r="S863" s="235"/>
      <c r="T863" s="236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7" t="s">
        <v>129</v>
      </c>
      <c r="AU863" s="237" t="s">
        <v>79</v>
      </c>
      <c r="AV863" s="13" t="s">
        <v>77</v>
      </c>
      <c r="AW863" s="13" t="s">
        <v>33</v>
      </c>
      <c r="AX863" s="13" t="s">
        <v>72</v>
      </c>
      <c r="AY863" s="237" t="s">
        <v>120</v>
      </c>
    </row>
    <row r="864" s="14" customFormat="1">
      <c r="A864" s="14"/>
      <c r="B864" s="238"/>
      <c r="C864" s="239"/>
      <c r="D864" s="229" t="s">
        <v>129</v>
      </c>
      <c r="E864" s="240" t="s">
        <v>19</v>
      </c>
      <c r="F864" s="241" t="s">
        <v>713</v>
      </c>
      <c r="G864" s="239"/>
      <c r="H864" s="242">
        <v>48.563000000000002</v>
      </c>
      <c r="I864" s="243"/>
      <c r="J864" s="239"/>
      <c r="K864" s="239"/>
      <c r="L864" s="244"/>
      <c r="M864" s="245"/>
      <c r="N864" s="246"/>
      <c r="O864" s="246"/>
      <c r="P864" s="246"/>
      <c r="Q864" s="246"/>
      <c r="R864" s="246"/>
      <c r="S864" s="246"/>
      <c r="T864" s="24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8" t="s">
        <v>129</v>
      </c>
      <c r="AU864" s="248" t="s">
        <v>79</v>
      </c>
      <c r="AV864" s="14" t="s">
        <v>79</v>
      </c>
      <c r="AW864" s="14" t="s">
        <v>33</v>
      </c>
      <c r="AX864" s="14" t="s">
        <v>72</v>
      </c>
      <c r="AY864" s="248" t="s">
        <v>120</v>
      </c>
    </row>
    <row r="865" s="13" customFormat="1">
      <c r="A865" s="13"/>
      <c r="B865" s="227"/>
      <c r="C865" s="228"/>
      <c r="D865" s="229" t="s">
        <v>129</v>
      </c>
      <c r="E865" s="230" t="s">
        <v>19</v>
      </c>
      <c r="F865" s="231" t="s">
        <v>244</v>
      </c>
      <c r="G865" s="228"/>
      <c r="H865" s="230" t="s">
        <v>19</v>
      </c>
      <c r="I865" s="232"/>
      <c r="J865" s="228"/>
      <c r="K865" s="228"/>
      <c r="L865" s="233"/>
      <c r="M865" s="234"/>
      <c r="N865" s="235"/>
      <c r="O865" s="235"/>
      <c r="P865" s="235"/>
      <c r="Q865" s="235"/>
      <c r="R865" s="235"/>
      <c r="S865" s="235"/>
      <c r="T865" s="23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7" t="s">
        <v>129</v>
      </c>
      <c r="AU865" s="237" t="s">
        <v>79</v>
      </c>
      <c r="AV865" s="13" t="s">
        <v>77</v>
      </c>
      <c r="AW865" s="13" t="s">
        <v>33</v>
      </c>
      <c r="AX865" s="13" t="s">
        <v>72</v>
      </c>
      <c r="AY865" s="237" t="s">
        <v>120</v>
      </c>
    </row>
    <row r="866" s="14" customFormat="1">
      <c r="A866" s="14"/>
      <c r="B866" s="238"/>
      <c r="C866" s="239"/>
      <c r="D866" s="229" t="s">
        <v>129</v>
      </c>
      <c r="E866" s="240" t="s">
        <v>19</v>
      </c>
      <c r="F866" s="241" t="s">
        <v>705</v>
      </c>
      <c r="G866" s="239"/>
      <c r="H866" s="242">
        <v>117.938</v>
      </c>
      <c r="I866" s="243"/>
      <c r="J866" s="239"/>
      <c r="K866" s="239"/>
      <c r="L866" s="244"/>
      <c r="M866" s="245"/>
      <c r="N866" s="246"/>
      <c r="O866" s="246"/>
      <c r="P866" s="246"/>
      <c r="Q866" s="246"/>
      <c r="R866" s="246"/>
      <c r="S866" s="246"/>
      <c r="T866" s="247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8" t="s">
        <v>129</v>
      </c>
      <c r="AU866" s="248" t="s">
        <v>79</v>
      </c>
      <c r="AV866" s="14" t="s">
        <v>79</v>
      </c>
      <c r="AW866" s="14" t="s">
        <v>33</v>
      </c>
      <c r="AX866" s="14" t="s">
        <v>72</v>
      </c>
      <c r="AY866" s="248" t="s">
        <v>120</v>
      </c>
    </row>
    <row r="867" s="13" customFormat="1">
      <c r="A867" s="13"/>
      <c r="B867" s="227"/>
      <c r="C867" s="228"/>
      <c r="D867" s="229" t="s">
        <v>129</v>
      </c>
      <c r="E867" s="230" t="s">
        <v>19</v>
      </c>
      <c r="F867" s="231" t="s">
        <v>245</v>
      </c>
      <c r="G867" s="228"/>
      <c r="H867" s="230" t="s">
        <v>19</v>
      </c>
      <c r="I867" s="232"/>
      <c r="J867" s="228"/>
      <c r="K867" s="228"/>
      <c r="L867" s="233"/>
      <c r="M867" s="234"/>
      <c r="N867" s="235"/>
      <c r="O867" s="235"/>
      <c r="P867" s="235"/>
      <c r="Q867" s="235"/>
      <c r="R867" s="235"/>
      <c r="S867" s="235"/>
      <c r="T867" s="23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7" t="s">
        <v>129</v>
      </c>
      <c r="AU867" s="237" t="s">
        <v>79</v>
      </c>
      <c r="AV867" s="13" t="s">
        <v>77</v>
      </c>
      <c r="AW867" s="13" t="s">
        <v>33</v>
      </c>
      <c r="AX867" s="13" t="s">
        <v>72</v>
      </c>
      <c r="AY867" s="237" t="s">
        <v>120</v>
      </c>
    </row>
    <row r="868" s="14" customFormat="1">
      <c r="A868" s="14"/>
      <c r="B868" s="238"/>
      <c r="C868" s="239"/>
      <c r="D868" s="229" t="s">
        <v>129</v>
      </c>
      <c r="E868" s="240" t="s">
        <v>19</v>
      </c>
      <c r="F868" s="241" t="s">
        <v>706</v>
      </c>
      <c r="G868" s="239"/>
      <c r="H868" s="242">
        <v>13.65</v>
      </c>
      <c r="I868" s="243"/>
      <c r="J868" s="239"/>
      <c r="K868" s="239"/>
      <c r="L868" s="244"/>
      <c r="M868" s="245"/>
      <c r="N868" s="246"/>
      <c r="O868" s="246"/>
      <c r="P868" s="246"/>
      <c r="Q868" s="246"/>
      <c r="R868" s="246"/>
      <c r="S868" s="246"/>
      <c r="T868" s="24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8" t="s">
        <v>129</v>
      </c>
      <c r="AU868" s="248" t="s">
        <v>79</v>
      </c>
      <c r="AV868" s="14" t="s">
        <v>79</v>
      </c>
      <c r="AW868" s="14" t="s">
        <v>33</v>
      </c>
      <c r="AX868" s="14" t="s">
        <v>72</v>
      </c>
      <c r="AY868" s="248" t="s">
        <v>120</v>
      </c>
    </row>
    <row r="869" s="13" customFormat="1">
      <c r="A869" s="13"/>
      <c r="B869" s="227"/>
      <c r="C869" s="228"/>
      <c r="D869" s="229" t="s">
        <v>129</v>
      </c>
      <c r="E869" s="230" t="s">
        <v>19</v>
      </c>
      <c r="F869" s="231" t="s">
        <v>703</v>
      </c>
      <c r="G869" s="228"/>
      <c r="H869" s="230" t="s">
        <v>19</v>
      </c>
      <c r="I869" s="232"/>
      <c r="J869" s="228"/>
      <c r="K869" s="228"/>
      <c r="L869" s="233"/>
      <c r="M869" s="234"/>
      <c r="N869" s="235"/>
      <c r="O869" s="235"/>
      <c r="P869" s="235"/>
      <c r="Q869" s="235"/>
      <c r="R869" s="235"/>
      <c r="S869" s="235"/>
      <c r="T869" s="236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7" t="s">
        <v>129</v>
      </c>
      <c r="AU869" s="237" t="s">
        <v>79</v>
      </c>
      <c r="AV869" s="13" t="s">
        <v>77</v>
      </c>
      <c r="AW869" s="13" t="s">
        <v>33</v>
      </c>
      <c r="AX869" s="13" t="s">
        <v>72</v>
      </c>
      <c r="AY869" s="237" t="s">
        <v>120</v>
      </c>
    </row>
    <row r="870" s="14" customFormat="1">
      <c r="A870" s="14"/>
      <c r="B870" s="238"/>
      <c r="C870" s="239"/>
      <c r="D870" s="229" t="s">
        <v>129</v>
      </c>
      <c r="E870" s="240" t="s">
        <v>19</v>
      </c>
      <c r="F870" s="241" t="s">
        <v>704</v>
      </c>
      <c r="G870" s="239"/>
      <c r="H870" s="242">
        <v>50.490000000000002</v>
      </c>
      <c r="I870" s="243"/>
      <c r="J870" s="239"/>
      <c r="K870" s="239"/>
      <c r="L870" s="244"/>
      <c r="M870" s="245"/>
      <c r="N870" s="246"/>
      <c r="O870" s="246"/>
      <c r="P870" s="246"/>
      <c r="Q870" s="246"/>
      <c r="R870" s="246"/>
      <c r="S870" s="246"/>
      <c r="T870" s="247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8" t="s">
        <v>129</v>
      </c>
      <c r="AU870" s="248" t="s">
        <v>79</v>
      </c>
      <c r="AV870" s="14" t="s">
        <v>79</v>
      </c>
      <c r="AW870" s="14" t="s">
        <v>33</v>
      </c>
      <c r="AX870" s="14" t="s">
        <v>72</v>
      </c>
      <c r="AY870" s="248" t="s">
        <v>120</v>
      </c>
    </row>
    <row r="871" s="13" customFormat="1">
      <c r="A871" s="13"/>
      <c r="B871" s="227"/>
      <c r="C871" s="228"/>
      <c r="D871" s="229" t="s">
        <v>129</v>
      </c>
      <c r="E871" s="230" t="s">
        <v>19</v>
      </c>
      <c r="F871" s="231" t="s">
        <v>708</v>
      </c>
      <c r="G871" s="228"/>
      <c r="H871" s="230" t="s">
        <v>19</v>
      </c>
      <c r="I871" s="232"/>
      <c r="J871" s="228"/>
      <c r="K871" s="228"/>
      <c r="L871" s="233"/>
      <c r="M871" s="234"/>
      <c r="N871" s="235"/>
      <c r="O871" s="235"/>
      <c r="P871" s="235"/>
      <c r="Q871" s="235"/>
      <c r="R871" s="235"/>
      <c r="S871" s="235"/>
      <c r="T871" s="23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7" t="s">
        <v>129</v>
      </c>
      <c r="AU871" s="237" t="s">
        <v>79</v>
      </c>
      <c r="AV871" s="13" t="s">
        <v>77</v>
      </c>
      <c r="AW871" s="13" t="s">
        <v>33</v>
      </c>
      <c r="AX871" s="13" t="s">
        <v>72</v>
      </c>
      <c r="AY871" s="237" t="s">
        <v>120</v>
      </c>
    </row>
    <row r="872" s="14" customFormat="1">
      <c r="A872" s="14"/>
      <c r="B872" s="238"/>
      <c r="C872" s="239"/>
      <c r="D872" s="229" t="s">
        <v>129</v>
      </c>
      <c r="E872" s="240" t="s">
        <v>19</v>
      </c>
      <c r="F872" s="241" t="s">
        <v>704</v>
      </c>
      <c r="G872" s="239"/>
      <c r="H872" s="242">
        <v>50.490000000000002</v>
      </c>
      <c r="I872" s="243"/>
      <c r="J872" s="239"/>
      <c r="K872" s="239"/>
      <c r="L872" s="244"/>
      <c r="M872" s="245"/>
      <c r="N872" s="246"/>
      <c r="O872" s="246"/>
      <c r="P872" s="246"/>
      <c r="Q872" s="246"/>
      <c r="R872" s="246"/>
      <c r="S872" s="246"/>
      <c r="T872" s="247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8" t="s">
        <v>129</v>
      </c>
      <c r="AU872" s="248" t="s">
        <v>79</v>
      </c>
      <c r="AV872" s="14" t="s">
        <v>79</v>
      </c>
      <c r="AW872" s="14" t="s">
        <v>33</v>
      </c>
      <c r="AX872" s="14" t="s">
        <v>72</v>
      </c>
      <c r="AY872" s="248" t="s">
        <v>120</v>
      </c>
    </row>
    <row r="873" s="13" customFormat="1">
      <c r="A873" s="13"/>
      <c r="B873" s="227"/>
      <c r="C873" s="228"/>
      <c r="D873" s="229" t="s">
        <v>129</v>
      </c>
      <c r="E873" s="230" t="s">
        <v>19</v>
      </c>
      <c r="F873" s="231" t="s">
        <v>711</v>
      </c>
      <c r="G873" s="228"/>
      <c r="H873" s="230" t="s">
        <v>19</v>
      </c>
      <c r="I873" s="232"/>
      <c r="J873" s="228"/>
      <c r="K873" s="228"/>
      <c r="L873" s="233"/>
      <c r="M873" s="234"/>
      <c r="N873" s="235"/>
      <c r="O873" s="235"/>
      <c r="P873" s="235"/>
      <c r="Q873" s="235"/>
      <c r="R873" s="235"/>
      <c r="S873" s="235"/>
      <c r="T873" s="236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7" t="s">
        <v>129</v>
      </c>
      <c r="AU873" s="237" t="s">
        <v>79</v>
      </c>
      <c r="AV873" s="13" t="s">
        <v>77</v>
      </c>
      <c r="AW873" s="13" t="s">
        <v>33</v>
      </c>
      <c r="AX873" s="13" t="s">
        <v>72</v>
      </c>
      <c r="AY873" s="237" t="s">
        <v>120</v>
      </c>
    </row>
    <row r="874" s="14" customFormat="1">
      <c r="A874" s="14"/>
      <c r="B874" s="238"/>
      <c r="C874" s="239"/>
      <c r="D874" s="229" t="s">
        <v>129</v>
      </c>
      <c r="E874" s="240" t="s">
        <v>19</v>
      </c>
      <c r="F874" s="241" t="s">
        <v>704</v>
      </c>
      <c r="G874" s="239"/>
      <c r="H874" s="242">
        <v>50.490000000000002</v>
      </c>
      <c r="I874" s="243"/>
      <c r="J874" s="239"/>
      <c r="K874" s="239"/>
      <c r="L874" s="244"/>
      <c r="M874" s="245"/>
      <c r="N874" s="246"/>
      <c r="O874" s="246"/>
      <c r="P874" s="246"/>
      <c r="Q874" s="246"/>
      <c r="R874" s="246"/>
      <c r="S874" s="246"/>
      <c r="T874" s="247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8" t="s">
        <v>129</v>
      </c>
      <c r="AU874" s="248" t="s">
        <v>79</v>
      </c>
      <c r="AV874" s="14" t="s">
        <v>79</v>
      </c>
      <c r="AW874" s="14" t="s">
        <v>33</v>
      </c>
      <c r="AX874" s="14" t="s">
        <v>72</v>
      </c>
      <c r="AY874" s="248" t="s">
        <v>120</v>
      </c>
    </row>
    <row r="875" s="13" customFormat="1">
      <c r="A875" s="13"/>
      <c r="B875" s="227"/>
      <c r="C875" s="228"/>
      <c r="D875" s="229" t="s">
        <v>129</v>
      </c>
      <c r="E875" s="230" t="s">
        <v>19</v>
      </c>
      <c r="F875" s="231" t="s">
        <v>714</v>
      </c>
      <c r="G875" s="228"/>
      <c r="H875" s="230" t="s">
        <v>19</v>
      </c>
      <c r="I875" s="232"/>
      <c r="J875" s="228"/>
      <c r="K875" s="228"/>
      <c r="L875" s="233"/>
      <c r="M875" s="234"/>
      <c r="N875" s="235"/>
      <c r="O875" s="235"/>
      <c r="P875" s="235"/>
      <c r="Q875" s="235"/>
      <c r="R875" s="235"/>
      <c r="S875" s="235"/>
      <c r="T875" s="23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7" t="s">
        <v>129</v>
      </c>
      <c r="AU875" s="237" t="s">
        <v>79</v>
      </c>
      <c r="AV875" s="13" t="s">
        <v>77</v>
      </c>
      <c r="AW875" s="13" t="s">
        <v>33</v>
      </c>
      <c r="AX875" s="13" t="s">
        <v>72</v>
      </c>
      <c r="AY875" s="237" t="s">
        <v>120</v>
      </c>
    </row>
    <row r="876" s="14" customFormat="1">
      <c r="A876" s="14"/>
      <c r="B876" s="238"/>
      <c r="C876" s="239"/>
      <c r="D876" s="229" t="s">
        <v>129</v>
      </c>
      <c r="E876" s="240" t="s">
        <v>19</v>
      </c>
      <c r="F876" s="241" t="s">
        <v>704</v>
      </c>
      <c r="G876" s="239"/>
      <c r="H876" s="242">
        <v>50.490000000000002</v>
      </c>
      <c r="I876" s="243"/>
      <c r="J876" s="239"/>
      <c r="K876" s="239"/>
      <c r="L876" s="244"/>
      <c r="M876" s="245"/>
      <c r="N876" s="246"/>
      <c r="O876" s="246"/>
      <c r="P876" s="246"/>
      <c r="Q876" s="246"/>
      <c r="R876" s="246"/>
      <c r="S876" s="246"/>
      <c r="T876" s="247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8" t="s">
        <v>129</v>
      </c>
      <c r="AU876" s="248" t="s">
        <v>79</v>
      </c>
      <c r="AV876" s="14" t="s">
        <v>79</v>
      </c>
      <c r="AW876" s="14" t="s">
        <v>33</v>
      </c>
      <c r="AX876" s="14" t="s">
        <v>72</v>
      </c>
      <c r="AY876" s="248" t="s">
        <v>120</v>
      </c>
    </row>
    <row r="877" s="15" customFormat="1">
      <c r="A877" s="15"/>
      <c r="B877" s="249"/>
      <c r="C877" s="250"/>
      <c r="D877" s="229" t="s">
        <v>129</v>
      </c>
      <c r="E877" s="251" t="s">
        <v>19</v>
      </c>
      <c r="F877" s="252" t="s">
        <v>156</v>
      </c>
      <c r="G877" s="250"/>
      <c r="H877" s="253">
        <v>1255.4660000000001</v>
      </c>
      <c r="I877" s="254"/>
      <c r="J877" s="250"/>
      <c r="K877" s="250"/>
      <c r="L877" s="255"/>
      <c r="M877" s="256"/>
      <c r="N877" s="257"/>
      <c r="O877" s="257"/>
      <c r="P877" s="257"/>
      <c r="Q877" s="257"/>
      <c r="R877" s="257"/>
      <c r="S877" s="257"/>
      <c r="T877" s="258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59" t="s">
        <v>129</v>
      </c>
      <c r="AU877" s="259" t="s">
        <v>79</v>
      </c>
      <c r="AV877" s="15" t="s">
        <v>127</v>
      </c>
      <c r="AW877" s="15" t="s">
        <v>33</v>
      </c>
      <c r="AX877" s="15" t="s">
        <v>77</v>
      </c>
      <c r="AY877" s="259" t="s">
        <v>120</v>
      </c>
    </row>
    <row r="878" s="2" customFormat="1" ht="21.75" customHeight="1">
      <c r="A878" s="39"/>
      <c r="B878" s="40"/>
      <c r="C878" s="213" t="s">
        <v>729</v>
      </c>
      <c r="D878" s="213" t="s">
        <v>123</v>
      </c>
      <c r="E878" s="214" t="s">
        <v>730</v>
      </c>
      <c r="F878" s="215" t="s">
        <v>731</v>
      </c>
      <c r="G878" s="216" t="s">
        <v>126</v>
      </c>
      <c r="H878" s="217">
        <v>1255.4659999999999</v>
      </c>
      <c r="I878" s="218"/>
      <c r="J878" s="219">
        <f>ROUND(I878*H878,2)</f>
        <v>0</v>
      </c>
      <c r="K878" s="220"/>
      <c r="L878" s="45"/>
      <c r="M878" s="221" t="s">
        <v>19</v>
      </c>
      <c r="N878" s="222" t="s">
        <v>43</v>
      </c>
      <c r="O878" s="85"/>
      <c r="P878" s="223">
        <f>O878*H878</f>
        <v>0</v>
      </c>
      <c r="Q878" s="223">
        <v>0.00029</v>
      </c>
      <c r="R878" s="223">
        <f>Q878*H878</f>
        <v>0.36408513999999997</v>
      </c>
      <c r="S878" s="223">
        <v>0</v>
      </c>
      <c r="T878" s="224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25" t="s">
        <v>304</v>
      </c>
      <c r="AT878" s="225" t="s">
        <v>123</v>
      </c>
      <c r="AU878" s="225" t="s">
        <v>79</v>
      </c>
      <c r="AY878" s="18" t="s">
        <v>120</v>
      </c>
      <c r="BE878" s="226">
        <f>IF(N878="základní",J878,0)</f>
        <v>0</v>
      </c>
      <c r="BF878" s="226">
        <f>IF(N878="snížená",J878,0)</f>
        <v>0</v>
      </c>
      <c r="BG878" s="226">
        <f>IF(N878="zákl. přenesená",J878,0)</f>
        <v>0</v>
      </c>
      <c r="BH878" s="226">
        <f>IF(N878="sníž. přenesená",J878,0)</f>
        <v>0</v>
      </c>
      <c r="BI878" s="226">
        <f>IF(N878="nulová",J878,0)</f>
        <v>0</v>
      </c>
      <c r="BJ878" s="18" t="s">
        <v>77</v>
      </c>
      <c r="BK878" s="226">
        <f>ROUND(I878*H878,2)</f>
        <v>0</v>
      </c>
      <c r="BL878" s="18" t="s">
        <v>304</v>
      </c>
      <c r="BM878" s="225" t="s">
        <v>732</v>
      </c>
    </row>
    <row r="879" s="13" customFormat="1">
      <c r="A879" s="13"/>
      <c r="B879" s="227"/>
      <c r="C879" s="228"/>
      <c r="D879" s="229" t="s">
        <v>129</v>
      </c>
      <c r="E879" s="230" t="s">
        <v>19</v>
      </c>
      <c r="F879" s="231" t="s">
        <v>213</v>
      </c>
      <c r="G879" s="228"/>
      <c r="H879" s="230" t="s">
        <v>19</v>
      </c>
      <c r="I879" s="232"/>
      <c r="J879" s="228"/>
      <c r="K879" s="228"/>
      <c r="L879" s="233"/>
      <c r="M879" s="234"/>
      <c r="N879" s="235"/>
      <c r="O879" s="235"/>
      <c r="P879" s="235"/>
      <c r="Q879" s="235"/>
      <c r="R879" s="235"/>
      <c r="S879" s="235"/>
      <c r="T879" s="236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7" t="s">
        <v>129</v>
      </c>
      <c r="AU879" s="237" t="s">
        <v>79</v>
      </c>
      <c r="AV879" s="13" t="s">
        <v>77</v>
      </c>
      <c r="AW879" s="13" t="s">
        <v>33</v>
      </c>
      <c r="AX879" s="13" t="s">
        <v>72</v>
      </c>
      <c r="AY879" s="237" t="s">
        <v>120</v>
      </c>
    </row>
    <row r="880" s="13" customFormat="1">
      <c r="A880" s="13"/>
      <c r="B880" s="227"/>
      <c r="C880" s="228"/>
      <c r="D880" s="229" t="s">
        <v>129</v>
      </c>
      <c r="E880" s="230" t="s">
        <v>19</v>
      </c>
      <c r="F880" s="231" t="s">
        <v>214</v>
      </c>
      <c r="G880" s="228"/>
      <c r="H880" s="230" t="s">
        <v>19</v>
      </c>
      <c r="I880" s="232"/>
      <c r="J880" s="228"/>
      <c r="K880" s="228"/>
      <c r="L880" s="233"/>
      <c r="M880" s="234"/>
      <c r="N880" s="235"/>
      <c r="O880" s="235"/>
      <c r="P880" s="235"/>
      <c r="Q880" s="235"/>
      <c r="R880" s="235"/>
      <c r="S880" s="235"/>
      <c r="T880" s="23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7" t="s">
        <v>129</v>
      </c>
      <c r="AU880" s="237" t="s">
        <v>79</v>
      </c>
      <c r="AV880" s="13" t="s">
        <v>77</v>
      </c>
      <c r="AW880" s="13" t="s">
        <v>33</v>
      </c>
      <c r="AX880" s="13" t="s">
        <v>72</v>
      </c>
      <c r="AY880" s="237" t="s">
        <v>120</v>
      </c>
    </row>
    <row r="881" s="14" customFormat="1">
      <c r="A881" s="14"/>
      <c r="B881" s="238"/>
      <c r="C881" s="239"/>
      <c r="D881" s="229" t="s">
        <v>129</v>
      </c>
      <c r="E881" s="240" t="s">
        <v>19</v>
      </c>
      <c r="F881" s="241" t="s">
        <v>697</v>
      </c>
      <c r="G881" s="239"/>
      <c r="H881" s="242">
        <v>15</v>
      </c>
      <c r="I881" s="243"/>
      <c r="J881" s="239"/>
      <c r="K881" s="239"/>
      <c r="L881" s="244"/>
      <c r="M881" s="245"/>
      <c r="N881" s="246"/>
      <c r="O881" s="246"/>
      <c r="P881" s="246"/>
      <c r="Q881" s="246"/>
      <c r="R881" s="246"/>
      <c r="S881" s="246"/>
      <c r="T881" s="247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8" t="s">
        <v>129</v>
      </c>
      <c r="AU881" s="248" t="s">
        <v>79</v>
      </c>
      <c r="AV881" s="14" t="s">
        <v>79</v>
      </c>
      <c r="AW881" s="14" t="s">
        <v>33</v>
      </c>
      <c r="AX881" s="14" t="s">
        <v>72</v>
      </c>
      <c r="AY881" s="248" t="s">
        <v>120</v>
      </c>
    </row>
    <row r="882" s="13" customFormat="1">
      <c r="A882" s="13"/>
      <c r="B882" s="227"/>
      <c r="C882" s="228"/>
      <c r="D882" s="229" t="s">
        <v>129</v>
      </c>
      <c r="E882" s="230" t="s">
        <v>19</v>
      </c>
      <c r="F882" s="231" t="s">
        <v>216</v>
      </c>
      <c r="G882" s="228"/>
      <c r="H882" s="230" t="s">
        <v>19</v>
      </c>
      <c r="I882" s="232"/>
      <c r="J882" s="228"/>
      <c r="K882" s="228"/>
      <c r="L882" s="233"/>
      <c r="M882" s="234"/>
      <c r="N882" s="235"/>
      <c r="O882" s="235"/>
      <c r="P882" s="235"/>
      <c r="Q882" s="235"/>
      <c r="R882" s="235"/>
      <c r="S882" s="235"/>
      <c r="T882" s="236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7" t="s">
        <v>129</v>
      </c>
      <c r="AU882" s="237" t="s">
        <v>79</v>
      </c>
      <c r="AV882" s="13" t="s">
        <v>77</v>
      </c>
      <c r="AW882" s="13" t="s">
        <v>33</v>
      </c>
      <c r="AX882" s="13" t="s">
        <v>72</v>
      </c>
      <c r="AY882" s="237" t="s">
        <v>120</v>
      </c>
    </row>
    <row r="883" s="14" customFormat="1">
      <c r="A883" s="14"/>
      <c r="B883" s="238"/>
      <c r="C883" s="239"/>
      <c r="D883" s="229" t="s">
        <v>129</v>
      </c>
      <c r="E883" s="240" t="s">
        <v>19</v>
      </c>
      <c r="F883" s="241" t="s">
        <v>698</v>
      </c>
      <c r="G883" s="239"/>
      <c r="H883" s="242">
        <v>15</v>
      </c>
      <c r="I883" s="243"/>
      <c r="J883" s="239"/>
      <c r="K883" s="239"/>
      <c r="L883" s="244"/>
      <c r="M883" s="245"/>
      <c r="N883" s="246"/>
      <c r="O883" s="246"/>
      <c r="P883" s="246"/>
      <c r="Q883" s="246"/>
      <c r="R883" s="246"/>
      <c r="S883" s="246"/>
      <c r="T883" s="247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8" t="s">
        <v>129</v>
      </c>
      <c r="AU883" s="248" t="s">
        <v>79</v>
      </c>
      <c r="AV883" s="14" t="s">
        <v>79</v>
      </c>
      <c r="AW883" s="14" t="s">
        <v>33</v>
      </c>
      <c r="AX883" s="14" t="s">
        <v>72</v>
      </c>
      <c r="AY883" s="248" t="s">
        <v>120</v>
      </c>
    </row>
    <row r="884" s="13" customFormat="1">
      <c r="A884" s="13"/>
      <c r="B884" s="227"/>
      <c r="C884" s="228"/>
      <c r="D884" s="229" t="s">
        <v>129</v>
      </c>
      <c r="E884" s="230" t="s">
        <v>19</v>
      </c>
      <c r="F884" s="231" t="s">
        <v>218</v>
      </c>
      <c r="G884" s="228"/>
      <c r="H884" s="230" t="s">
        <v>19</v>
      </c>
      <c r="I884" s="232"/>
      <c r="J884" s="228"/>
      <c r="K884" s="228"/>
      <c r="L884" s="233"/>
      <c r="M884" s="234"/>
      <c r="N884" s="235"/>
      <c r="O884" s="235"/>
      <c r="P884" s="235"/>
      <c r="Q884" s="235"/>
      <c r="R884" s="235"/>
      <c r="S884" s="235"/>
      <c r="T884" s="236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7" t="s">
        <v>129</v>
      </c>
      <c r="AU884" s="237" t="s">
        <v>79</v>
      </c>
      <c r="AV884" s="13" t="s">
        <v>77</v>
      </c>
      <c r="AW884" s="13" t="s">
        <v>33</v>
      </c>
      <c r="AX884" s="13" t="s">
        <v>72</v>
      </c>
      <c r="AY884" s="237" t="s">
        <v>120</v>
      </c>
    </row>
    <row r="885" s="14" customFormat="1">
      <c r="A885" s="14"/>
      <c r="B885" s="238"/>
      <c r="C885" s="239"/>
      <c r="D885" s="229" t="s">
        <v>129</v>
      </c>
      <c r="E885" s="240" t="s">
        <v>19</v>
      </c>
      <c r="F885" s="241" t="s">
        <v>699</v>
      </c>
      <c r="G885" s="239"/>
      <c r="H885" s="242">
        <v>7.5</v>
      </c>
      <c r="I885" s="243"/>
      <c r="J885" s="239"/>
      <c r="K885" s="239"/>
      <c r="L885" s="244"/>
      <c r="M885" s="245"/>
      <c r="N885" s="246"/>
      <c r="O885" s="246"/>
      <c r="P885" s="246"/>
      <c r="Q885" s="246"/>
      <c r="R885" s="246"/>
      <c r="S885" s="246"/>
      <c r="T885" s="247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8" t="s">
        <v>129</v>
      </c>
      <c r="AU885" s="248" t="s">
        <v>79</v>
      </c>
      <c r="AV885" s="14" t="s">
        <v>79</v>
      </c>
      <c r="AW885" s="14" t="s">
        <v>33</v>
      </c>
      <c r="AX885" s="14" t="s">
        <v>72</v>
      </c>
      <c r="AY885" s="248" t="s">
        <v>120</v>
      </c>
    </row>
    <row r="886" s="13" customFormat="1">
      <c r="A886" s="13"/>
      <c r="B886" s="227"/>
      <c r="C886" s="228"/>
      <c r="D886" s="229" t="s">
        <v>129</v>
      </c>
      <c r="E886" s="230" t="s">
        <v>19</v>
      </c>
      <c r="F886" s="231" t="s">
        <v>220</v>
      </c>
      <c r="G886" s="228"/>
      <c r="H886" s="230" t="s">
        <v>19</v>
      </c>
      <c r="I886" s="232"/>
      <c r="J886" s="228"/>
      <c r="K886" s="228"/>
      <c r="L886" s="233"/>
      <c r="M886" s="234"/>
      <c r="N886" s="235"/>
      <c r="O886" s="235"/>
      <c r="P886" s="235"/>
      <c r="Q886" s="235"/>
      <c r="R886" s="235"/>
      <c r="S886" s="235"/>
      <c r="T886" s="236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7" t="s">
        <v>129</v>
      </c>
      <c r="AU886" s="237" t="s">
        <v>79</v>
      </c>
      <c r="AV886" s="13" t="s">
        <v>77</v>
      </c>
      <c r="AW886" s="13" t="s">
        <v>33</v>
      </c>
      <c r="AX886" s="13" t="s">
        <v>72</v>
      </c>
      <c r="AY886" s="237" t="s">
        <v>120</v>
      </c>
    </row>
    <row r="887" s="14" customFormat="1">
      <c r="A887" s="14"/>
      <c r="B887" s="238"/>
      <c r="C887" s="239"/>
      <c r="D887" s="229" t="s">
        <v>129</v>
      </c>
      <c r="E887" s="240" t="s">
        <v>19</v>
      </c>
      <c r="F887" s="241" t="s">
        <v>700</v>
      </c>
      <c r="G887" s="239"/>
      <c r="H887" s="242">
        <v>21</v>
      </c>
      <c r="I887" s="243"/>
      <c r="J887" s="239"/>
      <c r="K887" s="239"/>
      <c r="L887" s="244"/>
      <c r="M887" s="245"/>
      <c r="N887" s="246"/>
      <c r="O887" s="246"/>
      <c r="P887" s="246"/>
      <c r="Q887" s="246"/>
      <c r="R887" s="246"/>
      <c r="S887" s="246"/>
      <c r="T887" s="247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8" t="s">
        <v>129</v>
      </c>
      <c r="AU887" s="248" t="s">
        <v>79</v>
      </c>
      <c r="AV887" s="14" t="s">
        <v>79</v>
      </c>
      <c r="AW887" s="14" t="s">
        <v>33</v>
      </c>
      <c r="AX887" s="14" t="s">
        <v>72</v>
      </c>
      <c r="AY887" s="248" t="s">
        <v>120</v>
      </c>
    </row>
    <row r="888" s="13" customFormat="1">
      <c r="A888" s="13"/>
      <c r="B888" s="227"/>
      <c r="C888" s="228"/>
      <c r="D888" s="229" t="s">
        <v>129</v>
      </c>
      <c r="E888" s="230" t="s">
        <v>19</v>
      </c>
      <c r="F888" s="231" t="s">
        <v>222</v>
      </c>
      <c r="G888" s="228"/>
      <c r="H888" s="230" t="s">
        <v>19</v>
      </c>
      <c r="I888" s="232"/>
      <c r="J888" s="228"/>
      <c r="K888" s="228"/>
      <c r="L888" s="233"/>
      <c r="M888" s="234"/>
      <c r="N888" s="235"/>
      <c r="O888" s="235"/>
      <c r="P888" s="235"/>
      <c r="Q888" s="235"/>
      <c r="R888" s="235"/>
      <c r="S888" s="235"/>
      <c r="T888" s="236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7" t="s">
        <v>129</v>
      </c>
      <c r="AU888" s="237" t="s">
        <v>79</v>
      </c>
      <c r="AV888" s="13" t="s">
        <v>77</v>
      </c>
      <c r="AW888" s="13" t="s">
        <v>33</v>
      </c>
      <c r="AX888" s="13" t="s">
        <v>72</v>
      </c>
      <c r="AY888" s="237" t="s">
        <v>120</v>
      </c>
    </row>
    <row r="889" s="14" customFormat="1">
      <c r="A889" s="14"/>
      <c r="B889" s="238"/>
      <c r="C889" s="239"/>
      <c r="D889" s="229" t="s">
        <v>129</v>
      </c>
      <c r="E889" s="240" t="s">
        <v>19</v>
      </c>
      <c r="F889" s="241" t="s">
        <v>701</v>
      </c>
      <c r="G889" s="239"/>
      <c r="H889" s="242">
        <v>56.340000000000003</v>
      </c>
      <c r="I889" s="243"/>
      <c r="J889" s="239"/>
      <c r="K889" s="239"/>
      <c r="L889" s="244"/>
      <c r="M889" s="245"/>
      <c r="N889" s="246"/>
      <c r="O889" s="246"/>
      <c r="P889" s="246"/>
      <c r="Q889" s="246"/>
      <c r="R889" s="246"/>
      <c r="S889" s="246"/>
      <c r="T889" s="247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8" t="s">
        <v>129</v>
      </c>
      <c r="AU889" s="248" t="s">
        <v>79</v>
      </c>
      <c r="AV889" s="14" t="s">
        <v>79</v>
      </c>
      <c r="AW889" s="14" t="s">
        <v>33</v>
      </c>
      <c r="AX889" s="14" t="s">
        <v>72</v>
      </c>
      <c r="AY889" s="248" t="s">
        <v>120</v>
      </c>
    </row>
    <row r="890" s="13" customFormat="1">
      <c r="A890" s="13"/>
      <c r="B890" s="227"/>
      <c r="C890" s="228"/>
      <c r="D890" s="229" t="s">
        <v>129</v>
      </c>
      <c r="E890" s="230" t="s">
        <v>19</v>
      </c>
      <c r="F890" s="231" t="s">
        <v>224</v>
      </c>
      <c r="G890" s="228"/>
      <c r="H890" s="230" t="s">
        <v>19</v>
      </c>
      <c r="I890" s="232"/>
      <c r="J890" s="228"/>
      <c r="K890" s="228"/>
      <c r="L890" s="233"/>
      <c r="M890" s="234"/>
      <c r="N890" s="235"/>
      <c r="O890" s="235"/>
      <c r="P890" s="235"/>
      <c r="Q890" s="235"/>
      <c r="R890" s="235"/>
      <c r="S890" s="235"/>
      <c r="T890" s="236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7" t="s">
        <v>129</v>
      </c>
      <c r="AU890" s="237" t="s">
        <v>79</v>
      </c>
      <c r="AV890" s="13" t="s">
        <v>77</v>
      </c>
      <c r="AW890" s="13" t="s">
        <v>33</v>
      </c>
      <c r="AX890" s="13" t="s">
        <v>72</v>
      </c>
      <c r="AY890" s="237" t="s">
        <v>120</v>
      </c>
    </row>
    <row r="891" s="14" customFormat="1">
      <c r="A891" s="14"/>
      <c r="B891" s="238"/>
      <c r="C891" s="239"/>
      <c r="D891" s="229" t="s">
        <v>129</v>
      </c>
      <c r="E891" s="240" t="s">
        <v>19</v>
      </c>
      <c r="F891" s="241" t="s">
        <v>702</v>
      </c>
      <c r="G891" s="239"/>
      <c r="H891" s="242">
        <v>38.063000000000002</v>
      </c>
      <c r="I891" s="243"/>
      <c r="J891" s="239"/>
      <c r="K891" s="239"/>
      <c r="L891" s="244"/>
      <c r="M891" s="245"/>
      <c r="N891" s="246"/>
      <c r="O891" s="246"/>
      <c r="P891" s="246"/>
      <c r="Q891" s="246"/>
      <c r="R891" s="246"/>
      <c r="S891" s="246"/>
      <c r="T891" s="247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8" t="s">
        <v>129</v>
      </c>
      <c r="AU891" s="248" t="s">
        <v>79</v>
      </c>
      <c r="AV891" s="14" t="s">
        <v>79</v>
      </c>
      <c r="AW891" s="14" t="s">
        <v>33</v>
      </c>
      <c r="AX891" s="14" t="s">
        <v>72</v>
      </c>
      <c r="AY891" s="248" t="s">
        <v>120</v>
      </c>
    </row>
    <row r="892" s="13" customFormat="1">
      <c r="A892" s="13"/>
      <c r="B892" s="227"/>
      <c r="C892" s="228"/>
      <c r="D892" s="229" t="s">
        <v>129</v>
      </c>
      <c r="E892" s="230" t="s">
        <v>19</v>
      </c>
      <c r="F892" s="231" t="s">
        <v>226</v>
      </c>
      <c r="G892" s="228"/>
      <c r="H892" s="230" t="s">
        <v>19</v>
      </c>
      <c r="I892" s="232"/>
      <c r="J892" s="228"/>
      <c r="K892" s="228"/>
      <c r="L892" s="233"/>
      <c r="M892" s="234"/>
      <c r="N892" s="235"/>
      <c r="O892" s="235"/>
      <c r="P892" s="235"/>
      <c r="Q892" s="235"/>
      <c r="R892" s="235"/>
      <c r="S892" s="235"/>
      <c r="T892" s="236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7" t="s">
        <v>129</v>
      </c>
      <c r="AU892" s="237" t="s">
        <v>79</v>
      </c>
      <c r="AV892" s="13" t="s">
        <v>77</v>
      </c>
      <c r="AW892" s="13" t="s">
        <v>33</v>
      </c>
      <c r="AX892" s="13" t="s">
        <v>72</v>
      </c>
      <c r="AY892" s="237" t="s">
        <v>120</v>
      </c>
    </row>
    <row r="893" s="14" customFormat="1">
      <c r="A893" s="14"/>
      <c r="B893" s="238"/>
      <c r="C893" s="239"/>
      <c r="D893" s="229" t="s">
        <v>129</v>
      </c>
      <c r="E893" s="240" t="s">
        <v>19</v>
      </c>
      <c r="F893" s="241" t="s">
        <v>705</v>
      </c>
      <c r="G893" s="239"/>
      <c r="H893" s="242">
        <v>117.938</v>
      </c>
      <c r="I893" s="243"/>
      <c r="J893" s="239"/>
      <c r="K893" s="239"/>
      <c r="L893" s="244"/>
      <c r="M893" s="245"/>
      <c r="N893" s="246"/>
      <c r="O893" s="246"/>
      <c r="P893" s="246"/>
      <c r="Q893" s="246"/>
      <c r="R893" s="246"/>
      <c r="S893" s="246"/>
      <c r="T893" s="247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8" t="s">
        <v>129</v>
      </c>
      <c r="AU893" s="248" t="s">
        <v>79</v>
      </c>
      <c r="AV893" s="14" t="s">
        <v>79</v>
      </c>
      <c r="AW893" s="14" t="s">
        <v>33</v>
      </c>
      <c r="AX893" s="14" t="s">
        <v>72</v>
      </c>
      <c r="AY893" s="248" t="s">
        <v>120</v>
      </c>
    </row>
    <row r="894" s="13" customFormat="1">
      <c r="A894" s="13"/>
      <c r="B894" s="227"/>
      <c r="C894" s="228"/>
      <c r="D894" s="229" t="s">
        <v>129</v>
      </c>
      <c r="E894" s="230" t="s">
        <v>19</v>
      </c>
      <c r="F894" s="231" t="s">
        <v>228</v>
      </c>
      <c r="G894" s="228"/>
      <c r="H894" s="230" t="s">
        <v>19</v>
      </c>
      <c r="I894" s="232"/>
      <c r="J894" s="228"/>
      <c r="K894" s="228"/>
      <c r="L894" s="233"/>
      <c r="M894" s="234"/>
      <c r="N894" s="235"/>
      <c r="O894" s="235"/>
      <c r="P894" s="235"/>
      <c r="Q894" s="235"/>
      <c r="R894" s="235"/>
      <c r="S894" s="235"/>
      <c r="T894" s="236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7" t="s">
        <v>129</v>
      </c>
      <c r="AU894" s="237" t="s">
        <v>79</v>
      </c>
      <c r="AV894" s="13" t="s">
        <v>77</v>
      </c>
      <c r="AW894" s="13" t="s">
        <v>33</v>
      </c>
      <c r="AX894" s="13" t="s">
        <v>72</v>
      </c>
      <c r="AY894" s="237" t="s">
        <v>120</v>
      </c>
    </row>
    <row r="895" s="14" customFormat="1">
      <c r="A895" s="14"/>
      <c r="B895" s="238"/>
      <c r="C895" s="239"/>
      <c r="D895" s="229" t="s">
        <v>129</v>
      </c>
      <c r="E895" s="240" t="s">
        <v>19</v>
      </c>
      <c r="F895" s="241" t="s">
        <v>706</v>
      </c>
      <c r="G895" s="239"/>
      <c r="H895" s="242">
        <v>13.65</v>
      </c>
      <c r="I895" s="243"/>
      <c r="J895" s="239"/>
      <c r="K895" s="239"/>
      <c r="L895" s="244"/>
      <c r="M895" s="245"/>
      <c r="N895" s="246"/>
      <c r="O895" s="246"/>
      <c r="P895" s="246"/>
      <c r="Q895" s="246"/>
      <c r="R895" s="246"/>
      <c r="S895" s="246"/>
      <c r="T895" s="247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8" t="s">
        <v>129</v>
      </c>
      <c r="AU895" s="248" t="s">
        <v>79</v>
      </c>
      <c r="AV895" s="14" t="s">
        <v>79</v>
      </c>
      <c r="AW895" s="14" t="s">
        <v>33</v>
      </c>
      <c r="AX895" s="14" t="s">
        <v>72</v>
      </c>
      <c r="AY895" s="248" t="s">
        <v>120</v>
      </c>
    </row>
    <row r="896" s="13" customFormat="1">
      <c r="A896" s="13"/>
      <c r="B896" s="227"/>
      <c r="C896" s="228"/>
      <c r="D896" s="229" t="s">
        <v>129</v>
      </c>
      <c r="E896" s="230" t="s">
        <v>19</v>
      </c>
      <c r="F896" s="231" t="s">
        <v>230</v>
      </c>
      <c r="G896" s="228"/>
      <c r="H896" s="230" t="s">
        <v>19</v>
      </c>
      <c r="I896" s="232"/>
      <c r="J896" s="228"/>
      <c r="K896" s="228"/>
      <c r="L896" s="233"/>
      <c r="M896" s="234"/>
      <c r="N896" s="235"/>
      <c r="O896" s="235"/>
      <c r="P896" s="235"/>
      <c r="Q896" s="235"/>
      <c r="R896" s="235"/>
      <c r="S896" s="235"/>
      <c r="T896" s="236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7" t="s">
        <v>129</v>
      </c>
      <c r="AU896" s="237" t="s">
        <v>79</v>
      </c>
      <c r="AV896" s="13" t="s">
        <v>77</v>
      </c>
      <c r="AW896" s="13" t="s">
        <v>33</v>
      </c>
      <c r="AX896" s="13" t="s">
        <v>72</v>
      </c>
      <c r="AY896" s="237" t="s">
        <v>120</v>
      </c>
    </row>
    <row r="897" s="14" customFormat="1">
      <c r="A897" s="14"/>
      <c r="B897" s="238"/>
      <c r="C897" s="239"/>
      <c r="D897" s="229" t="s">
        <v>129</v>
      </c>
      <c r="E897" s="240" t="s">
        <v>19</v>
      </c>
      <c r="F897" s="241" t="s">
        <v>707</v>
      </c>
      <c r="G897" s="239"/>
      <c r="H897" s="242">
        <v>251.25</v>
      </c>
      <c r="I897" s="243"/>
      <c r="J897" s="239"/>
      <c r="K897" s="239"/>
      <c r="L897" s="244"/>
      <c r="M897" s="245"/>
      <c r="N897" s="246"/>
      <c r="O897" s="246"/>
      <c r="P897" s="246"/>
      <c r="Q897" s="246"/>
      <c r="R897" s="246"/>
      <c r="S897" s="246"/>
      <c r="T897" s="247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8" t="s">
        <v>129</v>
      </c>
      <c r="AU897" s="248" t="s">
        <v>79</v>
      </c>
      <c r="AV897" s="14" t="s">
        <v>79</v>
      </c>
      <c r="AW897" s="14" t="s">
        <v>33</v>
      </c>
      <c r="AX897" s="14" t="s">
        <v>72</v>
      </c>
      <c r="AY897" s="248" t="s">
        <v>120</v>
      </c>
    </row>
    <row r="898" s="13" customFormat="1">
      <c r="A898" s="13"/>
      <c r="B898" s="227"/>
      <c r="C898" s="228"/>
      <c r="D898" s="229" t="s">
        <v>129</v>
      </c>
      <c r="E898" s="230" t="s">
        <v>19</v>
      </c>
      <c r="F898" s="231" t="s">
        <v>232</v>
      </c>
      <c r="G898" s="228"/>
      <c r="H898" s="230" t="s">
        <v>19</v>
      </c>
      <c r="I898" s="232"/>
      <c r="J898" s="228"/>
      <c r="K898" s="228"/>
      <c r="L898" s="233"/>
      <c r="M898" s="234"/>
      <c r="N898" s="235"/>
      <c r="O898" s="235"/>
      <c r="P898" s="235"/>
      <c r="Q898" s="235"/>
      <c r="R898" s="235"/>
      <c r="S898" s="235"/>
      <c r="T898" s="236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7" t="s">
        <v>129</v>
      </c>
      <c r="AU898" s="237" t="s">
        <v>79</v>
      </c>
      <c r="AV898" s="13" t="s">
        <v>77</v>
      </c>
      <c r="AW898" s="13" t="s">
        <v>33</v>
      </c>
      <c r="AX898" s="13" t="s">
        <v>72</v>
      </c>
      <c r="AY898" s="237" t="s">
        <v>120</v>
      </c>
    </row>
    <row r="899" s="14" customFormat="1">
      <c r="A899" s="14"/>
      <c r="B899" s="238"/>
      <c r="C899" s="239"/>
      <c r="D899" s="229" t="s">
        <v>129</v>
      </c>
      <c r="E899" s="240" t="s">
        <v>19</v>
      </c>
      <c r="F899" s="241" t="s">
        <v>705</v>
      </c>
      <c r="G899" s="239"/>
      <c r="H899" s="242">
        <v>117.938</v>
      </c>
      <c r="I899" s="243"/>
      <c r="J899" s="239"/>
      <c r="K899" s="239"/>
      <c r="L899" s="244"/>
      <c r="M899" s="245"/>
      <c r="N899" s="246"/>
      <c r="O899" s="246"/>
      <c r="P899" s="246"/>
      <c r="Q899" s="246"/>
      <c r="R899" s="246"/>
      <c r="S899" s="246"/>
      <c r="T899" s="24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8" t="s">
        <v>129</v>
      </c>
      <c r="AU899" s="248" t="s">
        <v>79</v>
      </c>
      <c r="AV899" s="14" t="s">
        <v>79</v>
      </c>
      <c r="AW899" s="14" t="s">
        <v>33</v>
      </c>
      <c r="AX899" s="14" t="s">
        <v>72</v>
      </c>
      <c r="AY899" s="248" t="s">
        <v>120</v>
      </c>
    </row>
    <row r="900" s="13" customFormat="1">
      <c r="A900" s="13"/>
      <c r="B900" s="227"/>
      <c r="C900" s="228"/>
      <c r="D900" s="229" t="s">
        <v>129</v>
      </c>
      <c r="E900" s="230" t="s">
        <v>19</v>
      </c>
      <c r="F900" s="231" t="s">
        <v>233</v>
      </c>
      <c r="G900" s="228"/>
      <c r="H900" s="230" t="s">
        <v>19</v>
      </c>
      <c r="I900" s="232"/>
      <c r="J900" s="228"/>
      <c r="K900" s="228"/>
      <c r="L900" s="233"/>
      <c r="M900" s="234"/>
      <c r="N900" s="235"/>
      <c r="O900" s="235"/>
      <c r="P900" s="235"/>
      <c r="Q900" s="235"/>
      <c r="R900" s="235"/>
      <c r="S900" s="235"/>
      <c r="T900" s="236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7" t="s">
        <v>129</v>
      </c>
      <c r="AU900" s="237" t="s">
        <v>79</v>
      </c>
      <c r="AV900" s="13" t="s">
        <v>77</v>
      </c>
      <c r="AW900" s="13" t="s">
        <v>33</v>
      </c>
      <c r="AX900" s="13" t="s">
        <v>72</v>
      </c>
      <c r="AY900" s="237" t="s">
        <v>120</v>
      </c>
    </row>
    <row r="901" s="14" customFormat="1">
      <c r="A901" s="14"/>
      <c r="B901" s="238"/>
      <c r="C901" s="239"/>
      <c r="D901" s="229" t="s">
        <v>129</v>
      </c>
      <c r="E901" s="240" t="s">
        <v>19</v>
      </c>
      <c r="F901" s="241" t="s">
        <v>706</v>
      </c>
      <c r="G901" s="239"/>
      <c r="H901" s="242">
        <v>13.65</v>
      </c>
      <c r="I901" s="243"/>
      <c r="J901" s="239"/>
      <c r="K901" s="239"/>
      <c r="L901" s="244"/>
      <c r="M901" s="245"/>
      <c r="N901" s="246"/>
      <c r="O901" s="246"/>
      <c r="P901" s="246"/>
      <c r="Q901" s="246"/>
      <c r="R901" s="246"/>
      <c r="S901" s="246"/>
      <c r="T901" s="247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8" t="s">
        <v>129</v>
      </c>
      <c r="AU901" s="248" t="s">
        <v>79</v>
      </c>
      <c r="AV901" s="14" t="s">
        <v>79</v>
      </c>
      <c r="AW901" s="14" t="s">
        <v>33</v>
      </c>
      <c r="AX901" s="14" t="s">
        <v>72</v>
      </c>
      <c r="AY901" s="248" t="s">
        <v>120</v>
      </c>
    </row>
    <row r="902" s="13" customFormat="1">
      <c r="A902" s="13"/>
      <c r="B902" s="227"/>
      <c r="C902" s="228"/>
      <c r="D902" s="229" t="s">
        <v>129</v>
      </c>
      <c r="E902" s="230" t="s">
        <v>19</v>
      </c>
      <c r="F902" s="231" t="s">
        <v>234</v>
      </c>
      <c r="G902" s="228"/>
      <c r="H902" s="230" t="s">
        <v>19</v>
      </c>
      <c r="I902" s="232"/>
      <c r="J902" s="228"/>
      <c r="K902" s="228"/>
      <c r="L902" s="233"/>
      <c r="M902" s="234"/>
      <c r="N902" s="235"/>
      <c r="O902" s="235"/>
      <c r="P902" s="235"/>
      <c r="Q902" s="235"/>
      <c r="R902" s="235"/>
      <c r="S902" s="235"/>
      <c r="T902" s="236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7" t="s">
        <v>129</v>
      </c>
      <c r="AU902" s="237" t="s">
        <v>79</v>
      </c>
      <c r="AV902" s="13" t="s">
        <v>77</v>
      </c>
      <c r="AW902" s="13" t="s">
        <v>33</v>
      </c>
      <c r="AX902" s="13" t="s">
        <v>72</v>
      </c>
      <c r="AY902" s="237" t="s">
        <v>120</v>
      </c>
    </row>
    <row r="903" s="14" customFormat="1">
      <c r="A903" s="14"/>
      <c r="B903" s="238"/>
      <c r="C903" s="239"/>
      <c r="D903" s="229" t="s">
        <v>129</v>
      </c>
      <c r="E903" s="240" t="s">
        <v>19</v>
      </c>
      <c r="F903" s="241" t="s">
        <v>709</v>
      </c>
      <c r="G903" s="239"/>
      <c r="H903" s="242">
        <v>25.199999999999999</v>
      </c>
      <c r="I903" s="243"/>
      <c r="J903" s="239"/>
      <c r="K903" s="239"/>
      <c r="L903" s="244"/>
      <c r="M903" s="245"/>
      <c r="N903" s="246"/>
      <c r="O903" s="246"/>
      <c r="P903" s="246"/>
      <c r="Q903" s="246"/>
      <c r="R903" s="246"/>
      <c r="S903" s="246"/>
      <c r="T903" s="247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8" t="s">
        <v>129</v>
      </c>
      <c r="AU903" s="248" t="s">
        <v>79</v>
      </c>
      <c r="AV903" s="14" t="s">
        <v>79</v>
      </c>
      <c r="AW903" s="14" t="s">
        <v>33</v>
      </c>
      <c r="AX903" s="14" t="s">
        <v>72</v>
      </c>
      <c r="AY903" s="248" t="s">
        <v>120</v>
      </c>
    </row>
    <row r="904" s="13" customFormat="1">
      <c r="A904" s="13"/>
      <c r="B904" s="227"/>
      <c r="C904" s="228"/>
      <c r="D904" s="229" t="s">
        <v>129</v>
      </c>
      <c r="E904" s="230" t="s">
        <v>19</v>
      </c>
      <c r="F904" s="231" t="s">
        <v>236</v>
      </c>
      <c r="G904" s="228"/>
      <c r="H904" s="230" t="s">
        <v>19</v>
      </c>
      <c r="I904" s="232"/>
      <c r="J904" s="228"/>
      <c r="K904" s="228"/>
      <c r="L904" s="233"/>
      <c r="M904" s="234"/>
      <c r="N904" s="235"/>
      <c r="O904" s="235"/>
      <c r="P904" s="235"/>
      <c r="Q904" s="235"/>
      <c r="R904" s="235"/>
      <c r="S904" s="235"/>
      <c r="T904" s="23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7" t="s">
        <v>129</v>
      </c>
      <c r="AU904" s="237" t="s">
        <v>79</v>
      </c>
      <c r="AV904" s="13" t="s">
        <v>77</v>
      </c>
      <c r="AW904" s="13" t="s">
        <v>33</v>
      </c>
      <c r="AX904" s="13" t="s">
        <v>72</v>
      </c>
      <c r="AY904" s="237" t="s">
        <v>120</v>
      </c>
    </row>
    <row r="905" s="14" customFormat="1">
      <c r="A905" s="14"/>
      <c r="B905" s="238"/>
      <c r="C905" s="239"/>
      <c r="D905" s="229" t="s">
        <v>129</v>
      </c>
      <c r="E905" s="240" t="s">
        <v>19</v>
      </c>
      <c r="F905" s="241" t="s">
        <v>710</v>
      </c>
      <c r="G905" s="239"/>
      <c r="H905" s="242">
        <v>36.375</v>
      </c>
      <c r="I905" s="243"/>
      <c r="J905" s="239"/>
      <c r="K905" s="239"/>
      <c r="L905" s="244"/>
      <c r="M905" s="245"/>
      <c r="N905" s="246"/>
      <c r="O905" s="246"/>
      <c r="P905" s="246"/>
      <c r="Q905" s="246"/>
      <c r="R905" s="246"/>
      <c r="S905" s="246"/>
      <c r="T905" s="24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8" t="s">
        <v>129</v>
      </c>
      <c r="AU905" s="248" t="s">
        <v>79</v>
      </c>
      <c r="AV905" s="14" t="s">
        <v>79</v>
      </c>
      <c r="AW905" s="14" t="s">
        <v>33</v>
      </c>
      <c r="AX905" s="14" t="s">
        <v>72</v>
      </c>
      <c r="AY905" s="248" t="s">
        <v>120</v>
      </c>
    </row>
    <row r="906" s="13" customFormat="1">
      <c r="A906" s="13"/>
      <c r="B906" s="227"/>
      <c r="C906" s="228"/>
      <c r="D906" s="229" t="s">
        <v>129</v>
      </c>
      <c r="E906" s="230" t="s">
        <v>19</v>
      </c>
      <c r="F906" s="231" t="s">
        <v>238</v>
      </c>
      <c r="G906" s="228"/>
      <c r="H906" s="230" t="s">
        <v>19</v>
      </c>
      <c r="I906" s="232"/>
      <c r="J906" s="228"/>
      <c r="K906" s="228"/>
      <c r="L906" s="233"/>
      <c r="M906" s="234"/>
      <c r="N906" s="235"/>
      <c r="O906" s="235"/>
      <c r="P906" s="235"/>
      <c r="Q906" s="235"/>
      <c r="R906" s="235"/>
      <c r="S906" s="235"/>
      <c r="T906" s="236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7" t="s">
        <v>129</v>
      </c>
      <c r="AU906" s="237" t="s">
        <v>79</v>
      </c>
      <c r="AV906" s="13" t="s">
        <v>77</v>
      </c>
      <c r="AW906" s="13" t="s">
        <v>33</v>
      </c>
      <c r="AX906" s="13" t="s">
        <v>72</v>
      </c>
      <c r="AY906" s="237" t="s">
        <v>120</v>
      </c>
    </row>
    <row r="907" s="14" customFormat="1">
      <c r="A907" s="14"/>
      <c r="B907" s="238"/>
      <c r="C907" s="239"/>
      <c r="D907" s="229" t="s">
        <v>129</v>
      </c>
      <c r="E907" s="240" t="s">
        <v>19</v>
      </c>
      <c r="F907" s="241" t="s">
        <v>705</v>
      </c>
      <c r="G907" s="239"/>
      <c r="H907" s="242">
        <v>117.938</v>
      </c>
      <c r="I907" s="243"/>
      <c r="J907" s="239"/>
      <c r="K907" s="239"/>
      <c r="L907" s="244"/>
      <c r="M907" s="245"/>
      <c r="N907" s="246"/>
      <c r="O907" s="246"/>
      <c r="P907" s="246"/>
      <c r="Q907" s="246"/>
      <c r="R907" s="246"/>
      <c r="S907" s="246"/>
      <c r="T907" s="247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8" t="s">
        <v>129</v>
      </c>
      <c r="AU907" s="248" t="s">
        <v>79</v>
      </c>
      <c r="AV907" s="14" t="s">
        <v>79</v>
      </c>
      <c r="AW907" s="14" t="s">
        <v>33</v>
      </c>
      <c r="AX907" s="14" t="s">
        <v>72</v>
      </c>
      <c r="AY907" s="248" t="s">
        <v>120</v>
      </c>
    </row>
    <row r="908" s="13" customFormat="1">
      <c r="A908" s="13"/>
      <c r="B908" s="227"/>
      <c r="C908" s="228"/>
      <c r="D908" s="229" t="s">
        <v>129</v>
      </c>
      <c r="E908" s="230" t="s">
        <v>19</v>
      </c>
      <c r="F908" s="231" t="s">
        <v>239</v>
      </c>
      <c r="G908" s="228"/>
      <c r="H908" s="230" t="s">
        <v>19</v>
      </c>
      <c r="I908" s="232"/>
      <c r="J908" s="228"/>
      <c r="K908" s="228"/>
      <c r="L908" s="233"/>
      <c r="M908" s="234"/>
      <c r="N908" s="235"/>
      <c r="O908" s="235"/>
      <c r="P908" s="235"/>
      <c r="Q908" s="235"/>
      <c r="R908" s="235"/>
      <c r="S908" s="235"/>
      <c r="T908" s="236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7" t="s">
        <v>129</v>
      </c>
      <c r="AU908" s="237" t="s">
        <v>79</v>
      </c>
      <c r="AV908" s="13" t="s">
        <v>77</v>
      </c>
      <c r="AW908" s="13" t="s">
        <v>33</v>
      </c>
      <c r="AX908" s="13" t="s">
        <v>72</v>
      </c>
      <c r="AY908" s="237" t="s">
        <v>120</v>
      </c>
    </row>
    <row r="909" s="14" customFormat="1">
      <c r="A909" s="14"/>
      <c r="B909" s="238"/>
      <c r="C909" s="239"/>
      <c r="D909" s="229" t="s">
        <v>129</v>
      </c>
      <c r="E909" s="240" t="s">
        <v>19</v>
      </c>
      <c r="F909" s="241" t="s">
        <v>706</v>
      </c>
      <c r="G909" s="239"/>
      <c r="H909" s="242">
        <v>13.65</v>
      </c>
      <c r="I909" s="243"/>
      <c r="J909" s="239"/>
      <c r="K909" s="239"/>
      <c r="L909" s="244"/>
      <c r="M909" s="245"/>
      <c r="N909" s="246"/>
      <c r="O909" s="246"/>
      <c r="P909" s="246"/>
      <c r="Q909" s="246"/>
      <c r="R909" s="246"/>
      <c r="S909" s="246"/>
      <c r="T909" s="247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8" t="s">
        <v>129</v>
      </c>
      <c r="AU909" s="248" t="s">
        <v>79</v>
      </c>
      <c r="AV909" s="14" t="s">
        <v>79</v>
      </c>
      <c r="AW909" s="14" t="s">
        <v>33</v>
      </c>
      <c r="AX909" s="14" t="s">
        <v>72</v>
      </c>
      <c r="AY909" s="248" t="s">
        <v>120</v>
      </c>
    </row>
    <row r="910" s="13" customFormat="1">
      <c r="A910" s="13"/>
      <c r="B910" s="227"/>
      <c r="C910" s="228"/>
      <c r="D910" s="229" t="s">
        <v>129</v>
      </c>
      <c r="E910" s="230" t="s">
        <v>19</v>
      </c>
      <c r="F910" s="231" t="s">
        <v>240</v>
      </c>
      <c r="G910" s="228"/>
      <c r="H910" s="230" t="s">
        <v>19</v>
      </c>
      <c r="I910" s="232"/>
      <c r="J910" s="228"/>
      <c r="K910" s="228"/>
      <c r="L910" s="233"/>
      <c r="M910" s="234"/>
      <c r="N910" s="235"/>
      <c r="O910" s="235"/>
      <c r="P910" s="235"/>
      <c r="Q910" s="235"/>
      <c r="R910" s="235"/>
      <c r="S910" s="235"/>
      <c r="T910" s="23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7" t="s">
        <v>129</v>
      </c>
      <c r="AU910" s="237" t="s">
        <v>79</v>
      </c>
      <c r="AV910" s="13" t="s">
        <v>77</v>
      </c>
      <c r="AW910" s="13" t="s">
        <v>33</v>
      </c>
      <c r="AX910" s="13" t="s">
        <v>72</v>
      </c>
      <c r="AY910" s="237" t="s">
        <v>120</v>
      </c>
    </row>
    <row r="911" s="14" customFormat="1">
      <c r="A911" s="14"/>
      <c r="B911" s="238"/>
      <c r="C911" s="239"/>
      <c r="D911" s="229" t="s">
        <v>129</v>
      </c>
      <c r="E911" s="240" t="s">
        <v>19</v>
      </c>
      <c r="F911" s="241" t="s">
        <v>712</v>
      </c>
      <c r="G911" s="239"/>
      <c r="H911" s="242">
        <v>12.863</v>
      </c>
      <c r="I911" s="243"/>
      <c r="J911" s="239"/>
      <c r="K911" s="239"/>
      <c r="L911" s="244"/>
      <c r="M911" s="245"/>
      <c r="N911" s="246"/>
      <c r="O911" s="246"/>
      <c r="P911" s="246"/>
      <c r="Q911" s="246"/>
      <c r="R911" s="246"/>
      <c r="S911" s="246"/>
      <c r="T911" s="247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8" t="s">
        <v>129</v>
      </c>
      <c r="AU911" s="248" t="s">
        <v>79</v>
      </c>
      <c r="AV911" s="14" t="s">
        <v>79</v>
      </c>
      <c r="AW911" s="14" t="s">
        <v>33</v>
      </c>
      <c r="AX911" s="14" t="s">
        <v>72</v>
      </c>
      <c r="AY911" s="248" t="s">
        <v>120</v>
      </c>
    </row>
    <row r="912" s="13" customFormat="1">
      <c r="A912" s="13"/>
      <c r="B912" s="227"/>
      <c r="C912" s="228"/>
      <c r="D912" s="229" t="s">
        <v>129</v>
      </c>
      <c r="E912" s="230" t="s">
        <v>19</v>
      </c>
      <c r="F912" s="231" t="s">
        <v>242</v>
      </c>
      <c r="G912" s="228"/>
      <c r="H912" s="230" t="s">
        <v>19</v>
      </c>
      <c r="I912" s="232"/>
      <c r="J912" s="228"/>
      <c r="K912" s="228"/>
      <c r="L912" s="233"/>
      <c r="M912" s="234"/>
      <c r="N912" s="235"/>
      <c r="O912" s="235"/>
      <c r="P912" s="235"/>
      <c r="Q912" s="235"/>
      <c r="R912" s="235"/>
      <c r="S912" s="235"/>
      <c r="T912" s="236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7" t="s">
        <v>129</v>
      </c>
      <c r="AU912" s="237" t="s">
        <v>79</v>
      </c>
      <c r="AV912" s="13" t="s">
        <v>77</v>
      </c>
      <c r="AW912" s="13" t="s">
        <v>33</v>
      </c>
      <c r="AX912" s="13" t="s">
        <v>72</v>
      </c>
      <c r="AY912" s="237" t="s">
        <v>120</v>
      </c>
    </row>
    <row r="913" s="14" customFormat="1">
      <c r="A913" s="14"/>
      <c r="B913" s="238"/>
      <c r="C913" s="239"/>
      <c r="D913" s="229" t="s">
        <v>129</v>
      </c>
      <c r="E913" s="240" t="s">
        <v>19</v>
      </c>
      <c r="F913" s="241" t="s">
        <v>713</v>
      </c>
      <c r="G913" s="239"/>
      <c r="H913" s="242">
        <v>48.563000000000002</v>
      </c>
      <c r="I913" s="243"/>
      <c r="J913" s="239"/>
      <c r="K913" s="239"/>
      <c r="L913" s="244"/>
      <c r="M913" s="245"/>
      <c r="N913" s="246"/>
      <c r="O913" s="246"/>
      <c r="P913" s="246"/>
      <c r="Q913" s="246"/>
      <c r="R913" s="246"/>
      <c r="S913" s="246"/>
      <c r="T913" s="247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8" t="s">
        <v>129</v>
      </c>
      <c r="AU913" s="248" t="s">
        <v>79</v>
      </c>
      <c r="AV913" s="14" t="s">
        <v>79</v>
      </c>
      <c r="AW913" s="14" t="s">
        <v>33</v>
      </c>
      <c r="AX913" s="14" t="s">
        <v>72</v>
      </c>
      <c r="AY913" s="248" t="s">
        <v>120</v>
      </c>
    </row>
    <row r="914" s="13" customFormat="1">
      <c r="A914" s="13"/>
      <c r="B914" s="227"/>
      <c r="C914" s="228"/>
      <c r="D914" s="229" t="s">
        <v>129</v>
      </c>
      <c r="E914" s="230" t="s">
        <v>19</v>
      </c>
      <c r="F914" s="231" t="s">
        <v>244</v>
      </c>
      <c r="G914" s="228"/>
      <c r="H914" s="230" t="s">
        <v>19</v>
      </c>
      <c r="I914" s="232"/>
      <c r="J914" s="228"/>
      <c r="K914" s="228"/>
      <c r="L914" s="233"/>
      <c r="M914" s="234"/>
      <c r="N914" s="235"/>
      <c r="O914" s="235"/>
      <c r="P914" s="235"/>
      <c r="Q914" s="235"/>
      <c r="R914" s="235"/>
      <c r="S914" s="235"/>
      <c r="T914" s="236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7" t="s">
        <v>129</v>
      </c>
      <c r="AU914" s="237" t="s">
        <v>79</v>
      </c>
      <c r="AV914" s="13" t="s">
        <v>77</v>
      </c>
      <c r="AW914" s="13" t="s">
        <v>33</v>
      </c>
      <c r="AX914" s="13" t="s">
        <v>72</v>
      </c>
      <c r="AY914" s="237" t="s">
        <v>120</v>
      </c>
    </row>
    <row r="915" s="14" customFormat="1">
      <c r="A915" s="14"/>
      <c r="B915" s="238"/>
      <c r="C915" s="239"/>
      <c r="D915" s="229" t="s">
        <v>129</v>
      </c>
      <c r="E915" s="240" t="s">
        <v>19</v>
      </c>
      <c r="F915" s="241" t="s">
        <v>705</v>
      </c>
      <c r="G915" s="239"/>
      <c r="H915" s="242">
        <v>117.938</v>
      </c>
      <c r="I915" s="243"/>
      <c r="J915" s="239"/>
      <c r="K915" s="239"/>
      <c r="L915" s="244"/>
      <c r="M915" s="245"/>
      <c r="N915" s="246"/>
      <c r="O915" s="246"/>
      <c r="P915" s="246"/>
      <c r="Q915" s="246"/>
      <c r="R915" s="246"/>
      <c r="S915" s="246"/>
      <c r="T915" s="247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8" t="s">
        <v>129</v>
      </c>
      <c r="AU915" s="248" t="s">
        <v>79</v>
      </c>
      <c r="AV915" s="14" t="s">
        <v>79</v>
      </c>
      <c r="AW915" s="14" t="s">
        <v>33</v>
      </c>
      <c r="AX915" s="14" t="s">
        <v>72</v>
      </c>
      <c r="AY915" s="248" t="s">
        <v>120</v>
      </c>
    </row>
    <row r="916" s="13" customFormat="1">
      <c r="A916" s="13"/>
      <c r="B916" s="227"/>
      <c r="C916" s="228"/>
      <c r="D916" s="229" t="s">
        <v>129</v>
      </c>
      <c r="E916" s="230" t="s">
        <v>19</v>
      </c>
      <c r="F916" s="231" t="s">
        <v>245</v>
      </c>
      <c r="G916" s="228"/>
      <c r="H916" s="230" t="s">
        <v>19</v>
      </c>
      <c r="I916" s="232"/>
      <c r="J916" s="228"/>
      <c r="K916" s="228"/>
      <c r="L916" s="233"/>
      <c r="M916" s="234"/>
      <c r="N916" s="235"/>
      <c r="O916" s="235"/>
      <c r="P916" s="235"/>
      <c r="Q916" s="235"/>
      <c r="R916" s="235"/>
      <c r="S916" s="235"/>
      <c r="T916" s="236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7" t="s">
        <v>129</v>
      </c>
      <c r="AU916" s="237" t="s">
        <v>79</v>
      </c>
      <c r="AV916" s="13" t="s">
        <v>77</v>
      </c>
      <c r="AW916" s="13" t="s">
        <v>33</v>
      </c>
      <c r="AX916" s="13" t="s">
        <v>72</v>
      </c>
      <c r="AY916" s="237" t="s">
        <v>120</v>
      </c>
    </row>
    <row r="917" s="14" customFormat="1">
      <c r="A917" s="14"/>
      <c r="B917" s="238"/>
      <c r="C917" s="239"/>
      <c r="D917" s="229" t="s">
        <v>129</v>
      </c>
      <c r="E917" s="240" t="s">
        <v>19</v>
      </c>
      <c r="F917" s="241" t="s">
        <v>706</v>
      </c>
      <c r="G917" s="239"/>
      <c r="H917" s="242">
        <v>13.65</v>
      </c>
      <c r="I917" s="243"/>
      <c r="J917" s="239"/>
      <c r="K917" s="239"/>
      <c r="L917" s="244"/>
      <c r="M917" s="245"/>
      <c r="N917" s="246"/>
      <c r="O917" s="246"/>
      <c r="P917" s="246"/>
      <c r="Q917" s="246"/>
      <c r="R917" s="246"/>
      <c r="S917" s="246"/>
      <c r="T917" s="247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8" t="s">
        <v>129</v>
      </c>
      <c r="AU917" s="248" t="s">
        <v>79</v>
      </c>
      <c r="AV917" s="14" t="s">
        <v>79</v>
      </c>
      <c r="AW917" s="14" t="s">
        <v>33</v>
      </c>
      <c r="AX917" s="14" t="s">
        <v>72</v>
      </c>
      <c r="AY917" s="248" t="s">
        <v>120</v>
      </c>
    </row>
    <row r="918" s="13" customFormat="1">
      <c r="A918" s="13"/>
      <c r="B918" s="227"/>
      <c r="C918" s="228"/>
      <c r="D918" s="229" t="s">
        <v>129</v>
      </c>
      <c r="E918" s="230" t="s">
        <v>19</v>
      </c>
      <c r="F918" s="231" t="s">
        <v>703</v>
      </c>
      <c r="G918" s="228"/>
      <c r="H918" s="230" t="s">
        <v>19</v>
      </c>
      <c r="I918" s="232"/>
      <c r="J918" s="228"/>
      <c r="K918" s="228"/>
      <c r="L918" s="233"/>
      <c r="M918" s="234"/>
      <c r="N918" s="235"/>
      <c r="O918" s="235"/>
      <c r="P918" s="235"/>
      <c r="Q918" s="235"/>
      <c r="R918" s="235"/>
      <c r="S918" s="235"/>
      <c r="T918" s="236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7" t="s">
        <v>129</v>
      </c>
      <c r="AU918" s="237" t="s">
        <v>79</v>
      </c>
      <c r="AV918" s="13" t="s">
        <v>77</v>
      </c>
      <c r="AW918" s="13" t="s">
        <v>33</v>
      </c>
      <c r="AX918" s="13" t="s">
        <v>72</v>
      </c>
      <c r="AY918" s="237" t="s">
        <v>120</v>
      </c>
    </row>
    <row r="919" s="14" customFormat="1">
      <c r="A919" s="14"/>
      <c r="B919" s="238"/>
      <c r="C919" s="239"/>
      <c r="D919" s="229" t="s">
        <v>129</v>
      </c>
      <c r="E919" s="240" t="s">
        <v>19</v>
      </c>
      <c r="F919" s="241" t="s">
        <v>704</v>
      </c>
      <c r="G919" s="239"/>
      <c r="H919" s="242">
        <v>50.490000000000002</v>
      </c>
      <c r="I919" s="243"/>
      <c r="J919" s="239"/>
      <c r="K919" s="239"/>
      <c r="L919" s="244"/>
      <c r="M919" s="245"/>
      <c r="N919" s="246"/>
      <c r="O919" s="246"/>
      <c r="P919" s="246"/>
      <c r="Q919" s="246"/>
      <c r="R919" s="246"/>
      <c r="S919" s="246"/>
      <c r="T919" s="247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8" t="s">
        <v>129</v>
      </c>
      <c r="AU919" s="248" t="s">
        <v>79</v>
      </c>
      <c r="AV919" s="14" t="s">
        <v>79</v>
      </c>
      <c r="AW919" s="14" t="s">
        <v>33</v>
      </c>
      <c r="AX919" s="14" t="s">
        <v>72</v>
      </c>
      <c r="AY919" s="248" t="s">
        <v>120</v>
      </c>
    </row>
    <row r="920" s="13" customFormat="1">
      <c r="A920" s="13"/>
      <c r="B920" s="227"/>
      <c r="C920" s="228"/>
      <c r="D920" s="229" t="s">
        <v>129</v>
      </c>
      <c r="E920" s="230" t="s">
        <v>19</v>
      </c>
      <c r="F920" s="231" t="s">
        <v>708</v>
      </c>
      <c r="G920" s="228"/>
      <c r="H920" s="230" t="s">
        <v>19</v>
      </c>
      <c r="I920" s="232"/>
      <c r="J920" s="228"/>
      <c r="K920" s="228"/>
      <c r="L920" s="233"/>
      <c r="M920" s="234"/>
      <c r="N920" s="235"/>
      <c r="O920" s="235"/>
      <c r="P920" s="235"/>
      <c r="Q920" s="235"/>
      <c r="R920" s="235"/>
      <c r="S920" s="235"/>
      <c r="T920" s="23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7" t="s">
        <v>129</v>
      </c>
      <c r="AU920" s="237" t="s">
        <v>79</v>
      </c>
      <c r="AV920" s="13" t="s">
        <v>77</v>
      </c>
      <c r="AW920" s="13" t="s">
        <v>33</v>
      </c>
      <c r="AX920" s="13" t="s">
        <v>72</v>
      </c>
      <c r="AY920" s="237" t="s">
        <v>120</v>
      </c>
    </row>
    <row r="921" s="14" customFormat="1">
      <c r="A921" s="14"/>
      <c r="B921" s="238"/>
      <c r="C921" s="239"/>
      <c r="D921" s="229" t="s">
        <v>129</v>
      </c>
      <c r="E921" s="240" t="s">
        <v>19</v>
      </c>
      <c r="F921" s="241" t="s">
        <v>704</v>
      </c>
      <c r="G921" s="239"/>
      <c r="H921" s="242">
        <v>50.490000000000002</v>
      </c>
      <c r="I921" s="243"/>
      <c r="J921" s="239"/>
      <c r="K921" s="239"/>
      <c r="L921" s="244"/>
      <c r="M921" s="245"/>
      <c r="N921" s="246"/>
      <c r="O921" s="246"/>
      <c r="P921" s="246"/>
      <c r="Q921" s="246"/>
      <c r="R921" s="246"/>
      <c r="S921" s="246"/>
      <c r="T921" s="247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8" t="s">
        <v>129</v>
      </c>
      <c r="AU921" s="248" t="s">
        <v>79</v>
      </c>
      <c r="AV921" s="14" t="s">
        <v>79</v>
      </c>
      <c r="AW921" s="14" t="s">
        <v>33</v>
      </c>
      <c r="AX921" s="14" t="s">
        <v>72</v>
      </c>
      <c r="AY921" s="248" t="s">
        <v>120</v>
      </c>
    </row>
    <row r="922" s="13" customFormat="1">
      <c r="A922" s="13"/>
      <c r="B922" s="227"/>
      <c r="C922" s="228"/>
      <c r="D922" s="229" t="s">
        <v>129</v>
      </c>
      <c r="E922" s="230" t="s">
        <v>19</v>
      </c>
      <c r="F922" s="231" t="s">
        <v>711</v>
      </c>
      <c r="G922" s="228"/>
      <c r="H922" s="230" t="s">
        <v>19</v>
      </c>
      <c r="I922" s="232"/>
      <c r="J922" s="228"/>
      <c r="K922" s="228"/>
      <c r="L922" s="233"/>
      <c r="M922" s="234"/>
      <c r="N922" s="235"/>
      <c r="O922" s="235"/>
      <c r="P922" s="235"/>
      <c r="Q922" s="235"/>
      <c r="R922" s="235"/>
      <c r="S922" s="235"/>
      <c r="T922" s="236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7" t="s">
        <v>129</v>
      </c>
      <c r="AU922" s="237" t="s">
        <v>79</v>
      </c>
      <c r="AV922" s="13" t="s">
        <v>77</v>
      </c>
      <c r="AW922" s="13" t="s">
        <v>33</v>
      </c>
      <c r="AX922" s="13" t="s">
        <v>72</v>
      </c>
      <c r="AY922" s="237" t="s">
        <v>120</v>
      </c>
    </row>
    <row r="923" s="14" customFormat="1">
      <c r="A923" s="14"/>
      <c r="B923" s="238"/>
      <c r="C923" s="239"/>
      <c r="D923" s="229" t="s">
        <v>129</v>
      </c>
      <c r="E923" s="240" t="s">
        <v>19</v>
      </c>
      <c r="F923" s="241" t="s">
        <v>704</v>
      </c>
      <c r="G923" s="239"/>
      <c r="H923" s="242">
        <v>50.490000000000002</v>
      </c>
      <c r="I923" s="243"/>
      <c r="J923" s="239"/>
      <c r="K923" s="239"/>
      <c r="L923" s="244"/>
      <c r="M923" s="245"/>
      <c r="N923" s="246"/>
      <c r="O923" s="246"/>
      <c r="P923" s="246"/>
      <c r="Q923" s="246"/>
      <c r="R923" s="246"/>
      <c r="S923" s="246"/>
      <c r="T923" s="247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8" t="s">
        <v>129</v>
      </c>
      <c r="AU923" s="248" t="s">
        <v>79</v>
      </c>
      <c r="AV923" s="14" t="s">
        <v>79</v>
      </c>
      <c r="AW923" s="14" t="s">
        <v>33</v>
      </c>
      <c r="AX923" s="14" t="s">
        <v>72</v>
      </c>
      <c r="AY923" s="248" t="s">
        <v>120</v>
      </c>
    </row>
    <row r="924" s="13" customFormat="1">
      <c r="A924" s="13"/>
      <c r="B924" s="227"/>
      <c r="C924" s="228"/>
      <c r="D924" s="229" t="s">
        <v>129</v>
      </c>
      <c r="E924" s="230" t="s">
        <v>19</v>
      </c>
      <c r="F924" s="231" t="s">
        <v>714</v>
      </c>
      <c r="G924" s="228"/>
      <c r="H924" s="230" t="s">
        <v>19</v>
      </c>
      <c r="I924" s="232"/>
      <c r="J924" s="228"/>
      <c r="K924" s="228"/>
      <c r="L924" s="233"/>
      <c r="M924" s="234"/>
      <c r="N924" s="235"/>
      <c r="O924" s="235"/>
      <c r="P924" s="235"/>
      <c r="Q924" s="235"/>
      <c r="R924" s="235"/>
      <c r="S924" s="235"/>
      <c r="T924" s="23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7" t="s">
        <v>129</v>
      </c>
      <c r="AU924" s="237" t="s">
        <v>79</v>
      </c>
      <c r="AV924" s="13" t="s">
        <v>77</v>
      </c>
      <c r="AW924" s="13" t="s">
        <v>33</v>
      </c>
      <c r="AX924" s="13" t="s">
        <v>72</v>
      </c>
      <c r="AY924" s="237" t="s">
        <v>120</v>
      </c>
    </row>
    <row r="925" s="14" customFormat="1">
      <c r="A925" s="14"/>
      <c r="B925" s="238"/>
      <c r="C925" s="239"/>
      <c r="D925" s="229" t="s">
        <v>129</v>
      </c>
      <c r="E925" s="240" t="s">
        <v>19</v>
      </c>
      <c r="F925" s="241" t="s">
        <v>704</v>
      </c>
      <c r="G925" s="239"/>
      <c r="H925" s="242">
        <v>50.490000000000002</v>
      </c>
      <c r="I925" s="243"/>
      <c r="J925" s="239"/>
      <c r="K925" s="239"/>
      <c r="L925" s="244"/>
      <c r="M925" s="245"/>
      <c r="N925" s="246"/>
      <c r="O925" s="246"/>
      <c r="P925" s="246"/>
      <c r="Q925" s="246"/>
      <c r="R925" s="246"/>
      <c r="S925" s="246"/>
      <c r="T925" s="247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8" t="s">
        <v>129</v>
      </c>
      <c r="AU925" s="248" t="s">
        <v>79</v>
      </c>
      <c r="AV925" s="14" t="s">
        <v>79</v>
      </c>
      <c r="AW925" s="14" t="s">
        <v>33</v>
      </c>
      <c r="AX925" s="14" t="s">
        <v>72</v>
      </c>
      <c r="AY925" s="248" t="s">
        <v>120</v>
      </c>
    </row>
    <row r="926" s="15" customFormat="1">
      <c r="A926" s="15"/>
      <c r="B926" s="249"/>
      <c r="C926" s="250"/>
      <c r="D926" s="229" t="s">
        <v>129</v>
      </c>
      <c r="E926" s="251" t="s">
        <v>19</v>
      </c>
      <c r="F926" s="252" t="s">
        <v>156</v>
      </c>
      <c r="G926" s="250"/>
      <c r="H926" s="253">
        <v>1255.4660000000001</v>
      </c>
      <c r="I926" s="254"/>
      <c r="J926" s="250"/>
      <c r="K926" s="250"/>
      <c r="L926" s="255"/>
      <c r="M926" s="256"/>
      <c r="N926" s="257"/>
      <c r="O926" s="257"/>
      <c r="P926" s="257"/>
      <c r="Q926" s="257"/>
      <c r="R926" s="257"/>
      <c r="S926" s="257"/>
      <c r="T926" s="258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59" t="s">
        <v>129</v>
      </c>
      <c r="AU926" s="259" t="s">
        <v>79</v>
      </c>
      <c r="AV926" s="15" t="s">
        <v>127</v>
      </c>
      <c r="AW926" s="15" t="s">
        <v>33</v>
      </c>
      <c r="AX926" s="15" t="s">
        <v>77</v>
      </c>
      <c r="AY926" s="259" t="s">
        <v>120</v>
      </c>
    </row>
    <row r="927" s="12" customFormat="1" ht="22.8" customHeight="1">
      <c r="A927" s="12"/>
      <c r="B927" s="197"/>
      <c r="C927" s="198"/>
      <c r="D927" s="199" t="s">
        <v>71</v>
      </c>
      <c r="E927" s="211" t="s">
        <v>733</v>
      </c>
      <c r="F927" s="211" t="s">
        <v>734</v>
      </c>
      <c r="G927" s="198"/>
      <c r="H927" s="198"/>
      <c r="I927" s="201"/>
      <c r="J927" s="212">
        <f>BK927</f>
        <v>0</v>
      </c>
      <c r="K927" s="198"/>
      <c r="L927" s="203"/>
      <c r="M927" s="204"/>
      <c r="N927" s="205"/>
      <c r="O927" s="205"/>
      <c r="P927" s="206">
        <f>SUM(P928:P938)</f>
        <v>0</v>
      </c>
      <c r="Q927" s="205"/>
      <c r="R927" s="206">
        <f>SUM(R928:R938)</f>
        <v>0.018800000000000001</v>
      </c>
      <c r="S927" s="205"/>
      <c r="T927" s="207">
        <f>SUM(T928:T938)</f>
        <v>0</v>
      </c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R927" s="208" t="s">
        <v>79</v>
      </c>
      <c r="AT927" s="209" t="s">
        <v>71</v>
      </c>
      <c r="AU927" s="209" t="s">
        <v>77</v>
      </c>
      <c r="AY927" s="208" t="s">
        <v>120</v>
      </c>
      <c r="BK927" s="210">
        <f>SUM(BK928:BK938)</f>
        <v>0</v>
      </c>
    </row>
    <row r="928" s="2" customFormat="1" ht="16.5" customHeight="1">
      <c r="A928" s="39"/>
      <c r="B928" s="40"/>
      <c r="C928" s="213" t="s">
        <v>735</v>
      </c>
      <c r="D928" s="213" t="s">
        <v>123</v>
      </c>
      <c r="E928" s="214" t="s">
        <v>736</v>
      </c>
      <c r="F928" s="215" t="s">
        <v>737</v>
      </c>
      <c r="G928" s="216" t="s">
        <v>126</v>
      </c>
      <c r="H928" s="217">
        <v>51.450000000000003</v>
      </c>
      <c r="I928" s="218"/>
      <c r="J928" s="219">
        <f>ROUND(I928*H928,2)</f>
        <v>0</v>
      </c>
      <c r="K928" s="220"/>
      <c r="L928" s="45"/>
      <c r="M928" s="221" t="s">
        <v>19</v>
      </c>
      <c r="N928" s="222" t="s">
        <v>43</v>
      </c>
      <c r="O928" s="85"/>
      <c r="P928" s="223">
        <f>O928*H928</f>
        <v>0</v>
      </c>
      <c r="Q928" s="223">
        <v>0</v>
      </c>
      <c r="R928" s="223">
        <f>Q928*H928</f>
        <v>0</v>
      </c>
      <c r="S928" s="223">
        <v>0</v>
      </c>
      <c r="T928" s="224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25" t="s">
        <v>304</v>
      </c>
      <c r="AT928" s="225" t="s">
        <v>123</v>
      </c>
      <c r="AU928" s="225" t="s">
        <v>79</v>
      </c>
      <c r="AY928" s="18" t="s">
        <v>120</v>
      </c>
      <c r="BE928" s="226">
        <f>IF(N928="základní",J928,0)</f>
        <v>0</v>
      </c>
      <c r="BF928" s="226">
        <f>IF(N928="snížená",J928,0)</f>
        <v>0</v>
      </c>
      <c r="BG928" s="226">
        <f>IF(N928="zákl. přenesená",J928,0)</f>
        <v>0</v>
      </c>
      <c r="BH928" s="226">
        <f>IF(N928="sníž. přenesená",J928,0)</f>
        <v>0</v>
      </c>
      <c r="BI928" s="226">
        <f>IF(N928="nulová",J928,0)</f>
        <v>0</v>
      </c>
      <c r="BJ928" s="18" t="s">
        <v>77</v>
      </c>
      <c r="BK928" s="226">
        <f>ROUND(I928*H928,2)</f>
        <v>0</v>
      </c>
      <c r="BL928" s="18" t="s">
        <v>304</v>
      </c>
      <c r="BM928" s="225" t="s">
        <v>738</v>
      </c>
    </row>
    <row r="929" s="13" customFormat="1">
      <c r="A929" s="13"/>
      <c r="B929" s="227"/>
      <c r="C929" s="228"/>
      <c r="D929" s="229" t="s">
        <v>129</v>
      </c>
      <c r="E929" s="230" t="s">
        <v>19</v>
      </c>
      <c r="F929" s="231" t="s">
        <v>739</v>
      </c>
      <c r="G929" s="228"/>
      <c r="H929" s="230" t="s">
        <v>19</v>
      </c>
      <c r="I929" s="232"/>
      <c r="J929" s="228"/>
      <c r="K929" s="228"/>
      <c r="L929" s="233"/>
      <c r="M929" s="234"/>
      <c r="N929" s="235"/>
      <c r="O929" s="235"/>
      <c r="P929" s="235"/>
      <c r="Q929" s="235"/>
      <c r="R929" s="235"/>
      <c r="S929" s="235"/>
      <c r="T929" s="236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7" t="s">
        <v>129</v>
      </c>
      <c r="AU929" s="237" t="s">
        <v>79</v>
      </c>
      <c r="AV929" s="13" t="s">
        <v>77</v>
      </c>
      <c r="AW929" s="13" t="s">
        <v>33</v>
      </c>
      <c r="AX929" s="13" t="s">
        <v>72</v>
      </c>
      <c r="AY929" s="237" t="s">
        <v>120</v>
      </c>
    </row>
    <row r="930" s="14" customFormat="1">
      <c r="A930" s="14"/>
      <c r="B930" s="238"/>
      <c r="C930" s="239"/>
      <c r="D930" s="229" t="s">
        <v>129</v>
      </c>
      <c r="E930" s="240" t="s">
        <v>19</v>
      </c>
      <c r="F930" s="241" t="s">
        <v>740</v>
      </c>
      <c r="G930" s="239"/>
      <c r="H930" s="242">
        <v>51.450000000000003</v>
      </c>
      <c r="I930" s="243"/>
      <c r="J930" s="239"/>
      <c r="K930" s="239"/>
      <c r="L930" s="244"/>
      <c r="M930" s="245"/>
      <c r="N930" s="246"/>
      <c r="O930" s="246"/>
      <c r="P930" s="246"/>
      <c r="Q930" s="246"/>
      <c r="R930" s="246"/>
      <c r="S930" s="246"/>
      <c r="T930" s="247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48" t="s">
        <v>129</v>
      </c>
      <c r="AU930" s="248" t="s">
        <v>79</v>
      </c>
      <c r="AV930" s="14" t="s">
        <v>79</v>
      </c>
      <c r="AW930" s="14" t="s">
        <v>33</v>
      </c>
      <c r="AX930" s="14" t="s">
        <v>72</v>
      </c>
      <c r="AY930" s="248" t="s">
        <v>120</v>
      </c>
    </row>
    <row r="931" s="15" customFormat="1">
      <c r="A931" s="15"/>
      <c r="B931" s="249"/>
      <c r="C931" s="250"/>
      <c r="D931" s="229" t="s">
        <v>129</v>
      </c>
      <c r="E931" s="251" t="s">
        <v>19</v>
      </c>
      <c r="F931" s="252" t="s">
        <v>156</v>
      </c>
      <c r="G931" s="250"/>
      <c r="H931" s="253">
        <v>51.450000000000003</v>
      </c>
      <c r="I931" s="254"/>
      <c r="J931" s="250"/>
      <c r="K931" s="250"/>
      <c r="L931" s="255"/>
      <c r="M931" s="256"/>
      <c r="N931" s="257"/>
      <c r="O931" s="257"/>
      <c r="P931" s="257"/>
      <c r="Q931" s="257"/>
      <c r="R931" s="257"/>
      <c r="S931" s="257"/>
      <c r="T931" s="258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59" t="s">
        <v>129</v>
      </c>
      <c r="AU931" s="259" t="s">
        <v>79</v>
      </c>
      <c r="AV931" s="15" t="s">
        <v>127</v>
      </c>
      <c r="AW931" s="15" t="s">
        <v>33</v>
      </c>
      <c r="AX931" s="15" t="s">
        <v>77</v>
      </c>
      <c r="AY931" s="259" t="s">
        <v>120</v>
      </c>
    </row>
    <row r="932" s="2" customFormat="1" ht="16.5" customHeight="1">
      <c r="A932" s="39"/>
      <c r="B932" s="40"/>
      <c r="C932" s="260" t="s">
        <v>741</v>
      </c>
      <c r="D932" s="260" t="s">
        <v>398</v>
      </c>
      <c r="E932" s="261" t="s">
        <v>742</v>
      </c>
      <c r="F932" s="262" t="s">
        <v>743</v>
      </c>
      <c r="G932" s="263" t="s">
        <v>452</v>
      </c>
      <c r="H932" s="264">
        <v>10</v>
      </c>
      <c r="I932" s="265"/>
      <c r="J932" s="266">
        <f>ROUND(I932*H932,2)</f>
        <v>0</v>
      </c>
      <c r="K932" s="267"/>
      <c r="L932" s="268"/>
      <c r="M932" s="269" t="s">
        <v>19</v>
      </c>
      <c r="N932" s="270" t="s">
        <v>43</v>
      </c>
      <c r="O932" s="85"/>
      <c r="P932" s="223">
        <f>O932*H932</f>
        <v>0</v>
      </c>
      <c r="Q932" s="223">
        <v>0.0018799999999999999</v>
      </c>
      <c r="R932" s="223">
        <f>Q932*H932</f>
        <v>0.018800000000000001</v>
      </c>
      <c r="S932" s="223">
        <v>0</v>
      </c>
      <c r="T932" s="224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25" t="s">
        <v>401</v>
      </c>
      <c r="AT932" s="225" t="s">
        <v>398</v>
      </c>
      <c r="AU932" s="225" t="s">
        <v>79</v>
      </c>
      <c r="AY932" s="18" t="s">
        <v>120</v>
      </c>
      <c r="BE932" s="226">
        <f>IF(N932="základní",J932,0)</f>
        <v>0</v>
      </c>
      <c r="BF932" s="226">
        <f>IF(N932="snížená",J932,0)</f>
        <v>0</v>
      </c>
      <c r="BG932" s="226">
        <f>IF(N932="zákl. přenesená",J932,0)</f>
        <v>0</v>
      </c>
      <c r="BH932" s="226">
        <f>IF(N932="sníž. přenesená",J932,0)</f>
        <v>0</v>
      </c>
      <c r="BI932" s="226">
        <f>IF(N932="nulová",J932,0)</f>
        <v>0</v>
      </c>
      <c r="BJ932" s="18" t="s">
        <v>77</v>
      </c>
      <c r="BK932" s="226">
        <f>ROUND(I932*H932,2)</f>
        <v>0</v>
      </c>
      <c r="BL932" s="18" t="s">
        <v>304</v>
      </c>
      <c r="BM932" s="225" t="s">
        <v>744</v>
      </c>
    </row>
    <row r="933" s="13" customFormat="1">
      <c r="A933" s="13"/>
      <c r="B933" s="227"/>
      <c r="C933" s="228"/>
      <c r="D933" s="229" t="s">
        <v>129</v>
      </c>
      <c r="E933" s="230" t="s">
        <v>19</v>
      </c>
      <c r="F933" s="231" t="s">
        <v>745</v>
      </c>
      <c r="G933" s="228"/>
      <c r="H933" s="230" t="s">
        <v>19</v>
      </c>
      <c r="I933" s="232"/>
      <c r="J933" s="228"/>
      <c r="K933" s="228"/>
      <c r="L933" s="233"/>
      <c r="M933" s="234"/>
      <c r="N933" s="235"/>
      <c r="O933" s="235"/>
      <c r="P933" s="235"/>
      <c r="Q933" s="235"/>
      <c r="R933" s="235"/>
      <c r="S933" s="235"/>
      <c r="T933" s="236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7" t="s">
        <v>129</v>
      </c>
      <c r="AU933" s="237" t="s">
        <v>79</v>
      </c>
      <c r="AV933" s="13" t="s">
        <v>77</v>
      </c>
      <c r="AW933" s="13" t="s">
        <v>33</v>
      </c>
      <c r="AX933" s="13" t="s">
        <v>72</v>
      </c>
      <c r="AY933" s="237" t="s">
        <v>120</v>
      </c>
    </row>
    <row r="934" s="14" customFormat="1">
      <c r="A934" s="14"/>
      <c r="B934" s="238"/>
      <c r="C934" s="239"/>
      <c r="D934" s="229" t="s">
        <v>129</v>
      </c>
      <c r="E934" s="240" t="s">
        <v>19</v>
      </c>
      <c r="F934" s="241" t="s">
        <v>250</v>
      </c>
      <c r="G934" s="239"/>
      <c r="H934" s="242">
        <v>10</v>
      </c>
      <c r="I934" s="243"/>
      <c r="J934" s="239"/>
      <c r="K934" s="239"/>
      <c r="L934" s="244"/>
      <c r="M934" s="245"/>
      <c r="N934" s="246"/>
      <c r="O934" s="246"/>
      <c r="P934" s="246"/>
      <c r="Q934" s="246"/>
      <c r="R934" s="246"/>
      <c r="S934" s="246"/>
      <c r="T934" s="247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8" t="s">
        <v>129</v>
      </c>
      <c r="AU934" s="248" t="s">
        <v>79</v>
      </c>
      <c r="AV934" s="14" t="s">
        <v>79</v>
      </c>
      <c r="AW934" s="14" t="s">
        <v>33</v>
      </c>
      <c r="AX934" s="14" t="s">
        <v>72</v>
      </c>
      <c r="AY934" s="248" t="s">
        <v>120</v>
      </c>
    </row>
    <row r="935" s="15" customFormat="1">
      <c r="A935" s="15"/>
      <c r="B935" s="249"/>
      <c r="C935" s="250"/>
      <c r="D935" s="229" t="s">
        <v>129</v>
      </c>
      <c r="E935" s="251" t="s">
        <v>19</v>
      </c>
      <c r="F935" s="252" t="s">
        <v>156</v>
      </c>
      <c r="G935" s="250"/>
      <c r="H935" s="253">
        <v>10</v>
      </c>
      <c r="I935" s="254"/>
      <c r="J935" s="250"/>
      <c r="K935" s="250"/>
      <c r="L935" s="255"/>
      <c r="M935" s="256"/>
      <c r="N935" s="257"/>
      <c r="O935" s="257"/>
      <c r="P935" s="257"/>
      <c r="Q935" s="257"/>
      <c r="R935" s="257"/>
      <c r="S935" s="257"/>
      <c r="T935" s="258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59" t="s">
        <v>129</v>
      </c>
      <c r="AU935" s="259" t="s">
        <v>79</v>
      </c>
      <c r="AV935" s="15" t="s">
        <v>127</v>
      </c>
      <c r="AW935" s="15" t="s">
        <v>33</v>
      </c>
      <c r="AX935" s="15" t="s">
        <v>77</v>
      </c>
      <c r="AY935" s="259" t="s">
        <v>120</v>
      </c>
    </row>
    <row r="936" s="2" customFormat="1" ht="21.75" customHeight="1">
      <c r="A936" s="39"/>
      <c r="B936" s="40"/>
      <c r="C936" s="213" t="s">
        <v>746</v>
      </c>
      <c r="D936" s="213" t="s">
        <v>123</v>
      </c>
      <c r="E936" s="214" t="s">
        <v>747</v>
      </c>
      <c r="F936" s="215" t="s">
        <v>748</v>
      </c>
      <c r="G936" s="216" t="s">
        <v>341</v>
      </c>
      <c r="H936" s="217">
        <v>0.16900000000000001</v>
      </c>
      <c r="I936" s="218"/>
      <c r="J936" s="219">
        <f>ROUND(I936*H936,2)</f>
        <v>0</v>
      </c>
      <c r="K936" s="220"/>
      <c r="L936" s="45"/>
      <c r="M936" s="221" t="s">
        <v>19</v>
      </c>
      <c r="N936" s="222" t="s">
        <v>43</v>
      </c>
      <c r="O936" s="85"/>
      <c r="P936" s="223">
        <f>O936*H936</f>
        <v>0</v>
      </c>
      <c r="Q936" s="223">
        <v>0</v>
      </c>
      <c r="R936" s="223">
        <f>Q936*H936</f>
        <v>0</v>
      </c>
      <c r="S936" s="223">
        <v>0</v>
      </c>
      <c r="T936" s="224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25" t="s">
        <v>304</v>
      </c>
      <c r="AT936" s="225" t="s">
        <v>123</v>
      </c>
      <c r="AU936" s="225" t="s">
        <v>79</v>
      </c>
      <c r="AY936" s="18" t="s">
        <v>120</v>
      </c>
      <c r="BE936" s="226">
        <f>IF(N936="základní",J936,0)</f>
        <v>0</v>
      </c>
      <c r="BF936" s="226">
        <f>IF(N936="snížená",J936,0)</f>
        <v>0</v>
      </c>
      <c r="BG936" s="226">
        <f>IF(N936="zákl. přenesená",J936,0)</f>
        <v>0</v>
      </c>
      <c r="BH936" s="226">
        <f>IF(N936="sníž. přenesená",J936,0)</f>
        <v>0</v>
      </c>
      <c r="BI936" s="226">
        <f>IF(N936="nulová",J936,0)</f>
        <v>0</v>
      </c>
      <c r="BJ936" s="18" t="s">
        <v>77</v>
      </c>
      <c r="BK936" s="226">
        <f>ROUND(I936*H936,2)</f>
        <v>0</v>
      </c>
      <c r="BL936" s="18" t="s">
        <v>304</v>
      </c>
      <c r="BM936" s="225" t="s">
        <v>749</v>
      </c>
    </row>
    <row r="937" s="2" customFormat="1" ht="21.75" customHeight="1">
      <c r="A937" s="39"/>
      <c r="B937" s="40"/>
      <c r="C937" s="213" t="s">
        <v>750</v>
      </c>
      <c r="D937" s="213" t="s">
        <v>123</v>
      </c>
      <c r="E937" s="214" t="s">
        <v>751</v>
      </c>
      <c r="F937" s="215" t="s">
        <v>752</v>
      </c>
      <c r="G937" s="216" t="s">
        <v>341</v>
      </c>
      <c r="H937" s="217">
        <v>0.16900000000000001</v>
      </c>
      <c r="I937" s="218"/>
      <c r="J937" s="219">
        <f>ROUND(I937*H937,2)</f>
        <v>0</v>
      </c>
      <c r="K937" s="220"/>
      <c r="L937" s="45"/>
      <c r="M937" s="221" t="s">
        <v>19</v>
      </c>
      <c r="N937" s="222" t="s">
        <v>43</v>
      </c>
      <c r="O937" s="85"/>
      <c r="P937" s="223">
        <f>O937*H937</f>
        <v>0</v>
      </c>
      <c r="Q937" s="223">
        <v>0</v>
      </c>
      <c r="R937" s="223">
        <f>Q937*H937</f>
        <v>0</v>
      </c>
      <c r="S937" s="223">
        <v>0</v>
      </c>
      <c r="T937" s="224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25" t="s">
        <v>304</v>
      </c>
      <c r="AT937" s="225" t="s">
        <v>123</v>
      </c>
      <c r="AU937" s="225" t="s">
        <v>79</v>
      </c>
      <c r="AY937" s="18" t="s">
        <v>120</v>
      </c>
      <c r="BE937" s="226">
        <f>IF(N937="základní",J937,0)</f>
        <v>0</v>
      </c>
      <c r="BF937" s="226">
        <f>IF(N937="snížená",J937,0)</f>
        <v>0</v>
      </c>
      <c r="BG937" s="226">
        <f>IF(N937="zákl. přenesená",J937,0)</f>
        <v>0</v>
      </c>
      <c r="BH937" s="226">
        <f>IF(N937="sníž. přenesená",J937,0)</f>
        <v>0</v>
      </c>
      <c r="BI937" s="226">
        <f>IF(N937="nulová",J937,0)</f>
        <v>0</v>
      </c>
      <c r="BJ937" s="18" t="s">
        <v>77</v>
      </c>
      <c r="BK937" s="226">
        <f>ROUND(I937*H937,2)</f>
        <v>0</v>
      </c>
      <c r="BL937" s="18" t="s">
        <v>304</v>
      </c>
      <c r="BM937" s="225" t="s">
        <v>753</v>
      </c>
    </row>
    <row r="938" s="2" customFormat="1" ht="21.75" customHeight="1">
      <c r="A938" s="39"/>
      <c r="B938" s="40"/>
      <c r="C938" s="213" t="s">
        <v>754</v>
      </c>
      <c r="D938" s="213" t="s">
        <v>123</v>
      </c>
      <c r="E938" s="214" t="s">
        <v>755</v>
      </c>
      <c r="F938" s="215" t="s">
        <v>756</v>
      </c>
      <c r="G938" s="216" t="s">
        <v>341</v>
      </c>
      <c r="H938" s="217">
        <v>0.16900000000000001</v>
      </c>
      <c r="I938" s="218"/>
      <c r="J938" s="219">
        <f>ROUND(I938*H938,2)</f>
        <v>0</v>
      </c>
      <c r="K938" s="220"/>
      <c r="L938" s="45"/>
      <c r="M938" s="221" t="s">
        <v>19</v>
      </c>
      <c r="N938" s="222" t="s">
        <v>43</v>
      </c>
      <c r="O938" s="85"/>
      <c r="P938" s="223">
        <f>O938*H938</f>
        <v>0</v>
      </c>
      <c r="Q938" s="223">
        <v>0</v>
      </c>
      <c r="R938" s="223">
        <f>Q938*H938</f>
        <v>0</v>
      </c>
      <c r="S938" s="223">
        <v>0</v>
      </c>
      <c r="T938" s="224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25" t="s">
        <v>304</v>
      </c>
      <c r="AT938" s="225" t="s">
        <v>123</v>
      </c>
      <c r="AU938" s="225" t="s">
        <v>79</v>
      </c>
      <c r="AY938" s="18" t="s">
        <v>120</v>
      </c>
      <c r="BE938" s="226">
        <f>IF(N938="základní",J938,0)</f>
        <v>0</v>
      </c>
      <c r="BF938" s="226">
        <f>IF(N938="snížená",J938,0)</f>
        <v>0</v>
      </c>
      <c r="BG938" s="226">
        <f>IF(N938="zákl. přenesená",J938,0)</f>
        <v>0</v>
      </c>
      <c r="BH938" s="226">
        <f>IF(N938="sníž. přenesená",J938,0)</f>
        <v>0</v>
      </c>
      <c r="BI938" s="226">
        <f>IF(N938="nulová",J938,0)</f>
        <v>0</v>
      </c>
      <c r="BJ938" s="18" t="s">
        <v>77</v>
      </c>
      <c r="BK938" s="226">
        <f>ROUND(I938*H938,2)</f>
        <v>0</v>
      </c>
      <c r="BL938" s="18" t="s">
        <v>304</v>
      </c>
      <c r="BM938" s="225" t="s">
        <v>757</v>
      </c>
    </row>
    <row r="939" s="12" customFormat="1" ht="22.8" customHeight="1">
      <c r="A939" s="12"/>
      <c r="B939" s="197"/>
      <c r="C939" s="198"/>
      <c r="D939" s="199" t="s">
        <v>71</v>
      </c>
      <c r="E939" s="211" t="s">
        <v>758</v>
      </c>
      <c r="F939" s="211" t="s">
        <v>759</v>
      </c>
      <c r="G939" s="198"/>
      <c r="H939" s="198"/>
      <c r="I939" s="201"/>
      <c r="J939" s="212">
        <f>BK939</f>
        <v>0</v>
      </c>
      <c r="K939" s="198"/>
      <c r="L939" s="203"/>
      <c r="M939" s="204"/>
      <c r="N939" s="205"/>
      <c r="O939" s="205"/>
      <c r="P939" s="206">
        <f>SUM(P940:P985)</f>
        <v>0</v>
      </c>
      <c r="Q939" s="205"/>
      <c r="R939" s="206">
        <f>SUM(R940:R985)</f>
        <v>0</v>
      </c>
      <c r="S939" s="205"/>
      <c r="T939" s="207">
        <f>SUM(T940:T985)</f>
        <v>5.8183699999999998</v>
      </c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R939" s="208" t="s">
        <v>79</v>
      </c>
      <c r="AT939" s="209" t="s">
        <v>71</v>
      </c>
      <c r="AU939" s="209" t="s">
        <v>77</v>
      </c>
      <c r="AY939" s="208" t="s">
        <v>120</v>
      </c>
      <c r="BK939" s="210">
        <f>SUM(BK940:BK985)</f>
        <v>0</v>
      </c>
    </row>
    <row r="940" s="2" customFormat="1" ht="16.5" customHeight="1">
      <c r="A940" s="39"/>
      <c r="B940" s="40"/>
      <c r="C940" s="213" t="s">
        <v>760</v>
      </c>
      <c r="D940" s="213" t="s">
        <v>123</v>
      </c>
      <c r="E940" s="214" t="s">
        <v>761</v>
      </c>
      <c r="F940" s="215" t="s">
        <v>762</v>
      </c>
      <c r="G940" s="216" t="s">
        <v>126</v>
      </c>
      <c r="H940" s="217">
        <v>581.83699999999999</v>
      </c>
      <c r="I940" s="218"/>
      <c r="J940" s="219">
        <f>ROUND(I940*H940,2)</f>
        <v>0</v>
      </c>
      <c r="K940" s="220"/>
      <c r="L940" s="45"/>
      <c r="M940" s="221" t="s">
        <v>19</v>
      </c>
      <c r="N940" s="222" t="s">
        <v>43</v>
      </c>
      <c r="O940" s="85"/>
      <c r="P940" s="223">
        <f>O940*H940</f>
        <v>0</v>
      </c>
      <c r="Q940" s="223">
        <v>0</v>
      </c>
      <c r="R940" s="223">
        <f>Q940*H940</f>
        <v>0</v>
      </c>
      <c r="S940" s="223">
        <v>0.01</v>
      </c>
      <c r="T940" s="224">
        <f>S940*H940</f>
        <v>5.8183699999999998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25" t="s">
        <v>304</v>
      </c>
      <c r="AT940" s="225" t="s">
        <v>123</v>
      </c>
      <c r="AU940" s="225" t="s">
        <v>79</v>
      </c>
      <c r="AY940" s="18" t="s">
        <v>120</v>
      </c>
      <c r="BE940" s="226">
        <f>IF(N940="základní",J940,0)</f>
        <v>0</v>
      </c>
      <c r="BF940" s="226">
        <f>IF(N940="snížená",J940,0)</f>
        <v>0</v>
      </c>
      <c r="BG940" s="226">
        <f>IF(N940="zákl. přenesená",J940,0)</f>
        <v>0</v>
      </c>
      <c r="BH940" s="226">
        <f>IF(N940="sníž. přenesená",J940,0)</f>
        <v>0</v>
      </c>
      <c r="BI940" s="226">
        <f>IF(N940="nulová",J940,0)</f>
        <v>0</v>
      </c>
      <c r="BJ940" s="18" t="s">
        <v>77</v>
      </c>
      <c r="BK940" s="226">
        <f>ROUND(I940*H940,2)</f>
        <v>0</v>
      </c>
      <c r="BL940" s="18" t="s">
        <v>304</v>
      </c>
      <c r="BM940" s="225" t="s">
        <v>763</v>
      </c>
    </row>
    <row r="941" s="13" customFormat="1">
      <c r="A941" s="13"/>
      <c r="B941" s="227"/>
      <c r="C941" s="228"/>
      <c r="D941" s="229" t="s">
        <v>129</v>
      </c>
      <c r="E941" s="230" t="s">
        <v>19</v>
      </c>
      <c r="F941" s="231" t="s">
        <v>764</v>
      </c>
      <c r="G941" s="228"/>
      <c r="H941" s="230" t="s">
        <v>19</v>
      </c>
      <c r="I941" s="232"/>
      <c r="J941" s="228"/>
      <c r="K941" s="228"/>
      <c r="L941" s="233"/>
      <c r="M941" s="234"/>
      <c r="N941" s="235"/>
      <c r="O941" s="235"/>
      <c r="P941" s="235"/>
      <c r="Q941" s="235"/>
      <c r="R941" s="235"/>
      <c r="S941" s="235"/>
      <c r="T941" s="236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7" t="s">
        <v>129</v>
      </c>
      <c r="AU941" s="237" t="s">
        <v>79</v>
      </c>
      <c r="AV941" s="13" t="s">
        <v>77</v>
      </c>
      <c r="AW941" s="13" t="s">
        <v>33</v>
      </c>
      <c r="AX941" s="13" t="s">
        <v>72</v>
      </c>
      <c r="AY941" s="237" t="s">
        <v>120</v>
      </c>
    </row>
    <row r="942" s="14" customFormat="1">
      <c r="A942" s="14"/>
      <c r="B942" s="238"/>
      <c r="C942" s="239"/>
      <c r="D942" s="229" t="s">
        <v>129</v>
      </c>
      <c r="E942" s="240" t="s">
        <v>19</v>
      </c>
      <c r="F942" s="241" t="s">
        <v>765</v>
      </c>
      <c r="G942" s="239"/>
      <c r="H942" s="242">
        <v>533.25599999999997</v>
      </c>
      <c r="I942" s="243"/>
      <c r="J942" s="239"/>
      <c r="K942" s="239"/>
      <c r="L942" s="244"/>
      <c r="M942" s="245"/>
      <c r="N942" s="246"/>
      <c r="O942" s="246"/>
      <c r="P942" s="246"/>
      <c r="Q942" s="246"/>
      <c r="R942" s="246"/>
      <c r="S942" s="246"/>
      <c r="T942" s="247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8" t="s">
        <v>129</v>
      </c>
      <c r="AU942" s="248" t="s">
        <v>79</v>
      </c>
      <c r="AV942" s="14" t="s">
        <v>79</v>
      </c>
      <c r="AW942" s="14" t="s">
        <v>33</v>
      </c>
      <c r="AX942" s="14" t="s">
        <v>72</v>
      </c>
      <c r="AY942" s="248" t="s">
        <v>120</v>
      </c>
    </row>
    <row r="943" s="14" customFormat="1">
      <c r="A943" s="14"/>
      <c r="B943" s="238"/>
      <c r="C943" s="239"/>
      <c r="D943" s="229" t="s">
        <v>129</v>
      </c>
      <c r="E943" s="240" t="s">
        <v>19</v>
      </c>
      <c r="F943" s="241" t="s">
        <v>766</v>
      </c>
      <c r="G943" s="239"/>
      <c r="H943" s="242">
        <v>44.567999999999998</v>
      </c>
      <c r="I943" s="243"/>
      <c r="J943" s="239"/>
      <c r="K943" s="239"/>
      <c r="L943" s="244"/>
      <c r="M943" s="245"/>
      <c r="N943" s="246"/>
      <c r="O943" s="246"/>
      <c r="P943" s="246"/>
      <c r="Q943" s="246"/>
      <c r="R943" s="246"/>
      <c r="S943" s="246"/>
      <c r="T943" s="247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8" t="s">
        <v>129</v>
      </c>
      <c r="AU943" s="248" t="s">
        <v>79</v>
      </c>
      <c r="AV943" s="14" t="s">
        <v>79</v>
      </c>
      <c r="AW943" s="14" t="s">
        <v>33</v>
      </c>
      <c r="AX943" s="14" t="s">
        <v>72</v>
      </c>
      <c r="AY943" s="248" t="s">
        <v>120</v>
      </c>
    </row>
    <row r="944" s="13" customFormat="1">
      <c r="A944" s="13"/>
      <c r="B944" s="227"/>
      <c r="C944" s="228"/>
      <c r="D944" s="229" t="s">
        <v>129</v>
      </c>
      <c r="E944" s="230" t="s">
        <v>19</v>
      </c>
      <c r="F944" s="231" t="s">
        <v>767</v>
      </c>
      <c r="G944" s="228"/>
      <c r="H944" s="230" t="s">
        <v>19</v>
      </c>
      <c r="I944" s="232"/>
      <c r="J944" s="228"/>
      <c r="K944" s="228"/>
      <c r="L944" s="233"/>
      <c r="M944" s="234"/>
      <c r="N944" s="235"/>
      <c r="O944" s="235"/>
      <c r="P944" s="235"/>
      <c r="Q944" s="235"/>
      <c r="R944" s="235"/>
      <c r="S944" s="235"/>
      <c r="T944" s="236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7" t="s">
        <v>129</v>
      </c>
      <c r="AU944" s="237" t="s">
        <v>79</v>
      </c>
      <c r="AV944" s="13" t="s">
        <v>77</v>
      </c>
      <c r="AW944" s="13" t="s">
        <v>33</v>
      </c>
      <c r="AX944" s="13" t="s">
        <v>72</v>
      </c>
      <c r="AY944" s="237" t="s">
        <v>120</v>
      </c>
    </row>
    <row r="945" s="14" customFormat="1">
      <c r="A945" s="14"/>
      <c r="B945" s="238"/>
      <c r="C945" s="239"/>
      <c r="D945" s="229" t="s">
        <v>129</v>
      </c>
      <c r="E945" s="240" t="s">
        <v>19</v>
      </c>
      <c r="F945" s="241" t="s">
        <v>768</v>
      </c>
      <c r="G945" s="239"/>
      <c r="H945" s="242">
        <v>4.0129999999999999</v>
      </c>
      <c r="I945" s="243"/>
      <c r="J945" s="239"/>
      <c r="K945" s="239"/>
      <c r="L945" s="244"/>
      <c r="M945" s="245"/>
      <c r="N945" s="246"/>
      <c r="O945" s="246"/>
      <c r="P945" s="246"/>
      <c r="Q945" s="246"/>
      <c r="R945" s="246"/>
      <c r="S945" s="246"/>
      <c r="T945" s="247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8" t="s">
        <v>129</v>
      </c>
      <c r="AU945" s="248" t="s">
        <v>79</v>
      </c>
      <c r="AV945" s="14" t="s">
        <v>79</v>
      </c>
      <c r="AW945" s="14" t="s">
        <v>33</v>
      </c>
      <c r="AX945" s="14" t="s">
        <v>72</v>
      </c>
      <c r="AY945" s="248" t="s">
        <v>120</v>
      </c>
    </row>
    <row r="946" s="15" customFormat="1">
      <c r="A946" s="15"/>
      <c r="B946" s="249"/>
      <c r="C946" s="250"/>
      <c r="D946" s="229" t="s">
        <v>129</v>
      </c>
      <c r="E946" s="251" t="s">
        <v>19</v>
      </c>
      <c r="F946" s="252" t="s">
        <v>156</v>
      </c>
      <c r="G946" s="250"/>
      <c r="H946" s="253">
        <v>581.83699999999999</v>
      </c>
      <c r="I946" s="254"/>
      <c r="J946" s="250"/>
      <c r="K946" s="250"/>
      <c r="L946" s="255"/>
      <c r="M946" s="256"/>
      <c r="N946" s="257"/>
      <c r="O946" s="257"/>
      <c r="P946" s="257"/>
      <c r="Q946" s="257"/>
      <c r="R946" s="257"/>
      <c r="S946" s="257"/>
      <c r="T946" s="258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59" t="s">
        <v>129</v>
      </c>
      <c r="AU946" s="259" t="s">
        <v>79</v>
      </c>
      <c r="AV946" s="15" t="s">
        <v>127</v>
      </c>
      <c r="AW946" s="15" t="s">
        <v>33</v>
      </c>
      <c r="AX946" s="15" t="s">
        <v>77</v>
      </c>
      <c r="AY946" s="259" t="s">
        <v>120</v>
      </c>
    </row>
    <row r="947" s="2" customFormat="1" ht="16.5" customHeight="1">
      <c r="A947" s="39"/>
      <c r="B947" s="40"/>
      <c r="C947" s="213" t="s">
        <v>769</v>
      </c>
      <c r="D947" s="213" t="s">
        <v>123</v>
      </c>
      <c r="E947" s="214" t="s">
        <v>770</v>
      </c>
      <c r="F947" s="215" t="s">
        <v>771</v>
      </c>
      <c r="G947" s="216" t="s">
        <v>126</v>
      </c>
      <c r="H947" s="217">
        <v>37.265999999999998</v>
      </c>
      <c r="I947" s="218"/>
      <c r="J947" s="219">
        <f>ROUND(I947*H947,2)</f>
        <v>0</v>
      </c>
      <c r="K947" s="220"/>
      <c r="L947" s="45"/>
      <c r="M947" s="221" t="s">
        <v>19</v>
      </c>
      <c r="N947" s="222" t="s">
        <v>43</v>
      </c>
      <c r="O947" s="85"/>
      <c r="P947" s="223">
        <f>O947*H947</f>
        <v>0</v>
      </c>
      <c r="Q947" s="223">
        <v>0</v>
      </c>
      <c r="R947" s="223">
        <f>Q947*H947</f>
        <v>0</v>
      </c>
      <c r="S947" s="223">
        <v>0</v>
      </c>
      <c r="T947" s="224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25" t="s">
        <v>304</v>
      </c>
      <c r="AT947" s="225" t="s">
        <v>123</v>
      </c>
      <c r="AU947" s="225" t="s">
        <v>79</v>
      </c>
      <c r="AY947" s="18" t="s">
        <v>120</v>
      </c>
      <c r="BE947" s="226">
        <f>IF(N947="základní",J947,0)</f>
        <v>0</v>
      </c>
      <c r="BF947" s="226">
        <f>IF(N947="snížená",J947,0)</f>
        <v>0</v>
      </c>
      <c r="BG947" s="226">
        <f>IF(N947="zákl. přenesená",J947,0)</f>
        <v>0</v>
      </c>
      <c r="BH947" s="226">
        <f>IF(N947="sníž. přenesená",J947,0)</f>
        <v>0</v>
      </c>
      <c r="BI947" s="226">
        <f>IF(N947="nulová",J947,0)</f>
        <v>0</v>
      </c>
      <c r="BJ947" s="18" t="s">
        <v>77</v>
      </c>
      <c r="BK947" s="226">
        <f>ROUND(I947*H947,2)</f>
        <v>0</v>
      </c>
      <c r="BL947" s="18" t="s">
        <v>304</v>
      </c>
      <c r="BM947" s="225" t="s">
        <v>772</v>
      </c>
    </row>
    <row r="948" s="13" customFormat="1">
      <c r="A948" s="13"/>
      <c r="B948" s="227"/>
      <c r="C948" s="228"/>
      <c r="D948" s="229" t="s">
        <v>129</v>
      </c>
      <c r="E948" s="230" t="s">
        <v>19</v>
      </c>
      <c r="F948" s="231" t="s">
        <v>773</v>
      </c>
      <c r="G948" s="228"/>
      <c r="H948" s="230" t="s">
        <v>19</v>
      </c>
      <c r="I948" s="232"/>
      <c r="J948" s="228"/>
      <c r="K948" s="228"/>
      <c r="L948" s="233"/>
      <c r="M948" s="234"/>
      <c r="N948" s="235"/>
      <c r="O948" s="235"/>
      <c r="P948" s="235"/>
      <c r="Q948" s="235"/>
      <c r="R948" s="235"/>
      <c r="S948" s="235"/>
      <c r="T948" s="236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7" t="s">
        <v>129</v>
      </c>
      <c r="AU948" s="237" t="s">
        <v>79</v>
      </c>
      <c r="AV948" s="13" t="s">
        <v>77</v>
      </c>
      <c r="AW948" s="13" t="s">
        <v>33</v>
      </c>
      <c r="AX948" s="13" t="s">
        <v>72</v>
      </c>
      <c r="AY948" s="237" t="s">
        <v>120</v>
      </c>
    </row>
    <row r="949" s="14" customFormat="1">
      <c r="A949" s="14"/>
      <c r="B949" s="238"/>
      <c r="C949" s="239"/>
      <c r="D949" s="229" t="s">
        <v>129</v>
      </c>
      <c r="E949" s="240" t="s">
        <v>19</v>
      </c>
      <c r="F949" s="241" t="s">
        <v>774</v>
      </c>
      <c r="G949" s="239"/>
      <c r="H949" s="242">
        <v>1.901</v>
      </c>
      <c r="I949" s="243"/>
      <c r="J949" s="239"/>
      <c r="K949" s="239"/>
      <c r="L949" s="244"/>
      <c r="M949" s="245"/>
      <c r="N949" s="246"/>
      <c r="O949" s="246"/>
      <c r="P949" s="246"/>
      <c r="Q949" s="246"/>
      <c r="R949" s="246"/>
      <c r="S949" s="246"/>
      <c r="T949" s="247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8" t="s">
        <v>129</v>
      </c>
      <c r="AU949" s="248" t="s">
        <v>79</v>
      </c>
      <c r="AV949" s="14" t="s">
        <v>79</v>
      </c>
      <c r="AW949" s="14" t="s">
        <v>33</v>
      </c>
      <c r="AX949" s="14" t="s">
        <v>72</v>
      </c>
      <c r="AY949" s="248" t="s">
        <v>120</v>
      </c>
    </row>
    <row r="950" s="13" customFormat="1">
      <c r="A950" s="13"/>
      <c r="B950" s="227"/>
      <c r="C950" s="228"/>
      <c r="D950" s="229" t="s">
        <v>129</v>
      </c>
      <c r="E950" s="230" t="s">
        <v>19</v>
      </c>
      <c r="F950" s="231" t="s">
        <v>775</v>
      </c>
      <c r="G950" s="228"/>
      <c r="H950" s="230" t="s">
        <v>19</v>
      </c>
      <c r="I950" s="232"/>
      <c r="J950" s="228"/>
      <c r="K950" s="228"/>
      <c r="L950" s="233"/>
      <c r="M950" s="234"/>
      <c r="N950" s="235"/>
      <c r="O950" s="235"/>
      <c r="P950" s="235"/>
      <c r="Q950" s="235"/>
      <c r="R950" s="235"/>
      <c r="S950" s="235"/>
      <c r="T950" s="236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7" t="s">
        <v>129</v>
      </c>
      <c r="AU950" s="237" t="s">
        <v>79</v>
      </c>
      <c r="AV950" s="13" t="s">
        <v>77</v>
      </c>
      <c r="AW950" s="13" t="s">
        <v>33</v>
      </c>
      <c r="AX950" s="13" t="s">
        <v>72</v>
      </c>
      <c r="AY950" s="237" t="s">
        <v>120</v>
      </c>
    </row>
    <row r="951" s="14" customFormat="1">
      <c r="A951" s="14"/>
      <c r="B951" s="238"/>
      <c r="C951" s="239"/>
      <c r="D951" s="229" t="s">
        <v>129</v>
      </c>
      <c r="E951" s="240" t="s">
        <v>19</v>
      </c>
      <c r="F951" s="241" t="s">
        <v>776</v>
      </c>
      <c r="G951" s="239"/>
      <c r="H951" s="242">
        <v>6.8399999999999999</v>
      </c>
      <c r="I951" s="243"/>
      <c r="J951" s="239"/>
      <c r="K951" s="239"/>
      <c r="L951" s="244"/>
      <c r="M951" s="245"/>
      <c r="N951" s="246"/>
      <c r="O951" s="246"/>
      <c r="P951" s="246"/>
      <c r="Q951" s="246"/>
      <c r="R951" s="246"/>
      <c r="S951" s="246"/>
      <c r="T951" s="247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8" t="s">
        <v>129</v>
      </c>
      <c r="AU951" s="248" t="s">
        <v>79</v>
      </c>
      <c r="AV951" s="14" t="s">
        <v>79</v>
      </c>
      <c r="AW951" s="14" t="s">
        <v>33</v>
      </c>
      <c r="AX951" s="14" t="s">
        <v>72</v>
      </c>
      <c r="AY951" s="248" t="s">
        <v>120</v>
      </c>
    </row>
    <row r="952" s="14" customFormat="1">
      <c r="A952" s="14"/>
      <c r="B952" s="238"/>
      <c r="C952" s="239"/>
      <c r="D952" s="229" t="s">
        <v>129</v>
      </c>
      <c r="E952" s="240" t="s">
        <v>19</v>
      </c>
      <c r="F952" s="241" t="s">
        <v>777</v>
      </c>
      <c r="G952" s="239"/>
      <c r="H952" s="242">
        <v>6.4800000000000004</v>
      </c>
      <c r="I952" s="243"/>
      <c r="J952" s="239"/>
      <c r="K952" s="239"/>
      <c r="L952" s="244"/>
      <c r="M952" s="245"/>
      <c r="N952" s="246"/>
      <c r="O952" s="246"/>
      <c r="P952" s="246"/>
      <c r="Q952" s="246"/>
      <c r="R952" s="246"/>
      <c r="S952" s="246"/>
      <c r="T952" s="247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8" t="s">
        <v>129</v>
      </c>
      <c r="AU952" s="248" t="s">
        <v>79</v>
      </c>
      <c r="AV952" s="14" t="s">
        <v>79</v>
      </c>
      <c r="AW952" s="14" t="s">
        <v>33</v>
      </c>
      <c r="AX952" s="14" t="s">
        <v>72</v>
      </c>
      <c r="AY952" s="248" t="s">
        <v>120</v>
      </c>
    </row>
    <row r="953" s="14" customFormat="1">
      <c r="A953" s="14"/>
      <c r="B953" s="238"/>
      <c r="C953" s="239"/>
      <c r="D953" s="229" t="s">
        <v>129</v>
      </c>
      <c r="E953" s="240" t="s">
        <v>19</v>
      </c>
      <c r="F953" s="241" t="s">
        <v>776</v>
      </c>
      <c r="G953" s="239"/>
      <c r="H953" s="242">
        <v>6.8399999999999999</v>
      </c>
      <c r="I953" s="243"/>
      <c r="J953" s="239"/>
      <c r="K953" s="239"/>
      <c r="L953" s="244"/>
      <c r="M953" s="245"/>
      <c r="N953" s="246"/>
      <c r="O953" s="246"/>
      <c r="P953" s="246"/>
      <c r="Q953" s="246"/>
      <c r="R953" s="246"/>
      <c r="S953" s="246"/>
      <c r="T953" s="247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8" t="s">
        <v>129</v>
      </c>
      <c r="AU953" s="248" t="s">
        <v>79</v>
      </c>
      <c r="AV953" s="14" t="s">
        <v>79</v>
      </c>
      <c r="AW953" s="14" t="s">
        <v>33</v>
      </c>
      <c r="AX953" s="14" t="s">
        <v>72</v>
      </c>
      <c r="AY953" s="248" t="s">
        <v>120</v>
      </c>
    </row>
    <row r="954" s="13" customFormat="1">
      <c r="A954" s="13"/>
      <c r="B954" s="227"/>
      <c r="C954" s="228"/>
      <c r="D954" s="229" t="s">
        <v>129</v>
      </c>
      <c r="E954" s="230" t="s">
        <v>19</v>
      </c>
      <c r="F954" s="231" t="s">
        <v>778</v>
      </c>
      <c r="G954" s="228"/>
      <c r="H954" s="230" t="s">
        <v>19</v>
      </c>
      <c r="I954" s="232"/>
      <c r="J954" s="228"/>
      <c r="K954" s="228"/>
      <c r="L954" s="233"/>
      <c r="M954" s="234"/>
      <c r="N954" s="235"/>
      <c r="O954" s="235"/>
      <c r="P954" s="235"/>
      <c r="Q954" s="235"/>
      <c r="R954" s="235"/>
      <c r="S954" s="235"/>
      <c r="T954" s="236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7" t="s">
        <v>129</v>
      </c>
      <c r="AU954" s="237" t="s">
        <v>79</v>
      </c>
      <c r="AV954" s="13" t="s">
        <v>77</v>
      </c>
      <c r="AW954" s="13" t="s">
        <v>33</v>
      </c>
      <c r="AX954" s="13" t="s">
        <v>72</v>
      </c>
      <c r="AY954" s="237" t="s">
        <v>120</v>
      </c>
    </row>
    <row r="955" s="14" customFormat="1">
      <c r="A955" s="14"/>
      <c r="B955" s="238"/>
      <c r="C955" s="239"/>
      <c r="D955" s="229" t="s">
        <v>129</v>
      </c>
      <c r="E955" s="240" t="s">
        <v>19</v>
      </c>
      <c r="F955" s="241" t="s">
        <v>779</v>
      </c>
      <c r="G955" s="239"/>
      <c r="H955" s="242">
        <v>4.5039999999999996</v>
      </c>
      <c r="I955" s="243"/>
      <c r="J955" s="239"/>
      <c r="K955" s="239"/>
      <c r="L955" s="244"/>
      <c r="M955" s="245"/>
      <c r="N955" s="246"/>
      <c r="O955" s="246"/>
      <c r="P955" s="246"/>
      <c r="Q955" s="246"/>
      <c r="R955" s="246"/>
      <c r="S955" s="246"/>
      <c r="T955" s="247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8" t="s">
        <v>129</v>
      </c>
      <c r="AU955" s="248" t="s">
        <v>79</v>
      </c>
      <c r="AV955" s="14" t="s">
        <v>79</v>
      </c>
      <c r="AW955" s="14" t="s">
        <v>33</v>
      </c>
      <c r="AX955" s="14" t="s">
        <v>72</v>
      </c>
      <c r="AY955" s="248" t="s">
        <v>120</v>
      </c>
    </row>
    <row r="956" s="14" customFormat="1">
      <c r="A956" s="14"/>
      <c r="B956" s="238"/>
      <c r="C956" s="239"/>
      <c r="D956" s="229" t="s">
        <v>129</v>
      </c>
      <c r="E956" s="240" t="s">
        <v>19</v>
      </c>
      <c r="F956" s="241" t="s">
        <v>780</v>
      </c>
      <c r="G956" s="239"/>
      <c r="H956" s="242">
        <v>6.8710000000000004</v>
      </c>
      <c r="I956" s="243"/>
      <c r="J956" s="239"/>
      <c r="K956" s="239"/>
      <c r="L956" s="244"/>
      <c r="M956" s="245"/>
      <c r="N956" s="246"/>
      <c r="O956" s="246"/>
      <c r="P956" s="246"/>
      <c r="Q956" s="246"/>
      <c r="R956" s="246"/>
      <c r="S956" s="246"/>
      <c r="T956" s="247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8" t="s">
        <v>129</v>
      </c>
      <c r="AU956" s="248" t="s">
        <v>79</v>
      </c>
      <c r="AV956" s="14" t="s">
        <v>79</v>
      </c>
      <c r="AW956" s="14" t="s">
        <v>33</v>
      </c>
      <c r="AX956" s="14" t="s">
        <v>72</v>
      </c>
      <c r="AY956" s="248" t="s">
        <v>120</v>
      </c>
    </row>
    <row r="957" s="14" customFormat="1">
      <c r="A957" s="14"/>
      <c r="B957" s="238"/>
      <c r="C957" s="239"/>
      <c r="D957" s="229" t="s">
        <v>129</v>
      </c>
      <c r="E957" s="240" t="s">
        <v>19</v>
      </c>
      <c r="F957" s="241" t="s">
        <v>781</v>
      </c>
      <c r="G957" s="239"/>
      <c r="H957" s="242">
        <v>3.8300000000000001</v>
      </c>
      <c r="I957" s="243"/>
      <c r="J957" s="239"/>
      <c r="K957" s="239"/>
      <c r="L957" s="244"/>
      <c r="M957" s="245"/>
      <c r="N957" s="246"/>
      <c r="O957" s="246"/>
      <c r="P957" s="246"/>
      <c r="Q957" s="246"/>
      <c r="R957" s="246"/>
      <c r="S957" s="246"/>
      <c r="T957" s="247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8" t="s">
        <v>129</v>
      </c>
      <c r="AU957" s="248" t="s">
        <v>79</v>
      </c>
      <c r="AV957" s="14" t="s">
        <v>79</v>
      </c>
      <c r="AW957" s="14" t="s">
        <v>33</v>
      </c>
      <c r="AX957" s="14" t="s">
        <v>72</v>
      </c>
      <c r="AY957" s="248" t="s">
        <v>120</v>
      </c>
    </row>
    <row r="958" s="15" customFormat="1">
      <c r="A958" s="15"/>
      <c r="B958" s="249"/>
      <c r="C958" s="250"/>
      <c r="D958" s="229" t="s">
        <v>129</v>
      </c>
      <c r="E958" s="251" t="s">
        <v>19</v>
      </c>
      <c r="F958" s="252" t="s">
        <v>156</v>
      </c>
      <c r="G958" s="250"/>
      <c r="H958" s="253">
        <v>37.265999999999998</v>
      </c>
      <c r="I958" s="254"/>
      <c r="J958" s="250"/>
      <c r="K958" s="250"/>
      <c r="L958" s="255"/>
      <c r="M958" s="256"/>
      <c r="N958" s="257"/>
      <c r="O958" s="257"/>
      <c r="P958" s="257"/>
      <c r="Q958" s="257"/>
      <c r="R958" s="257"/>
      <c r="S958" s="257"/>
      <c r="T958" s="258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59" t="s">
        <v>129</v>
      </c>
      <c r="AU958" s="259" t="s">
        <v>79</v>
      </c>
      <c r="AV958" s="15" t="s">
        <v>127</v>
      </c>
      <c r="AW958" s="15" t="s">
        <v>33</v>
      </c>
      <c r="AX958" s="15" t="s">
        <v>77</v>
      </c>
      <c r="AY958" s="259" t="s">
        <v>120</v>
      </c>
    </row>
    <row r="959" s="2" customFormat="1" ht="16.5" customHeight="1">
      <c r="A959" s="39"/>
      <c r="B959" s="40"/>
      <c r="C959" s="213" t="s">
        <v>782</v>
      </c>
      <c r="D959" s="213" t="s">
        <v>123</v>
      </c>
      <c r="E959" s="214" t="s">
        <v>783</v>
      </c>
      <c r="F959" s="215" t="s">
        <v>784</v>
      </c>
      <c r="G959" s="216" t="s">
        <v>126</v>
      </c>
      <c r="H959" s="217">
        <v>37.265999999999998</v>
      </c>
      <c r="I959" s="218"/>
      <c r="J959" s="219">
        <f>ROUND(I959*H959,2)</f>
        <v>0</v>
      </c>
      <c r="K959" s="220"/>
      <c r="L959" s="45"/>
      <c r="M959" s="221" t="s">
        <v>19</v>
      </c>
      <c r="N959" s="222" t="s">
        <v>43</v>
      </c>
      <c r="O959" s="85"/>
      <c r="P959" s="223">
        <f>O959*H959</f>
        <v>0</v>
      </c>
      <c r="Q959" s="223">
        <v>0</v>
      </c>
      <c r="R959" s="223">
        <f>Q959*H959</f>
        <v>0</v>
      </c>
      <c r="S959" s="223">
        <v>0</v>
      </c>
      <c r="T959" s="224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25" t="s">
        <v>304</v>
      </c>
      <c r="AT959" s="225" t="s">
        <v>123</v>
      </c>
      <c r="AU959" s="225" t="s">
        <v>79</v>
      </c>
      <c r="AY959" s="18" t="s">
        <v>120</v>
      </c>
      <c r="BE959" s="226">
        <f>IF(N959="základní",J959,0)</f>
        <v>0</v>
      </c>
      <c r="BF959" s="226">
        <f>IF(N959="snížená",J959,0)</f>
        <v>0</v>
      </c>
      <c r="BG959" s="226">
        <f>IF(N959="zákl. přenesená",J959,0)</f>
        <v>0</v>
      </c>
      <c r="BH959" s="226">
        <f>IF(N959="sníž. přenesená",J959,0)</f>
        <v>0</v>
      </c>
      <c r="BI959" s="226">
        <f>IF(N959="nulová",J959,0)</f>
        <v>0</v>
      </c>
      <c r="BJ959" s="18" t="s">
        <v>77</v>
      </c>
      <c r="BK959" s="226">
        <f>ROUND(I959*H959,2)</f>
        <v>0</v>
      </c>
      <c r="BL959" s="18" t="s">
        <v>304</v>
      </c>
      <c r="BM959" s="225" t="s">
        <v>785</v>
      </c>
    </row>
    <row r="960" s="13" customFormat="1">
      <c r="A960" s="13"/>
      <c r="B960" s="227"/>
      <c r="C960" s="228"/>
      <c r="D960" s="229" t="s">
        <v>129</v>
      </c>
      <c r="E960" s="230" t="s">
        <v>19</v>
      </c>
      <c r="F960" s="231" t="s">
        <v>773</v>
      </c>
      <c r="G960" s="228"/>
      <c r="H960" s="230" t="s">
        <v>19</v>
      </c>
      <c r="I960" s="232"/>
      <c r="J960" s="228"/>
      <c r="K960" s="228"/>
      <c r="L960" s="233"/>
      <c r="M960" s="234"/>
      <c r="N960" s="235"/>
      <c r="O960" s="235"/>
      <c r="P960" s="235"/>
      <c r="Q960" s="235"/>
      <c r="R960" s="235"/>
      <c r="S960" s="235"/>
      <c r="T960" s="236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7" t="s">
        <v>129</v>
      </c>
      <c r="AU960" s="237" t="s">
        <v>79</v>
      </c>
      <c r="AV960" s="13" t="s">
        <v>77</v>
      </c>
      <c r="AW960" s="13" t="s">
        <v>33</v>
      </c>
      <c r="AX960" s="13" t="s">
        <v>72</v>
      </c>
      <c r="AY960" s="237" t="s">
        <v>120</v>
      </c>
    </row>
    <row r="961" s="14" customFormat="1">
      <c r="A961" s="14"/>
      <c r="B961" s="238"/>
      <c r="C961" s="239"/>
      <c r="D961" s="229" t="s">
        <v>129</v>
      </c>
      <c r="E961" s="240" t="s">
        <v>19</v>
      </c>
      <c r="F961" s="241" t="s">
        <v>774</v>
      </c>
      <c r="G961" s="239"/>
      <c r="H961" s="242">
        <v>1.901</v>
      </c>
      <c r="I961" s="243"/>
      <c r="J961" s="239"/>
      <c r="K961" s="239"/>
      <c r="L961" s="244"/>
      <c r="M961" s="245"/>
      <c r="N961" s="246"/>
      <c r="O961" s="246"/>
      <c r="P961" s="246"/>
      <c r="Q961" s="246"/>
      <c r="R961" s="246"/>
      <c r="S961" s="246"/>
      <c r="T961" s="247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8" t="s">
        <v>129</v>
      </c>
      <c r="AU961" s="248" t="s">
        <v>79</v>
      </c>
      <c r="AV961" s="14" t="s">
        <v>79</v>
      </c>
      <c r="AW961" s="14" t="s">
        <v>33</v>
      </c>
      <c r="AX961" s="14" t="s">
        <v>72</v>
      </c>
      <c r="AY961" s="248" t="s">
        <v>120</v>
      </c>
    </row>
    <row r="962" s="13" customFormat="1">
      <c r="A962" s="13"/>
      <c r="B962" s="227"/>
      <c r="C962" s="228"/>
      <c r="D962" s="229" t="s">
        <v>129</v>
      </c>
      <c r="E962" s="230" t="s">
        <v>19</v>
      </c>
      <c r="F962" s="231" t="s">
        <v>775</v>
      </c>
      <c r="G962" s="228"/>
      <c r="H962" s="230" t="s">
        <v>19</v>
      </c>
      <c r="I962" s="232"/>
      <c r="J962" s="228"/>
      <c r="K962" s="228"/>
      <c r="L962" s="233"/>
      <c r="M962" s="234"/>
      <c r="N962" s="235"/>
      <c r="O962" s="235"/>
      <c r="P962" s="235"/>
      <c r="Q962" s="235"/>
      <c r="R962" s="235"/>
      <c r="S962" s="235"/>
      <c r="T962" s="236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7" t="s">
        <v>129</v>
      </c>
      <c r="AU962" s="237" t="s">
        <v>79</v>
      </c>
      <c r="AV962" s="13" t="s">
        <v>77</v>
      </c>
      <c r="AW962" s="13" t="s">
        <v>33</v>
      </c>
      <c r="AX962" s="13" t="s">
        <v>72</v>
      </c>
      <c r="AY962" s="237" t="s">
        <v>120</v>
      </c>
    </row>
    <row r="963" s="14" customFormat="1">
      <c r="A963" s="14"/>
      <c r="B963" s="238"/>
      <c r="C963" s="239"/>
      <c r="D963" s="229" t="s">
        <v>129</v>
      </c>
      <c r="E963" s="240" t="s">
        <v>19</v>
      </c>
      <c r="F963" s="241" t="s">
        <v>776</v>
      </c>
      <c r="G963" s="239"/>
      <c r="H963" s="242">
        <v>6.8399999999999999</v>
      </c>
      <c r="I963" s="243"/>
      <c r="J963" s="239"/>
      <c r="K963" s="239"/>
      <c r="L963" s="244"/>
      <c r="M963" s="245"/>
      <c r="N963" s="246"/>
      <c r="O963" s="246"/>
      <c r="P963" s="246"/>
      <c r="Q963" s="246"/>
      <c r="R963" s="246"/>
      <c r="S963" s="246"/>
      <c r="T963" s="247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8" t="s">
        <v>129</v>
      </c>
      <c r="AU963" s="248" t="s">
        <v>79</v>
      </c>
      <c r="AV963" s="14" t="s">
        <v>79</v>
      </c>
      <c r="AW963" s="14" t="s">
        <v>33</v>
      </c>
      <c r="AX963" s="14" t="s">
        <v>72</v>
      </c>
      <c r="AY963" s="248" t="s">
        <v>120</v>
      </c>
    </row>
    <row r="964" s="14" customFormat="1">
      <c r="A964" s="14"/>
      <c r="B964" s="238"/>
      <c r="C964" s="239"/>
      <c r="D964" s="229" t="s">
        <v>129</v>
      </c>
      <c r="E964" s="240" t="s">
        <v>19</v>
      </c>
      <c r="F964" s="241" t="s">
        <v>777</v>
      </c>
      <c r="G964" s="239"/>
      <c r="H964" s="242">
        <v>6.4800000000000004</v>
      </c>
      <c r="I964" s="243"/>
      <c r="J964" s="239"/>
      <c r="K964" s="239"/>
      <c r="L964" s="244"/>
      <c r="M964" s="245"/>
      <c r="N964" s="246"/>
      <c r="O964" s="246"/>
      <c r="P964" s="246"/>
      <c r="Q964" s="246"/>
      <c r="R964" s="246"/>
      <c r="S964" s="246"/>
      <c r="T964" s="247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8" t="s">
        <v>129</v>
      </c>
      <c r="AU964" s="248" t="s">
        <v>79</v>
      </c>
      <c r="AV964" s="14" t="s">
        <v>79</v>
      </c>
      <c r="AW964" s="14" t="s">
        <v>33</v>
      </c>
      <c r="AX964" s="14" t="s">
        <v>72</v>
      </c>
      <c r="AY964" s="248" t="s">
        <v>120</v>
      </c>
    </row>
    <row r="965" s="14" customFormat="1">
      <c r="A965" s="14"/>
      <c r="B965" s="238"/>
      <c r="C965" s="239"/>
      <c r="D965" s="229" t="s">
        <v>129</v>
      </c>
      <c r="E965" s="240" t="s">
        <v>19</v>
      </c>
      <c r="F965" s="241" t="s">
        <v>776</v>
      </c>
      <c r="G965" s="239"/>
      <c r="H965" s="242">
        <v>6.8399999999999999</v>
      </c>
      <c r="I965" s="243"/>
      <c r="J965" s="239"/>
      <c r="K965" s="239"/>
      <c r="L965" s="244"/>
      <c r="M965" s="245"/>
      <c r="N965" s="246"/>
      <c r="O965" s="246"/>
      <c r="P965" s="246"/>
      <c r="Q965" s="246"/>
      <c r="R965" s="246"/>
      <c r="S965" s="246"/>
      <c r="T965" s="247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8" t="s">
        <v>129</v>
      </c>
      <c r="AU965" s="248" t="s">
        <v>79</v>
      </c>
      <c r="AV965" s="14" t="s">
        <v>79</v>
      </c>
      <c r="AW965" s="14" t="s">
        <v>33</v>
      </c>
      <c r="AX965" s="14" t="s">
        <v>72</v>
      </c>
      <c r="AY965" s="248" t="s">
        <v>120</v>
      </c>
    </row>
    <row r="966" s="13" customFormat="1">
      <c r="A966" s="13"/>
      <c r="B966" s="227"/>
      <c r="C966" s="228"/>
      <c r="D966" s="229" t="s">
        <v>129</v>
      </c>
      <c r="E966" s="230" t="s">
        <v>19</v>
      </c>
      <c r="F966" s="231" t="s">
        <v>778</v>
      </c>
      <c r="G966" s="228"/>
      <c r="H966" s="230" t="s">
        <v>19</v>
      </c>
      <c r="I966" s="232"/>
      <c r="J966" s="228"/>
      <c r="K966" s="228"/>
      <c r="L966" s="233"/>
      <c r="M966" s="234"/>
      <c r="N966" s="235"/>
      <c r="O966" s="235"/>
      <c r="P966" s="235"/>
      <c r="Q966" s="235"/>
      <c r="R966" s="235"/>
      <c r="S966" s="235"/>
      <c r="T966" s="236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7" t="s">
        <v>129</v>
      </c>
      <c r="AU966" s="237" t="s">
        <v>79</v>
      </c>
      <c r="AV966" s="13" t="s">
        <v>77</v>
      </c>
      <c r="AW966" s="13" t="s">
        <v>33</v>
      </c>
      <c r="AX966" s="13" t="s">
        <v>72</v>
      </c>
      <c r="AY966" s="237" t="s">
        <v>120</v>
      </c>
    </row>
    <row r="967" s="14" customFormat="1">
      <c r="A967" s="14"/>
      <c r="B967" s="238"/>
      <c r="C967" s="239"/>
      <c r="D967" s="229" t="s">
        <v>129</v>
      </c>
      <c r="E967" s="240" t="s">
        <v>19</v>
      </c>
      <c r="F967" s="241" t="s">
        <v>779</v>
      </c>
      <c r="G967" s="239"/>
      <c r="H967" s="242">
        <v>4.5039999999999996</v>
      </c>
      <c r="I967" s="243"/>
      <c r="J967" s="239"/>
      <c r="K967" s="239"/>
      <c r="L967" s="244"/>
      <c r="M967" s="245"/>
      <c r="N967" s="246"/>
      <c r="O967" s="246"/>
      <c r="P967" s="246"/>
      <c r="Q967" s="246"/>
      <c r="R967" s="246"/>
      <c r="S967" s="246"/>
      <c r="T967" s="247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8" t="s">
        <v>129</v>
      </c>
      <c r="AU967" s="248" t="s">
        <v>79</v>
      </c>
      <c r="AV967" s="14" t="s">
        <v>79</v>
      </c>
      <c r="AW967" s="14" t="s">
        <v>33</v>
      </c>
      <c r="AX967" s="14" t="s">
        <v>72</v>
      </c>
      <c r="AY967" s="248" t="s">
        <v>120</v>
      </c>
    </row>
    <row r="968" s="14" customFormat="1">
      <c r="A968" s="14"/>
      <c r="B968" s="238"/>
      <c r="C968" s="239"/>
      <c r="D968" s="229" t="s">
        <v>129</v>
      </c>
      <c r="E968" s="240" t="s">
        <v>19</v>
      </c>
      <c r="F968" s="241" t="s">
        <v>780</v>
      </c>
      <c r="G968" s="239"/>
      <c r="H968" s="242">
        <v>6.8710000000000004</v>
      </c>
      <c r="I968" s="243"/>
      <c r="J968" s="239"/>
      <c r="K968" s="239"/>
      <c r="L968" s="244"/>
      <c r="M968" s="245"/>
      <c r="N968" s="246"/>
      <c r="O968" s="246"/>
      <c r="P968" s="246"/>
      <c r="Q968" s="246"/>
      <c r="R968" s="246"/>
      <c r="S968" s="246"/>
      <c r="T968" s="247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8" t="s">
        <v>129</v>
      </c>
      <c r="AU968" s="248" t="s">
        <v>79</v>
      </c>
      <c r="AV968" s="14" t="s">
        <v>79</v>
      </c>
      <c r="AW968" s="14" t="s">
        <v>33</v>
      </c>
      <c r="AX968" s="14" t="s">
        <v>72</v>
      </c>
      <c r="AY968" s="248" t="s">
        <v>120</v>
      </c>
    </row>
    <row r="969" s="14" customFormat="1">
      <c r="A969" s="14"/>
      <c r="B969" s="238"/>
      <c r="C969" s="239"/>
      <c r="D969" s="229" t="s">
        <v>129</v>
      </c>
      <c r="E969" s="240" t="s">
        <v>19</v>
      </c>
      <c r="F969" s="241" t="s">
        <v>781</v>
      </c>
      <c r="G969" s="239"/>
      <c r="H969" s="242">
        <v>3.8300000000000001</v>
      </c>
      <c r="I969" s="243"/>
      <c r="J969" s="239"/>
      <c r="K969" s="239"/>
      <c r="L969" s="244"/>
      <c r="M969" s="245"/>
      <c r="N969" s="246"/>
      <c r="O969" s="246"/>
      <c r="P969" s="246"/>
      <c r="Q969" s="246"/>
      <c r="R969" s="246"/>
      <c r="S969" s="246"/>
      <c r="T969" s="247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48" t="s">
        <v>129</v>
      </c>
      <c r="AU969" s="248" t="s">
        <v>79</v>
      </c>
      <c r="AV969" s="14" t="s">
        <v>79</v>
      </c>
      <c r="AW969" s="14" t="s">
        <v>33</v>
      </c>
      <c r="AX969" s="14" t="s">
        <v>72</v>
      </c>
      <c r="AY969" s="248" t="s">
        <v>120</v>
      </c>
    </row>
    <row r="970" s="15" customFormat="1">
      <c r="A970" s="15"/>
      <c r="B970" s="249"/>
      <c r="C970" s="250"/>
      <c r="D970" s="229" t="s">
        <v>129</v>
      </c>
      <c r="E970" s="251" t="s">
        <v>19</v>
      </c>
      <c r="F970" s="252" t="s">
        <v>156</v>
      </c>
      <c r="G970" s="250"/>
      <c r="H970" s="253">
        <v>37.265999999999998</v>
      </c>
      <c r="I970" s="254"/>
      <c r="J970" s="250"/>
      <c r="K970" s="250"/>
      <c r="L970" s="255"/>
      <c r="M970" s="256"/>
      <c r="N970" s="257"/>
      <c r="O970" s="257"/>
      <c r="P970" s="257"/>
      <c r="Q970" s="257"/>
      <c r="R970" s="257"/>
      <c r="S970" s="257"/>
      <c r="T970" s="258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59" t="s">
        <v>129</v>
      </c>
      <c r="AU970" s="259" t="s">
        <v>79</v>
      </c>
      <c r="AV970" s="15" t="s">
        <v>127</v>
      </c>
      <c r="AW970" s="15" t="s">
        <v>33</v>
      </c>
      <c r="AX970" s="15" t="s">
        <v>77</v>
      </c>
      <c r="AY970" s="259" t="s">
        <v>120</v>
      </c>
    </row>
    <row r="971" s="2" customFormat="1" ht="16.5" customHeight="1">
      <c r="A971" s="39"/>
      <c r="B971" s="40"/>
      <c r="C971" s="213" t="s">
        <v>786</v>
      </c>
      <c r="D971" s="213" t="s">
        <v>123</v>
      </c>
      <c r="E971" s="214" t="s">
        <v>787</v>
      </c>
      <c r="F971" s="215" t="s">
        <v>788</v>
      </c>
      <c r="G971" s="216" t="s">
        <v>126</v>
      </c>
      <c r="H971" s="217">
        <v>37.265999999999998</v>
      </c>
      <c r="I971" s="218"/>
      <c r="J971" s="219">
        <f>ROUND(I971*H971,2)</f>
        <v>0</v>
      </c>
      <c r="K971" s="220"/>
      <c r="L971" s="45"/>
      <c r="M971" s="221" t="s">
        <v>19</v>
      </c>
      <c r="N971" s="222" t="s">
        <v>43</v>
      </c>
      <c r="O971" s="85"/>
      <c r="P971" s="223">
        <f>O971*H971</f>
        <v>0</v>
      </c>
      <c r="Q971" s="223">
        <v>0</v>
      </c>
      <c r="R971" s="223">
        <f>Q971*H971</f>
        <v>0</v>
      </c>
      <c r="S971" s="223">
        <v>0</v>
      </c>
      <c r="T971" s="224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25" t="s">
        <v>304</v>
      </c>
      <c r="AT971" s="225" t="s">
        <v>123</v>
      </c>
      <c r="AU971" s="225" t="s">
        <v>79</v>
      </c>
      <c r="AY971" s="18" t="s">
        <v>120</v>
      </c>
      <c r="BE971" s="226">
        <f>IF(N971="základní",J971,0)</f>
        <v>0</v>
      </c>
      <c r="BF971" s="226">
        <f>IF(N971="snížená",J971,0)</f>
        <v>0</v>
      </c>
      <c r="BG971" s="226">
        <f>IF(N971="zákl. přenesená",J971,0)</f>
        <v>0</v>
      </c>
      <c r="BH971" s="226">
        <f>IF(N971="sníž. přenesená",J971,0)</f>
        <v>0</v>
      </c>
      <c r="BI971" s="226">
        <f>IF(N971="nulová",J971,0)</f>
        <v>0</v>
      </c>
      <c r="BJ971" s="18" t="s">
        <v>77</v>
      </c>
      <c r="BK971" s="226">
        <f>ROUND(I971*H971,2)</f>
        <v>0</v>
      </c>
      <c r="BL971" s="18" t="s">
        <v>304</v>
      </c>
      <c r="BM971" s="225" t="s">
        <v>789</v>
      </c>
    </row>
    <row r="972" s="13" customFormat="1">
      <c r="A972" s="13"/>
      <c r="B972" s="227"/>
      <c r="C972" s="228"/>
      <c r="D972" s="229" t="s">
        <v>129</v>
      </c>
      <c r="E972" s="230" t="s">
        <v>19</v>
      </c>
      <c r="F972" s="231" t="s">
        <v>773</v>
      </c>
      <c r="G972" s="228"/>
      <c r="H972" s="230" t="s">
        <v>19</v>
      </c>
      <c r="I972" s="232"/>
      <c r="J972" s="228"/>
      <c r="K972" s="228"/>
      <c r="L972" s="233"/>
      <c r="M972" s="234"/>
      <c r="N972" s="235"/>
      <c r="O972" s="235"/>
      <c r="P972" s="235"/>
      <c r="Q972" s="235"/>
      <c r="R972" s="235"/>
      <c r="S972" s="235"/>
      <c r="T972" s="236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7" t="s">
        <v>129</v>
      </c>
      <c r="AU972" s="237" t="s">
        <v>79</v>
      </c>
      <c r="AV972" s="13" t="s">
        <v>77</v>
      </c>
      <c r="AW972" s="13" t="s">
        <v>33</v>
      </c>
      <c r="AX972" s="13" t="s">
        <v>72</v>
      </c>
      <c r="AY972" s="237" t="s">
        <v>120</v>
      </c>
    </row>
    <row r="973" s="14" customFormat="1">
      <c r="A973" s="14"/>
      <c r="B973" s="238"/>
      <c r="C973" s="239"/>
      <c r="D973" s="229" t="s">
        <v>129</v>
      </c>
      <c r="E973" s="240" t="s">
        <v>19</v>
      </c>
      <c r="F973" s="241" t="s">
        <v>774</v>
      </c>
      <c r="G973" s="239"/>
      <c r="H973" s="242">
        <v>1.901</v>
      </c>
      <c r="I973" s="243"/>
      <c r="J973" s="239"/>
      <c r="K973" s="239"/>
      <c r="L973" s="244"/>
      <c r="M973" s="245"/>
      <c r="N973" s="246"/>
      <c r="O973" s="246"/>
      <c r="P973" s="246"/>
      <c r="Q973" s="246"/>
      <c r="R973" s="246"/>
      <c r="S973" s="246"/>
      <c r="T973" s="247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8" t="s">
        <v>129</v>
      </c>
      <c r="AU973" s="248" t="s">
        <v>79</v>
      </c>
      <c r="AV973" s="14" t="s">
        <v>79</v>
      </c>
      <c r="AW973" s="14" t="s">
        <v>33</v>
      </c>
      <c r="AX973" s="14" t="s">
        <v>72</v>
      </c>
      <c r="AY973" s="248" t="s">
        <v>120</v>
      </c>
    </row>
    <row r="974" s="13" customFormat="1">
      <c r="A974" s="13"/>
      <c r="B974" s="227"/>
      <c r="C974" s="228"/>
      <c r="D974" s="229" t="s">
        <v>129</v>
      </c>
      <c r="E974" s="230" t="s">
        <v>19</v>
      </c>
      <c r="F974" s="231" t="s">
        <v>775</v>
      </c>
      <c r="G974" s="228"/>
      <c r="H974" s="230" t="s">
        <v>19</v>
      </c>
      <c r="I974" s="232"/>
      <c r="J974" s="228"/>
      <c r="K974" s="228"/>
      <c r="L974" s="233"/>
      <c r="M974" s="234"/>
      <c r="N974" s="235"/>
      <c r="O974" s="235"/>
      <c r="P974" s="235"/>
      <c r="Q974" s="235"/>
      <c r="R974" s="235"/>
      <c r="S974" s="235"/>
      <c r="T974" s="236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7" t="s">
        <v>129</v>
      </c>
      <c r="AU974" s="237" t="s">
        <v>79</v>
      </c>
      <c r="AV974" s="13" t="s">
        <v>77</v>
      </c>
      <c r="AW974" s="13" t="s">
        <v>33</v>
      </c>
      <c r="AX974" s="13" t="s">
        <v>72</v>
      </c>
      <c r="AY974" s="237" t="s">
        <v>120</v>
      </c>
    </row>
    <row r="975" s="14" customFormat="1">
      <c r="A975" s="14"/>
      <c r="B975" s="238"/>
      <c r="C975" s="239"/>
      <c r="D975" s="229" t="s">
        <v>129</v>
      </c>
      <c r="E975" s="240" t="s">
        <v>19</v>
      </c>
      <c r="F975" s="241" t="s">
        <v>776</v>
      </c>
      <c r="G975" s="239"/>
      <c r="H975" s="242">
        <v>6.8399999999999999</v>
      </c>
      <c r="I975" s="243"/>
      <c r="J975" s="239"/>
      <c r="K975" s="239"/>
      <c r="L975" s="244"/>
      <c r="M975" s="245"/>
      <c r="N975" s="246"/>
      <c r="O975" s="246"/>
      <c r="P975" s="246"/>
      <c r="Q975" s="246"/>
      <c r="R975" s="246"/>
      <c r="S975" s="246"/>
      <c r="T975" s="247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8" t="s">
        <v>129</v>
      </c>
      <c r="AU975" s="248" t="s">
        <v>79</v>
      </c>
      <c r="AV975" s="14" t="s">
        <v>79</v>
      </c>
      <c r="AW975" s="14" t="s">
        <v>33</v>
      </c>
      <c r="AX975" s="14" t="s">
        <v>72</v>
      </c>
      <c r="AY975" s="248" t="s">
        <v>120</v>
      </c>
    </row>
    <row r="976" s="14" customFormat="1">
      <c r="A976" s="14"/>
      <c r="B976" s="238"/>
      <c r="C976" s="239"/>
      <c r="D976" s="229" t="s">
        <v>129</v>
      </c>
      <c r="E976" s="240" t="s">
        <v>19</v>
      </c>
      <c r="F976" s="241" t="s">
        <v>777</v>
      </c>
      <c r="G976" s="239"/>
      <c r="H976" s="242">
        <v>6.4800000000000004</v>
      </c>
      <c r="I976" s="243"/>
      <c r="J976" s="239"/>
      <c r="K976" s="239"/>
      <c r="L976" s="244"/>
      <c r="M976" s="245"/>
      <c r="N976" s="246"/>
      <c r="O976" s="246"/>
      <c r="P976" s="246"/>
      <c r="Q976" s="246"/>
      <c r="R976" s="246"/>
      <c r="S976" s="246"/>
      <c r="T976" s="247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8" t="s">
        <v>129</v>
      </c>
      <c r="AU976" s="248" t="s">
        <v>79</v>
      </c>
      <c r="AV976" s="14" t="s">
        <v>79</v>
      </c>
      <c r="AW976" s="14" t="s">
        <v>33</v>
      </c>
      <c r="AX976" s="14" t="s">
        <v>72</v>
      </c>
      <c r="AY976" s="248" t="s">
        <v>120</v>
      </c>
    </row>
    <row r="977" s="14" customFormat="1">
      <c r="A977" s="14"/>
      <c r="B977" s="238"/>
      <c r="C977" s="239"/>
      <c r="D977" s="229" t="s">
        <v>129</v>
      </c>
      <c r="E977" s="240" t="s">
        <v>19</v>
      </c>
      <c r="F977" s="241" t="s">
        <v>776</v>
      </c>
      <c r="G977" s="239"/>
      <c r="H977" s="242">
        <v>6.8399999999999999</v>
      </c>
      <c r="I977" s="243"/>
      <c r="J977" s="239"/>
      <c r="K977" s="239"/>
      <c r="L977" s="244"/>
      <c r="M977" s="245"/>
      <c r="N977" s="246"/>
      <c r="O977" s="246"/>
      <c r="P977" s="246"/>
      <c r="Q977" s="246"/>
      <c r="R977" s="246"/>
      <c r="S977" s="246"/>
      <c r="T977" s="247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8" t="s">
        <v>129</v>
      </c>
      <c r="AU977" s="248" t="s">
        <v>79</v>
      </c>
      <c r="AV977" s="14" t="s">
        <v>79</v>
      </c>
      <c r="AW977" s="14" t="s">
        <v>33</v>
      </c>
      <c r="AX977" s="14" t="s">
        <v>72</v>
      </c>
      <c r="AY977" s="248" t="s">
        <v>120</v>
      </c>
    </row>
    <row r="978" s="13" customFormat="1">
      <c r="A978" s="13"/>
      <c r="B978" s="227"/>
      <c r="C978" s="228"/>
      <c r="D978" s="229" t="s">
        <v>129</v>
      </c>
      <c r="E978" s="230" t="s">
        <v>19</v>
      </c>
      <c r="F978" s="231" t="s">
        <v>778</v>
      </c>
      <c r="G978" s="228"/>
      <c r="H978" s="230" t="s">
        <v>19</v>
      </c>
      <c r="I978" s="232"/>
      <c r="J978" s="228"/>
      <c r="K978" s="228"/>
      <c r="L978" s="233"/>
      <c r="M978" s="234"/>
      <c r="N978" s="235"/>
      <c r="O978" s="235"/>
      <c r="P978" s="235"/>
      <c r="Q978" s="235"/>
      <c r="R978" s="235"/>
      <c r="S978" s="235"/>
      <c r="T978" s="236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7" t="s">
        <v>129</v>
      </c>
      <c r="AU978" s="237" t="s">
        <v>79</v>
      </c>
      <c r="AV978" s="13" t="s">
        <v>77</v>
      </c>
      <c r="AW978" s="13" t="s">
        <v>33</v>
      </c>
      <c r="AX978" s="13" t="s">
        <v>72</v>
      </c>
      <c r="AY978" s="237" t="s">
        <v>120</v>
      </c>
    </row>
    <row r="979" s="14" customFormat="1">
      <c r="A979" s="14"/>
      <c r="B979" s="238"/>
      <c r="C979" s="239"/>
      <c r="D979" s="229" t="s">
        <v>129</v>
      </c>
      <c r="E979" s="240" t="s">
        <v>19</v>
      </c>
      <c r="F979" s="241" t="s">
        <v>779</v>
      </c>
      <c r="G979" s="239"/>
      <c r="H979" s="242">
        <v>4.5039999999999996</v>
      </c>
      <c r="I979" s="243"/>
      <c r="J979" s="239"/>
      <c r="K979" s="239"/>
      <c r="L979" s="244"/>
      <c r="M979" s="245"/>
      <c r="N979" s="246"/>
      <c r="O979" s="246"/>
      <c r="P979" s="246"/>
      <c r="Q979" s="246"/>
      <c r="R979" s="246"/>
      <c r="S979" s="246"/>
      <c r="T979" s="247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48" t="s">
        <v>129</v>
      </c>
      <c r="AU979" s="248" t="s">
        <v>79</v>
      </c>
      <c r="AV979" s="14" t="s">
        <v>79</v>
      </c>
      <c r="AW979" s="14" t="s">
        <v>33</v>
      </c>
      <c r="AX979" s="14" t="s">
        <v>72</v>
      </c>
      <c r="AY979" s="248" t="s">
        <v>120</v>
      </c>
    </row>
    <row r="980" s="14" customFormat="1">
      <c r="A980" s="14"/>
      <c r="B980" s="238"/>
      <c r="C980" s="239"/>
      <c r="D980" s="229" t="s">
        <v>129</v>
      </c>
      <c r="E980" s="240" t="s">
        <v>19</v>
      </c>
      <c r="F980" s="241" t="s">
        <v>780</v>
      </c>
      <c r="G980" s="239"/>
      <c r="H980" s="242">
        <v>6.8710000000000004</v>
      </c>
      <c r="I980" s="243"/>
      <c r="J980" s="239"/>
      <c r="K980" s="239"/>
      <c r="L980" s="244"/>
      <c r="M980" s="245"/>
      <c r="N980" s="246"/>
      <c r="O980" s="246"/>
      <c r="P980" s="246"/>
      <c r="Q980" s="246"/>
      <c r="R980" s="246"/>
      <c r="S980" s="246"/>
      <c r="T980" s="247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8" t="s">
        <v>129</v>
      </c>
      <c r="AU980" s="248" t="s">
        <v>79</v>
      </c>
      <c r="AV980" s="14" t="s">
        <v>79</v>
      </c>
      <c r="AW980" s="14" t="s">
        <v>33</v>
      </c>
      <c r="AX980" s="14" t="s">
        <v>72</v>
      </c>
      <c r="AY980" s="248" t="s">
        <v>120</v>
      </c>
    </row>
    <row r="981" s="14" customFormat="1">
      <c r="A981" s="14"/>
      <c r="B981" s="238"/>
      <c r="C981" s="239"/>
      <c r="D981" s="229" t="s">
        <v>129</v>
      </c>
      <c r="E981" s="240" t="s">
        <v>19</v>
      </c>
      <c r="F981" s="241" t="s">
        <v>781</v>
      </c>
      <c r="G981" s="239"/>
      <c r="H981" s="242">
        <v>3.8300000000000001</v>
      </c>
      <c r="I981" s="243"/>
      <c r="J981" s="239"/>
      <c r="K981" s="239"/>
      <c r="L981" s="244"/>
      <c r="M981" s="245"/>
      <c r="N981" s="246"/>
      <c r="O981" s="246"/>
      <c r="P981" s="246"/>
      <c r="Q981" s="246"/>
      <c r="R981" s="246"/>
      <c r="S981" s="246"/>
      <c r="T981" s="247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8" t="s">
        <v>129</v>
      </c>
      <c r="AU981" s="248" t="s">
        <v>79</v>
      </c>
      <c r="AV981" s="14" t="s">
        <v>79</v>
      </c>
      <c r="AW981" s="14" t="s">
        <v>33</v>
      </c>
      <c r="AX981" s="14" t="s">
        <v>72</v>
      </c>
      <c r="AY981" s="248" t="s">
        <v>120</v>
      </c>
    </row>
    <row r="982" s="15" customFormat="1">
      <c r="A982" s="15"/>
      <c r="B982" s="249"/>
      <c r="C982" s="250"/>
      <c r="D982" s="229" t="s">
        <v>129</v>
      </c>
      <c r="E982" s="251" t="s">
        <v>19</v>
      </c>
      <c r="F982" s="252" t="s">
        <v>156</v>
      </c>
      <c r="G982" s="250"/>
      <c r="H982" s="253">
        <v>37.265999999999998</v>
      </c>
      <c r="I982" s="254"/>
      <c r="J982" s="250"/>
      <c r="K982" s="250"/>
      <c r="L982" s="255"/>
      <c r="M982" s="256"/>
      <c r="N982" s="257"/>
      <c r="O982" s="257"/>
      <c r="P982" s="257"/>
      <c r="Q982" s="257"/>
      <c r="R982" s="257"/>
      <c r="S982" s="257"/>
      <c r="T982" s="258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9" t="s">
        <v>129</v>
      </c>
      <c r="AU982" s="259" t="s">
        <v>79</v>
      </c>
      <c r="AV982" s="15" t="s">
        <v>127</v>
      </c>
      <c r="AW982" s="15" t="s">
        <v>33</v>
      </c>
      <c r="AX982" s="15" t="s">
        <v>77</v>
      </c>
      <c r="AY982" s="259" t="s">
        <v>120</v>
      </c>
    </row>
    <row r="983" s="2" customFormat="1" ht="21.75" customHeight="1">
      <c r="A983" s="39"/>
      <c r="B983" s="40"/>
      <c r="C983" s="213" t="s">
        <v>790</v>
      </c>
      <c r="D983" s="213" t="s">
        <v>123</v>
      </c>
      <c r="E983" s="214" t="s">
        <v>791</v>
      </c>
      <c r="F983" s="215" t="s">
        <v>792</v>
      </c>
      <c r="G983" s="216" t="s">
        <v>341</v>
      </c>
      <c r="H983" s="217">
        <v>0.56899999999999995</v>
      </c>
      <c r="I983" s="218"/>
      <c r="J983" s="219">
        <f>ROUND(I983*H983,2)</f>
        <v>0</v>
      </c>
      <c r="K983" s="220"/>
      <c r="L983" s="45"/>
      <c r="M983" s="221" t="s">
        <v>19</v>
      </c>
      <c r="N983" s="222" t="s">
        <v>43</v>
      </c>
      <c r="O983" s="85"/>
      <c r="P983" s="223">
        <f>O983*H983</f>
        <v>0</v>
      </c>
      <c r="Q983" s="223">
        <v>0</v>
      </c>
      <c r="R983" s="223">
        <f>Q983*H983</f>
        <v>0</v>
      </c>
      <c r="S983" s="223">
        <v>0</v>
      </c>
      <c r="T983" s="224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25" t="s">
        <v>304</v>
      </c>
      <c r="AT983" s="225" t="s">
        <v>123</v>
      </c>
      <c r="AU983" s="225" t="s">
        <v>79</v>
      </c>
      <c r="AY983" s="18" t="s">
        <v>120</v>
      </c>
      <c r="BE983" s="226">
        <f>IF(N983="základní",J983,0)</f>
        <v>0</v>
      </c>
      <c r="BF983" s="226">
        <f>IF(N983="snížená",J983,0)</f>
        <v>0</v>
      </c>
      <c r="BG983" s="226">
        <f>IF(N983="zákl. přenesená",J983,0)</f>
        <v>0</v>
      </c>
      <c r="BH983" s="226">
        <f>IF(N983="sníž. přenesená",J983,0)</f>
        <v>0</v>
      </c>
      <c r="BI983" s="226">
        <f>IF(N983="nulová",J983,0)</f>
        <v>0</v>
      </c>
      <c r="BJ983" s="18" t="s">
        <v>77</v>
      </c>
      <c r="BK983" s="226">
        <f>ROUND(I983*H983,2)</f>
        <v>0</v>
      </c>
      <c r="BL983" s="18" t="s">
        <v>304</v>
      </c>
      <c r="BM983" s="225" t="s">
        <v>793</v>
      </c>
    </row>
    <row r="984" s="2" customFormat="1" ht="21.75" customHeight="1">
      <c r="A984" s="39"/>
      <c r="B984" s="40"/>
      <c r="C984" s="213" t="s">
        <v>794</v>
      </c>
      <c r="D984" s="213" t="s">
        <v>123</v>
      </c>
      <c r="E984" s="214" t="s">
        <v>795</v>
      </c>
      <c r="F984" s="215" t="s">
        <v>796</v>
      </c>
      <c r="G984" s="216" t="s">
        <v>341</v>
      </c>
      <c r="H984" s="217">
        <v>0.56899999999999995</v>
      </c>
      <c r="I984" s="218"/>
      <c r="J984" s="219">
        <f>ROUND(I984*H984,2)</f>
        <v>0</v>
      </c>
      <c r="K984" s="220"/>
      <c r="L984" s="45"/>
      <c r="M984" s="221" t="s">
        <v>19</v>
      </c>
      <c r="N984" s="222" t="s">
        <v>43</v>
      </c>
      <c r="O984" s="85"/>
      <c r="P984" s="223">
        <f>O984*H984</f>
        <v>0</v>
      </c>
      <c r="Q984" s="223">
        <v>0</v>
      </c>
      <c r="R984" s="223">
        <f>Q984*H984</f>
        <v>0</v>
      </c>
      <c r="S984" s="223">
        <v>0</v>
      </c>
      <c r="T984" s="224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25" t="s">
        <v>304</v>
      </c>
      <c r="AT984" s="225" t="s">
        <v>123</v>
      </c>
      <c r="AU984" s="225" t="s">
        <v>79</v>
      </c>
      <c r="AY984" s="18" t="s">
        <v>120</v>
      </c>
      <c r="BE984" s="226">
        <f>IF(N984="základní",J984,0)</f>
        <v>0</v>
      </c>
      <c r="BF984" s="226">
        <f>IF(N984="snížená",J984,0)</f>
        <v>0</v>
      </c>
      <c r="BG984" s="226">
        <f>IF(N984="zákl. přenesená",J984,0)</f>
        <v>0</v>
      </c>
      <c r="BH984" s="226">
        <f>IF(N984="sníž. přenesená",J984,0)</f>
        <v>0</v>
      </c>
      <c r="BI984" s="226">
        <f>IF(N984="nulová",J984,0)</f>
        <v>0</v>
      </c>
      <c r="BJ984" s="18" t="s">
        <v>77</v>
      </c>
      <c r="BK984" s="226">
        <f>ROUND(I984*H984,2)</f>
        <v>0</v>
      </c>
      <c r="BL984" s="18" t="s">
        <v>304</v>
      </c>
      <c r="BM984" s="225" t="s">
        <v>797</v>
      </c>
    </row>
    <row r="985" s="2" customFormat="1" ht="21.75" customHeight="1">
      <c r="A985" s="39"/>
      <c r="B985" s="40"/>
      <c r="C985" s="213" t="s">
        <v>798</v>
      </c>
      <c r="D985" s="213" t="s">
        <v>123</v>
      </c>
      <c r="E985" s="214" t="s">
        <v>799</v>
      </c>
      <c r="F985" s="215" t="s">
        <v>800</v>
      </c>
      <c r="G985" s="216" t="s">
        <v>341</v>
      </c>
      <c r="H985" s="217">
        <v>0.56899999999999995</v>
      </c>
      <c r="I985" s="218"/>
      <c r="J985" s="219">
        <f>ROUND(I985*H985,2)</f>
        <v>0</v>
      </c>
      <c r="K985" s="220"/>
      <c r="L985" s="45"/>
      <c r="M985" s="221" t="s">
        <v>19</v>
      </c>
      <c r="N985" s="222" t="s">
        <v>43</v>
      </c>
      <c r="O985" s="85"/>
      <c r="P985" s="223">
        <f>O985*H985</f>
        <v>0</v>
      </c>
      <c r="Q985" s="223">
        <v>0</v>
      </c>
      <c r="R985" s="223">
        <f>Q985*H985</f>
        <v>0</v>
      </c>
      <c r="S985" s="223">
        <v>0</v>
      </c>
      <c r="T985" s="224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25" t="s">
        <v>304</v>
      </c>
      <c r="AT985" s="225" t="s">
        <v>123</v>
      </c>
      <c r="AU985" s="225" t="s">
        <v>79</v>
      </c>
      <c r="AY985" s="18" t="s">
        <v>120</v>
      </c>
      <c r="BE985" s="226">
        <f>IF(N985="základní",J985,0)</f>
        <v>0</v>
      </c>
      <c r="BF985" s="226">
        <f>IF(N985="snížená",J985,0)</f>
        <v>0</v>
      </c>
      <c r="BG985" s="226">
        <f>IF(N985="zákl. přenesená",J985,0)</f>
        <v>0</v>
      </c>
      <c r="BH985" s="226">
        <f>IF(N985="sníž. přenesená",J985,0)</f>
        <v>0</v>
      </c>
      <c r="BI985" s="226">
        <f>IF(N985="nulová",J985,0)</f>
        <v>0</v>
      </c>
      <c r="BJ985" s="18" t="s">
        <v>77</v>
      </c>
      <c r="BK985" s="226">
        <f>ROUND(I985*H985,2)</f>
        <v>0</v>
      </c>
      <c r="BL985" s="18" t="s">
        <v>304</v>
      </c>
      <c r="BM985" s="225" t="s">
        <v>801</v>
      </c>
    </row>
    <row r="986" s="12" customFormat="1" ht="25.92" customHeight="1">
      <c r="A986" s="12"/>
      <c r="B986" s="197"/>
      <c r="C986" s="198"/>
      <c r="D986" s="199" t="s">
        <v>71</v>
      </c>
      <c r="E986" s="200" t="s">
        <v>802</v>
      </c>
      <c r="F986" s="200" t="s">
        <v>803</v>
      </c>
      <c r="G986" s="198"/>
      <c r="H986" s="198"/>
      <c r="I986" s="201"/>
      <c r="J986" s="202">
        <f>BK986</f>
        <v>0</v>
      </c>
      <c r="K986" s="198"/>
      <c r="L986" s="203"/>
      <c r="M986" s="204"/>
      <c r="N986" s="205"/>
      <c r="O986" s="205"/>
      <c r="P986" s="206">
        <f>P987+P997+P1001+P1003+P1005</f>
        <v>0</v>
      </c>
      <c r="Q986" s="205"/>
      <c r="R986" s="206">
        <f>R987+R997+R1001+R1003+R1005</f>
        <v>0</v>
      </c>
      <c r="S986" s="205"/>
      <c r="T986" s="207">
        <f>T987+T997+T1001+T1003+T1005</f>
        <v>0</v>
      </c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R986" s="208" t="s">
        <v>197</v>
      </c>
      <c r="AT986" s="209" t="s">
        <v>71</v>
      </c>
      <c r="AU986" s="209" t="s">
        <v>72</v>
      </c>
      <c r="AY986" s="208" t="s">
        <v>120</v>
      </c>
      <c r="BK986" s="210">
        <f>BK987+BK997+BK1001+BK1003+BK1005</f>
        <v>0</v>
      </c>
    </row>
    <row r="987" s="12" customFormat="1" ht="22.8" customHeight="1">
      <c r="A987" s="12"/>
      <c r="B987" s="197"/>
      <c r="C987" s="198"/>
      <c r="D987" s="199" t="s">
        <v>71</v>
      </c>
      <c r="E987" s="211" t="s">
        <v>804</v>
      </c>
      <c r="F987" s="211" t="s">
        <v>805</v>
      </c>
      <c r="G987" s="198"/>
      <c r="H987" s="198"/>
      <c r="I987" s="201"/>
      <c r="J987" s="212">
        <f>BK987</f>
        <v>0</v>
      </c>
      <c r="K987" s="198"/>
      <c r="L987" s="203"/>
      <c r="M987" s="204"/>
      <c r="N987" s="205"/>
      <c r="O987" s="205"/>
      <c r="P987" s="206">
        <f>SUM(P988:P996)</f>
        <v>0</v>
      </c>
      <c r="Q987" s="205"/>
      <c r="R987" s="206">
        <f>SUM(R988:R996)</f>
        <v>0</v>
      </c>
      <c r="S987" s="205"/>
      <c r="T987" s="207">
        <f>SUM(T988:T996)</f>
        <v>0</v>
      </c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R987" s="208" t="s">
        <v>197</v>
      </c>
      <c r="AT987" s="209" t="s">
        <v>71</v>
      </c>
      <c r="AU987" s="209" t="s">
        <v>77</v>
      </c>
      <c r="AY987" s="208" t="s">
        <v>120</v>
      </c>
      <c r="BK987" s="210">
        <f>SUM(BK988:BK996)</f>
        <v>0</v>
      </c>
    </row>
    <row r="988" s="2" customFormat="1" ht="16.5" customHeight="1">
      <c r="A988" s="39"/>
      <c r="B988" s="40"/>
      <c r="C988" s="213" t="s">
        <v>806</v>
      </c>
      <c r="D988" s="213" t="s">
        <v>123</v>
      </c>
      <c r="E988" s="214" t="s">
        <v>807</v>
      </c>
      <c r="F988" s="215" t="s">
        <v>808</v>
      </c>
      <c r="G988" s="216" t="s">
        <v>809</v>
      </c>
      <c r="H988" s="217">
        <v>1</v>
      </c>
      <c r="I988" s="218"/>
      <c r="J988" s="219">
        <f>ROUND(I988*H988,2)</f>
        <v>0</v>
      </c>
      <c r="K988" s="220"/>
      <c r="L988" s="45"/>
      <c r="M988" s="221" t="s">
        <v>19</v>
      </c>
      <c r="N988" s="222" t="s">
        <v>43</v>
      </c>
      <c r="O988" s="85"/>
      <c r="P988" s="223">
        <f>O988*H988</f>
        <v>0</v>
      </c>
      <c r="Q988" s="223">
        <v>0</v>
      </c>
      <c r="R988" s="223">
        <f>Q988*H988</f>
        <v>0</v>
      </c>
      <c r="S988" s="223">
        <v>0</v>
      </c>
      <c r="T988" s="224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25" t="s">
        <v>810</v>
      </c>
      <c r="AT988" s="225" t="s">
        <v>123</v>
      </c>
      <c r="AU988" s="225" t="s">
        <v>79</v>
      </c>
      <c r="AY988" s="18" t="s">
        <v>120</v>
      </c>
      <c r="BE988" s="226">
        <f>IF(N988="základní",J988,0)</f>
        <v>0</v>
      </c>
      <c r="BF988" s="226">
        <f>IF(N988="snížená",J988,0)</f>
        <v>0</v>
      </c>
      <c r="BG988" s="226">
        <f>IF(N988="zákl. přenesená",J988,0)</f>
        <v>0</v>
      </c>
      <c r="BH988" s="226">
        <f>IF(N988="sníž. přenesená",J988,0)</f>
        <v>0</v>
      </c>
      <c r="BI988" s="226">
        <f>IF(N988="nulová",J988,0)</f>
        <v>0</v>
      </c>
      <c r="BJ988" s="18" t="s">
        <v>77</v>
      </c>
      <c r="BK988" s="226">
        <f>ROUND(I988*H988,2)</f>
        <v>0</v>
      </c>
      <c r="BL988" s="18" t="s">
        <v>810</v>
      </c>
      <c r="BM988" s="225" t="s">
        <v>811</v>
      </c>
    </row>
    <row r="989" s="13" customFormat="1">
      <c r="A989" s="13"/>
      <c r="B989" s="227"/>
      <c r="C989" s="228"/>
      <c r="D989" s="229" t="s">
        <v>129</v>
      </c>
      <c r="E989" s="230" t="s">
        <v>19</v>
      </c>
      <c r="F989" s="231" t="s">
        <v>812</v>
      </c>
      <c r="G989" s="228"/>
      <c r="H989" s="230" t="s">
        <v>19</v>
      </c>
      <c r="I989" s="232"/>
      <c r="J989" s="228"/>
      <c r="K989" s="228"/>
      <c r="L989" s="233"/>
      <c r="M989" s="234"/>
      <c r="N989" s="235"/>
      <c r="O989" s="235"/>
      <c r="P989" s="235"/>
      <c r="Q989" s="235"/>
      <c r="R989" s="235"/>
      <c r="S989" s="235"/>
      <c r="T989" s="23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7" t="s">
        <v>129</v>
      </c>
      <c r="AU989" s="237" t="s">
        <v>79</v>
      </c>
      <c r="AV989" s="13" t="s">
        <v>77</v>
      </c>
      <c r="AW989" s="13" t="s">
        <v>33</v>
      </c>
      <c r="AX989" s="13" t="s">
        <v>72</v>
      </c>
      <c r="AY989" s="237" t="s">
        <v>120</v>
      </c>
    </row>
    <row r="990" s="14" customFormat="1">
      <c r="A990" s="14"/>
      <c r="B990" s="238"/>
      <c r="C990" s="239"/>
      <c r="D990" s="229" t="s">
        <v>129</v>
      </c>
      <c r="E990" s="240" t="s">
        <v>19</v>
      </c>
      <c r="F990" s="241" t="s">
        <v>77</v>
      </c>
      <c r="G990" s="239"/>
      <c r="H990" s="242">
        <v>1</v>
      </c>
      <c r="I990" s="243"/>
      <c r="J990" s="239"/>
      <c r="K990" s="239"/>
      <c r="L990" s="244"/>
      <c r="M990" s="245"/>
      <c r="N990" s="246"/>
      <c r="O990" s="246"/>
      <c r="P990" s="246"/>
      <c r="Q990" s="246"/>
      <c r="R990" s="246"/>
      <c r="S990" s="246"/>
      <c r="T990" s="247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8" t="s">
        <v>129</v>
      </c>
      <c r="AU990" s="248" t="s">
        <v>79</v>
      </c>
      <c r="AV990" s="14" t="s">
        <v>79</v>
      </c>
      <c r="AW990" s="14" t="s">
        <v>33</v>
      </c>
      <c r="AX990" s="14" t="s">
        <v>72</v>
      </c>
      <c r="AY990" s="248" t="s">
        <v>120</v>
      </c>
    </row>
    <row r="991" s="15" customFormat="1">
      <c r="A991" s="15"/>
      <c r="B991" s="249"/>
      <c r="C991" s="250"/>
      <c r="D991" s="229" t="s">
        <v>129</v>
      </c>
      <c r="E991" s="251" t="s">
        <v>19</v>
      </c>
      <c r="F991" s="252" t="s">
        <v>156</v>
      </c>
      <c r="G991" s="250"/>
      <c r="H991" s="253">
        <v>1</v>
      </c>
      <c r="I991" s="254"/>
      <c r="J991" s="250"/>
      <c r="K991" s="250"/>
      <c r="L991" s="255"/>
      <c r="M991" s="256"/>
      <c r="N991" s="257"/>
      <c r="O991" s="257"/>
      <c r="P991" s="257"/>
      <c r="Q991" s="257"/>
      <c r="R991" s="257"/>
      <c r="S991" s="257"/>
      <c r="T991" s="258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59" t="s">
        <v>129</v>
      </c>
      <c r="AU991" s="259" t="s">
        <v>79</v>
      </c>
      <c r="AV991" s="15" t="s">
        <v>127</v>
      </c>
      <c r="AW991" s="15" t="s">
        <v>33</v>
      </c>
      <c r="AX991" s="15" t="s">
        <v>77</v>
      </c>
      <c r="AY991" s="259" t="s">
        <v>120</v>
      </c>
    </row>
    <row r="992" s="2" customFormat="1" ht="16.5" customHeight="1">
      <c r="A992" s="39"/>
      <c r="B992" s="40"/>
      <c r="C992" s="213" t="s">
        <v>813</v>
      </c>
      <c r="D992" s="213" t="s">
        <v>123</v>
      </c>
      <c r="E992" s="214" t="s">
        <v>814</v>
      </c>
      <c r="F992" s="215" t="s">
        <v>815</v>
      </c>
      <c r="G992" s="216" t="s">
        <v>809</v>
      </c>
      <c r="H992" s="217">
        <v>1</v>
      </c>
      <c r="I992" s="218"/>
      <c r="J992" s="219">
        <f>ROUND(I992*H992,2)</f>
        <v>0</v>
      </c>
      <c r="K992" s="220"/>
      <c r="L992" s="45"/>
      <c r="M992" s="221" t="s">
        <v>19</v>
      </c>
      <c r="N992" s="222" t="s">
        <v>43</v>
      </c>
      <c r="O992" s="85"/>
      <c r="P992" s="223">
        <f>O992*H992</f>
        <v>0</v>
      </c>
      <c r="Q992" s="223">
        <v>0</v>
      </c>
      <c r="R992" s="223">
        <f>Q992*H992</f>
        <v>0</v>
      </c>
      <c r="S992" s="223">
        <v>0</v>
      </c>
      <c r="T992" s="224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25" t="s">
        <v>810</v>
      </c>
      <c r="AT992" s="225" t="s">
        <v>123</v>
      </c>
      <c r="AU992" s="225" t="s">
        <v>79</v>
      </c>
      <c r="AY992" s="18" t="s">
        <v>120</v>
      </c>
      <c r="BE992" s="226">
        <f>IF(N992="základní",J992,0)</f>
        <v>0</v>
      </c>
      <c r="BF992" s="226">
        <f>IF(N992="snížená",J992,0)</f>
        <v>0</v>
      </c>
      <c r="BG992" s="226">
        <f>IF(N992="zákl. přenesená",J992,0)</f>
        <v>0</v>
      </c>
      <c r="BH992" s="226">
        <f>IF(N992="sníž. přenesená",J992,0)</f>
        <v>0</v>
      </c>
      <c r="BI992" s="226">
        <f>IF(N992="nulová",J992,0)</f>
        <v>0</v>
      </c>
      <c r="BJ992" s="18" t="s">
        <v>77</v>
      </c>
      <c r="BK992" s="226">
        <f>ROUND(I992*H992,2)</f>
        <v>0</v>
      </c>
      <c r="BL992" s="18" t="s">
        <v>810</v>
      </c>
      <c r="BM992" s="225" t="s">
        <v>816</v>
      </c>
    </row>
    <row r="993" s="2" customFormat="1" ht="16.5" customHeight="1">
      <c r="A993" s="39"/>
      <c r="B993" s="40"/>
      <c r="C993" s="213" t="s">
        <v>817</v>
      </c>
      <c r="D993" s="213" t="s">
        <v>123</v>
      </c>
      <c r="E993" s="214" t="s">
        <v>818</v>
      </c>
      <c r="F993" s="215" t="s">
        <v>819</v>
      </c>
      <c r="G993" s="216" t="s">
        <v>809</v>
      </c>
      <c r="H993" s="217">
        <v>1</v>
      </c>
      <c r="I993" s="218"/>
      <c r="J993" s="219">
        <f>ROUND(I993*H993,2)</f>
        <v>0</v>
      </c>
      <c r="K993" s="220"/>
      <c r="L993" s="45"/>
      <c r="M993" s="221" t="s">
        <v>19</v>
      </c>
      <c r="N993" s="222" t="s">
        <v>43</v>
      </c>
      <c r="O993" s="85"/>
      <c r="P993" s="223">
        <f>O993*H993</f>
        <v>0</v>
      </c>
      <c r="Q993" s="223">
        <v>0</v>
      </c>
      <c r="R993" s="223">
        <f>Q993*H993</f>
        <v>0</v>
      </c>
      <c r="S993" s="223">
        <v>0</v>
      </c>
      <c r="T993" s="224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25" t="s">
        <v>810</v>
      </c>
      <c r="AT993" s="225" t="s">
        <v>123</v>
      </c>
      <c r="AU993" s="225" t="s">
        <v>79</v>
      </c>
      <c r="AY993" s="18" t="s">
        <v>120</v>
      </c>
      <c r="BE993" s="226">
        <f>IF(N993="základní",J993,0)</f>
        <v>0</v>
      </c>
      <c r="BF993" s="226">
        <f>IF(N993="snížená",J993,0)</f>
        <v>0</v>
      </c>
      <c r="BG993" s="226">
        <f>IF(N993="zákl. přenesená",J993,0)</f>
        <v>0</v>
      </c>
      <c r="BH993" s="226">
        <f>IF(N993="sníž. přenesená",J993,0)</f>
        <v>0</v>
      </c>
      <c r="BI993" s="226">
        <f>IF(N993="nulová",J993,0)</f>
        <v>0</v>
      </c>
      <c r="BJ993" s="18" t="s">
        <v>77</v>
      </c>
      <c r="BK993" s="226">
        <f>ROUND(I993*H993,2)</f>
        <v>0</v>
      </c>
      <c r="BL993" s="18" t="s">
        <v>810</v>
      </c>
      <c r="BM993" s="225" t="s">
        <v>820</v>
      </c>
    </row>
    <row r="994" s="13" customFormat="1">
      <c r="A994" s="13"/>
      <c r="B994" s="227"/>
      <c r="C994" s="228"/>
      <c r="D994" s="229" t="s">
        <v>129</v>
      </c>
      <c r="E994" s="230" t="s">
        <v>19</v>
      </c>
      <c r="F994" s="231" t="s">
        <v>821</v>
      </c>
      <c r="G994" s="228"/>
      <c r="H994" s="230" t="s">
        <v>19</v>
      </c>
      <c r="I994" s="232"/>
      <c r="J994" s="228"/>
      <c r="K994" s="228"/>
      <c r="L994" s="233"/>
      <c r="M994" s="234"/>
      <c r="N994" s="235"/>
      <c r="O994" s="235"/>
      <c r="P994" s="235"/>
      <c r="Q994" s="235"/>
      <c r="R994" s="235"/>
      <c r="S994" s="235"/>
      <c r="T994" s="236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7" t="s">
        <v>129</v>
      </c>
      <c r="AU994" s="237" t="s">
        <v>79</v>
      </c>
      <c r="AV994" s="13" t="s">
        <v>77</v>
      </c>
      <c r="AW994" s="13" t="s">
        <v>33</v>
      </c>
      <c r="AX994" s="13" t="s">
        <v>72</v>
      </c>
      <c r="AY994" s="237" t="s">
        <v>120</v>
      </c>
    </row>
    <row r="995" s="14" customFormat="1">
      <c r="A995" s="14"/>
      <c r="B995" s="238"/>
      <c r="C995" s="239"/>
      <c r="D995" s="229" t="s">
        <v>129</v>
      </c>
      <c r="E995" s="240" t="s">
        <v>19</v>
      </c>
      <c r="F995" s="241" t="s">
        <v>77</v>
      </c>
      <c r="G995" s="239"/>
      <c r="H995" s="242">
        <v>1</v>
      </c>
      <c r="I995" s="243"/>
      <c r="J995" s="239"/>
      <c r="K995" s="239"/>
      <c r="L995" s="244"/>
      <c r="M995" s="245"/>
      <c r="N995" s="246"/>
      <c r="O995" s="246"/>
      <c r="P995" s="246"/>
      <c r="Q995" s="246"/>
      <c r="R995" s="246"/>
      <c r="S995" s="246"/>
      <c r="T995" s="247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8" t="s">
        <v>129</v>
      </c>
      <c r="AU995" s="248" t="s">
        <v>79</v>
      </c>
      <c r="AV995" s="14" t="s">
        <v>79</v>
      </c>
      <c r="AW995" s="14" t="s">
        <v>33</v>
      </c>
      <c r="AX995" s="14" t="s">
        <v>72</v>
      </c>
      <c r="AY995" s="248" t="s">
        <v>120</v>
      </c>
    </row>
    <row r="996" s="15" customFormat="1">
      <c r="A996" s="15"/>
      <c r="B996" s="249"/>
      <c r="C996" s="250"/>
      <c r="D996" s="229" t="s">
        <v>129</v>
      </c>
      <c r="E996" s="251" t="s">
        <v>19</v>
      </c>
      <c r="F996" s="252" t="s">
        <v>156</v>
      </c>
      <c r="G996" s="250"/>
      <c r="H996" s="253">
        <v>1</v>
      </c>
      <c r="I996" s="254"/>
      <c r="J996" s="250"/>
      <c r="K996" s="250"/>
      <c r="L996" s="255"/>
      <c r="M996" s="256"/>
      <c r="N996" s="257"/>
      <c r="O996" s="257"/>
      <c r="P996" s="257"/>
      <c r="Q996" s="257"/>
      <c r="R996" s="257"/>
      <c r="S996" s="257"/>
      <c r="T996" s="258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59" t="s">
        <v>129</v>
      </c>
      <c r="AU996" s="259" t="s">
        <v>79</v>
      </c>
      <c r="AV996" s="15" t="s">
        <v>127</v>
      </c>
      <c r="AW996" s="15" t="s">
        <v>33</v>
      </c>
      <c r="AX996" s="15" t="s">
        <v>77</v>
      </c>
      <c r="AY996" s="259" t="s">
        <v>120</v>
      </c>
    </row>
    <row r="997" s="12" customFormat="1" ht="22.8" customHeight="1">
      <c r="A997" s="12"/>
      <c r="B997" s="197"/>
      <c r="C997" s="198"/>
      <c r="D997" s="199" t="s">
        <v>71</v>
      </c>
      <c r="E997" s="211" t="s">
        <v>822</v>
      </c>
      <c r="F997" s="211" t="s">
        <v>823</v>
      </c>
      <c r="G997" s="198"/>
      <c r="H997" s="198"/>
      <c r="I997" s="201"/>
      <c r="J997" s="212">
        <f>BK997</f>
        <v>0</v>
      </c>
      <c r="K997" s="198"/>
      <c r="L997" s="203"/>
      <c r="M997" s="204"/>
      <c r="N997" s="205"/>
      <c r="O997" s="205"/>
      <c r="P997" s="206">
        <f>SUM(P998:P1000)</f>
        <v>0</v>
      </c>
      <c r="Q997" s="205"/>
      <c r="R997" s="206">
        <f>SUM(R998:R1000)</f>
        <v>0</v>
      </c>
      <c r="S997" s="205"/>
      <c r="T997" s="207">
        <f>SUM(T998:T1000)</f>
        <v>0</v>
      </c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R997" s="208" t="s">
        <v>197</v>
      </c>
      <c r="AT997" s="209" t="s">
        <v>71</v>
      </c>
      <c r="AU997" s="209" t="s">
        <v>77</v>
      </c>
      <c r="AY997" s="208" t="s">
        <v>120</v>
      </c>
      <c r="BK997" s="210">
        <f>SUM(BK998:BK1000)</f>
        <v>0</v>
      </c>
    </row>
    <row r="998" s="2" customFormat="1" ht="16.5" customHeight="1">
      <c r="A998" s="39"/>
      <c r="B998" s="40"/>
      <c r="C998" s="213" t="s">
        <v>824</v>
      </c>
      <c r="D998" s="213" t="s">
        <v>123</v>
      </c>
      <c r="E998" s="214" t="s">
        <v>825</v>
      </c>
      <c r="F998" s="215" t="s">
        <v>823</v>
      </c>
      <c r="G998" s="216" t="s">
        <v>826</v>
      </c>
      <c r="H998" s="217">
        <v>1</v>
      </c>
      <c r="I998" s="218"/>
      <c r="J998" s="219">
        <f>ROUND(I998*H998,2)</f>
        <v>0</v>
      </c>
      <c r="K998" s="220"/>
      <c r="L998" s="45"/>
      <c r="M998" s="221" t="s">
        <v>19</v>
      </c>
      <c r="N998" s="222" t="s">
        <v>43</v>
      </c>
      <c r="O998" s="85"/>
      <c r="P998" s="223">
        <f>O998*H998</f>
        <v>0</v>
      </c>
      <c r="Q998" s="223">
        <v>0</v>
      </c>
      <c r="R998" s="223">
        <f>Q998*H998</f>
        <v>0</v>
      </c>
      <c r="S998" s="223">
        <v>0</v>
      </c>
      <c r="T998" s="224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25" t="s">
        <v>810</v>
      </c>
      <c r="AT998" s="225" t="s">
        <v>123</v>
      </c>
      <c r="AU998" s="225" t="s">
        <v>79</v>
      </c>
      <c r="AY998" s="18" t="s">
        <v>120</v>
      </c>
      <c r="BE998" s="226">
        <f>IF(N998="základní",J998,0)</f>
        <v>0</v>
      </c>
      <c r="BF998" s="226">
        <f>IF(N998="snížená",J998,0)</f>
        <v>0</v>
      </c>
      <c r="BG998" s="226">
        <f>IF(N998="zákl. přenesená",J998,0)</f>
        <v>0</v>
      </c>
      <c r="BH998" s="226">
        <f>IF(N998="sníž. přenesená",J998,0)</f>
        <v>0</v>
      </c>
      <c r="BI998" s="226">
        <f>IF(N998="nulová",J998,0)</f>
        <v>0</v>
      </c>
      <c r="BJ998" s="18" t="s">
        <v>77</v>
      </c>
      <c r="BK998" s="226">
        <f>ROUND(I998*H998,2)</f>
        <v>0</v>
      </c>
      <c r="BL998" s="18" t="s">
        <v>810</v>
      </c>
      <c r="BM998" s="225" t="s">
        <v>827</v>
      </c>
    </row>
    <row r="999" s="2" customFormat="1" ht="16.5" customHeight="1">
      <c r="A999" s="39"/>
      <c r="B999" s="40"/>
      <c r="C999" s="213" t="s">
        <v>828</v>
      </c>
      <c r="D999" s="213" t="s">
        <v>123</v>
      </c>
      <c r="E999" s="214" t="s">
        <v>829</v>
      </c>
      <c r="F999" s="215" t="s">
        <v>830</v>
      </c>
      <c r="G999" s="216" t="s">
        <v>809</v>
      </c>
      <c r="H999" s="217">
        <v>1</v>
      </c>
      <c r="I999" s="218"/>
      <c r="J999" s="219">
        <f>ROUND(I999*H999,2)</f>
        <v>0</v>
      </c>
      <c r="K999" s="220"/>
      <c r="L999" s="45"/>
      <c r="M999" s="221" t="s">
        <v>19</v>
      </c>
      <c r="N999" s="222" t="s">
        <v>43</v>
      </c>
      <c r="O999" s="85"/>
      <c r="P999" s="223">
        <f>O999*H999</f>
        <v>0</v>
      </c>
      <c r="Q999" s="223">
        <v>0</v>
      </c>
      <c r="R999" s="223">
        <f>Q999*H999</f>
        <v>0</v>
      </c>
      <c r="S999" s="223">
        <v>0</v>
      </c>
      <c r="T999" s="224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25" t="s">
        <v>810</v>
      </c>
      <c r="AT999" s="225" t="s">
        <v>123</v>
      </c>
      <c r="AU999" s="225" t="s">
        <v>79</v>
      </c>
      <c r="AY999" s="18" t="s">
        <v>120</v>
      </c>
      <c r="BE999" s="226">
        <f>IF(N999="základní",J999,0)</f>
        <v>0</v>
      </c>
      <c r="BF999" s="226">
        <f>IF(N999="snížená",J999,0)</f>
        <v>0</v>
      </c>
      <c r="BG999" s="226">
        <f>IF(N999="zákl. přenesená",J999,0)</f>
        <v>0</v>
      </c>
      <c r="BH999" s="226">
        <f>IF(N999="sníž. přenesená",J999,0)</f>
        <v>0</v>
      </c>
      <c r="BI999" s="226">
        <f>IF(N999="nulová",J999,0)</f>
        <v>0</v>
      </c>
      <c r="BJ999" s="18" t="s">
        <v>77</v>
      </c>
      <c r="BK999" s="226">
        <f>ROUND(I999*H999,2)</f>
        <v>0</v>
      </c>
      <c r="BL999" s="18" t="s">
        <v>810</v>
      </c>
      <c r="BM999" s="225" t="s">
        <v>831</v>
      </c>
    </row>
    <row r="1000" s="2" customFormat="1" ht="16.5" customHeight="1">
      <c r="A1000" s="39"/>
      <c r="B1000" s="40"/>
      <c r="C1000" s="213" t="s">
        <v>832</v>
      </c>
      <c r="D1000" s="213" t="s">
        <v>123</v>
      </c>
      <c r="E1000" s="214" t="s">
        <v>833</v>
      </c>
      <c r="F1000" s="215" t="s">
        <v>834</v>
      </c>
      <c r="G1000" s="216" t="s">
        <v>809</v>
      </c>
      <c r="H1000" s="217">
        <v>1</v>
      </c>
      <c r="I1000" s="218"/>
      <c r="J1000" s="219">
        <f>ROUND(I1000*H1000,2)</f>
        <v>0</v>
      </c>
      <c r="K1000" s="220"/>
      <c r="L1000" s="45"/>
      <c r="M1000" s="221" t="s">
        <v>19</v>
      </c>
      <c r="N1000" s="222" t="s">
        <v>43</v>
      </c>
      <c r="O1000" s="85"/>
      <c r="P1000" s="223">
        <f>O1000*H1000</f>
        <v>0</v>
      </c>
      <c r="Q1000" s="223">
        <v>0</v>
      </c>
      <c r="R1000" s="223">
        <f>Q1000*H1000</f>
        <v>0</v>
      </c>
      <c r="S1000" s="223">
        <v>0</v>
      </c>
      <c r="T1000" s="224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25" t="s">
        <v>810</v>
      </c>
      <c r="AT1000" s="225" t="s">
        <v>123</v>
      </c>
      <c r="AU1000" s="225" t="s">
        <v>79</v>
      </c>
      <c r="AY1000" s="18" t="s">
        <v>120</v>
      </c>
      <c r="BE1000" s="226">
        <f>IF(N1000="základní",J1000,0)</f>
        <v>0</v>
      </c>
      <c r="BF1000" s="226">
        <f>IF(N1000="snížená",J1000,0)</f>
        <v>0</v>
      </c>
      <c r="BG1000" s="226">
        <f>IF(N1000="zákl. přenesená",J1000,0)</f>
        <v>0</v>
      </c>
      <c r="BH1000" s="226">
        <f>IF(N1000="sníž. přenesená",J1000,0)</f>
        <v>0</v>
      </c>
      <c r="BI1000" s="226">
        <f>IF(N1000="nulová",J1000,0)</f>
        <v>0</v>
      </c>
      <c r="BJ1000" s="18" t="s">
        <v>77</v>
      </c>
      <c r="BK1000" s="226">
        <f>ROUND(I1000*H1000,2)</f>
        <v>0</v>
      </c>
      <c r="BL1000" s="18" t="s">
        <v>810</v>
      </c>
      <c r="BM1000" s="225" t="s">
        <v>835</v>
      </c>
    </row>
    <row r="1001" s="12" customFormat="1" ht="22.8" customHeight="1">
      <c r="A1001" s="12"/>
      <c r="B1001" s="197"/>
      <c r="C1001" s="198"/>
      <c r="D1001" s="199" t="s">
        <v>71</v>
      </c>
      <c r="E1001" s="211" t="s">
        <v>836</v>
      </c>
      <c r="F1001" s="211" t="s">
        <v>837</v>
      </c>
      <c r="G1001" s="198"/>
      <c r="H1001" s="198"/>
      <c r="I1001" s="201"/>
      <c r="J1001" s="212">
        <f>BK1001</f>
        <v>0</v>
      </c>
      <c r="K1001" s="198"/>
      <c r="L1001" s="203"/>
      <c r="M1001" s="204"/>
      <c r="N1001" s="205"/>
      <c r="O1001" s="205"/>
      <c r="P1001" s="206">
        <f>P1002</f>
        <v>0</v>
      </c>
      <c r="Q1001" s="205"/>
      <c r="R1001" s="206">
        <f>R1002</f>
        <v>0</v>
      </c>
      <c r="S1001" s="205"/>
      <c r="T1001" s="207">
        <f>T1002</f>
        <v>0</v>
      </c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R1001" s="208" t="s">
        <v>197</v>
      </c>
      <c r="AT1001" s="209" t="s">
        <v>71</v>
      </c>
      <c r="AU1001" s="209" t="s">
        <v>77</v>
      </c>
      <c r="AY1001" s="208" t="s">
        <v>120</v>
      </c>
      <c r="BK1001" s="210">
        <f>BK1002</f>
        <v>0</v>
      </c>
    </row>
    <row r="1002" s="2" customFormat="1" ht="16.5" customHeight="1">
      <c r="A1002" s="39"/>
      <c r="B1002" s="40"/>
      <c r="C1002" s="213" t="s">
        <v>838</v>
      </c>
      <c r="D1002" s="213" t="s">
        <v>123</v>
      </c>
      <c r="E1002" s="214" t="s">
        <v>839</v>
      </c>
      <c r="F1002" s="215" t="s">
        <v>840</v>
      </c>
      <c r="G1002" s="216" t="s">
        <v>809</v>
      </c>
      <c r="H1002" s="217">
        <v>1</v>
      </c>
      <c r="I1002" s="218"/>
      <c r="J1002" s="219">
        <f>ROUND(I1002*H1002,2)</f>
        <v>0</v>
      </c>
      <c r="K1002" s="220"/>
      <c r="L1002" s="45"/>
      <c r="M1002" s="221" t="s">
        <v>19</v>
      </c>
      <c r="N1002" s="222" t="s">
        <v>43</v>
      </c>
      <c r="O1002" s="85"/>
      <c r="P1002" s="223">
        <f>O1002*H1002</f>
        <v>0</v>
      </c>
      <c r="Q1002" s="223">
        <v>0</v>
      </c>
      <c r="R1002" s="223">
        <f>Q1002*H1002</f>
        <v>0</v>
      </c>
      <c r="S1002" s="223">
        <v>0</v>
      </c>
      <c r="T1002" s="224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25" t="s">
        <v>810</v>
      </c>
      <c r="AT1002" s="225" t="s">
        <v>123</v>
      </c>
      <c r="AU1002" s="225" t="s">
        <v>79</v>
      </c>
      <c r="AY1002" s="18" t="s">
        <v>120</v>
      </c>
      <c r="BE1002" s="226">
        <f>IF(N1002="základní",J1002,0)</f>
        <v>0</v>
      </c>
      <c r="BF1002" s="226">
        <f>IF(N1002="snížená",J1002,0)</f>
        <v>0</v>
      </c>
      <c r="BG1002" s="226">
        <f>IF(N1002="zákl. přenesená",J1002,0)</f>
        <v>0</v>
      </c>
      <c r="BH1002" s="226">
        <f>IF(N1002="sníž. přenesená",J1002,0)</f>
        <v>0</v>
      </c>
      <c r="BI1002" s="226">
        <f>IF(N1002="nulová",J1002,0)</f>
        <v>0</v>
      </c>
      <c r="BJ1002" s="18" t="s">
        <v>77</v>
      </c>
      <c r="BK1002" s="226">
        <f>ROUND(I1002*H1002,2)</f>
        <v>0</v>
      </c>
      <c r="BL1002" s="18" t="s">
        <v>810</v>
      </c>
      <c r="BM1002" s="225" t="s">
        <v>841</v>
      </c>
    </row>
    <row r="1003" s="12" customFormat="1" ht="22.8" customHeight="1">
      <c r="A1003" s="12"/>
      <c r="B1003" s="197"/>
      <c r="C1003" s="198"/>
      <c r="D1003" s="199" t="s">
        <v>71</v>
      </c>
      <c r="E1003" s="211" t="s">
        <v>842</v>
      </c>
      <c r="F1003" s="211" t="s">
        <v>843</v>
      </c>
      <c r="G1003" s="198"/>
      <c r="H1003" s="198"/>
      <c r="I1003" s="201"/>
      <c r="J1003" s="212">
        <f>BK1003</f>
        <v>0</v>
      </c>
      <c r="K1003" s="198"/>
      <c r="L1003" s="203"/>
      <c r="M1003" s="204"/>
      <c r="N1003" s="205"/>
      <c r="O1003" s="205"/>
      <c r="P1003" s="206">
        <f>P1004</f>
        <v>0</v>
      </c>
      <c r="Q1003" s="205"/>
      <c r="R1003" s="206">
        <f>R1004</f>
        <v>0</v>
      </c>
      <c r="S1003" s="205"/>
      <c r="T1003" s="207">
        <f>T1004</f>
        <v>0</v>
      </c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R1003" s="208" t="s">
        <v>197</v>
      </c>
      <c r="AT1003" s="209" t="s">
        <v>71</v>
      </c>
      <c r="AU1003" s="209" t="s">
        <v>77</v>
      </c>
      <c r="AY1003" s="208" t="s">
        <v>120</v>
      </c>
      <c r="BK1003" s="210">
        <f>BK1004</f>
        <v>0</v>
      </c>
    </row>
    <row r="1004" s="2" customFormat="1" ht="16.5" customHeight="1">
      <c r="A1004" s="39"/>
      <c r="B1004" s="40"/>
      <c r="C1004" s="213" t="s">
        <v>844</v>
      </c>
      <c r="D1004" s="213" t="s">
        <v>123</v>
      </c>
      <c r="E1004" s="214" t="s">
        <v>845</v>
      </c>
      <c r="F1004" s="215" t="s">
        <v>846</v>
      </c>
      <c r="G1004" s="216" t="s">
        <v>809</v>
      </c>
      <c r="H1004" s="217">
        <v>1</v>
      </c>
      <c r="I1004" s="218"/>
      <c r="J1004" s="219">
        <f>ROUND(I1004*H1004,2)</f>
        <v>0</v>
      </c>
      <c r="K1004" s="220"/>
      <c r="L1004" s="45"/>
      <c r="M1004" s="221" t="s">
        <v>19</v>
      </c>
      <c r="N1004" s="222" t="s">
        <v>43</v>
      </c>
      <c r="O1004" s="85"/>
      <c r="P1004" s="223">
        <f>O1004*H1004</f>
        <v>0</v>
      </c>
      <c r="Q1004" s="223">
        <v>0</v>
      </c>
      <c r="R1004" s="223">
        <f>Q1004*H1004</f>
        <v>0</v>
      </c>
      <c r="S1004" s="223">
        <v>0</v>
      </c>
      <c r="T1004" s="224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25" t="s">
        <v>810</v>
      </c>
      <c r="AT1004" s="225" t="s">
        <v>123</v>
      </c>
      <c r="AU1004" s="225" t="s">
        <v>79</v>
      </c>
      <c r="AY1004" s="18" t="s">
        <v>120</v>
      </c>
      <c r="BE1004" s="226">
        <f>IF(N1004="základní",J1004,0)</f>
        <v>0</v>
      </c>
      <c r="BF1004" s="226">
        <f>IF(N1004="snížená",J1004,0)</f>
        <v>0</v>
      </c>
      <c r="BG1004" s="226">
        <f>IF(N1004="zákl. přenesená",J1004,0)</f>
        <v>0</v>
      </c>
      <c r="BH1004" s="226">
        <f>IF(N1004="sníž. přenesená",J1004,0)</f>
        <v>0</v>
      </c>
      <c r="BI1004" s="226">
        <f>IF(N1004="nulová",J1004,0)</f>
        <v>0</v>
      </c>
      <c r="BJ1004" s="18" t="s">
        <v>77</v>
      </c>
      <c r="BK1004" s="226">
        <f>ROUND(I1004*H1004,2)</f>
        <v>0</v>
      </c>
      <c r="BL1004" s="18" t="s">
        <v>810</v>
      </c>
      <c r="BM1004" s="225" t="s">
        <v>847</v>
      </c>
    </row>
    <row r="1005" s="12" customFormat="1" ht="22.8" customHeight="1">
      <c r="A1005" s="12"/>
      <c r="B1005" s="197"/>
      <c r="C1005" s="198"/>
      <c r="D1005" s="199" t="s">
        <v>71</v>
      </c>
      <c r="E1005" s="211" t="s">
        <v>848</v>
      </c>
      <c r="F1005" s="211" t="s">
        <v>849</v>
      </c>
      <c r="G1005" s="198"/>
      <c r="H1005" s="198"/>
      <c r="I1005" s="201"/>
      <c r="J1005" s="212">
        <f>BK1005</f>
        <v>0</v>
      </c>
      <c r="K1005" s="198"/>
      <c r="L1005" s="203"/>
      <c r="M1005" s="204"/>
      <c r="N1005" s="205"/>
      <c r="O1005" s="205"/>
      <c r="P1005" s="206">
        <f>P1006</f>
        <v>0</v>
      </c>
      <c r="Q1005" s="205"/>
      <c r="R1005" s="206">
        <f>R1006</f>
        <v>0</v>
      </c>
      <c r="S1005" s="205"/>
      <c r="T1005" s="207">
        <f>T1006</f>
        <v>0</v>
      </c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R1005" s="208" t="s">
        <v>197</v>
      </c>
      <c r="AT1005" s="209" t="s">
        <v>71</v>
      </c>
      <c r="AU1005" s="209" t="s">
        <v>77</v>
      </c>
      <c r="AY1005" s="208" t="s">
        <v>120</v>
      </c>
      <c r="BK1005" s="210">
        <f>BK1006</f>
        <v>0</v>
      </c>
    </row>
    <row r="1006" s="2" customFormat="1" ht="16.5" customHeight="1">
      <c r="A1006" s="39"/>
      <c r="B1006" s="40"/>
      <c r="C1006" s="213" t="s">
        <v>850</v>
      </c>
      <c r="D1006" s="213" t="s">
        <v>123</v>
      </c>
      <c r="E1006" s="214" t="s">
        <v>851</v>
      </c>
      <c r="F1006" s="215" t="s">
        <v>852</v>
      </c>
      <c r="G1006" s="216" t="s">
        <v>853</v>
      </c>
      <c r="H1006" s="217">
        <v>1</v>
      </c>
      <c r="I1006" s="218"/>
      <c r="J1006" s="219">
        <f>ROUND(I1006*H1006,2)</f>
        <v>0</v>
      </c>
      <c r="K1006" s="220"/>
      <c r="L1006" s="45"/>
      <c r="M1006" s="271" t="s">
        <v>19</v>
      </c>
      <c r="N1006" s="272" t="s">
        <v>43</v>
      </c>
      <c r="O1006" s="273"/>
      <c r="P1006" s="274">
        <f>O1006*H1006</f>
        <v>0</v>
      </c>
      <c r="Q1006" s="274">
        <v>0</v>
      </c>
      <c r="R1006" s="274">
        <f>Q1006*H1006</f>
        <v>0</v>
      </c>
      <c r="S1006" s="274">
        <v>0</v>
      </c>
      <c r="T1006" s="275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25" t="s">
        <v>810</v>
      </c>
      <c r="AT1006" s="225" t="s">
        <v>123</v>
      </c>
      <c r="AU1006" s="225" t="s">
        <v>79</v>
      </c>
      <c r="AY1006" s="18" t="s">
        <v>120</v>
      </c>
      <c r="BE1006" s="226">
        <f>IF(N1006="základní",J1006,0)</f>
        <v>0</v>
      </c>
      <c r="BF1006" s="226">
        <f>IF(N1006="snížená",J1006,0)</f>
        <v>0</v>
      </c>
      <c r="BG1006" s="226">
        <f>IF(N1006="zákl. přenesená",J1006,0)</f>
        <v>0</v>
      </c>
      <c r="BH1006" s="226">
        <f>IF(N1006="sníž. přenesená",J1006,0)</f>
        <v>0</v>
      </c>
      <c r="BI1006" s="226">
        <f>IF(N1006="nulová",J1006,0)</f>
        <v>0</v>
      </c>
      <c r="BJ1006" s="18" t="s">
        <v>77</v>
      </c>
      <c r="BK1006" s="226">
        <f>ROUND(I1006*H1006,2)</f>
        <v>0</v>
      </c>
      <c r="BL1006" s="18" t="s">
        <v>810</v>
      </c>
      <c r="BM1006" s="225" t="s">
        <v>854</v>
      </c>
    </row>
    <row r="1007" s="2" customFormat="1" ht="6.96" customHeight="1">
      <c r="A1007" s="39"/>
      <c r="B1007" s="60"/>
      <c r="C1007" s="61"/>
      <c r="D1007" s="61"/>
      <c r="E1007" s="61"/>
      <c r="F1007" s="61"/>
      <c r="G1007" s="61"/>
      <c r="H1007" s="61"/>
      <c r="I1007" s="161"/>
      <c r="J1007" s="61"/>
      <c r="K1007" s="61"/>
      <c r="L1007" s="45"/>
      <c r="M1007" s="39"/>
      <c r="O1007" s="39"/>
      <c r="P1007" s="39"/>
      <c r="Q1007" s="39"/>
      <c r="R1007" s="39"/>
      <c r="S1007" s="39"/>
      <c r="T1007" s="39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</row>
  </sheetData>
  <sheetProtection sheet="1" autoFilter="0" formatColumns="0" formatRows="0" objects="1" scenarios="1" spinCount="100000" saltValue="L90etF6S5YxNlDmVZ2vzju52vomtbrJMsnR5TEjp9e8PzfgzGcoLdUaxZ+fIdoHEpAqPmCNQ00Z/vxJ3shhO0Q==" hashValue="Dl3cdhv3bocqYngbPXaBHLlHYBoYgah501YfmsYRPchSYkHvTxDIPRdG3/JeQRHn2KqX6EHs0qj6Ki21AKsTYA==" algorithmName="SHA-512" password="CC35"/>
  <autoFilter ref="C92:K1006"/>
  <mergeCells count="6">
    <mergeCell ref="E7:H7"/>
    <mergeCell ref="E16:H16"/>
    <mergeCell ref="E25:H25"/>
    <mergeCell ref="E46:H46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855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856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857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858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859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860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861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862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863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864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865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866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867</v>
      </c>
      <c r="F19" s="287" t="s">
        <v>868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869</v>
      </c>
      <c r="F20" s="287" t="s">
        <v>870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871</v>
      </c>
      <c r="F21" s="287" t="s">
        <v>872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873</v>
      </c>
      <c r="F22" s="287" t="s">
        <v>874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875</v>
      </c>
      <c r="F23" s="287" t="s">
        <v>876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877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878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879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880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881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882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883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884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885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106</v>
      </c>
      <c r="F36" s="287"/>
      <c r="G36" s="287" t="s">
        <v>886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887</v>
      </c>
      <c r="F37" s="287"/>
      <c r="G37" s="287" t="s">
        <v>888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889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890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107</v>
      </c>
      <c r="F40" s="287"/>
      <c r="G40" s="287" t="s">
        <v>891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108</v>
      </c>
      <c r="F41" s="287"/>
      <c r="G41" s="287" t="s">
        <v>892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893</v>
      </c>
      <c r="F42" s="287"/>
      <c r="G42" s="287" t="s">
        <v>894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895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896</v>
      </c>
      <c r="F44" s="287"/>
      <c r="G44" s="287" t="s">
        <v>897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110</v>
      </c>
      <c r="F45" s="287"/>
      <c r="G45" s="287" t="s">
        <v>898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899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900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901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902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903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904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905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906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907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908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909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910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911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912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913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914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915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916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917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918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919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920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921</v>
      </c>
      <c r="D76" s="305"/>
      <c r="E76" s="305"/>
      <c r="F76" s="305" t="s">
        <v>922</v>
      </c>
      <c r="G76" s="306"/>
      <c r="H76" s="305" t="s">
        <v>54</v>
      </c>
      <c r="I76" s="305" t="s">
        <v>57</v>
      </c>
      <c r="J76" s="305" t="s">
        <v>923</v>
      </c>
      <c r="K76" s="304"/>
    </row>
    <row r="77" s="1" customFormat="1" ht="17.25" customHeight="1">
      <c r="B77" s="302"/>
      <c r="C77" s="307" t="s">
        <v>924</v>
      </c>
      <c r="D77" s="307"/>
      <c r="E77" s="307"/>
      <c r="F77" s="308" t="s">
        <v>925</v>
      </c>
      <c r="G77" s="309"/>
      <c r="H77" s="307"/>
      <c r="I77" s="307"/>
      <c r="J77" s="307" t="s">
        <v>926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0"/>
      <c r="E79" s="310"/>
      <c r="F79" s="312" t="s">
        <v>927</v>
      </c>
      <c r="G79" s="311"/>
      <c r="H79" s="290" t="s">
        <v>928</v>
      </c>
      <c r="I79" s="290" t="s">
        <v>929</v>
      </c>
      <c r="J79" s="290">
        <v>20</v>
      </c>
      <c r="K79" s="304"/>
    </row>
    <row r="80" s="1" customFormat="1" ht="15" customHeight="1">
      <c r="B80" s="302"/>
      <c r="C80" s="290" t="s">
        <v>930</v>
      </c>
      <c r="D80" s="290"/>
      <c r="E80" s="290"/>
      <c r="F80" s="312" t="s">
        <v>927</v>
      </c>
      <c r="G80" s="311"/>
      <c r="H80" s="290" t="s">
        <v>931</v>
      </c>
      <c r="I80" s="290" t="s">
        <v>929</v>
      </c>
      <c r="J80" s="290">
        <v>120</v>
      </c>
      <c r="K80" s="304"/>
    </row>
    <row r="81" s="1" customFormat="1" ht="15" customHeight="1">
      <c r="B81" s="313"/>
      <c r="C81" s="290" t="s">
        <v>932</v>
      </c>
      <c r="D81" s="290"/>
      <c r="E81" s="290"/>
      <c r="F81" s="312" t="s">
        <v>933</v>
      </c>
      <c r="G81" s="311"/>
      <c r="H81" s="290" t="s">
        <v>934</v>
      </c>
      <c r="I81" s="290" t="s">
        <v>929</v>
      </c>
      <c r="J81" s="290">
        <v>50</v>
      </c>
      <c r="K81" s="304"/>
    </row>
    <row r="82" s="1" customFormat="1" ht="15" customHeight="1">
      <c r="B82" s="313"/>
      <c r="C82" s="290" t="s">
        <v>935</v>
      </c>
      <c r="D82" s="290"/>
      <c r="E82" s="290"/>
      <c r="F82" s="312" t="s">
        <v>927</v>
      </c>
      <c r="G82" s="311"/>
      <c r="H82" s="290" t="s">
        <v>936</v>
      </c>
      <c r="I82" s="290" t="s">
        <v>937</v>
      </c>
      <c r="J82" s="290"/>
      <c r="K82" s="304"/>
    </row>
    <row r="83" s="1" customFormat="1" ht="15" customHeight="1">
      <c r="B83" s="313"/>
      <c r="C83" s="314" t="s">
        <v>938</v>
      </c>
      <c r="D83" s="314"/>
      <c r="E83" s="314"/>
      <c r="F83" s="315" t="s">
        <v>933</v>
      </c>
      <c r="G83" s="314"/>
      <c r="H83" s="314" t="s">
        <v>939</v>
      </c>
      <c r="I83" s="314" t="s">
        <v>929</v>
      </c>
      <c r="J83" s="314">
        <v>15</v>
      </c>
      <c r="K83" s="304"/>
    </row>
    <row r="84" s="1" customFormat="1" ht="15" customHeight="1">
      <c r="B84" s="313"/>
      <c r="C84" s="314" t="s">
        <v>940</v>
      </c>
      <c r="D84" s="314"/>
      <c r="E84" s="314"/>
      <c r="F84" s="315" t="s">
        <v>933</v>
      </c>
      <c r="G84" s="314"/>
      <c r="H84" s="314" t="s">
        <v>941</v>
      </c>
      <c r="I84" s="314" t="s">
        <v>929</v>
      </c>
      <c r="J84" s="314">
        <v>15</v>
      </c>
      <c r="K84" s="304"/>
    </row>
    <row r="85" s="1" customFormat="1" ht="15" customHeight="1">
      <c r="B85" s="313"/>
      <c r="C85" s="314" t="s">
        <v>942</v>
      </c>
      <c r="D85" s="314"/>
      <c r="E85" s="314"/>
      <c r="F85" s="315" t="s">
        <v>933</v>
      </c>
      <c r="G85" s="314"/>
      <c r="H85" s="314" t="s">
        <v>943</v>
      </c>
      <c r="I85" s="314" t="s">
        <v>929</v>
      </c>
      <c r="J85" s="314">
        <v>20</v>
      </c>
      <c r="K85" s="304"/>
    </row>
    <row r="86" s="1" customFormat="1" ht="15" customHeight="1">
      <c r="B86" s="313"/>
      <c r="C86" s="314" t="s">
        <v>944</v>
      </c>
      <c r="D86" s="314"/>
      <c r="E86" s="314"/>
      <c r="F86" s="315" t="s">
        <v>933</v>
      </c>
      <c r="G86" s="314"/>
      <c r="H86" s="314" t="s">
        <v>945</v>
      </c>
      <c r="I86" s="314" t="s">
        <v>929</v>
      </c>
      <c r="J86" s="314">
        <v>20</v>
      </c>
      <c r="K86" s="304"/>
    </row>
    <row r="87" s="1" customFormat="1" ht="15" customHeight="1">
      <c r="B87" s="313"/>
      <c r="C87" s="290" t="s">
        <v>946</v>
      </c>
      <c r="D87" s="290"/>
      <c r="E87" s="290"/>
      <c r="F87" s="312" t="s">
        <v>933</v>
      </c>
      <c r="G87" s="311"/>
      <c r="H87" s="290" t="s">
        <v>947</v>
      </c>
      <c r="I87" s="290" t="s">
        <v>929</v>
      </c>
      <c r="J87" s="290">
        <v>50</v>
      </c>
      <c r="K87" s="304"/>
    </row>
    <row r="88" s="1" customFormat="1" ht="15" customHeight="1">
      <c r="B88" s="313"/>
      <c r="C88" s="290" t="s">
        <v>948</v>
      </c>
      <c r="D88" s="290"/>
      <c r="E88" s="290"/>
      <c r="F88" s="312" t="s">
        <v>933</v>
      </c>
      <c r="G88" s="311"/>
      <c r="H88" s="290" t="s">
        <v>949</v>
      </c>
      <c r="I88" s="290" t="s">
        <v>929</v>
      </c>
      <c r="J88" s="290">
        <v>20</v>
      </c>
      <c r="K88" s="304"/>
    </row>
    <row r="89" s="1" customFormat="1" ht="15" customHeight="1">
      <c r="B89" s="313"/>
      <c r="C89" s="290" t="s">
        <v>950</v>
      </c>
      <c r="D89" s="290"/>
      <c r="E89" s="290"/>
      <c r="F89" s="312" t="s">
        <v>933</v>
      </c>
      <c r="G89" s="311"/>
      <c r="H89" s="290" t="s">
        <v>951</v>
      </c>
      <c r="I89" s="290" t="s">
        <v>929</v>
      </c>
      <c r="J89" s="290">
        <v>20</v>
      </c>
      <c r="K89" s="304"/>
    </row>
    <row r="90" s="1" customFormat="1" ht="15" customHeight="1">
      <c r="B90" s="313"/>
      <c r="C90" s="290" t="s">
        <v>952</v>
      </c>
      <c r="D90" s="290"/>
      <c r="E90" s="290"/>
      <c r="F90" s="312" t="s">
        <v>933</v>
      </c>
      <c r="G90" s="311"/>
      <c r="H90" s="290" t="s">
        <v>953</v>
      </c>
      <c r="I90" s="290" t="s">
        <v>929</v>
      </c>
      <c r="J90" s="290">
        <v>50</v>
      </c>
      <c r="K90" s="304"/>
    </row>
    <row r="91" s="1" customFormat="1" ht="15" customHeight="1">
      <c r="B91" s="313"/>
      <c r="C91" s="290" t="s">
        <v>954</v>
      </c>
      <c r="D91" s="290"/>
      <c r="E91" s="290"/>
      <c r="F91" s="312" t="s">
        <v>933</v>
      </c>
      <c r="G91" s="311"/>
      <c r="H91" s="290" t="s">
        <v>954</v>
      </c>
      <c r="I91" s="290" t="s">
        <v>929</v>
      </c>
      <c r="J91" s="290">
        <v>50</v>
      </c>
      <c r="K91" s="304"/>
    </row>
    <row r="92" s="1" customFormat="1" ht="15" customHeight="1">
      <c r="B92" s="313"/>
      <c r="C92" s="290" t="s">
        <v>955</v>
      </c>
      <c r="D92" s="290"/>
      <c r="E92" s="290"/>
      <c r="F92" s="312" t="s">
        <v>933</v>
      </c>
      <c r="G92" s="311"/>
      <c r="H92" s="290" t="s">
        <v>956</v>
      </c>
      <c r="I92" s="290" t="s">
        <v>929</v>
      </c>
      <c r="J92" s="290">
        <v>255</v>
      </c>
      <c r="K92" s="304"/>
    </row>
    <row r="93" s="1" customFormat="1" ht="15" customHeight="1">
      <c r="B93" s="313"/>
      <c r="C93" s="290" t="s">
        <v>957</v>
      </c>
      <c r="D93" s="290"/>
      <c r="E93" s="290"/>
      <c r="F93" s="312" t="s">
        <v>927</v>
      </c>
      <c r="G93" s="311"/>
      <c r="H93" s="290" t="s">
        <v>958</v>
      </c>
      <c r="I93" s="290" t="s">
        <v>959</v>
      </c>
      <c r="J93" s="290"/>
      <c r="K93" s="304"/>
    </row>
    <row r="94" s="1" customFormat="1" ht="15" customHeight="1">
      <c r="B94" s="313"/>
      <c r="C94" s="290" t="s">
        <v>960</v>
      </c>
      <c r="D94" s="290"/>
      <c r="E94" s="290"/>
      <c r="F94" s="312" t="s">
        <v>927</v>
      </c>
      <c r="G94" s="311"/>
      <c r="H94" s="290" t="s">
        <v>961</v>
      </c>
      <c r="I94" s="290" t="s">
        <v>962</v>
      </c>
      <c r="J94" s="290"/>
      <c r="K94" s="304"/>
    </row>
    <row r="95" s="1" customFormat="1" ht="15" customHeight="1">
      <c r="B95" s="313"/>
      <c r="C95" s="290" t="s">
        <v>963</v>
      </c>
      <c r="D95" s="290"/>
      <c r="E95" s="290"/>
      <c r="F95" s="312" t="s">
        <v>927</v>
      </c>
      <c r="G95" s="311"/>
      <c r="H95" s="290" t="s">
        <v>963</v>
      </c>
      <c r="I95" s="290" t="s">
        <v>962</v>
      </c>
      <c r="J95" s="290"/>
      <c r="K95" s="304"/>
    </row>
    <row r="96" s="1" customFormat="1" ht="15" customHeight="1">
      <c r="B96" s="313"/>
      <c r="C96" s="290" t="s">
        <v>38</v>
      </c>
      <c r="D96" s="290"/>
      <c r="E96" s="290"/>
      <c r="F96" s="312" t="s">
        <v>927</v>
      </c>
      <c r="G96" s="311"/>
      <c r="H96" s="290" t="s">
        <v>964</v>
      </c>
      <c r="I96" s="290" t="s">
        <v>962</v>
      </c>
      <c r="J96" s="290"/>
      <c r="K96" s="304"/>
    </row>
    <row r="97" s="1" customFormat="1" ht="15" customHeight="1">
      <c r="B97" s="313"/>
      <c r="C97" s="290" t="s">
        <v>48</v>
      </c>
      <c r="D97" s="290"/>
      <c r="E97" s="290"/>
      <c r="F97" s="312" t="s">
        <v>927</v>
      </c>
      <c r="G97" s="311"/>
      <c r="H97" s="290" t="s">
        <v>965</v>
      </c>
      <c r="I97" s="290" t="s">
        <v>962</v>
      </c>
      <c r="J97" s="290"/>
      <c r="K97" s="304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966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921</v>
      </c>
      <c r="D103" s="305"/>
      <c r="E103" s="305"/>
      <c r="F103" s="305" t="s">
        <v>922</v>
      </c>
      <c r="G103" s="306"/>
      <c r="H103" s="305" t="s">
        <v>54</v>
      </c>
      <c r="I103" s="305" t="s">
        <v>57</v>
      </c>
      <c r="J103" s="305" t="s">
        <v>923</v>
      </c>
      <c r="K103" s="304"/>
    </row>
    <row r="104" s="1" customFormat="1" ht="17.25" customHeight="1">
      <c r="B104" s="302"/>
      <c r="C104" s="307" t="s">
        <v>924</v>
      </c>
      <c r="D104" s="307"/>
      <c r="E104" s="307"/>
      <c r="F104" s="308" t="s">
        <v>925</v>
      </c>
      <c r="G104" s="309"/>
      <c r="H104" s="307"/>
      <c r="I104" s="307"/>
      <c r="J104" s="307" t="s">
        <v>926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1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0"/>
      <c r="E106" s="310"/>
      <c r="F106" s="312" t="s">
        <v>927</v>
      </c>
      <c r="G106" s="321"/>
      <c r="H106" s="290" t="s">
        <v>967</v>
      </c>
      <c r="I106" s="290" t="s">
        <v>929</v>
      </c>
      <c r="J106" s="290">
        <v>20</v>
      </c>
      <c r="K106" s="304"/>
    </row>
    <row r="107" s="1" customFormat="1" ht="15" customHeight="1">
      <c r="B107" s="302"/>
      <c r="C107" s="290" t="s">
        <v>930</v>
      </c>
      <c r="D107" s="290"/>
      <c r="E107" s="290"/>
      <c r="F107" s="312" t="s">
        <v>927</v>
      </c>
      <c r="G107" s="290"/>
      <c r="H107" s="290" t="s">
        <v>967</v>
      </c>
      <c r="I107" s="290" t="s">
        <v>929</v>
      </c>
      <c r="J107" s="290">
        <v>120</v>
      </c>
      <c r="K107" s="304"/>
    </row>
    <row r="108" s="1" customFormat="1" ht="15" customHeight="1">
      <c r="B108" s="313"/>
      <c r="C108" s="290" t="s">
        <v>932</v>
      </c>
      <c r="D108" s="290"/>
      <c r="E108" s="290"/>
      <c r="F108" s="312" t="s">
        <v>933</v>
      </c>
      <c r="G108" s="290"/>
      <c r="H108" s="290" t="s">
        <v>967</v>
      </c>
      <c r="I108" s="290" t="s">
        <v>929</v>
      </c>
      <c r="J108" s="290">
        <v>50</v>
      </c>
      <c r="K108" s="304"/>
    </row>
    <row r="109" s="1" customFormat="1" ht="15" customHeight="1">
      <c r="B109" s="313"/>
      <c r="C109" s="290" t="s">
        <v>935</v>
      </c>
      <c r="D109" s="290"/>
      <c r="E109" s="290"/>
      <c r="F109" s="312" t="s">
        <v>927</v>
      </c>
      <c r="G109" s="290"/>
      <c r="H109" s="290" t="s">
        <v>967</v>
      </c>
      <c r="I109" s="290" t="s">
        <v>937</v>
      </c>
      <c r="J109" s="290"/>
      <c r="K109" s="304"/>
    </row>
    <row r="110" s="1" customFormat="1" ht="15" customHeight="1">
      <c r="B110" s="313"/>
      <c r="C110" s="290" t="s">
        <v>946</v>
      </c>
      <c r="D110" s="290"/>
      <c r="E110" s="290"/>
      <c r="F110" s="312" t="s">
        <v>933</v>
      </c>
      <c r="G110" s="290"/>
      <c r="H110" s="290" t="s">
        <v>967</v>
      </c>
      <c r="I110" s="290" t="s">
        <v>929</v>
      </c>
      <c r="J110" s="290">
        <v>50</v>
      </c>
      <c r="K110" s="304"/>
    </row>
    <row r="111" s="1" customFormat="1" ht="15" customHeight="1">
      <c r="B111" s="313"/>
      <c r="C111" s="290" t="s">
        <v>954</v>
      </c>
      <c r="D111" s="290"/>
      <c r="E111" s="290"/>
      <c r="F111" s="312" t="s">
        <v>933</v>
      </c>
      <c r="G111" s="290"/>
      <c r="H111" s="290" t="s">
        <v>967</v>
      </c>
      <c r="I111" s="290" t="s">
        <v>929</v>
      </c>
      <c r="J111" s="290">
        <v>50</v>
      </c>
      <c r="K111" s="304"/>
    </row>
    <row r="112" s="1" customFormat="1" ht="15" customHeight="1">
      <c r="B112" s="313"/>
      <c r="C112" s="290" t="s">
        <v>952</v>
      </c>
      <c r="D112" s="290"/>
      <c r="E112" s="290"/>
      <c r="F112" s="312" t="s">
        <v>933</v>
      </c>
      <c r="G112" s="290"/>
      <c r="H112" s="290" t="s">
        <v>967</v>
      </c>
      <c r="I112" s="290" t="s">
        <v>929</v>
      </c>
      <c r="J112" s="290">
        <v>50</v>
      </c>
      <c r="K112" s="304"/>
    </row>
    <row r="113" s="1" customFormat="1" ht="15" customHeight="1">
      <c r="B113" s="313"/>
      <c r="C113" s="290" t="s">
        <v>53</v>
      </c>
      <c r="D113" s="290"/>
      <c r="E113" s="290"/>
      <c r="F113" s="312" t="s">
        <v>927</v>
      </c>
      <c r="G113" s="290"/>
      <c r="H113" s="290" t="s">
        <v>968</v>
      </c>
      <c r="I113" s="290" t="s">
        <v>929</v>
      </c>
      <c r="J113" s="290">
        <v>20</v>
      </c>
      <c r="K113" s="304"/>
    </row>
    <row r="114" s="1" customFormat="1" ht="15" customHeight="1">
      <c r="B114" s="313"/>
      <c r="C114" s="290" t="s">
        <v>969</v>
      </c>
      <c r="D114" s="290"/>
      <c r="E114" s="290"/>
      <c r="F114" s="312" t="s">
        <v>927</v>
      </c>
      <c r="G114" s="290"/>
      <c r="H114" s="290" t="s">
        <v>970</v>
      </c>
      <c r="I114" s="290" t="s">
        <v>929</v>
      </c>
      <c r="J114" s="290">
        <v>120</v>
      </c>
      <c r="K114" s="304"/>
    </row>
    <row r="115" s="1" customFormat="1" ht="15" customHeight="1">
      <c r="B115" s="313"/>
      <c r="C115" s="290" t="s">
        <v>38</v>
      </c>
      <c r="D115" s="290"/>
      <c r="E115" s="290"/>
      <c r="F115" s="312" t="s">
        <v>927</v>
      </c>
      <c r="G115" s="290"/>
      <c r="H115" s="290" t="s">
        <v>971</v>
      </c>
      <c r="I115" s="290" t="s">
        <v>962</v>
      </c>
      <c r="J115" s="290"/>
      <c r="K115" s="304"/>
    </row>
    <row r="116" s="1" customFormat="1" ht="15" customHeight="1">
      <c r="B116" s="313"/>
      <c r="C116" s="290" t="s">
        <v>48</v>
      </c>
      <c r="D116" s="290"/>
      <c r="E116" s="290"/>
      <c r="F116" s="312" t="s">
        <v>927</v>
      </c>
      <c r="G116" s="290"/>
      <c r="H116" s="290" t="s">
        <v>972</v>
      </c>
      <c r="I116" s="290" t="s">
        <v>962</v>
      </c>
      <c r="J116" s="290"/>
      <c r="K116" s="304"/>
    </row>
    <row r="117" s="1" customFormat="1" ht="15" customHeight="1">
      <c r="B117" s="313"/>
      <c r="C117" s="290" t="s">
        <v>57</v>
      </c>
      <c r="D117" s="290"/>
      <c r="E117" s="290"/>
      <c r="F117" s="312" t="s">
        <v>927</v>
      </c>
      <c r="G117" s="290"/>
      <c r="H117" s="290" t="s">
        <v>973</v>
      </c>
      <c r="I117" s="290" t="s">
        <v>974</v>
      </c>
      <c r="J117" s="290"/>
      <c r="K117" s="304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287"/>
      <c r="D119" s="287"/>
      <c r="E119" s="287"/>
      <c r="F119" s="324"/>
      <c r="G119" s="287"/>
      <c r="H119" s="287"/>
      <c r="I119" s="287"/>
      <c r="J119" s="287"/>
      <c r="K119" s="323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81" t="s">
        <v>975</v>
      </c>
      <c r="D122" s="281"/>
      <c r="E122" s="281"/>
      <c r="F122" s="281"/>
      <c r="G122" s="281"/>
      <c r="H122" s="281"/>
      <c r="I122" s="281"/>
      <c r="J122" s="281"/>
      <c r="K122" s="329"/>
    </row>
    <row r="123" s="1" customFormat="1" ht="17.25" customHeight="1">
      <c r="B123" s="330"/>
      <c r="C123" s="305" t="s">
        <v>921</v>
      </c>
      <c r="D123" s="305"/>
      <c r="E123" s="305"/>
      <c r="F123" s="305" t="s">
        <v>922</v>
      </c>
      <c r="G123" s="306"/>
      <c r="H123" s="305" t="s">
        <v>54</v>
      </c>
      <c r="I123" s="305" t="s">
        <v>57</v>
      </c>
      <c r="J123" s="305" t="s">
        <v>923</v>
      </c>
      <c r="K123" s="331"/>
    </row>
    <row r="124" s="1" customFormat="1" ht="17.25" customHeight="1">
      <c r="B124" s="330"/>
      <c r="C124" s="307" t="s">
        <v>924</v>
      </c>
      <c r="D124" s="307"/>
      <c r="E124" s="307"/>
      <c r="F124" s="308" t="s">
        <v>925</v>
      </c>
      <c r="G124" s="309"/>
      <c r="H124" s="307"/>
      <c r="I124" s="307"/>
      <c r="J124" s="307" t="s">
        <v>926</v>
      </c>
      <c r="K124" s="331"/>
    </row>
    <row r="125" s="1" customFormat="1" ht="5.25" customHeight="1">
      <c r="B125" s="332"/>
      <c r="C125" s="310"/>
      <c r="D125" s="310"/>
      <c r="E125" s="310"/>
      <c r="F125" s="310"/>
      <c r="G125" s="290"/>
      <c r="H125" s="310"/>
      <c r="I125" s="310"/>
      <c r="J125" s="310"/>
      <c r="K125" s="333"/>
    </row>
    <row r="126" s="1" customFormat="1" ht="15" customHeight="1">
      <c r="B126" s="332"/>
      <c r="C126" s="290" t="s">
        <v>930</v>
      </c>
      <c r="D126" s="310"/>
      <c r="E126" s="310"/>
      <c r="F126" s="312" t="s">
        <v>927</v>
      </c>
      <c r="G126" s="290"/>
      <c r="H126" s="290" t="s">
        <v>967</v>
      </c>
      <c r="I126" s="290" t="s">
        <v>929</v>
      </c>
      <c r="J126" s="290">
        <v>120</v>
      </c>
      <c r="K126" s="334"/>
    </row>
    <row r="127" s="1" customFormat="1" ht="15" customHeight="1">
      <c r="B127" s="332"/>
      <c r="C127" s="290" t="s">
        <v>976</v>
      </c>
      <c r="D127" s="290"/>
      <c r="E127" s="290"/>
      <c r="F127" s="312" t="s">
        <v>927</v>
      </c>
      <c r="G127" s="290"/>
      <c r="H127" s="290" t="s">
        <v>977</v>
      </c>
      <c r="I127" s="290" t="s">
        <v>929</v>
      </c>
      <c r="J127" s="290" t="s">
        <v>978</v>
      </c>
      <c r="K127" s="334"/>
    </row>
    <row r="128" s="1" customFormat="1" ht="15" customHeight="1">
      <c r="B128" s="332"/>
      <c r="C128" s="290" t="s">
        <v>875</v>
      </c>
      <c r="D128" s="290"/>
      <c r="E128" s="290"/>
      <c r="F128" s="312" t="s">
        <v>927</v>
      </c>
      <c r="G128" s="290"/>
      <c r="H128" s="290" t="s">
        <v>979</v>
      </c>
      <c r="I128" s="290" t="s">
        <v>929</v>
      </c>
      <c r="J128" s="290" t="s">
        <v>978</v>
      </c>
      <c r="K128" s="334"/>
    </row>
    <row r="129" s="1" customFormat="1" ht="15" customHeight="1">
      <c r="B129" s="332"/>
      <c r="C129" s="290" t="s">
        <v>938</v>
      </c>
      <c r="D129" s="290"/>
      <c r="E129" s="290"/>
      <c r="F129" s="312" t="s">
        <v>933</v>
      </c>
      <c r="G129" s="290"/>
      <c r="H129" s="290" t="s">
        <v>939</v>
      </c>
      <c r="I129" s="290" t="s">
        <v>929</v>
      </c>
      <c r="J129" s="290">
        <v>15</v>
      </c>
      <c r="K129" s="334"/>
    </row>
    <row r="130" s="1" customFormat="1" ht="15" customHeight="1">
      <c r="B130" s="332"/>
      <c r="C130" s="314" t="s">
        <v>940</v>
      </c>
      <c r="D130" s="314"/>
      <c r="E130" s="314"/>
      <c r="F130" s="315" t="s">
        <v>933</v>
      </c>
      <c r="G130" s="314"/>
      <c r="H130" s="314" t="s">
        <v>941</v>
      </c>
      <c r="I130" s="314" t="s">
        <v>929</v>
      </c>
      <c r="J130" s="314">
        <v>15</v>
      </c>
      <c r="K130" s="334"/>
    </row>
    <row r="131" s="1" customFormat="1" ht="15" customHeight="1">
      <c r="B131" s="332"/>
      <c r="C131" s="314" t="s">
        <v>942</v>
      </c>
      <c r="D131" s="314"/>
      <c r="E131" s="314"/>
      <c r="F131" s="315" t="s">
        <v>933</v>
      </c>
      <c r="G131" s="314"/>
      <c r="H131" s="314" t="s">
        <v>943</v>
      </c>
      <c r="I131" s="314" t="s">
        <v>929</v>
      </c>
      <c r="J131" s="314">
        <v>20</v>
      </c>
      <c r="K131" s="334"/>
    </row>
    <row r="132" s="1" customFormat="1" ht="15" customHeight="1">
      <c r="B132" s="332"/>
      <c r="C132" s="314" t="s">
        <v>944</v>
      </c>
      <c r="D132" s="314"/>
      <c r="E132" s="314"/>
      <c r="F132" s="315" t="s">
        <v>933</v>
      </c>
      <c r="G132" s="314"/>
      <c r="H132" s="314" t="s">
        <v>945</v>
      </c>
      <c r="I132" s="314" t="s">
        <v>929</v>
      </c>
      <c r="J132" s="314">
        <v>20</v>
      </c>
      <c r="K132" s="334"/>
    </row>
    <row r="133" s="1" customFormat="1" ht="15" customHeight="1">
      <c r="B133" s="332"/>
      <c r="C133" s="290" t="s">
        <v>932</v>
      </c>
      <c r="D133" s="290"/>
      <c r="E133" s="290"/>
      <c r="F133" s="312" t="s">
        <v>933</v>
      </c>
      <c r="G133" s="290"/>
      <c r="H133" s="290" t="s">
        <v>967</v>
      </c>
      <c r="I133" s="290" t="s">
        <v>929</v>
      </c>
      <c r="J133" s="290">
        <v>50</v>
      </c>
      <c r="K133" s="334"/>
    </row>
    <row r="134" s="1" customFormat="1" ht="15" customHeight="1">
      <c r="B134" s="332"/>
      <c r="C134" s="290" t="s">
        <v>946</v>
      </c>
      <c r="D134" s="290"/>
      <c r="E134" s="290"/>
      <c r="F134" s="312" t="s">
        <v>933</v>
      </c>
      <c r="G134" s="290"/>
      <c r="H134" s="290" t="s">
        <v>967</v>
      </c>
      <c r="I134" s="290" t="s">
        <v>929</v>
      </c>
      <c r="J134" s="290">
        <v>50</v>
      </c>
      <c r="K134" s="334"/>
    </row>
    <row r="135" s="1" customFormat="1" ht="15" customHeight="1">
      <c r="B135" s="332"/>
      <c r="C135" s="290" t="s">
        <v>952</v>
      </c>
      <c r="D135" s="290"/>
      <c r="E135" s="290"/>
      <c r="F135" s="312" t="s">
        <v>933</v>
      </c>
      <c r="G135" s="290"/>
      <c r="H135" s="290" t="s">
        <v>967</v>
      </c>
      <c r="I135" s="290" t="s">
        <v>929</v>
      </c>
      <c r="J135" s="290">
        <v>50</v>
      </c>
      <c r="K135" s="334"/>
    </row>
    <row r="136" s="1" customFormat="1" ht="15" customHeight="1">
      <c r="B136" s="332"/>
      <c r="C136" s="290" t="s">
        <v>954</v>
      </c>
      <c r="D136" s="290"/>
      <c r="E136" s="290"/>
      <c r="F136" s="312" t="s">
        <v>933</v>
      </c>
      <c r="G136" s="290"/>
      <c r="H136" s="290" t="s">
        <v>967</v>
      </c>
      <c r="I136" s="290" t="s">
        <v>929</v>
      </c>
      <c r="J136" s="290">
        <v>50</v>
      </c>
      <c r="K136" s="334"/>
    </row>
    <row r="137" s="1" customFormat="1" ht="15" customHeight="1">
      <c r="B137" s="332"/>
      <c r="C137" s="290" t="s">
        <v>955</v>
      </c>
      <c r="D137" s="290"/>
      <c r="E137" s="290"/>
      <c r="F137" s="312" t="s">
        <v>933</v>
      </c>
      <c r="G137" s="290"/>
      <c r="H137" s="290" t="s">
        <v>980</v>
      </c>
      <c r="I137" s="290" t="s">
        <v>929</v>
      </c>
      <c r="J137" s="290">
        <v>255</v>
      </c>
      <c r="K137" s="334"/>
    </row>
    <row r="138" s="1" customFormat="1" ht="15" customHeight="1">
      <c r="B138" s="332"/>
      <c r="C138" s="290" t="s">
        <v>957</v>
      </c>
      <c r="D138" s="290"/>
      <c r="E138" s="290"/>
      <c r="F138" s="312" t="s">
        <v>927</v>
      </c>
      <c r="G138" s="290"/>
      <c r="H138" s="290" t="s">
        <v>981</v>
      </c>
      <c r="I138" s="290" t="s">
        <v>959</v>
      </c>
      <c r="J138" s="290"/>
      <c r="K138" s="334"/>
    </row>
    <row r="139" s="1" customFormat="1" ht="15" customHeight="1">
      <c r="B139" s="332"/>
      <c r="C139" s="290" t="s">
        <v>960</v>
      </c>
      <c r="D139" s="290"/>
      <c r="E139" s="290"/>
      <c r="F139" s="312" t="s">
        <v>927</v>
      </c>
      <c r="G139" s="290"/>
      <c r="H139" s="290" t="s">
        <v>982</v>
      </c>
      <c r="I139" s="290" t="s">
        <v>962</v>
      </c>
      <c r="J139" s="290"/>
      <c r="K139" s="334"/>
    </row>
    <row r="140" s="1" customFormat="1" ht="15" customHeight="1">
      <c r="B140" s="332"/>
      <c r="C140" s="290" t="s">
        <v>963</v>
      </c>
      <c r="D140" s="290"/>
      <c r="E140" s="290"/>
      <c r="F140" s="312" t="s">
        <v>927</v>
      </c>
      <c r="G140" s="290"/>
      <c r="H140" s="290" t="s">
        <v>963</v>
      </c>
      <c r="I140" s="290" t="s">
        <v>962</v>
      </c>
      <c r="J140" s="290"/>
      <c r="K140" s="334"/>
    </row>
    <row r="141" s="1" customFormat="1" ht="15" customHeight="1">
      <c r="B141" s="332"/>
      <c r="C141" s="290" t="s">
        <v>38</v>
      </c>
      <c r="D141" s="290"/>
      <c r="E141" s="290"/>
      <c r="F141" s="312" t="s">
        <v>927</v>
      </c>
      <c r="G141" s="290"/>
      <c r="H141" s="290" t="s">
        <v>983</v>
      </c>
      <c r="I141" s="290" t="s">
        <v>962</v>
      </c>
      <c r="J141" s="290"/>
      <c r="K141" s="334"/>
    </row>
    <row r="142" s="1" customFormat="1" ht="15" customHeight="1">
      <c r="B142" s="332"/>
      <c r="C142" s="290" t="s">
        <v>984</v>
      </c>
      <c r="D142" s="290"/>
      <c r="E142" s="290"/>
      <c r="F142" s="312" t="s">
        <v>927</v>
      </c>
      <c r="G142" s="290"/>
      <c r="H142" s="290" t="s">
        <v>985</v>
      </c>
      <c r="I142" s="290" t="s">
        <v>962</v>
      </c>
      <c r="J142" s="290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287"/>
      <c r="C144" s="287"/>
      <c r="D144" s="287"/>
      <c r="E144" s="287"/>
      <c r="F144" s="324"/>
      <c r="G144" s="287"/>
      <c r="H144" s="287"/>
      <c r="I144" s="287"/>
      <c r="J144" s="287"/>
      <c r="K144" s="287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986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921</v>
      </c>
      <c r="D148" s="305"/>
      <c r="E148" s="305"/>
      <c r="F148" s="305" t="s">
        <v>922</v>
      </c>
      <c r="G148" s="306"/>
      <c r="H148" s="305" t="s">
        <v>54</v>
      </c>
      <c r="I148" s="305" t="s">
        <v>57</v>
      </c>
      <c r="J148" s="305" t="s">
        <v>923</v>
      </c>
      <c r="K148" s="304"/>
    </row>
    <row r="149" s="1" customFormat="1" ht="17.25" customHeight="1">
      <c r="B149" s="302"/>
      <c r="C149" s="307" t="s">
        <v>924</v>
      </c>
      <c r="D149" s="307"/>
      <c r="E149" s="307"/>
      <c r="F149" s="308" t="s">
        <v>925</v>
      </c>
      <c r="G149" s="309"/>
      <c r="H149" s="307"/>
      <c r="I149" s="307"/>
      <c r="J149" s="307" t="s">
        <v>926</v>
      </c>
      <c r="K149" s="304"/>
    </row>
    <row r="150" s="1" customFormat="1" ht="5.25" customHeight="1">
      <c r="B150" s="313"/>
      <c r="C150" s="310"/>
      <c r="D150" s="310"/>
      <c r="E150" s="310"/>
      <c r="F150" s="310"/>
      <c r="G150" s="311"/>
      <c r="H150" s="310"/>
      <c r="I150" s="310"/>
      <c r="J150" s="310"/>
      <c r="K150" s="334"/>
    </row>
    <row r="151" s="1" customFormat="1" ht="15" customHeight="1">
      <c r="B151" s="313"/>
      <c r="C151" s="338" t="s">
        <v>930</v>
      </c>
      <c r="D151" s="290"/>
      <c r="E151" s="290"/>
      <c r="F151" s="339" t="s">
        <v>927</v>
      </c>
      <c r="G151" s="290"/>
      <c r="H151" s="338" t="s">
        <v>967</v>
      </c>
      <c r="I151" s="338" t="s">
        <v>929</v>
      </c>
      <c r="J151" s="338">
        <v>120</v>
      </c>
      <c r="K151" s="334"/>
    </row>
    <row r="152" s="1" customFormat="1" ht="15" customHeight="1">
      <c r="B152" s="313"/>
      <c r="C152" s="338" t="s">
        <v>976</v>
      </c>
      <c r="D152" s="290"/>
      <c r="E152" s="290"/>
      <c r="F152" s="339" t="s">
        <v>927</v>
      </c>
      <c r="G152" s="290"/>
      <c r="H152" s="338" t="s">
        <v>987</v>
      </c>
      <c r="I152" s="338" t="s">
        <v>929</v>
      </c>
      <c r="J152" s="338" t="s">
        <v>978</v>
      </c>
      <c r="K152" s="334"/>
    </row>
    <row r="153" s="1" customFormat="1" ht="15" customHeight="1">
      <c r="B153" s="313"/>
      <c r="C153" s="338" t="s">
        <v>875</v>
      </c>
      <c r="D153" s="290"/>
      <c r="E153" s="290"/>
      <c r="F153" s="339" t="s">
        <v>927</v>
      </c>
      <c r="G153" s="290"/>
      <c r="H153" s="338" t="s">
        <v>988</v>
      </c>
      <c r="I153" s="338" t="s">
        <v>929</v>
      </c>
      <c r="J153" s="338" t="s">
        <v>978</v>
      </c>
      <c r="K153" s="334"/>
    </row>
    <row r="154" s="1" customFormat="1" ht="15" customHeight="1">
      <c r="B154" s="313"/>
      <c r="C154" s="338" t="s">
        <v>932</v>
      </c>
      <c r="D154" s="290"/>
      <c r="E154" s="290"/>
      <c r="F154" s="339" t="s">
        <v>933</v>
      </c>
      <c r="G154" s="290"/>
      <c r="H154" s="338" t="s">
        <v>967</v>
      </c>
      <c r="I154" s="338" t="s">
        <v>929</v>
      </c>
      <c r="J154" s="338">
        <v>50</v>
      </c>
      <c r="K154" s="334"/>
    </row>
    <row r="155" s="1" customFormat="1" ht="15" customHeight="1">
      <c r="B155" s="313"/>
      <c r="C155" s="338" t="s">
        <v>935</v>
      </c>
      <c r="D155" s="290"/>
      <c r="E155" s="290"/>
      <c r="F155" s="339" t="s">
        <v>927</v>
      </c>
      <c r="G155" s="290"/>
      <c r="H155" s="338" t="s">
        <v>967</v>
      </c>
      <c r="I155" s="338" t="s">
        <v>937</v>
      </c>
      <c r="J155" s="338"/>
      <c r="K155" s="334"/>
    </row>
    <row r="156" s="1" customFormat="1" ht="15" customHeight="1">
      <c r="B156" s="313"/>
      <c r="C156" s="338" t="s">
        <v>946</v>
      </c>
      <c r="D156" s="290"/>
      <c r="E156" s="290"/>
      <c r="F156" s="339" t="s">
        <v>933</v>
      </c>
      <c r="G156" s="290"/>
      <c r="H156" s="338" t="s">
        <v>967</v>
      </c>
      <c r="I156" s="338" t="s">
        <v>929</v>
      </c>
      <c r="J156" s="338">
        <v>50</v>
      </c>
      <c r="K156" s="334"/>
    </row>
    <row r="157" s="1" customFormat="1" ht="15" customHeight="1">
      <c r="B157" s="313"/>
      <c r="C157" s="338" t="s">
        <v>954</v>
      </c>
      <c r="D157" s="290"/>
      <c r="E157" s="290"/>
      <c r="F157" s="339" t="s">
        <v>933</v>
      </c>
      <c r="G157" s="290"/>
      <c r="H157" s="338" t="s">
        <v>967</v>
      </c>
      <c r="I157" s="338" t="s">
        <v>929</v>
      </c>
      <c r="J157" s="338">
        <v>50</v>
      </c>
      <c r="K157" s="334"/>
    </row>
    <row r="158" s="1" customFormat="1" ht="15" customHeight="1">
      <c r="B158" s="313"/>
      <c r="C158" s="338" t="s">
        <v>952</v>
      </c>
      <c r="D158" s="290"/>
      <c r="E158" s="290"/>
      <c r="F158" s="339" t="s">
        <v>933</v>
      </c>
      <c r="G158" s="290"/>
      <c r="H158" s="338" t="s">
        <v>967</v>
      </c>
      <c r="I158" s="338" t="s">
        <v>929</v>
      </c>
      <c r="J158" s="338">
        <v>50</v>
      </c>
      <c r="K158" s="334"/>
    </row>
    <row r="159" s="1" customFormat="1" ht="15" customHeight="1">
      <c r="B159" s="313"/>
      <c r="C159" s="338" t="s">
        <v>82</v>
      </c>
      <c r="D159" s="290"/>
      <c r="E159" s="290"/>
      <c r="F159" s="339" t="s">
        <v>927</v>
      </c>
      <c r="G159" s="290"/>
      <c r="H159" s="338" t="s">
        <v>989</v>
      </c>
      <c r="I159" s="338" t="s">
        <v>929</v>
      </c>
      <c r="J159" s="338" t="s">
        <v>990</v>
      </c>
      <c r="K159" s="334"/>
    </row>
    <row r="160" s="1" customFormat="1" ht="15" customHeight="1">
      <c r="B160" s="313"/>
      <c r="C160" s="338" t="s">
        <v>991</v>
      </c>
      <c r="D160" s="290"/>
      <c r="E160" s="290"/>
      <c r="F160" s="339" t="s">
        <v>927</v>
      </c>
      <c r="G160" s="290"/>
      <c r="H160" s="338" t="s">
        <v>992</v>
      </c>
      <c r="I160" s="338" t="s">
        <v>962</v>
      </c>
      <c r="J160" s="338"/>
      <c r="K160" s="334"/>
    </row>
    <row r="161" s="1" customFormat="1" ht="15" customHeight="1">
      <c r="B161" s="340"/>
      <c r="C161" s="322"/>
      <c r="D161" s="322"/>
      <c r="E161" s="322"/>
      <c r="F161" s="322"/>
      <c r="G161" s="322"/>
      <c r="H161" s="322"/>
      <c r="I161" s="322"/>
      <c r="J161" s="322"/>
      <c r="K161" s="341"/>
    </row>
    <row r="162" s="1" customFormat="1" ht="18.75" customHeight="1">
      <c r="B162" s="287"/>
      <c r="C162" s="290"/>
      <c r="D162" s="290"/>
      <c r="E162" s="290"/>
      <c r="F162" s="312"/>
      <c r="G162" s="290"/>
      <c r="H162" s="290"/>
      <c r="I162" s="290"/>
      <c r="J162" s="290"/>
      <c r="K162" s="287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993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921</v>
      </c>
      <c r="D166" s="305"/>
      <c r="E166" s="305"/>
      <c r="F166" s="305" t="s">
        <v>922</v>
      </c>
      <c r="G166" s="342"/>
      <c r="H166" s="343" t="s">
        <v>54</v>
      </c>
      <c r="I166" s="343" t="s">
        <v>57</v>
      </c>
      <c r="J166" s="305" t="s">
        <v>923</v>
      </c>
      <c r="K166" s="282"/>
    </row>
    <row r="167" s="1" customFormat="1" ht="17.25" customHeight="1">
      <c r="B167" s="283"/>
      <c r="C167" s="307" t="s">
        <v>924</v>
      </c>
      <c r="D167" s="307"/>
      <c r="E167" s="307"/>
      <c r="F167" s="308" t="s">
        <v>925</v>
      </c>
      <c r="G167" s="344"/>
      <c r="H167" s="345"/>
      <c r="I167" s="345"/>
      <c r="J167" s="307" t="s">
        <v>926</v>
      </c>
      <c r="K167" s="285"/>
    </row>
    <row r="168" s="1" customFormat="1" ht="5.25" customHeight="1">
      <c r="B168" s="313"/>
      <c r="C168" s="310"/>
      <c r="D168" s="310"/>
      <c r="E168" s="310"/>
      <c r="F168" s="310"/>
      <c r="G168" s="311"/>
      <c r="H168" s="310"/>
      <c r="I168" s="310"/>
      <c r="J168" s="310"/>
      <c r="K168" s="334"/>
    </row>
    <row r="169" s="1" customFormat="1" ht="15" customHeight="1">
      <c r="B169" s="313"/>
      <c r="C169" s="290" t="s">
        <v>930</v>
      </c>
      <c r="D169" s="290"/>
      <c r="E169" s="290"/>
      <c r="F169" s="312" t="s">
        <v>927</v>
      </c>
      <c r="G169" s="290"/>
      <c r="H169" s="290" t="s">
        <v>967</v>
      </c>
      <c r="I169" s="290" t="s">
        <v>929</v>
      </c>
      <c r="J169" s="290">
        <v>120</v>
      </c>
      <c r="K169" s="334"/>
    </row>
    <row r="170" s="1" customFormat="1" ht="15" customHeight="1">
      <c r="B170" s="313"/>
      <c r="C170" s="290" t="s">
        <v>976</v>
      </c>
      <c r="D170" s="290"/>
      <c r="E170" s="290"/>
      <c r="F170" s="312" t="s">
        <v>927</v>
      </c>
      <c r="G170" s="290"/>
      <c r="H170" s="290" t="s">
        <v>977</v>
      </c>
      <c r="I170" s="290" t="s">
        <v>929</v>
      </c>
      <c r="J170" s="290" t="s">
        <v>978</v>
      </c>
      <c r="K170" s="334"/>
    </row>
    <row r="171" s="1" customFormat="1" ht="15" customHeight="1">
      <c r="B171" s="313"/>
      <c r="C171" s="290" t="s">
        <v>875</v>
      </c>
      <c r="D171" s="290"/>
      <c r="E171" s="290"/>
      <c r="F171" s="312" t="s">
        <v>927</v>
      </c>
      <c r="G171" s="290"/>
      <c r="H171" s="290" t="s">
        <v>994</v>
      </c>
      <c r="I171" s="290" t="s">
        <v>929</v>
      </c>
      <c r="J171" s="290" t="s">
        <v>978</v>
      </c>
      <c r="K171" s="334"/>
    </row>
    <row r="172" s="1" customFormat="1" ht="15" customHeight="1">
      <c r="B172" s="313"/>
      <c r="C172" s="290" t="s">
        <v>932</v>
      </c>
      <c r="D172" s="290"/>
      <c r="E172" s="290"/>
      <c r="F172" s="312" t="s">
        <v>933</v>
      </c>
      <c r="G172" s="290"/>
      <c r="H172" s="290" t="s">
        <v>994</v>
      </c>
      <c r="I172" s="290" t="s">
        <v>929</v>
      </c>
      <c r="J172" s="290">
        <v>50</v>
      </c>
      <c r="K172" s="334"/>
    </row>
    <row r="173" s="1" customFormat="1" ht="15" customHeight="1">
      <c r="B173" s="313"/>
      <c r="C173" s="290" t="s">
        <v>935</v>
      </c>
      <c r="D173" s="290"/>
      <c r="E173" s="290"/>
      <c r="F173" s="312" t="s">
        <v>927</v>
      </c>
      <c r="G173" s="290"/>
      <c r="H173" s="290" t="s">
        <v>994</v>
      </c>
      <c r="I173" s="290" t="s">
        <v>937</v>
      </c>
      <c r="J173" s="290"/>
      <c r="K173" s="334"/>
    </row>
    <row r="174" s="1" customFormat="1" ht="15" customHeight="1">
      <c r="B174" s="313"/>
      <c r="C174" s="290" t="s">
        <v>946</v>
      </c>
      <c r="D174" s="290"/>
      <c r="E174" s="290"/>
      <c r="F174" s="312" t="s">
        <v>933</v>
      </c>
      <c r="G174" s="290"/>
      <c r="H174" s="290" t="s">
        <v>994</v>
      </c>
      <c r="I174" s="290" t="s">
        <v>929</v>
      </c>
      <c r="J174" s="290">
        <v>50</v>
      </c>
      <c r="K174" s="334"/>
    </row>
    <row r="175" s="1" customFormat="1" ht="15" customHeight="1">
      <c r="B175" s="313"/>
      <c r="C175" s="290" t="s">
        <v>954</v>
      </c>
      <c r="D175" s="290"/>
      <c r="E175" s="290"/>
      <c r="F175" s="312" t="s">
        <v>933</v>
      </c>
      <c r="G175" s="290"/>
      <c r="H175" s="290" t="s">
        <v>994</v>
      </c>
      <c r="I175" s="290" t="s">
        <v>929</v>
      </c>
      <c r="J175" s="290">
        <v>50</v>
      </c>
      <c r="K175" s="334"/>
    </row>
    <row r="176" s="1" customFormat="1" ht="15" customHeight="1">
      <c r="B176" s="313"/>
      <c r="C176" s="290" t="s">
        <v>952</v>
      </c>
      <c r="D176" s="290"/>
      <c r="E176" s="290"/>
      <c r="F176" s="312" t="s">
        <v>933</v>
      </c>
      <c r="G176" s="290"/>
      <c r="H176" s="290" t="s">
        <v>994</v>
      </c>
      <c r="I176" s="290" t="s">
        <v>929</v>
      </c>
      <c r="J176" s="290">
        <v>50</v>
      </c>
      <c r="K176" s="334"/>
    </row>
    <row r="177" s="1" customFormat="1" ht="15" customHeight="1">
      <c r="B177" s="313"/>
      <c r="C177" s="290" t="s">
        <v>106</v>
      </c>
      <c r="D177" s="290"/>
      <c r="E177" s="290"/>
      <c r="F177" s="312" t="s">
        <v>927</v>
      </c>
      <c r="G177" s="290"/>
      <c r="H177" s="290" t="s">
        <v>995</v>
      </c>
      <c r="I177" s="290" t="s">
        <v>996</v>
      </c>
      <c r="J177" s="290"/>
      <c r="K177" s="334"/>
    </row>
    <row r="178" s="1" customFormat="1" ht="15" customHeight="1">
      <c r="B178" s="313"/>
      <c r="C178" s="290" t="s">
        <v>57</v>
      </c>
      <c r="D178" s="290"/>
      <c r="E178" s="290"/>
      <c r="F178" s="312" t="s">
        <v>927</v>
      </c>
      <c r="G178" s="290"/>
      <c r="H178" s="290" t="s">
        <v>997</v>
      </c>
      <c r="I178" s="290" t="s">
        <v>998</v>
      </c>
      <c r="J178" s="290">
        <v>1</v>
      </c>
      <c r="K178" s="334"/>
    </row>
    <row r="179" s="1" customFormat="1" ht="15" customHeight="1">
      <c r="B179" s="313"/>
      <c r="C179" s="290" t="s">
        <v>53</v>
      </c>
      <c r="D179" s="290"/>
      <c r="E179" s="290"/>
      <c r="F179" s="312" t="s">
        <v>927</v>
      </c>
      <c r="G179" s="290"/>
      <c r="H179" s="290" t="s">
        <v>999</v>
      </c>
      <c r="I179" s="290" t="s">
        <v>929</v>
      </c>
      <c r="J179" s="290">
        <v>20</v>
      </c>
      <c r="K179" s="334"/>
    </row>
    <row r="180" s="1" customFormat="1" ht="15" customHeight="1">
      <c r="B180" s="313"/>
      <c r="C180" s="290" t="s">
        <v>54</v>
      </c>
      <c r="D180" s="290"/>
      <c r="E180" s="290"/>
      <c r="F180" s="312" t="s">
        <v>927</v>
      </c>
      <c r="G180" s="290"/>
      <c r="H180" s="290" t="s">
        <v>1000</v>
      </c>
      <c r="I180" s="290" t="s">
        <v>929</v>
      </c>
      <c r="J180" s="290">
        <v>255</v>
      </c>
      <c r="K180" s="334"/>
    </row>
    <row r="181" s="1" customFormat="1" ht="15" customHeight="1">
      <c r="B181" s="313"/>
      <c r="C181" s="290" t="s">
        <v>107</v>
      </c>
      <c r="D181" s="290"/>
      <c r="E181" s="290"/>
      <c r="F181" s="312" t="s">
        <v>927</v>
      </c>
      <c r="G181" s="290"/>
      <c r="H181" s="290" t="s">
        <v>891</v>
      </c>
      <c r="I181" s="290" t="s">
        <v>929</v>
      </c>
      <c r="J181" s="290">
        <v>10</v>
      </c>
      <c r="K181" s="334"/>
    </row>
    <row r="182" s="1" customFormat="1" ht="15" customHeight="1">
      <c r="B182" s="313"/>
      <c r="C182" s="290" t="s">
        <v>108</v>
      </c>
      <c r="D182" s="290"/>
      <c r="E182" s="290"/>
      <c r="F182" s="312" t="s">
        <v>927</v>
      </c>
      <c r="G182" s="290"/>
      <c r="H182" s="290" t="s">
        <v>1001</v>
      </c>
      <c r="I182" s="290" t="s">
        <v>962</v>
      </c>
      <c r="J182" s="290"/>
      <c r="K182" s="334"/>
    </row>
    <row r="183" s="1" customFormat="1" ht="15" customHeight="1">
      <c r="B183" s="313"/>
      <c r="C183" s="290" t="s">
        <v>1002</v>
      </c>
      <c r="D183" s="290"/>
      <c r="E183" s="290"/>
      <c r="F183" s="312" t="s">
        <v>927</v>
      </c>
      <c r="G183" s="290"/>
      <c r="H183" s="290" t="s">
        <v>1003</v>
      </c>
      <c r="I183" s="290" t="s">
        <v>962</v>
      </c>
      <c r="J183" s="290"/>
      <c r="K183" s="334"/>
    </row>
    <row r="184" s="1" customFormat="1" ht="15" customHeight="1">
      <c r="B184" s="313"/>
      <c r="C184" s="290" t="s">
        <v>991</v>
      </c>
      <c r="D184" s="290"/>
      <c r="E184" s="290"/>
      <c r="F184" s="312" t="s">
        <v>927</v>
      </c>
      <c r="G184" s="290"/>
      <c r="H184" s="290" t="s">
        <v>1004</v>
      </c>
      <c r="I184" s="290" t="s">
        <v>962</v>
      </c>
      <c r="J184" s="290"/>
      <c r="K184" s="334"/>
    </row>
    <row r="185" s="1" customFormat="1" ht="15" customHeight="1">
      <c r="B185" s="313"/>
      <c r="C185" s="290" t="s">
        <v>110</v>
      </c>
      <c r="D185" s="290"/>
      <c r="E185" s="290"/>
      <c r="F185" s="312" t="s">
        <v>933</v>
      </c>
      <c r="G185" s="290"/>
      <c r="H185" s="290" t="s">
        <v>1005</v>
      </c>
      <c r="I185" s="290" t="s">
        <v>929</v>
      </c>
      <c r="J185" s="290">
        <v>50</v>
      </c>
      <c r="K185" s="334"/>
    </row>
    <row r="186" s="1" customFormat="1" ht="15" customHeight="1">
      <c r="B186" s="313"/>
      <c r="C186" s="290" t="s">
        <v>1006</v>
      </c>
      <c r="D186" s="290"/>
      <c r="E186" s="290"/>
      <c r="F186" s="312" t="s">
        <v>933</v>
      </c>
      <c r="G186" s="290"/>
      <c r="H186" s="290" t="s">
        <v>1007</v>
      </c>
      <c r="I186" s="290" t="s">
        <v>1008</v>
      </c>
      <c r="J186" s="290"/>
      <c r="K186" s="334"/>
    </row>
    <row r="187" s="1" customFormat="1" ht="15" customHeight="1">
      <c r="B187" s="313"/>
      <c r="C187" s="290" t="s">
        <v>1009</v>
      </c>
      <c r="D187" s="290"/>
      <c r="E187" s="290"/>
      <c r="F187" s="312" t="s">
        <v>933</v>
      </c>
      <c r="G187" s="290"/>
      <c r="H187" s="290" t="s">
        <v>1010</v>
      </c>
      <c r="I187" s="290" t="s">
        <v>1008</v>
      </c>
      <c r="J187" s="290"/>
      <c r="K187" s="334"/>
    </row>
    <row r="188" s="1" customFormat="1" ht="15" customHeight="1">
      <c r="B188" s="313"/>
      <c r="C188" s="290" t="s">
        <v>1011</v>
      </c>
      <c r="D188" s="290"/>
      <c r="E188" s="290"/>
      <c r="F188" s="312" t="s">
        <v>933</v>
      </c>
      <c r="G188" s="290"/>
      <c r="H188" s="290" t="s">
        <v>1012</v>
      </c>
      <c r="I188" s="290" t="s">
        <v>1008</v>
      </c>
      <c r="J188" s="290"/>
      <c r="K188" s="334"/>
    </row>
    <row r="189" s="1" customFormat="1" ht="15" customHeight="1">
      <c r="B189" s="313"/>
      <c r="C189" s="346" t="s">
        <v>1013</v>
      </c>
      <c r="D189" s="290"/>
      <c r="E189" s="290"/>
      <c r="F189" s="312" t="s">
        <v>933</v>
      </c>
      <c r="G189" s="290"/>
      <c r="H189" s="290" t="s">
        <v>1014</v>
      </c>
      <c r="I189" s="290" t="s">
        <v>1015</v>
      </c>
      <c r="J189" s="347" t="s">
        <v>1016</v>
      </c>
      <c r="K189" s="334"/>
    </row>
    <row r="190" s="1" customFormat="1" ht="15" customHeight="1">
      <c r="B190" s="313"/>
      <c r="C190" s="297" t="s">
        <v>42</v>
      </c>
      <c r="D190" s="290"/>
      <c r="E190" s="290"/>
      <c r="F190" s="312" t="s">
        <v>927</v>
      </c>
      <c r="G190" s="290"/>
      <c r="H190" s="287" t="s">
        <v>1017</v>
      </c>
      <c r="I190" s="290" t="s">
        <v>1018</v>
      </c>
      <c r="J190" s="290"/>
      <c r="K190" s="334"/>
    </row>
    <row r="191" s="1" customFormat="1" ht="15" customHeight="1">
      <c r="B191" s="313"/>
      <c r="C191" s="297" t="s">
        <v>1019</v>
      </c>
      <c r="D191" s="290"/>
      <c r="E191" s="290"/>
      <c r="F191" s="312" t="s">
        <v>927</v>
      </c>
      <c r="G191" s="290"/>
      <c r="H191" s="290" t="s">
        <v>1020</v>
      </c>
      <c r="I191" s="290" t="s">
        <v>962</v>
      </c>
      <c r="J191" s="290"/>
      <c r="K191" s="334"/>
    </row>
    <row r="192" s="1" customFormat="1" ht="15" customHeight="1">
      <c r="B192" s="313"/>
      <c r="C192" s="297" t="s">
        <v>1021</v>
      </c>
      <c r="D192" s="290"/>
      <c r="E192" s="290"/>
      <c r="F192" s="312" t="s">
        <v>927</v>
      </c>
      <c r="G192" s="290"/>
      <c r="H192" s="290" t="s">
        <v>1022</v>
      </c>
      <c r="I192" s="290" t="s">
        <v>962</v>
      </c>
      <c r="J192" s="290"/>
      <c r="K192" s="334"/>
    </row>
    <row r="193" s="1" customFormat="1" ht="15" customHeight="1">
      <c r="B193" s="313"/>
      <c r="C193" s="297" t="s">
        <v>1023</v>
      </c>
      <c r="D193" s="290"/>
      <c r="E193" s="290"/>
      <c r="F193" s="312" t="s">
        <v>933</v>
      </c>
      <c r="G193" s="290"/>
      <c r="H193" s="290" t="s">
        <v>1024</v>
      </c>
      <c r="I193" s="290" t="s">
        <v>962</v>
      </c>
      <c r="J193" s="290"/>
      <c r="K193" s="334"/>
    </row>
    <row r="194" s="1" customFormat="1" ht="15" customHeight="1">
      <c r="B194" s="340"/>
      <c r="C194" s="348"/>
      <c r="D194" s="322"/>
      <c r="E194" s="322"/>
      <c r="F194" s="322"/>
      <c r="G194" s="322"/>
      <c r="H194" s="322"/>
      <c r="I194" s="322"/>
      <c r="J194" s="322"/>
      <c r="K194" s="341"/>
    </row>
    <row r="195" s="1" customFormat="1" ht="18.75" customHeight="1">
      <c r="B195" s="287"/>
      <c r="C195" s="290"/>
      <c r="D195" s="290"/>
      <c r="E195" s="290"/>
      <c r="F195" s="312"/>
      <c r="G195" s="290"/>
      <c r="H195" s="290"/>
      <c r="I195" s="290"/>
      <c r="J195" s="290"/>
      <c r="K195" s="287"/>
    </row>
    <row r="196" s="1" customFormat="1" ht="18.75" customHeight="1">
      <c r="B196" s="287"/>
      <c r="C196" s="290"/>
      <c r="D196" s="290"/>
      <c r="E196" s="290"/>
      <c r="F196" s="312"/>
      <c r="G196" s="290"/>
      <c r="H196" s="290"/>
      <c r="I196" s="290"/>
      <c r="J196" s="290"/>
      <c r="K196" s="287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1025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49" t="s">
        <v>1026</v>
      </c>
      <c r="D200" s="349"/>
      <c r="E200" s="349"/>
      <c r="F200" s="349" t="s">
        <v>1027</v>
      </c>
      <c r="G200" s="350"/>
      <c r="H200" s="349" t="s">
        <v>1028</v>
      </c>
      <c r="I200" s="349"/>
      <c r="J200" s="349"/>
      <c r="K200" s="282"/>
    </row>
    <row r="201" s="1" customFormat="1" ht="5.25" customHeight="1">
      <c r="B201" s="313"/>
      <c r="C201" s="310"/>
      <c r="D201" s="310"/>
      <c r="E201" s="310"/>
      <c r="F201" s="310"/>
      <c r="G201" s="290"/>
      <c r="H201" s="310"/>
      <c r="I201" s="310"/>
      <c r="J201" s="310"/>
      <c r="K201" s="334"/>
    </row>
    <row r="202" s="1" customFormat="1" ht="15" customHeight="1">
      <c r="B202" s="313"/>
      <c r="C202" s="290" t="s">
        <v>1018</v>
      </c>
      <c r="D202" s="290"/>
      <c r="E202" s="290"/>
      <c r="F202" s="312" t="s">
        <v>43</v>
      </c>
      <c r="G202" s="290"/>
      <c r="H202" s="290" t="s">
        <v>1029</v>
      </c>
      <c r="I202" s="290"/>
      <c r="J202" s="290"/>
      <c r="K202" s="334"/>
    </row>
    <row r="203" s="1" customFormat="1" ht="15" customHeight="1">
      <c r="B203" s="313"/>
      <c r="C203" s="319"/>
      <c r="D203" s="290"/>
      <c r="E203" s="290"/>
      <c r="F203" s="312" t="s">
        <v>44</v>
      </c>
      <c r="G203" s="290"/>
      <c r="H203" s="290" t="s">
        <v>1030</v>
      </c>
      <c r="I203" s="290"/>
      <c r="J203" s="290"/>
      <c r="K203" s="334"/>
    </row>
    <row r="204" s="1" customFormat="1" ht="15" customHeight="1">
      <c r="B204" s="313"/>
      <c r="C204" s="319"/>
      <c r="D204" s="290"/>
      <c r="E204" s="290"/>
      <c r="F204" s="312" t="s">
        <v>47</v>
      </c>
      <c r="G204" s="290"/>
      <c r="H204" s="290" t="s">
        <v>1031</v>
      </c>
      <c r="I204" s="290"/>
      <c r="J204" s="290"/>
      <c r="K204" s="334"/>
    </row>
    <row r="205" s="1" customFormat="1" ht="15" customHeight="1">
      <c r="B205" s="313"/>
      <c r="C205" s="290"/>
      <c r="D205" s="290"/>
      <c r="E205" s="290"/>
      <c r="F205" s="312" t="s">
        <v>45</v>
      </c>
      <c r="G205" s="290"/>
      <c r="H205" s="290" t="s">
        <v>1032</v>
      </c>
      <c r="I205" s="290"/>
      <c r="J205" s="290"/>
      <c r="K205" s="334"/>
    </row>
    <row r="206" s="1" customFormat="1" ht="15" customHeight="1">
      <c r="B206" s="313"/>
      <c r="C206" s="290"/>
      <c r="D206" s="290"/>
      <c r="E206" s="290"/>
      <c r="F206" s="312" t="s">
        <v>46</v>
      </c>
      <c r="G206" s="290"/>
      <c r="H206" s="290" t="s">
        <v>1033</v>
      </c>
      <c r="I206" s="290"/>
      <c r="J206" s="290"/>
      <c r="K206" s="334"/>
    </row>
    <row r="207" s="1" customFormat="1" ht="15" customHeight="1">
      <c r="B207" s="313"/>
      <c r="C207" s="290"/>
      <c r="D207" s="290"/>
      <c r="E207" s="290"/>
      <c r="F207" s="312"/>
      <c r="G207" s="290"/>
      <c r="H207" s="290"/>
      <c r="I207" s="290"/>
      <c r="J207" s="290"/>
      <c r="K207" s="334"/>
    </row>
    <row r="208" s="1" customFormat="1" ht="15" customHeight="1">
      <c r="B208" s="313"/>
      <c r="C208" s="290" t="s">
        <v>974</v>
      </c>
      <c r="D208" s="290"/>
      <c r="E208" s="290"/>
      <c r="F208" s="312" t="s">
        <v>76</v>
      </c>
      <c r="G208" s="290"/>
      <c r="H208" s="290" t="s">
        <v>1034</v>
      </c>
      <c r="I208" s="290"/>
      <c r="J208" s="290"/>
      <c r="K208" s="334"/>
    </row>
    <row r="209" s="1" customFormat="1" ht="15" customHeight="1">
      <c r="B209" s="313"/>
      <c r="C209" s="319"/>
      <c r="D209" s="290"/>
      <c r="E209" s="290"/>
      <c r="F209" s="312" t="s">
        <v>869</v>
      </c>
      <c r="G209" s="290"/>
      <c r="H209" s="290" t="s">
        <v>870</v>
      </c>
      <c r="I209" s="290"/>
      <c r="J209" s="290"/>
      <c r="K209" s="334"/>
    </row>
    <row r="210" s="1" customFormat="1" ht="15" customHeight="1">
      <c r="B210" s="313"/>
      <c r="C210" s="290"/>
      <c r="D210" s="290"/>
      <c r="E210" s="290"/>
      <c r="F210" s="312" t="s">
        <v>867</v>
      </c>
      <c r="G210" s="290"/>
      <c r="H210" s="290" t="s">
        <v>1035</v>
      </c>
      <c r="I210" s="290"/>
      <c r="J210" s="290"/>
      <c r="K210" s="334"/>
    </row>
    <row r="211" s="1" customFormat="1" ht="15" customHeight="1">
      <c r="B211" s="351"/>
      <c r="C211" s="319"/>
      <c r="D211" s="319"/>
      <c r="E211" s="319"/>
      <c r="F211" s="312" t="s">
        <v>871</v>
      </c>
      <c r="G211" s="297"/>
      <c r="H211" s="338" t="s">
        <v>872</v>
      </c>
      <c r="I211" s="338"/>
      <c r="J211" s="338"/>
      <c r="K211" s="352"/>
    </row>
    <row r="212" s="1" customFormat="1" ht="15" customHeight="1">
      <c r="B212" s="351"/>
      <c r="C212" s="319"/>
      <c r="D212" s="319"/>
      <c r="E212" s="319"/>
      <c r="F212" s="312" t="s">
        <v>873</v>
      </c>
      <c r="G212" s="297"/>
      <c r="H212" s="338" t="s">
        <v>1036</v>
      </c>
      <c r="I212" s="338"/>
      <c r="J212" s="338"/>
      <c r="K212" s="352"/>
    </row>
    <row r="213" s="1" customFormat="1" ht="15" customHeight="1">
      <c r="B213" s="351"/>
      <c r="C213" s="319"/>
      <c r="D213" s="319"/>
      <c r="E213" s="319"/>
      <c r="F213" s="353"/>
      <c r="G213" s="297"/>
      <c r="H213" s="354"/>
      <c r="I213" s="354"/>
      <c r="J213" s="354"/>
      <c r="K213" s="352"/>
    </row>
    <row r="214" s="1" customFormat="1" ht="15" customHeight="1">
      <c r="B214" s="351"/>
      <c r="C214" s="290" t="s">
        <v>998</v>
      </c>
      <c r="D214" s="319"/>
      <c r="E214" s="319"/>
      <c r="F214" s="312">
        <v>1</v>
      </c>
      <c r="G214" s="297"/>
      <c r="H214" s="338" t="s">
        <v>1037</v>
      </c>
      <c r="I214" s="338"/>
      <c r="J214" s="338"/>
      <c r="K214" s="352"/>
    </row>
    <row r="215" s="1" customFormat="1" ht="15" customHeight="1">
      <c r="B215" s="351"/>
      <c r="C215" s="319"/>
      <c r="D215" s="319"/>
      <c r="E215" s="319"/>
      <c r="F215" s="312">
        <v>2</v>
      </c>
      <c r="G215" s="297"/>
      <c r="H215" s="338" t="s">
        <v>1038</v>
      </c>
      <c r="I215" s="338"/>
      <c r="J215" s="338"/>
      <c r="K215" s="352"/>
    </row>
    <row r="216" s="1" customFormat="1" ht="15" customHeight="1">
      <c r="B216" s="351"/>
      <c r="C216" s="319"/>
      <c r="D216" s="319"/>
      <c r="E216" s="319"/>
      <c r="F216" s="312">
        <v>3</v>
      </c>
      <c r="G216" s="297"/>
      <c r="H216" s="338" t="s">
        <v>1039</v>
      </c>
      <c r="I216" s="338"/>
      <c r="J216" s="338"/>
      <c r="K216" s="352"/>
    </row>
    <row r="217" s="1" customFormat="1" ht="15" customHeight="1">
      <c r="B217" s="351"/>
      <c r="C217" s="319"/>
      <c r="D217" s="319"/>
      <c r="E217" s="319"/>
      <c r="F217" s="312">
        <v>4</v>
      </c>
      <c r="G217" s="297"/>
      <c r="H217" s="338" t="s">
        <v>1040</v>
      </c>
      <c r="I217" s="338"/>
      <c r="J217" s="338"/>
      <c r="K217" s="352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Artl</dc:creator>
  <cp:lastModifiedBy>Jaroslav Artl</cp:lastModifiedBy>
  <dcterms:created xsi:type="dcterms:W3CDTF">2020-03-01T07:23:46Z</dcterms:created>
  <dcterms:modified xsi:type="dcterms:W3CDTF">2020-03-01T07:23:50Z</dcterms:modified>
</cp:coreProperties>
</file>