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activeTab="1"/>
  </bookViews>
  <sheets>
    <sheet name="Položky" sheetId="3" r:id="rId1"/>
    <sheet name="Krycí list" sheetId="1" r:id="rId2"/>
  </sheets>
  <definedNames>
    <definedName name="cisloobjektu">'Krycí list'!$A$4</definedName>
    <definedName name="cislostavby">'Krycí list'!$A$6</definedName>
    <definedName name="Datum">'Krycí list'!$B$16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'Krycí list'!$F$4</definedName>
    <definedName name="MJ">'Krycí list'!$G$4</definedName>
    <definedName name="Mont">#REF!</definedName>
    <definedName name="Montaz0">'Položky'!#REF!</definedName>
    <definedName name="NazevDilu">#REF!</definedName>
    <definedName name="nazevobjektu">'Krycí list'!$C$4</definedName>
    <definedName name="nazevstavby">'Krycí list'!$C$6</definedName>
    <definedName name="Objednatel">'Krycí list'!$C$8</definedName>
    <definedName name="_xlnm.Print_Area" localSheetId="1">'Krycí list'!$A$1:$G$32</definedName>
    <definedName name="_xlnm.Print_Area" localSheetId="0">'Položky'!$A$1:$G$45</definedName>
    <definedName name="PocetMJ">'Krycí list'!$G$7</definedName>
    <definedName name="Poznamka">'Krycí list'!$B$24</definedName>
    <definedName name="Projektant">'Krycí list'!$C$7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list'!$G$9</definedName>
    <definedName name="Zaklad22">'Krycí list'!$F$19</definedName>
    <definedName name="Zaklad5">#REF!</definedName>
    <definedName name="Zhotovitel">'Krycí list'!$E$11</definedName>
    <definedName name="_xlnm.Print_Titles" localSheetId="0">'Položky'!$1:$6</definedName>
  </definedNames>
  <calcPr calcId="162913"/>
  <extLst/>
</workbook>
</file>

<file path=xl/sharedStrings.xml><?xml version="1.0" encoding="utf-8"?>
<sst xmlns="http://schemas.openxmlformats.org/spreadsheetml/2006/main" count="133" uniqueCount="96">
  <si>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</si>
  <si>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</si>
  <si>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</si>
  <si>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</si>
  <si>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</si>
  <si>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</si>
  <si>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</si>
  <si>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</si>
  <si>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</si>
  <si>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</si>
  <si>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</si>
  <si>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</si>
  <si>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</si>
  <si>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</si>
  <si>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</si>
  <si>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</si>
  <si>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Vypracoval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</si>
  <si>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</si>
  <si>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</si>
  <si>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</si>
  <si>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</si>
  <si>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</si>
  <si>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</si>
  <si>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</si>
  <si>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</si>
  <si>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</si>
  <si>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</si>
  <si>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</si>
  <si>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</si>
  <si>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</si>
  <si>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</si>
  <si>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</si>
  <si>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</si>
  <si>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</si>
  <si>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</si>
  <si>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</si>
  <si>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</si>
  <si>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m2</t>
  </si>
  <si>
    <t>ks.</t>
  </si>
  <si>
    <t>01</t>
  </si>
  <si>
    <t>02</t>
  </si>
  <si>
    <t>03</t>
  </si>
  <si>
    <t>04</t>
  </si>
  <si>
    <t>Konstrukce lezecké stěny</t>
  </si>
  <si>
    <t>Počet měrných jednotek (m2) 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</si>
  <si>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</si>
  <si>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</si>
  <si>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</si>
  <si>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</si>
  <si>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</si>
  <si>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</si>
  <si>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</si>
  <si>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</si>
  <si>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</si>
  <si>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</si>
  <si>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</si>
  <si>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</si>
  <si>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</si>
  <si>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</si>
  <si>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</si>
  <si>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</si>
  <si>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</si>
  <si>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</si>
  <si>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</si>
  <si>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</si>
  <si>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</si>
  <si>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</si>
  <si>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</si>
  <si>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</si>
  <si>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</si>
  <si>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</si>
  <si>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Lezecká stěna D+M</t>
  </si>
  <si>
    <t>Chyty a stavba cest</t>
  </si>
  <si>
    <t>b.m</t>
  </si>
  <si>
    <t xml:space="preserve">Expres set D+M                </t>
  </si>
  <si>
    <t>Ochranná nerezová lišta na hrany D+M</t>
  </si>
  <si>
    <t>Tlumič nárazů pod postupové jistící body D+M</t>
  </si>
  <si>
    <t>VRN</t>
  </si>
  <si>
    <t>Lezecké vybavení</t>
  </si>
  <si>
    <t>Střední škola André Citroëna Boskovice</t>
  </si>
  <si>
    <t>Karabina ocelová do TOPu s přepážkou D+M</t>
  </si>
  <si>
    <t>Chyty včetně šroubů D</t>
  </si>
  <si>
    <t>Chyty s označením obtížnosti cest D</t>
  </si>
  <si>
    <t>Struktůry dřevěné D</t>
  </si>
  <si>
    <t>Stavba cest  M</t>
  </si>
  <si>
    <t>Sedák dětský celotělový D</t>
  </si>
  <si>
    <t>Sedák nastavitelný D</t>
  </si>
  <si>
    <t>Karabina HMS  D</t>
  </si>
  <si>
    <t>Jistítko kýbl D</t>
  </si>
  <si>
    <t>Pytlík na magnesium D</t>
  </si>
  <si>
    <t>Magnesium 250 g D</t>
  </si>
  <si>
    <t>Lano délka dynamické délka 30 m D</t>
  </si>
  <si>
    <t xml:space="preserve">Datum : </t>
  </si>
  <si>
    <t xml:space="preserve">Jméno : </t>
  </si>
  <si>
    <t>Vnitřní lezecká stěna</t>
  </si>
  <si>
    <t>Za zhotovitele: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</si>
</sst>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dd/mm/yy"/>
    <numFmt numFmtId="165" formatCode="#,##0.0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23" xfId="20" applyFont="1" applyFill="1" applyBorder="1">
      <alignment/>
      <protection/>
    </xf>
    <xf numFmtId="0" fontId="0" fillId="0" borderId="23" xfId="20" applyFill="1" applyBorder="1">
      <alignment/>
      <protection/>
    </xf>
    <xf numFmtId="0" fontId="9" fillId="0" borderId="23" xfId="20" applyFont="1" applyFill="1" applyBorder="1" applyAlignment="1">
      <alignment horizontal="right"/>
      <protection/>
    </xf>
    <xf numFmtId="0" fontId="4" fillId="0" borderId="24" xfId="20" applyFont="1" applyFill="1" applyBorder="1">
      <alignment/>
      <protection/>
    </xf>
    <xf numFmtId="0" fontId="0" fillId="0" borderId="24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49" fontId="5" fillId="0" borderId="25" xfId="20" applyNumberFormat="1" applyFont="1" applyFill="1" applyBorder="1">
      <alignment/>
      <protection/>
    </xf>
    <xf numFmtId="0" fontId="5" fillId="0" borderId="21" xfId="20" applyFont="1" applyFill="1" applyBorder="1" applyAlignment="1">
      <alignment horizontal="center"/>
      <protection/>
    </xf>
    <xf numFmtId="0" fontId="5" fillId="0" borderId="21" xfId="20" applyNumberFormat="1" applyFont="1" applyFill="1" applyBorder="1" applyAlignment="1">
      <alignment horizontal="center"/>
      <protection/>
    </xf>
    <xf numFmtId="0" fontId="6" fillId="0" borderId="26" xfId="20" applyFont="1" applyFill="1" applyBorder="1" applyAlignment="1">
      <alignment horizontal="center"/>
      <protection/>
    </xf>
    <xf numFmtId="49" fontId="6" fillId="0" borderId="26" xfId="20" applyNumberFormat="1" applyFont="1" applyFill="1" applyBorder="1" applyAlignment="1">
      <alignment horizontal="left"/>
      <protection/>
    </xf>
    <xf numFmtId="0" fontId="6" fillId="0" borderId="26" xfId="20" applyFon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26" xfId="20" applyFont="1" applyFill="1" applyBorder="1" applyAlignment="1">
      <alignment horizontal="center"/>
      <protection/>
    </xf>
    <xf numFmtId="49" fontId="8" fillId="0" borderId="26" xfId="20" applyNumberFormat="1" applyFont="1" applyFill="1" applyBorder="1" applyAlignment="1">
      <alignment horizontal="left"/>
      <protection/>
    </xf>
    <xf numFmtId="0" fontId="8" fillId="0" borderId="26" xfId="20" applyFont="1" applyFill="1" applyBorder="1" applyAlignment="1">
      <alignment wrapText="1"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2" borderId="27" xfId="20" applyNumberFormat="1" applyFont="1" applyFill="1" applyBorder="1" applyAlignment="1">
      <alignment horizontal="left"/>
      <protection/>
    </xf>
    <xf numFmtId="0" fontId="4" fillId="2" borderId="27" xfId="20" applyFont="1" applyFill="1" applyBorder="1">
      <alignment/>
      <protection/>
    </xf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165" fontId="7" fillId="2" borderId="29" xfId="0" applyNumberFormat="1" applyFont="1" applyFill="1" applyBorder="1"/>
    <xf numFmtId="0" fontId="7" fillId="2" borderId="31" xfId="0" applyFont="1" applyFill="1" applyBorder="1"/>
    <xf numFmtId="0" fontId="6" fillId="0" borderId="11" xfId="20" applyFont="1" applyFill="1" applyBorder="1">
      <alignment/>
      <protection/>
    </xf>
    <xf numFmtId="0" fontId="16" fillId="0" borderId="13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0" fillId="0" borderId="0" xfId="20" applyFont="1">
      <alignment/>
      <protection/>
    </xf>
    <xf numFmtId="0" fontId="0" fillId="2" borderId="27" xfId="20" applyFont="1" applyFill="1" applyBorder="1" applyAlignment="1">
      <alignment horizontal="center"/>
      <protection/>
    </xf>
    <xf numFmtId="4" fontId="0" fillId="2" borderId="27" xfId="20" applyNumberFormat="1" applyFont="1" applyFill="1" applyBorder="1" applyAlignment="1">
      <alignment horizontal="right"/>
      <protection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0" fillId="0" borderId="0" xfId="20" applyNumberFormat="1" applyFont="1">
      <alignment/>
      <protection/>
    </xf>
    <xf numFmtId="0" fontId="0" fillId="0" borderId="26" xfId="20" applyFont="1" applyFill="1" applyBorder="1" applyAlignment="1">
      <alignment horizontal="center"/>
      <protection/>
    </xf>
    <xf numFmtId="4" fontId="0" fillId="0" borderId="0" xfId="20" applyNumberFormat="1" applyFont="1">
      <alignment/>
      <protection/>
    </xf>
    <xf numFmtId="2" fontId="0" fillId="0" borderId="0" xfId="20" applyNumberFormat="1" applyFont="1">
      <alignment/>
      <protection/>
    </xf>
    <xf numFmtId="0" fontId="16" fillId="0" borderId="25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7" fillId="0" borderId="26" xfId="20" applyFont="1" applyFill="1" applyBorder="1" applyAlignment="1">
      <alignment horizontal="center"/>
      <protection/>
    </xf>
    <xf numFmtId="0" fontId="17" fillId="0" borderId="26" xfId="20" applyNumberFormat="1" applyFont="1" applyFill="1" applyBorder="1" applyAlignment="1">
      <alignment horizontal="right"/>
      <protection/>
    </xf>
    <xf numFmtId="49" fontId="17" fillId="0" borderId="26" xfId="20" applyNumberFormat="1" applyFont="1" applyFill="1" applyBorder="1" applyAlignment="1">
      <alignment horizontal="center" shrinkToFit="1"/>
      <protection/>
    </xf>
    <xf numFmtId="4" fontId="17" fillId="0" borderId="26" xfId="20" applyNumberFormat="1" applyFont="1" applyFill="1" applyBorder="1" applyAlignment="1">
      <alignment horizontal="right"/>
      <protection/>
    </xf>
    <xf numFmtId="0" fontId="17" fillId="2" borderId="27" xfId="20" applyFont="1" applyFill="1" applyBorder="1" applyAlignment="1">
      <alignment horizontal="center"/>
      <protection/>
    </xf>
    <xf numFmtId="4" fontId="17" fillId="2" borderId="27" xfId="20" applyNumberFormat="1" applyFont="1" applyFill="1" applyBorder="1" applyAlignment="1">
      <alignment horizontal="right"/>
      <protection/>
    </xf>
    <xf numFmtId="0" fontId="17" fillId="0" borderId="13" xfId="0" applyFont="1" applyBorder="1" applyAlignment="1" applyProtection="1">
      <alignment horizontal="center"/>
      <protection locked="0"/>
    </xf>
    <xf numFmtId="2" fontId="17" fillId="0" borderId="26" xfId="0" applyNumberFormat="1" applyFont="1" applyBorder="1" applyAlignment="1" applyProtection="1">
      <alignment horizontal="right"/>
      <protection locked="0"/>
    </xf>
    <xf numFmtId="0" fontId="17" fillId="0" borderId="11" xfId="20" applyFont="1" applyFill="1" applyBorder="1" applyAlignment="1">
      <alignment horizontal="center"/>
      <protection/>
    </xf>
    <xf numFmtId="2" fontId="17" fillId="0" borderId="33" xfId="20" applyNumberFormat="1" applyFont="1" applyFill="1" applyBorder="1" applyAlignment="1">
      <alignment horizontal="right"/>
      <protection/>
    </xf>
    <xf numFmtId="2" fontId="17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2" fontId="17" fillId="0" borderId="33" xfId="0" applyNumberFormat="1" applyFont="1" applyBorder="1" applyAlignment="1" applyProtection="1">
      <alignment horizontal="right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right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2" fontId="17" fillId="0" borderId="25" xfId="0" applyNumberFormat="1" applyFont="1" applyBorder="1" applyAlignment="1" applyProtection="1">
      <alignment horizontal="right"/>
      <protection locked="0"/>
    </xf>
    <xf numFmtId="44" fontId="0" fillId="0" borderId="34" xfId="21" applyFont="1" applyFill="1" applyBorder="1"/>
    <xf numFmtId="44" fontId="0" fillId="0" borderId="0" xfId="21" applyFont="1" applyFill="1" applyAlignment="1">
      <alignment/>
    </xf>
    <xf numFmtId="44" fontId="5" fillId="0" borderId="25" xfId="21" applyFont="1" applyFill="1" applyBorder="1" applyAlignment="1">
      <alignment horizontal="center"/>
    </xf>
    <xf numFmtId="44" fontId="17" fillId="0" borderId="26" xfId="21" applyFont="1" applyFill="1" applyBorder="1"/>
    <xf numFmtId="44" fontId="18" fillId="2" borderId="27" xfId="21" applyFont="1" applyFill="1" applyBorder="1"/>
    <xf numFmtId="44" fontId="17" fillId="0" borderId="33" xfId="21" applyFont="1" applyFill="1" applyBorder="1"/>
    <xf numFmtId="44" fontId="17" fillId="0" borderId="27" xfId="21" applyFont="1" applyFill="1" applyBorder="1"/>
    <xf numFmtId="44" fontId="17" fillId="0" borderId="25" xfId="21" applyFont="1" applyFill="1" applyBorder="1"/>
    <xf numFmtId="44" fontId="6" fillId="2" borderId="27" xfId="21" applyFont="1" applyFill="1" applyBorder="1"/>
    <xf numFmtId="44" fontId="0" fillId="0" borderId="0" xfId="21" applyFont="1"/>
    <xf numFmtId="44" fontId="0" fillId="0" borderId="0" xfId="21" applyFont="1" applyBorder="1"/>
    <xf numFmtId="44" fontId="15" fillId="0" borderId="0" xfId="21" applyFont="1" applyBorder="1"/>
    <xf numFmtId="44" fontId="0" fillId="0" borderId="23" xfId="21" applyFont="1" applyFill="1" applyBorder="1" applyAlignment="1">
      <alignment/>
    </xf>
    <xf numFmtId="44" fontId="0" fillId="0" borderId="0" xfId="21" applyFont="1" applyFill="1"/>
    <xf numFmtId="44" fontId="5" fillId="0" borderId="21" xfId="21" applyFont="1" applyFill="1" applyBorder="1" applyAlignment="1">
      <alignment horizontal="center"/>
    </xf>
    <xf numFmtId="44" fontId="17" fillId="0" borderId="26" xfId="21" applyFont="1" applyFill="1" applyBorder="1" applyAlignment="1">
      <alignment horizontal="right"/>
    </xf>
    <xf numFmtId="44" fontId="17" fillId="2" borderId="27" xfId="21" applyFont="1" applyFill="1" applyBorder="1" applyAlignment="1">
      <alignment horizontal="right"/>
    </xf>
    <xf numFmtId="44" fontId="17" fillId="0" borderId="33" xfId="21" applyFont="1" applyFill="1" applyBorder="1" applyAlignment="1">
      <alignment horizontal="right"/>
    </xf>
    <xf numFmtId="44" fontId="17" fillId="0" borderId="27" xfId="21" applyFont="1" applyFill="1" applyBorder="1" applyAlignment="1">
      <alignment horizontal="right"/>
    </xf>
    <xf numFmtId="44" fontId="17" fillId="0" borderId="25" xfId="21" applyFont="1" applyFill="1" applyBorder="1" applyAlignment="1">
      <alignment horizontal="right"/>
    </xf>
    <xf numFmtId="44" fontId="0" fillId="2" borderId="27" xfId="21" applyFont="1" applyFill="1" applyBorder="1" applyAlignment="1">
      <alignment horizontal="right"/>
    </xf>
    <xf numFmtId="165" fontId="7" fillId="0" borderId="0" xfId="0" applyNumberFormat="1" applyFont="1"/>
    <xf numFmtId="44" fontId="0" fillId="0" borderId="0" xfId="0" applyNumberFormat="1"/>
    <xf numFmtId="44" fontId="0" fillId="0" borderId="12" xfId="21" applyFont="1" applyBorder="1"/>
    <xf numFmtId="0" fontId="0" fillId="0" borderId="12" xfId="0" applyNumberFormat="1" applyBorder="1" applyAlignment="1">
      <alignment horizontal="center"/>
    </xf>
    <xf numFmtId="44" fontId="0" fillId="0" borderId="0" xfId="20" applyNumberFormat="1" applyFont="1">
      <alignment/>
      <protection/>
    </xf>
    <xf numFmtId="0" fontId="16" fillId="3" borderId="25" xfId="0" applyFont="1" applyFill="1" applyBorder="1" applyProtection="1">
      <protection locked="0"/>
    </xf>
    <xf numFmtId="0" fontId="17" fillId="3" borderId="25" xfId="0" applyFont="1" applyFill="1" applyBorder="1" applyAlignment="1" applyProtection="1">
      <alignment horizontal="center"/>
      <protection locked="0"/>
    </xf>
    <xf numFmtId="2" fontId="17" fillId="3" borderId="25" xfId="0" applyNumberFormat="1" applyFont="1" applyFill="1" applyBorder="1" applyAlignment="1" applyProtection="1">
      <alignment horizontal="right"/>
      <protection locked="0"/>
    </xf>
    <xf numFmtId="44" fontId="17" fillId="3" borderId="25" xfId="21" applyFont="1" applyFill="1" applyBorder="1" applyAlignment="1">
      <alignment horizontal="right"/>
    </xf>
    <xf numFmtId="44" fontId="17" fillId="3" borderId="25" xfId="21" applyFont="1" applyFill="1" applyBorder="1"/>
    <xf numFmtId="0" fontId="10" fillId="0" borderId="0" xfId="20" applyFont="1" applyAlignment="1">
      <alignment horizontal="center"/>
      <protection/>
    </xf>
    <xf numFmtId="0" fontId="0" fillId="0" borderId="35" xfId="20" applyFont="1" applyFill="1" applyBorder="1" applyAlignment="1">
      <alignment horizontal="center"/>
      <protection/>
    </xf>
    <xf numFmtId="0" fontId="0" fillId="0" borderId="36" xfId="20" applyFont="1" applyFill="1" applyBorder="1" applyAlignment="1">
      <alignment horizontal="center"/>
      <protection/>
    </xf>
    <xf numFmtId="49" fontId="0" fillId="0" borderId="37" xfId="20" applyNumberFormat="1" applyFont="1" applyFill="1" applyBorder="1" applyAlignment="1">
      <alignment horizontal="center"/>
      <protection/>
    </xf>
    <xf numFmtId="0" fontId="0" fillId="0" borderId="38" xfId="20" applyFont="1" applyFill="1" applyBorder="1" applyAlignment="1">
      <alignment horizontal="center"/>
      <protection/>
    </xf>
    <xf numFmtId="44" fontId="0" fillId="0" borderId="24" xfId="20" applyNumberFormat="1" applyFill="1" applyBorder="1" applyAlignment="1">
      <alignment horizontal="center" shrinkToFit="1"/>
      <protection/>
    </xf>
    <xf numFmtId="0" fontId="0" fillId="0" borderId="24" xfId="20" applyFill="1" applyBorder="1" applyAlignment="1">
      <alignment horizontal="center" shrinkToFit="1"/>
      <protection/>
    </xf>
    <xf numFmtId="0" fontId="0" fillId="0" borderId="39" xfId="20" applyFill="1" applyBorder="1" applyAlignment="1">
      <alignment horizontal="center" shrinkToFit="1"/>
      <protection/>
    </xf>
    <xf numFmtId="44" fontId="0" fillId="0" borderId="24" xfId="2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1"/>
  <sheetViews>
    <sheetView showGridLines="0" showZeros="0" zoomScale="175" zoomScaleNormal="175" workbookViewId="0" topLeftCell="A25">
      <selection activeCell="I34" sqref="I34"/>
    </sheetView>
  </sheetViews>
  <sheetFormatPr defaultColWidth="9.125" defaultRowHeight="12.75"/>
  <cols>
    <col min="1" max="1" width="3.875" style="43" customWidth="1"/>
    <col min="2" max="2" width="12.00390625" style="43" customWidth="1"/>
    <col min="3" max="3" width="40.375" style="43" customWidth="1"/>
    <col min="4" max="4" width="5.75390625" style="43" customWidth="1"/>
    <col min="5" max="5" width="8.625" style="69" customWidth="1"/>
    <col min="6" max="6" width="14.125" style="121" customWidth="1"/>
    <col min="7" max="7" width="17.00390625" style="121" customWidth="1"/>
    <col min="8" max="8" width="13.375" style="43" bestFit="1" customWidth="1"/>
    <col min="9" max="16384" width="9.125" style="43" customWidth="1"/>
  </cols>
  <sheetData>
    <row r="1" spans="1:7" ht="15.75">
      <c r="A1" s="143" t="s">
        <v>27</v>
      </c>
      <c r="B1" s="143"/>
      <c r="C1" s="143"/>
      <c r="D1" s="143"/>
      <c r="E1" s="143"/>
      <c r="F1" s="143"/>
      <c r="G1" s="143"/>
    </row>
    <row r="2" spans="1:7" ht="13.5" thickBot="1">
      <c r="A2" s="44"/>
      <c r="B2" s="45"/>
      <c r="C2" s="46"/>
      <c r="D2" s="46"/>
      <c r="E2" s="47"/>
      <c r="F2" s="151"/>
      <c r="G2" s="151"/>
    </row>
    <row r="3" spans="1:7" ht="13.5" thickTop="1">
      <c r="A3" s="144" t="s">
        <v>5</v>
      </c>
      <c r="B3" s="145"/>
      <c r="C3" s="48" t="s">
        <v>94</v>
      </c>
      <c r="D3" s="49"/>
      <c r="E3" s="50"/>
      <c r="F3" s="124"/>
      <c r="G3" s="112"/>
    </row>
    <row r="4" spans="1:7" ht="13.5" thickBot="1">
      <c r="A4" s="146" t="s">
        <v>1</v>
      </c>
      <c r="B4" s="147"/>
      <c r="C4" s="51" t="s">
        <v>79</v>
      </c>
      <c r="D4" s="52"/>
      <c r="E4" s="148"/>
      <c r="F4" s="149"/>
      <c r="G4" s="150"/>
    </row>
    <row r="5" spans="1:7" ht="13.5" thickTop="1">
      <c r="A5" s="53"/>
      <c r="B5" s="54"/>
      <c r="C5" s="54"/>
      <c r="D5" s="44"/>
      <c r="E5" s="55"/>
      <c r="F5" s="125"/>
      <c r="G5" s="113"/>
    </row>
    <row r="6" spans="1:7" ht="12.75">
      <c r="A6" s="56" t="s">
        <v>28</v>
      </c>
      <c r="B6" s="57" t="s">
        <v>29</v>
      </c>
      <c r="C6" s="57" t="s">
        <v>30</v>
      </c>
      <c r="D6" s="57" t="s">
        <v>31</v>
      </c>
      <c r="E6" s="58" t="s">
        <v>32</v>
      </c>
      <c r="F6" s="126" t="s">
        <v>33</v>
      </c>
      <c r="G6" s="114" t="s">
        <v>34</v>
      </c>
    </row>
    <row r="7" spans="1:15" ht="12.75">
      <c r="A7" s="59" t="s">
        <v>35</v>
      </c>
      <c r="B7" s="60" t="s">
        <v>39</v>
      </c>
      <c r="C7" s="61" t="s">
        <v>43</v>
      </c>
      <c r="D7" s="95"/>
      <c r="E7" s="96"/>
      <c r="F7" s="127"/>
      <c r="G7" s="115"/>
      <c r="H7" s="62"/>
      <c r="I7" s="62"/>
      <c r="O7" s="63">
        <v>1</v>
      </c>
    </row>
    <row r="8" spans="1:15" ht="12.75">
      <c r="A8" s="64"/>
      <c r="B8" s="65" t="s">
        <v>45</v>
      </c>
      <c r="C8" s="66" t="s">
        <v>71</v>
      </c>
      <c r="D8" s="97" t="s">
        <v>37</v>
      </c>
      <c r="E8" s="98">
        <v>101</v>
      </c>
      <c r="F8" s="127"/>
      <c r="G8" s="115">
        <f aca="true" t="shared" si="0" ref="G8:G12">E8*F8</f>
        <v>0</v>
      </c>
      <c r="O8" s="63"/>
    </row>
    <row r="9" spans="1:93" ht="12.75">
      <c r="A9" s="64"/>
      <c r="B9" s="65" t="s">
        <v>46</v>
      </c>
      <c r="C9" s="66" t="s">
        <v>75</v>
      </c>
      <c r="D9" s="97" t="s">
        <v>73</v>
      </c>
      <c r="E9" s="98">
        <v>25</v>
      </c>
      <c r="F9" s="127"/>
      <c r="G9" s="115">
        <f t="shared" si="0"/>
        <v>0</v>
      </c>
      <c r="O9" s="63">
        <v>2</v>
      </c>
      <c r="AO9" s="43">
        <v>1</v>
      </c>
      <c r="AP9" s="43">
        <f>IF(AO9=1,G9,0)</f>
        <v>0</v>
      </c>
      <c r="AQ9" s="43">
        <f>IF(AO9=2,G9,0)</f>
        <v>0</v>
      </c>
      <c r="AR9" s="43">
        <f>IF(AO9=3,G9,0)</f>
        <v>0</v>
      </c>
      <c r="AS9" s="43">
        <f>IF(AO9=4,G9,0)</f>
        <v>0</v>
      </c>
      <c r="AT9" s="43">
        <f>IF(AO9=5,G9,0)</f>
        <v>0</v>
      </c>
      <c r="CO9" s="43">
        <v>0</v>
      </c>
    </row>
    <row r="10" spans="1:7" s="84" customFormat="1" ht="12.75">
      <c r="A10" s="64"/>
      <c r="B10" s="65" t="s">
        <v>47</v>
      </c>
      <c r="C10" s="66" t="s">
        <v>76</v>
      </c>
      <c r="D10" s="97" t="s">
        <v>38</v>
      </c>
      <c r="E10" s="98">
        <v>32</v>
      </c>
      <c r="F10" s="127"/>
      <c r="G10" s="115">
        <f t="shared" si="0"/>
        <v>0</v>
      </c>
    </row>
    <row r="11" spans="1:8" s="84" customFormat="1" ht="12.75">
      <c r="A11" s="64"/>
      <c r="B11" s="65" t="s">
        <v>48</v>
      </c>
      <c r="C11" s="66" t="s">
        <v>74</v>
      </c>
      <c r="D11" s="97" t="s">
        <v>38</v>
      </c>
      <c r="E11" s="98">
        <v>32</v>
      </c>
      <c r="F11" s="127"/>
      <c r="G11" s="115">
        <f t="shared" si="0"/>
        <v>0</v>
      </c>
      <c r="H11" s="137"/>
    </row>
    <row r="12" spans="1:7" s="84" customFormat="1" ht="12.75">
      <c r="A12" s="64"/>
      <c r="B12" s="65" t="s">
        <v>49</v>
      </c>
      <c r="C12" s="66" t="s">
        <v>80</v>
      </c>
      <c r="D12" s="97" t="s">
        <v>38</v>
      </c>
      <c r="E12" s="98">
        <v>16</v>
      </c>
      <c r="F12" s="127"/>
      <c r="G12" s="115">
        <f t="shared" si="0"/>
        <v>0</v>
      </c>
    </row>
    <row r="13" spans="1:46" s="87" customFormat="1" ht="12.75">
      <c r="A13" s="85"/>
      <c r="B13" s="74" t="s">
        <v>36</v>
      </c>
      <c r="C13" s="75" t="str">
        <f>CONCATENATE(B7," ",C7)</f>
        <v>01 Konstrukce lezecké stěny</v>
      </c>
      <c r="D13" s="99"/>
      <c r="E13" s="100"/>
      <c r="F13" s="128"/>
      <c r="G13" s="116">
        <f>SUM(G8:G12)</f>
        <v>0</v>
      </c>
      <c r="O13" s="84"/>
      <c r="AP13" s="88">
        <f>SUM(AP7:AP9)</f>
        <v>0</v>
      </c>
      <c r="AQ13" s="88">
        <f>SUM(AQ7:AQ9)</f>
        <v>0</v>
      </c>
      <c r="AR13" s="88">
        <f>SUM(AR7:AR9)</f>
        <v>0</v>
      </c>
      <c r="AS13" s="88">
        <f>SUM(AS7:AS9)</f>
        <v>0</v>
      </c>
      <c r="AT13" s="88">
        <f>SUM(AT7:AT9)</f>
        <v>0</v>
      </c>
    </row>
    <row r="14" spans="1:15" s="87" customFormat="1" ht="12.75">
      <c r="A14" s="59" t="s">
        <v>35</v>
      </c>
      <c r="B14" s="60" t="s">
        <v>40</v>
      </c>
      <c r="C14" s="61" t="s">
        <v>72</v>
      </c>
      <c r="D14" s="95"/>
      <c r="E14" s="96"/>
      <c r="F14" s="127"/>
      <c r="G14" s="115"/>
      <c r="H14" s="89"/>
      <c r="I14" s="89"/>
      <c r="O14" s="84"/>
    </row>
    <row r="15" spans="1:15" s="87" customFormat="1" ht="12.75">
      <c r="A15" s="64"/>
      <c r="B15" s="65" t="s">
        <v>50</v>
      </c>
      <c r="C15" s="82" t="s">
        <v>81</v>
      </c>
      <c r="D15" s="97" t="s">
        <v>38</v>
      </c>
      <c r="E15" s="98">
        <v>500</v>
      </c>
      <c r="F15" s="127"/>
      <c r="G15" s="115">
        <f aca="true" t="shared" si="1" ref="G15:G21">E15*F15</f>
        <v>0</v>
      </c>
      <c r="H15" s="89"/>
      <c r="I15" s="89"/>
      <c r="O15" s="84"/>
    </row>
    <row r="16" spans="1:15" s="87" customFormat="1" ht="12.75">
      <c r="A16" s="64"/>
      <c r="B16" s="65" t="s">
        <v>51</v>
      </c>
      <c r="C16" s="82" t="s">
        <v>82</v>
      </c>
      <c r="D16" s="97" t="s">
        <v>38</v>
      </c>
      <c r="E16" s="98">
        <v>20</v>
      </c>
      <c r="F16" s="127"/>
      <c r="G16" s="115">
        <f t="shared" si="1"/>
        <v>0</v>
      </c>
      <c r="H16" s="89"/>
      <c r="I16" s="89"/>
      <c r="O16" s="84"/>
    </row>
    <row r="17" spans="1:15" s="87" customFormat="1" ht="12.75">
      <c r="A17" s="64"/>
      <c r="B17" s="65" t="s">
        <v>52</v>
      </c>
      <c r="C17" s="82" t="s">
        <v>83</v>
      </c>
      <c r="D17" s="97" t="s">
        <v>38</v>
      </c>
      <c r="E17" s="98">
        <v>5</v>
      </c>
      <c r="F17" s="127"/>
      <c r="G17" s="115">
        <f t="shared" si="1"/>
        <v>0</v>
      </c>
      <c r="H17" s="89"/>
      <c r="I17" s="89"/>
      <c r="O17" s="84"/>
    </row>
    <row r="18" spans="1:15" s="87" customFormat="1" ht="12.75">
      <c r="A18" s="64"/>
      <c r="B18" s="65" t="s">
        <v>53</v>
      </c>
      <c r="C18" s="82" t="s">
        <v>84</v>
      </c>
      <c r="D18" s="97" t="s">
        <v>38</v>
      </c>
      <c r="E18" s="98">
        <v>20</v>
      </c>
      <c r="F18" s="127"/>
      <c r="G18" s="115">
        <f t="shared" si="1"/>
        <v>0</v>
      </c>
      <c r="H18" s="89"/>
      <c r="I18" s="89"/>
      <c r="O18" s="84"/>
    </row>
    <row r="19" spans="1:15" s="87" customFormat="1" ht="12.75">
      <c r="A19" s="64"/>
      <c r="B19" s="65" t="s">
        <v>54</v>
      </c>
      <c r="C19" s="82"/>
      <c r="D19" s="97"/>
      <c r="E19" s="98"/>
      <c r="F19" s="127"/>
      <c r="G19" s="115">
        <f>E19*F19</f>
        <v>0</v>
      </c>
      <c r="H19" s="89"/>
      <c r="I19" s="89"/>
      <c r="O19" s="84"/>
    </row>
    <row r="20" spans="1:15" s="87" customFormat="1" ht="12.75">
      <c r="A20" s="64"/>
      <c r="B20" s="65" t="s">
        <v>55</v>
      </c>
      <c r="C20" s="82"/>
      <c r="D20" s="97"/>
      <c r="E20" s="98"/>
      <c r="F20" s="127"/>
      <c r="G20" s="115">
        <f t="shared" si="1"/>
        <v>0</v>
      </c>
      <c r="H20" s="89"/>
      <c r="I20" s="89"/>
      <c r="O20" s="84"/>
    </row>
    <row r="21" spans="1:15" s="87" customFormat="1" ht="12.75">
      <c r="A21" s="64"/>
      <c r="B21" s="65" t="s">
        <v>56</v>
      </c>
      <c r="C21" s="66"/>
      <c r="D21" s="97"/>
      <c r="E21" s="98"/>
      <c r="F21" s="127"/>
      <c r="G21" s="115">
        <f t="shared" si="1"/>
        <v>0</v>
      </c>
      <c r="H21" s="89"/>
      <c r="I21" s="89"/>
      <c r="O21" s="84"/>
    </row>
    <row r="22" spans="1:46" s="87" customFormat="1" ht="12.75">
      <c r="A22" s="85"/>
      <c r="B22" s="74" t="s">
        <v>36</v>
      </c>
      <c r="C22" s="75" t="str">
        <f>CONCATENATE(B14," ",C14)</f>
        <v>02 Chyty a stavba cest</v>
      </c>
      <c r="D22" s="99"/>
      <c r="E22" s="100"/>
      <c r="F22" s="128"/>
      <c r="G22" s="116">
        <f>SUM(G15:G21)</f>
        <v>0</v>
      </c>
      <c r="O22" s="84"/>
      <c r="AP22" s="88">
        <f>SUM(AP14:AP20)</f>
        <v>0</v>
      </c>
      <c r="AQ22" s="88">
        <f>SUM(AQ14:AQ20)</f>
        <v>0</v>
      </c>
      <c r="AR22" s="88">
        <f>SUM(AR14:AR20)</f>
        <v>0</v>
      </c>
      <c r="AS22" s="88">
        <f>SUM(AS14:AS20)</f>
        <v>0</v>
      </c>
      <c r="AT22" s="88">
        <f>SUM(AT14:AT20)</f>
        <v>0</v>
      </c>
    </row>
    <row r="23" spans="1:46" s="87" customFormat="1" ht="12.75">
      <c r="A23" s="59" t="s">
        <v>35</v>
      </c>
      <c r="B23" s="60" t="s">
        <v>41</v>
      </c>
      <c r="C23" s="61" t="s">
        <v>77</v>
      </c>
      <c r="D23" s="95"/>
      <c r="E23" s="96"/>
      <c r="F23" s="127"/>
      <c r="G23" s="115"/>
      <c r="O23" s="84"/>
      <c r="AP23" s="88"/>
      <c r="AQ23" s="88"/>
      <c r="AR23" s="88"/>
      <c r="AS23" s="88"/>
      <c r="AT23" s="88"/>
    </row>
    <row r="24" spans="1:46" s="87" customFormat="1" ht="12.75">
      <c r="A24" s="64"/>
      <c r="B24" s="65" t="s">
        <v>52</v>
      </c>
      <c r="C24" s="82"/>
      <c r="D24" s="101"/>
      <c r="E24" s="102"/>
      <c r="F24" s="127"/>
      <c r="G24" s="115"/>
      <c r="O24" s="84"/>
      <c r="AP24" s="88"/>
      <c r="AQ24" s="88"/>
      <c r="AR24" s="88"/>
      <c r="AS24" s="88"/>
      <c r="AT24" s="88"/>
    </row>
    <row r="25" spans="1:46" s="87" customFormat="1" ht="12.75">
      <c r="A25" s="64"/>
      <c r="B25" s="65" t="s">
        <v>53</v>
      </c>
      <c r="C25" s="82"/>
      <c r="D25" s="101"/>
      <c r="E25" s="102"/>
      <c r="F25" s="127"/>
      <c r="G25" s="115"/>
      <c r="O25" s="84"/>
      <c r="AP25" s="88"/>
      <c r="AQ25" s="88"/>
      <c r="AR25" s="88"/>
      <c r="AS25" s="88"/>
      <c r="AT25" s="88"/>
    </row>
    <row r="26" spans="1:46" s="87" customFormat="1" ht="12.75">
      <c r="A26" s="64"/>
      <c r="B26" s="65" t="s">
        <v>54</v>
      </c>
      <c r="C26" s="82"/>
      <c r="D26" s="101"/>
      <c r="E26" s="102"/>
      <c r="F26" s="127"/>
      <c r="G26" s="115"/>
      <c r="O26" s="84"/>
      <c r="AP26" s="88"/>
      <c r="AQ26" s="88"/>
      <c r="AR26" s="88"/>
      <c r="AS26" s="88"/>
      <c r="AT26" s="88"/>
    </row>
    <row r="27" spans="1:46" s="87" customFormat="1" ht="12.75">
      <c r="A27" s="85"/>
      <c r="B27" s="74" t="s">
        <v>36</v>
      </c>
      <c r="C27" s="75" t="str">
        <f>CONCATENATE(B23," ",C23)</f>
        <v>03 VRN</v>
      </c>
      <c r="D27" s="99"/>
      <c r="E27" s="100"/>
      <c r="F27" s="128"/>
      <c r="G27" s="116">
        <f>SUM(G24:G26)</f>
        <v>0</v>
      </c>
      <c r="O27" s="84"/>
      <c r="AP27" s="88"/>
      <c r="AQ27" s="88"/>
      <c r="AR27" s="88"/>
      <c r="AS27" s="88"/>
      <c r="AT27" s="88"/>
    </row>
    <row r="28" spans="1:15" s="87" customFormat="1" ht="12.75">
      <c r="A28" s="59" t="s">
        <v>35</v>
      </c>
      <c r="B28" s="60" t="s">
        <v>42</v>
      </c>
      <c r="C28" s="81" t="s">
        <v>78</v>
      </c>
      <c r="D28" s="103"/>
      <c r="E28" s="104"/>
      <c r="F28" s="129"/>
      <c r="G28" s="115"/>
      <c r="H28" s="89"/>
      <c r="I28" s="89"/>
      <c r="O28" s="84"/>
    </row>
    <row r="29" spans="1:15" s="87" customFormat="1" ht="12.75">
      <c r="A29" s="59"/>
      <c r="B29" s="65" t="s">
        <v>55</v>
      </c>
      <c r="C29" s="82" t="s">
        <v>85</v>
      </c>
      <c r="D29" s="101" t="s">
        <v>38</v>
      </c>
      <c r="E29" s="105">
        <v>5</v>
      </c>
      <c r="F29" s="127"/>
      <c r="G29" s="115">
        <f aca="true" t="shared" si="2" ref="G29:G41">E29*F29</f>
        <v>0</v>
      </c>
      <c r="H29" s="89"/>
      <c r="I29" s="89"/>
      <c r="O29" s="84"/>
    </row>
    <row r="30" spans="1:15" s="87" customFormat="1" ht="12.75">
      <c r="A30" s="59"/>
      <c r="B30" s="65" t="s">
        <v>56</v>
      </c>
      <c r="C30" s="82" t="s">
        <v>86</v>
      </c>
      <c r="D30" s="101" t="s">
        <v>38</v>
      </c>
      <c r="E30" s="105">
        <v>16</v>
      </c>
      <c r="F30" s="127"/>
      <c r="G30" s="115">
        <f t="shared" si="2"/>
        <v>0</v>
      </c>
      <c r="H30" s="89"/>
      <c r="I30" s="89"/>
      <c r="O30" s="84"/>
    </row>
    <row r="31" spans="1:15" s="87" customFormat="1" ht="12.75">
      <c r="A31" s="59"/>
      <c r="B31" s="65" t="s">
        <v>57</v>
      </c>
      <c r="C31" s="82" t="s">
        <v>87</v>
      </c>
      <c r="D31" s="101" t="s">
        <v>38</v>
      </c>
      <c r="E31" s="105">
        <v>8</v>
      </c>
      <c r="F31" s="127"/>
      <c r="G31" s="115">
        <f t="shared" si="2"/>
        <v>0</v>
      </c>
      <c r="H31" s="89"/>
      <c r="I31" s="89"/>
      <c r="O31" s="84"/>
    </row>
    <row r="32" spans="1:15" s="87" customFormat="1" ht="12.75">
      <c r="A32" s="59"/>
      <c r="B32" s="65" t="s">
        <v>58</v>
      </c>
      <c r="C32" s="82" t="s">
        <v>88</v>
      </c>
      <c r="D32" s="101" t="s">
        <v>38</v>
      </c>
      <c r="E32" s="105">
        <v>8</v>
      </c>
      <c r="F32" s="127"/>
      <c r="G32" s="115">
        <f t="shared" si="2"/>
        <v>0</v>
      </c>
      <c r="H32" s="89"/>
      <c r="I32" s="89"/>
      <c r="O32" s="84"/>
    </row>
    <row r="33" spans="1:15" s="87" customFormat="1" ht="12.75">
      <c r="A33" s="59"/>
      <c r="B33" s="65" t="s">
        <v>59</v>
      </c>
      <c r="C33" s="82" t="s">
        <v>89</v>
      </c>
      <c r="D33" s="101" t="s">
        <v>38</v>
      </c>
      <c r="E33" s="105">
        <v>8</v>
      </c>
      <c r="F33" s="127"/>
      <c r="G33" s="115">
        <f t="shared" si="2"/>
        <v>0</v>
      </c>
      <c r="H33" s="89"/>
      <c r="I33" s="89"/>
      <c r="O33" s="84"/>
    </row>
    <row r="34" spans="1:15" s="87" customFormat="1" ht="12.75">
      <c r="A34" s="59"/>
      <c r="B34" s="65" t="s">
        <v>60</v>
      </c>
      <c r="C34" s="82" t="s">
        <v>90</v>
      </c>
      <c r="D34" s="101" t="s">
        <v>38</v>
      </c>
      <c r="E34" s="105">
        <v>5</v>
      </c>
      <c r="F34" s="127"/>
      <c r="G34" s="115">
        <f t="shared" si="2"/>
        <v>0</v>
      </c>
      <c r="H34" s="91"/>
      <c r="I34" s="89"/>
      <c r="O34" s="84"/>
    </row>
    <row r="35" spans="1:15" s="87" customFormat="1" ht="12.75">
      <c r="A35" s="90"/>
      <c r="B35" s="65" t="s">
        <v>61</v>
      </c>
      <c r="C35" s="94" t="s">
        <v>91</v>
      </c>
      <c r="D35" s="106" t="s">
        <v>38</v>
      </c>
      <c r="E35" s="107">
        <v>8</v>
      </c>
      <c r="F35" s="129"/>
      <c r="G35" s="117">
        <f t="shared" si="2"/>
        <v>0</v>
      </c>
      <c r="H35" s="92"/>
      <c r="I35" s="89"/>
      <c r="O35" s="84"/>
    </row>
    <row r="36" spans="1:15" s="87" customFormat="1" ht="12.75">
      <c r="A36" s="90"/>
      <c r="B36" s="65" t="s">
        <v>62</v>
      </c>
      <c r="C36" s="82"/>
      <c r="D36" s="101"/>
      <c r="E36" s="102"/>
      <c r="F36" s="127"/>
      <c r="G36" s="115">
        <f t="shared" si="2"/>
        <v>0</v>
      </c>
      <c r="H36" s="89"/>
      <c r="I36" s="89"/>
      <c r="O36" s="84"/>
    </row>
    <row r="37" spans="1:15" s="87" customFormat="1" ht="12.75">
      <c r="A37" s="90"/>
      <c r="B37" s="65" t="s">
        <v>63</v>
      </c>
      <c r="C37" s="82"/>
      <c r="D37" s="101"/>
      <c r="E37" s="102"/>
      <c r="F37" s="127"/>
      <c r="G37" s="115">
        <f t="shared" si="2"/>
        <v>0</v>
      </c>
      <c r="H37" s="89"/>
      <c r="I37" s="89"/>
      <c r="O37" s="84"/>
    </row>
    <row r="38" spans="1:15" s="87" customFormat="1" ht="12.75">
      <c r="A38" s="90"/>
      <c r="B38" s="65" t="s">
        <v>64</v>
      </c>
      <c r="C38" s="82"/>
      <c r="D38" s="101"/>
      <c r="E38" s="102"/>
      <c r="F38" s="127"/>
      <c r="G38" s="115">
        <f t="shared" si="2"/>
        <v>0</v>
      </c>
      <c r="H38" s="89"/>
      <c r="I38" s="89"/>
      <c r="O38" s="84"/>
    </row>
    <row r="39" spans="1:15" s="87" customFormat="1" ht="12.75">
      <c r="A39" s="90"/>
      <c r="B39" s="65" t="s">
        <v>65</v>
      </c>
      <c r="C39" s="82"/>
      <c r="D39" s="101"/>
      <c r="E39" s="102"/>
      <c r="F39" s="127"/>
      <c r="G39" s="115">
        <f t="shared" si="2"/>
        <v>0</v>
      </c>
      <c r="H39" s="89"/>
      <c r="I39" s="89"/>
      <c r="O39" s="84"/>
    </row>
    <row r="40" spans="1:15" s="87" customFormat="1" ht="12.75">
      <c r="A40" s="90"/>
      <c r="B40" s="65" t="s">
        <v>66</v>
      </c>
      <c r="C40" s="83"/>
      <c r="D40" s="108"/>
      <c r="E40" s="109"/>
      <c r="F40" s="130"/>
      <c r="G40" s="118">
        <f t="shared" si="2"/>
        <v>0</v>
      </c>
      <c r="H40" s="91"/>
      <c r="I40" s="89"/>
      <c r="O40" s="84"/>
    </row>
    <row r="41" spans="1:15" s="87" customFormat="1" ht="12.75">
      <c r="A41" s="90"/>
      <c r="B41" s="65" t="s">
        <v>67</v>
      </c>
      <c r="C41" s="93"/>
      <c r="D41" s="110"/>
      <c r="E41" s="111"/>
      <c r="F41" s="131"/>
      <c r="G41" s="119">
        <f t="shared" si="2"/>
        <v>0</v>
      </c>
      <c r="H41" s="91"/>
      <c r="I41" s="89"/>
      <c r="O41" s="84"/>
    </row>
    <row r="42" spans="1:15" s="87" customFormat="1" ht="12.75">
      <c r="A42" s="90"/>
      <c r="B42" s="65" t="s">
        <v>68</v>
      </c>
      <c r="C42" s="138"/>
      <c r="D42" s="139"/>
      <c r="E42" s="140"/>
      <c r="F42" s="141"/>
      <c r="G42" s="142"/>
      <c r="H42" s="91"/>
      <c r="I42" s="89"/>
      <c r="O42" s="84"/>
    </row>
    <row r="43" spans="1:15" s="87" customFormat="1" ht="12.75">
      <c r="A43" s="90"/>
      <c r="B43" s="65" t="s">
        <v>69</v>
      </c>
      <c r="C43" s="93"/>
      <c r="D43" s="110"/>
      <c r="E43" s="111"/>
      <c r="F43" s="131"/>
      <c r="G43" s="119">
        <f aca="true" t="shared" si="3" ref="G43:G44">E43*F43</f>
        <v>0</v>
      </c>
      <c r="H43" s="89"/>
      <c r="I43" s="89"/>
      <c r="O43" s="84"/>
    </row>
    <row r="44" spans="1:15" s="87" customFormat="1" ht="12.75">
      <c r="A44" s="90"/>
      <c r="B44" s="65" t="s">
        <v>70</v>
      </c>
      <c r="C44" s="82"/>
      <c r="D44" s="101"/>
      <c r="E44" s="102"/>
      <c r="F44" s="127"/>
      <c r="G44" s="115">
        <f t="shared" si="3"/>
        <v>0</v>
      </c>
      <c r="H44" s="89"/>
      <c r="I44" s="89"/>
      <c r="O44" s="84"/>
    </row>
    <row r="45" spans="1:46" s="87" customFormat="1" ht="12.75">
      <c r="A45" s="85"/>
      <c r="B45" s="74" t="s">
        <v>36</v>
      </c>
      <c r="C45" s="75" t="str">
        <f>CONCATENATE(B28," ",C28)</f>
        <v>04 Lezecké vybavení</v>
      </c>
      <c r="D45" s="85"/>
      <c r="E45" s="86"/>
      <c r="F45" s="132"/>
      <c r="G45" s="120">
        <f>SUM(G29:G44)</f>
        <v>0</v>
      </c>
      <c r="O45" s="84"/>
      <c r="AP45" s="88">
        <f>SUM(AP28:AP44)</f>
        <v>0</v>
      </c>
      <c r="AQ45" s="88">
        <f>SUM(AQ28:AQ44)</f>
        <v>0</v>
      </c>
      <c r="AR45" s="88">
        <f>SUM(AR28:AR44)</f>
        <v>0</v>
      </c>
      <c r="AS45" s="88">
        <f>SUM(AS28:AS44)</f>
        <v>0</v>
      </c>
      <c r="AT45" s="88">
        <f>SUM(AT28:AT44)</f>
        <v>0</v>
      </c>
    </row>
    <row r="46" ht="12.75">
      <c r="E46" s="43"/>
    </row>
    <row r="47" ht="12.75">
      <c r="E47" s="43"/>
    </row>
    <row r="48" ht="12.75">
      <c r="E48" s="43"/>
    </row>
    <row r="49" ht="12.75">
      <c r="E49" s="43"/>
    </row>
    <row r="50" ht="12.75">
      <c r="E50" s="43"/>
    </row>
    <row r="51" ht="12.75">
      <c r="E51" s="43"/>
    </row>
    <row r="52" ht="12.75">
      <c r="E52" s="43"/>
    </row>
    <row r="53" ht="12.75">
      <c r="E53" s="43"/>
    </row>
    <row r="54" ht="12.75">
      <c r="E54" s="43"/>
    </row>
    <row r="55" ht="12.75">
      <c r="E55" s="43"/>
    </row>
    <row r="56" ht="12.75">
      <c r="E56" s="43"/>
    </row>
    <row r="57" ht="12.75">
      <c r="E57" s="43"/>
    </row>
    <row r="58" ht="12.75">
      <c r="E58" s="43"/>
    </row>
    <row r="59" ht="12.75">
      <c r="E59" s="43"/>
    </row>
    <row r="60" ht="12.75">
      <c r="E60" s="43"/>
    </row>
    <row r="61" ht="12.75">
      <c r="E61" s="43"/>
    </row>
    <row r="62" spans="1:7" ht="12.75">
      <c r="A62" s="67"/>
      <c r="B62" s="67"/>
      <c r="C62" s="67"/>
      <c r="D62" s="67"/>
      <c r="E62" s="67"/>
      <c r="F62" s="122"/>
      <c r="G62" s="122"/>
    </row>
    <row r="63" spans="1:7" ht="12.75">
      <c r="A63" s="67"/>
      <c r="B63" s="67"/>
      <c r="C63" s="67"/>
      <c r="D63" s="67"/>
      <c r="E63" s="67"/>
      <c r="F63" s="122"/>
      <c r="G63" s="122"/>
    </row>
    <row r="64" spans="1:7" ht="12.75">
      <c r="A64" s="67"/>
      <c r="B64" s="67"/>
      <c r="C64" s="67"/>
      <c r="D64" s="67"/>
      <c r="E64" s="67"/>
      <c r="F64" s="122"/>
      <c r="G64" s="122"/>
    </row>
    <row r="65" spans="1:7" ht="12.75">
      <c r="A65" s="67"/>
      <c r="B65" s="67"/>
      <c r="C65" s="67"/>
      <c r="D65" s="67"/>
      <c r="E65" s="67"/>
      <c r="F65" s="122"/>
      <c r="G65" s="122"/>
    </row>
    <row r="66" ht="12.75">
      <c r="E66" s="43"/>
    </row>
    <row r="67" ht="12.75">
      <c r="E67" s="43"/>
    </row>
    <row r="68" ht="12.75">
      <c r="E68" s="43"/>
    </row>
    <row r="69" ht="12.75">
      <c r="E69" s="43"/>
    </row>
    <row r="70" ht="12.75">
      <c r="E70" s="43"/>
    </row>
    <row r="71" ht="12.75">
      <c r="E71" s="43"/>
    </row>
    <row r="72" ht="12.75">
      <c r="E72" s="43"/>
    </row>
    <row r="73" ht="12.75">
      <c r="E73" s="43"/>
    </row>
    <row r="74" ht="12.75">
      <c r="E74" s="43"/>
    </row>
    <row r="75" ht="12.75">
      <c r="E75" s="43"/>
    </row>
    <row r="76" ht="12.75">
      <c r="E76" s="43"/>
    </row>
    <row r="77" ht="12.75">
      <c r="E77" s="43"/>
    </row>
    <row r="78" ht="12.75">
      <c r="E78" s="43"/>
    </row>
    <row r="79" ht="12.75">
      <c r="E79" s="43"/>
    </row>
    <row r="80" ht="12.75">
      <c r="E80" s="43"/>
    </row>
    <row r="81" ht="12.75">
      <c r="E81" s="43"/>
    </row>
    <row r="82" ht="12.75">
      <c r="E82" s="43"/>
    </row>
    <row r="83" ht="12.75">
      <c r="E83" s="43"/>
    </row>
    <row r="84" ht="12.75">
      <c r="E84" s="43"/>
    </row>
    <row r="85" ht="12.75">
      <c r="E85" s="43"/>
    </row>
    <row r="86" ht="12.75">
      <c r="E86" s="43"/>
    </row>
    <row r="87" ht="12.75">
      <c r="E87" s="43"/>
    </row>
    <row r="88" ht="12.75">
      <c r="E88" s="43"/>
    </row>
    <row r="89" ht="12.75">
      <c r="E89" s="43"/>
    </row>
    <row r="90" ht="12.75">
      <c r="E90" s="43"/>
    </row>
    <row r="91" ht="12.75">
      <c r="E91" s="43"/>
    </row>
    <row r="92" ht="12.75">
      <c r="E92" s="43"/>
    </row>
    <row r="93" ht="12.75">
      <c r="E93" s="43"/>
    </row>
    <row r="94" ht="12.75">
      <c r="E94" s="43"/>
    </row>
    <row r="95" ht="12.75">
      <c r="E95" s="43"/>
    </row>
    <row r="96" ht="12.75">
      <c r="E96" s="43"/>
    </row>
    <row r="97" spans="1:2" ht="12.75">
      <c r="A97" s="68"/>
      <c r="B97" s="68"/>
    </row>
    <row r="98" spans="1:7" ht="12.75">
      <c r="A98" s="67"/>
      <c r="B98" s="67"/>
      <c r="C98" s="70"/>
      <c r="D98" s="70"/>
      <c r="E98" s="71"/>
      <c r="F98" s="123"/>
      <c r="G98" s="123"/>
    </row>
    <row r="99" spans="1:7" ht="12.75">
      <c r="A99" s="72"/>
      <c r="B99" s="72"/>
      <c r="C99" s="67"/>
      <c r="D99" s="67"/>
      <c r="E99" s="73"/>
      <c r="F99" s="122"/>
      <c r="G99" s="122"/>
    </row>
    <row r="100" spans="1:7" ht="12.75">
      <c r="A100" s="67"/>
      <c r="B100" s="67"/>
      <c r="C100" s="67"/>
      <c r="D100" s="67"/>
      <c r="E100" s="73"/>
      <c r="F100" s="122"/>
      <c r="G100" s="122"/>
    </row>
    <row r="101" spans="1:7" ht="12.75">
      <c r="A101" s="67"/>
      <c r="B101" s="67"/>
      <c r="C101" s="67"/>
      <c r="D101" s="67"/>
      <c r="E101" s="73"/>
      <c r="F101" s="122"/>
      <c r="G101" s="122"/>
    </row>
    <row r="102" spans="1:7" ht="12.75">
      <c r="A102" s="67"/>
      <c r="B102" s="67"/>
      <c r="C102" s="67"/>
      <c r="D102" s="67"/>
      <c r="E102" s="73"/>
      <c r="F102" s="122"/>
      <c r="G102" s="122"/>
    </row>
    <row r="103" spans="1:7" ht="12.75">
      <c r="A103" s="67"/>
      <c r="B103" s="67"/>
      <c r="C103" s="67"/>
      <c r="D103" s="67"/>
      <c r="E103" s="73"/>
      <c r="F103" s="122"/>
      <c r="G103" s="122"/>
    </row>
    <row r="104" spans="1:7" ht="12.75">
      <c r="A104" s="67"/>
      <c r="B104" s="67"/>
      <c r="C104" s="67"/>
      <c r="D104" s="67"/>
      <c r="E104" s="73"/>
      <c r="F104" s="122"/>
      <c r="G104" s="122"/>
    </row>
    <row r="105" spans="1:7" ht="12.75">
      <c r="A105" s="67"/>
      <c r="B105" s="67"/>
      <c r="C105" s="67"/>
      <c r="D105" s="67"/>
      <c r="E105" s="73"/>
      <c r="F105" s="122"/>
      <c r="G105" s="122"/>
    </row>
    <row r="106" spans="1:7" ht="12.75">
      <c r="A106" s="67"/>
      <c r="B106" s="67"/>
      <c r="C106" s="67"/>
      <c r="D106" s="67"/>
      <c r="E106" s="73"/>
      <c r="F106" s="122"/>
      <c r="G106" s="122"/>
    </row>
    <row r="107" spans="1:7" ht="12.75">
      <c r="A107" s="67"/>
      <c r="B107" s="67"/>
      <c r="C107" s="67"/>
      <c r="D107" s="67"/>
      <c r="E107" s="73"/>
      <c r="F107" s="122"/>
      <c r="G107" s="122"/>
    </row>
    <row r="108" spans="1:7" ht="12.75">
      <c r="A108" s="67"/>
      <c r="B108" s="67"/>
      <c r="C108" s="67"/>
      <c r="D108" s="67"/>
      <c r="E108" s="73"/>
      <c r="F108" s="122"/>
      <c r="G108" s="122"/>
    </row>
    <row r="109" spans="1:7" ht="12.75">
      <c r="A109" s="67"/>
      <c r="B109" s="67"/>
      <c r="C109" s="67"/>
      <c r="D109" s="67"/>
      <c r="E109" s="73"/>
      <c r="F109" s="122"/>
      <c r="G109" s="122"/>
    </row>
    <row r="110" spans="1:7" ht="12.75">
      <c r="A110" s="67"/>
      <c r="B110" s="67"/>
      <c r="C110" s="67"/>
      <c r="D110" s="67"/>
      <c r="E110" s="73"/>
      <c r="F110" s="122"/>
      <c r="G110" s="122"/>
    </row>
    <row r="111" spans="1:7" ht="12.75">
      <c r="A111" s="67"/>
      <c r="B111" s="67"/>
      <c r="C111" s="67"/>
      <c r="D111" s="67"/>
      <c r="E111" s="73"/>
      <c r="F111" s="122"/>
      <c r="G111" s="122"/>
    </row>
  </sheetData>
  <mergeCells count="5">
    <mergeCell ref="A1:G1"/>
    <mergeCell ref="A3:B3"/>
    <mergeCell ref="A4:B4"/>
    <mergeCell ref="E4:G4"/>
    <mergeCell ref="F2:G2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3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zoomScale="145" zoomScaleNormal="145" workbookViewId="0" topLeftCell="A1">
      <selection activeCell="F19" sqref="F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9" max="9" width="13.875" style="0" bestFit="1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tr">
        <f>Položky!C4</f>
        <v>Střední škola André Citroëna Boskovice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tr">
        <f>Položky!C3</f>
        <v>Vnitřní lezecká stěna</v>
      </c>
      <c r="D6" s="10"/>
      <c r="E6" s="10"/>
      <c r="F6" s="18"/>
      <c r="G6" s="12"/>
    </row>
    <row r="7" spans="1:9" ht="12.75">
      <c r="A7" s="13" t="s">
        <v>8</v>
      </c>
      <c r="B7" s="15"/>
      <c r="C7" s="153"/>
      <c r="D7" s="154"/>
      <c r="E7" s="19" t="s">
        <v>44</v>
      </c>
      <c r="F7" s="20"/>
      <c r="G7" s="136"/>
      <c r="H7" s="21"/>
      <c r="I7" s="21"/>
    </row>
    <row r="8" spans="1:7" ht="12.75">
      <c r="A8" s="13" t="s">
        <v>9</v>
      </c>
      <c r="B8" s="15"/>
      <c r="C8" s="153"/>
      <c r="D8" s="154"/>
      <c r="E8" s="16" t="s">
        <v>10</v>
      </c>
      <c r="F8" s="15"/>
      <c r="G8" s="135">
        <f>IF(PocetMJ=0,,ROUND((#REF!+F19)/PocetMJ,1))</f>
        <v>0</v>
      </c>
    </row>
    <row r="9" spans="1:7" ht="12.75">
      <c r="A9" s="22" t="s">
        <v>11</v>
      </c>
      <c r="B9" s="23"/>
      <c r="C9" s="23"/>
      <c r="D9" s="23"/>
      <c r="E9" s="24" t="s">
        <v>12</v>
      </c>
      <c r="F9" s="23"/>
      <c r="G9" s="25"/>
    </row>
    <row r="10" spans="1:57" ht="12.75">
      <c r="A10" s="24" t="s">
        <v>13</v>
      </c>
      <c r="B10" s="23"/>
      <c r="C10" s="23"/>
      <c r="D10" s="33"/>
      <c r="E10" s="27" t="s">
        <v>14</v>
      </c>
      <c r="F10" s="11"/>
      <c r="G10" s="12"/>
      <c r="BA10" s="28"/>
      <c r="BB10" s="28"/>
      <c r="BC10" s="28"/>
      <c r="BD10" s="28"/>
      <c r="BE10" s="28"/>
    </row>
    <row r="11" spans="1:7" ht="12.75">
      <c r="A11" s="26"/>
      <c r="B11" s="11"/>
      <c r="C11" s="11"/>
      <c r="D11" s="11"/>
      <c r="E11" s="155"/>
      <c r="F11" s="156"/>
      <c r="G11" s="157"/>
    </row>
    <row r="12" spans="1:7" ht="28.5" customHeight="1" thickBot="1">
      <c r="A12" s="29" t="s">
        <v>15</v>
      </c>
      <c r="B12" s="30"/>
      <c r="C12" s="30"/>
      <c r="D12" s="30"/>
      <c r="E12" s="31"/>
      <c r="F12" s="31"/>
      <c r="G12" s="32"/>
    </row>
    <row r="13" spans="1:7" ht="12.75">
      <c r="A13" s="3" t="s">
        <v>16</v>
      </c>
      <c r="B13" s="5"/>
      <c r="C13" s="34" t="s">
        <v>95</v>
      </c>
      <c r="D13" s="5"/>
      <c r="E13" s="34" t="s">
        <v>17</v>
      </c>
      <c r="F13" s="5"/>
      <c r="G13" s="6"/>
    </row>
    <row r="14" spans="1:7" ht="12.75">
      <c r="A14" s="13"/>
      <c r="B14" s="15"/>
      <c r="C14" s="16" t="s">
        <v>93</v>
      </c>
      <c r="D14" s="15"/>
      <c r="E14" s="16" t="s">
        <v>18</v>
      </c>
      <c r="F14" s="15"/>
      <c r="G14" s="17"/>
    </row>
    <row r="15" spans="1:7" ht="12.75">
      <c r="A15" s="26" t="s">
        <v>19</v>
      </c>
      <c r="B15" s="35"/>
      <c r="C15" s="27" t="s">
        <v>92</v>
      </c>
      <c r="D15" s="11"/>
      <c r="E15" s="27" t="s">
        <v>19</v>
      </c>
      <c r="F15" s="11"/>
      <c r="G15" s="12"/>
    </row>
    <row r="16" spans="1:7" ht="12.75">
      <c r="A16" s="26"/>
      <c r="B16" s="36"/>
      <c r="C16" s="27" t="s">
        <v>20</v>
      </c>
      <c r="D16" s="11"/>
      <c r="E16" s="27" t="s">
        <v>21</v>
      </c>
      <c r="F16" s="11"/>
      <c r="G16" s="12"/>
    </row>
    <row r="17" spans="1:7" ht="12.75">
      <c r="A17" s="26"/>
      <c r="B17" s="11"/>
      <c r="C17" s="27"/>
      <c r="D17" s="11"/>
      <c r="E17" s="27"/>
      <c r="F17" s="11"/>
      <c r="G17" s="12"/>
    </row>
    <row r="18" spans="1:7" ht="97.5" customHeight="1">
      <c r="A18" s="26"/>
      <c r="B18" s="11"/>
      <c r="C18" s="27"/>
      <c r="D18" s="11"/>
      <c r="E18" s="27"/>
      <c r="F18" s="11"/>
      <c r="G18" s="12"/>
    </row>
    <row r="19" spans="1:9" ht="12.75">
      <c r="A19" s="13" t="s">
        <v>22</v>
      </c>
      <c r="B19" s="15"/>
      <c r="C19" s="37">
        <v>21</v>
      </c>
      <c r="D19" s="15" t="s">
        <v>23</v>
      </c>
      <c r="E19" s="16"/>
      <c r="F19" s="38">
        <f>Položky!G13+Položky!G22+Položky!G27+Položky!G45</f>
        <v>0</v>
      </c>
      <c r="G19" s="17"/>
      <c r="I19" s="134"/>
    </row>
    <row r="20" spans="1:7" ht="12.75">
      <c r="A20" s="13" t="s">
        <v>24</v>
      </c>
      <c r="B20" s="15"/>
      <c r="C20" s="37">
        <v>21</v>
      </c>
      <c r="D20" s="15" t="s">
        <v>23</v>
      </c>
      <c r="E20" s="16"/>
      <c r="F20" s="39">
        <f>ROUND(PRODUCT(F19,C20/100),0)</f>
        <v>0</v>
      </c>
      <c r="G20" s="25"/>
    </row>
    <row r="21" spans="1:7" ht="16.5" thickBot="1">
      <c r="A21" s="76" t="s">
        <v>25</v>
      </c>
      <c r="B21" s="77"/>
      <c r="C21" s="77"/>
      <c r="D21" s="77"/>
      <c r="E21" s="78"/>
      <c r="F21" s="79">
        <f>ROUND(SUM(F19:F20),0)</f>
        <v>0</v>
      </c>
      <c r="G21" s="80"/>
    </row>
    <row r="23" spans="1:7" ht="12.75">
      <c r="A23" s="41" t="s">
        <v>26</v>
      </c>
      <c r="B23" s="41"/>
      <c r="C23" s="41"/>
      <c r="D23" s="41"/>
      <c r="E23" s="41"/>
      <c r="F23" s="41"/>
      <c r="G23" s="41"/>
    </row>
    <row r="24" spans="1:9" s="40" customFormat="1" ht="19.5" customHeight="1">
      <c r="A24" s="41"/>
      <c r="B24" s="158"/>
      <c r="C24" s="158"/>
      <c r="D24" s="158"/>
      <c r="E24" s="158"/>
      <c r="F24" s="158"/>
      <c r="G24" s="158"/>
      <c r="I24" s="133"/>
    </row>
    <row r="25" spans="1:7" ht="12.75">
      <c r="A25" s="42"/>
      <c r="B25" s="158"/>
      <c r="C25" s="158"/>
      <c r="D25" s="158"/>
      <c r="E25" s="158"/>
      <c r="F25" s="158"/>
      <c r="G25" s="158"/>
    </row>
    <row r="26" spans="1:8" ht="12.75">
      <c r="A26" s="42"/>
      <c r="B26" s="158"/>
      <c r="C26" s="158"/>
      <c r="D26" s="158"/>
      <c r="E26" s="158"/>
      <c r="F26" s="158"/>
      <c r="G26" s="158"/>
      <c r="H26" t="s">
        <v>4</v>
      </c>
    </row>
    <row r="27" spans="1:8" ht="14.25" customHeight="1">
      <c r="A27" s="42"/>
      <c r="B27" s="158"/>
      <c r="C27" s="158"/>
      <c r="D27" s="158"/>
      <c r="E27" s="158"/>
      <c r="F27" s="158"/>
      <c r="G27" s="158"/>
      <c r="H27" t="s">
        <v>4</v>
      </c>
    </row>
    <row r="28" spans="1:8" ht="12.75" customHeight="1">
      <c r="A28" s="42"/>
      <c r="B28" s="158"/>
      <c r="C28" s="158"/>
      <c r="D28" s="158"/>
      <c r="E28" s="158"/>
      <c r="F28" s="158"/>
      <c r="G28" s="158"/>
      <c r="H28" t="s">
        <v>4</v>
      </c>
    </row>
    <row r="29" spans="1:8" ht="12.75">
      <c r="A29" s="42"/>
      <c r="B29" s="158"/>
      <c r="C29" s="158"/>
      <c r="D29" s="158"/>
      <c r="E29" s="158"/>
      <c r="F29" s="158"/>
      <c r="G29" s="158"/>
      <c r="H29" t="s">
        <v>4</v>
      </c>
    </row>
    <row r="30" spans="1:8" ht="12.75">
      <c r="A30" s="42"/>
      <c r="B30" s="158"/>
      <c r="C30" s="158"/>
      <c r="D30" s="158"/>
      <c r="E30" s="158"/>
      <c r="F30" s="158"/>
      <c r="G30" s="158"/>
      <c r="H30" t="s">
        <v>4</v>
      </c>
    </row>
    <row r="31" spans="1:8" ht="12.75">
      <c r="A31" s="42"/>
      <c r="B31" s="158"/>
      <c r="C31" s="158"/>
      <c r="D31" s="158"/>
      <c r="E31" s="158"/>
      <c r="F31" s="158"/>
      <c r="G31" s="158"/>
      <c r="H31" t="s">
        <v>4</v>
      </c>
    </row>
    <row r="32" spans="1:8" ht="12.75">
      <c r="A32" s="42"/>
      <c r="B32" s="158"/>
      <c r="C32" s="158"/>
      <c r="D32" s="158"/>
      <c r="E32" s="158"/>
      <c r="F32" s="158"/>
      <c r="G32" s="158"/>
      <c r="H32" t="s">
        <v>4</v>
      </c>
    </row>
    <row r="33" spans="2:8" ht="12.75">
      <c r="B33" s="152"/>
      <c r="C33" s="152"/>
      <c r="D33" s="152"/>
      <c r="E33" s="152"/>
      <c r="F33" s="152"/>
      <c r="G33" s="152"/>
      <c r="H33" t="s">
        <v>4</v>
      </c>
    </row>
    <row r="34" spans="2:8" ht="12.75">
      <c r="B34" s="152"/>
      <c r="C34" s="152"/>
      <c r="D34" s="152"/>
      <c r="E34" s="152"/>
      <c r="F34" s="152"/>
      <c r="G34" s="152"/>
      <c r="H34" t="s">
        <v>4</v>
      </c>
    </row>
    <row r="35" spans="2:8" ht="3" customHeight="1">
      <c r="B35" s="152"/>
      <c r="C35" s="152"/>
      <c r="D35" s="152"/>
      <c r="E35" s="152"/>
      <c r="F35" s="152"/>
      <c r="G35" s="152"/>
      <c r="H35" t="s">
        <v>4</v>
      </c>
    </row>
    <row r="36" spans="2:7" ht="12.75">
      <c r="B36" s="152"/>
      <c r="C36" s="152"/>
      <c r="D36" s="152"/>
      <c r="E36" s="152"/>
      <c r="F36" s="152"/>
      <c r="G36" s="152"/>
    </row>
    <row r="37" spans="2:7" ht="12.75">
      <c r="B37" s="152"/>
      <c r="C37" s="152"/>
      <c r="D37" s="152"/>
      <c r="E37" s="152"/>
      <c r="F37" s="152"/>
      <c r="G37" s="152"/>
    </row>
    <row r="38" spans="2:7" ht="12.75">
      <c r="B38" s="152"/>
      <c r="C38" s="152"/>
      <c r="D38" s="152"/>
      <c r="E38" s="152"/>
      <c r="F38" s="152"/>
      <c r="G38" s="152"/>
    </row>
    <row r="39" spans="2:7" ht="12.75">
      <c r="B39" s="152"/>
      <c r="C39" s="152"/>
      <c r="D39" s="152"/>
      <c r="E39" s="152"/>
      <c r="F39" s="152"/>
      <c r="G39" s="152"/>
    </row>
    <row r="40" spans="2:7" ht="12.75">
      <c r="B40" s="152"/>
      <c r="C40" s="152"/>
      <c r="D40" s="152"/>
      <c r="E40" s="152"/>
      <c r="F40" s="152"/>
      <c r="G40" s="152"/>
    </row>
    <row r="41" spans="2:7" ht="12.75">
      <c r="B41" s="152"/>
      <c r="C41" s="152"/>
      <c r="D41" s="152"/>
      <c r="E41" s="152"/>
      <c r="F41" s="152"/>
      <c r="G41" s="152"/>
    </row>
    <row r="42" spans="2:7" ht="12.75">
      <c r="B42" s="152"/>
      <c r="C42" s="152"/>
      <c r="D42" s="152"/>
      <c r="E42" s="152"/>
      <c r="F42" s="152"/>
      <c r="G42" s="152"/>
    </row>
  </sheetData>
  <mergeCells count="14">
    <mergeCell ref="B41:G41"/>
    <mergeCell ref="B42:G42"/>
    <mergeCell ref="B35:G35"/>
    <mergeCell ref="B36:G36"/>
    <mergeCell ref="B37:G37"/>
    <mergeCell ref="B38:G38"/>
    <mergeCell ref="B39:G39"/>
    <mergeCell ref="B40:G40"/>
    <mergeCell ref="B34:G34"/>
    <mergeCell ref="C7:D7"/>
    <mergeCell ref="C8:D8"/>
    <mergeCell ref="E11:G11"/>
    <mergeCell ref="B24:G32"/>
    <mergeCell ref="B33:G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</dc:creator>
  <cp:keywords/>
  <dc:description/>
  <cp:lastModifiedBy>Válka</cp:lastModifiedBy>
  <cp:lastPrinted>2020-05-27T09:51:38Z</cp:lastPrinted>
  <dcterms:created xsi:type="dcterms:W3CDTF">2013-10-01T14:25:40Z</dcterms:created>
  <dcterms:modified xsi:type="dcterms:W3CDTF">2020-05-28T14:55:51Z</dcterms:modified>
  <cp:category/>
  <cp:version/>
  <cp:contentType/>
  <cp:contentStatus/>
</cp:coreProperties>
</file>